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user\Documents\Amdari\Project 1\"/>
    </mc:Choice>
  </mc:AlternateContent>
  <xr:revisionPtr revIDLastSave="0" documentId="13_ncr:1_{29064735-E53F-4B90-BE38-A6B22CB79929}" xr6:coauthVersionLast="47" xr6:coauthVersionMax="47" xr10:uidLastSave="{00000000-0000-0000-0000-000000000000}"/>
  <bookViews>
    <workbookView xWindow="-4875" yWindow="-21600" windowWidth="19410" windowHeight="20985" xr2:uid="{00000000-000D-0000-FFFF-FFFF00000000}"/>
  </bookViews>
  <sheets>
    <sheet name="Delivery" sheetId="2" r:id="rId1"/>
    <sheet name="Pivot" sheetId="5" r:id="rId2"/>
    <sheet name="Dashboard" sheetId="3" r:id="rId3"/>
  </sheets>
  <definedNames>
    <definedName name="ExternalData_1" localSheetId="0" hidden="1">Delivery!$A$1:$P$1501</definedName>
    <definedName name="Slicer_Delay_Flag">#N/A</definedName>
    <definedName name="Slicer_Delivery_Zone">#N/A</definedName>
    <definedName name="Slicer_Route">#N/A</definedName>
  </definedNames>
  <calcPr calcId="191029"/>
  <pivotCaches>
    <pivotCache cacheId="14"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 i="5" l="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1004" i="2"/>
  <c r="I1005" i="2"/>
  <c r="I1006" i="2"/>
  <c r="I1007" i="2"/>
  <c r="I1008" i="2"/>
  <c r="I1009" i="2"/>
  <c r="I1010" i="2"/>
  <c r="I1011" i="2"/>
  <c r="I1012" i="2"/>
  <c r="I1013" i="2"/>
  <c r="I1014" i="2"/>
  <c r="I1015" i="2"/>
  <c r="I1016" i="2"/>
  <c r="I1017" i="2"/>
  <c r="I1018" i="2"/>
  <c r="I1019" i="2"/>
  <c r="I1020" i="2"/>
  <c r="I1021" i="2"/>
  <c r="I1022" i="2"/>
  <c r="I1023" i="2"/>
  <c r="I1024" i="2"/>
  <c r="I1025" i="2"/>
  <c r="I1026" i="2"/>
  <c r="I1027" i="2"/>
  <c r="I1028" i="2"/>
  <c r="I1029" i="2"/>
  <c r="I1030" i="2"/>
  <c r="I1031" i="2"/>
  <c r="I1032" i="2"/>
  <c r="I1033" i="2"/>
  <c r="I1034" i="2"/>
  <c r="I1035" i="2"/>
  <c r="I1036" i="2"/>
  <c r="I1037" i="2"/>
  <c r="I1038" i="2"/>
  <c r="I1039" i="2"/>
  <c r="I1040" i="2"/>
  <c r="I1041" i="2"/>
  <c r="I1042" i="2"/>
  <c r="I1043" i="2"/>
  <c r="I1044" i="2"/>
  <c r="I1045" i="2"/>
  <c r="I1046" i="2"/>
  <c r="I1047" i="2"/>
  <c r="I1048" i="2"/>
  <c r="I1049" i="2"/>
  <c r="I1050" i="2"/>
  <c r="I1051" i="2"/>
  <c r="I1052" i="2"/>
  <c r="I1053" i="2"/>
  <c r="I1054" i="2"/>
  <c r="I1055" i="2"/>
  <c r="I1056" i="2"/>
  <c r="I1057" i="2"/>
  <c r="I1058" i="2"/>
  <c r="I1059" i="2"/>
  <c r="I1060" i="2"/>
  <c r="I1061" i="2"/>
  <c r="I1062" i="2"/>
  <c r="I1063" i="2"/>
  <c r="I1064" i="2"/>
  <c r="I1065" i="2"/>
  <c r="I1066" i="2"/>
  <c r="I1067" i="2"/>
  <c r="I1068" i="2"/>
  <c r="I1069" i="2"/>
  <c r="I1070" i="2"/>
  <c r="I1071" i="2"/>
  <c r="I1072" i="2"/>
  <c r="I1073" i="2"/>
  <c r="I1074" i="2"/>
  <c r="I1075" i="2"/>
  <c r="I1076" i="2"/>
  <c r="I1077" i="2"/>
  <c r="I1078" i="2"/>
  <c r="I1079" i="2"/>
  <c r="I1080" i="2"/>
  <c r="I1081" i="2"/>
  <c r="I1082" i="2"/>
  <c r="I1083" i="2"/>
  <c r="I1084" i="2"/>
  <c r="I1085" i="2"/>
  <c r="I1086" i="2"/>
  <c r="I1087" i="2"/>
  <c r="I1088" i="2"/>
  <c r="I1089" i="2"/>
  <c r="I1090" i="2"/>
  <c r="I1091" i="2"/>
  <c r="I1092" i="2"/>
  <c r="I1093" i="2"/>
  <c r="I1094" i="2"/>
  <c r="I1095" i="2"/>
  <c r="I1096" i="2"/>
  <c r="I1097" i="2"/>
  <c r="I1098" i="2"/>
  <c r="I1099" i="2"/>
  <c r="I1100" i="2"/>
  <c r="I1101" i="2"/>
  <c r="I1102" i="2"/>
  <c r="I1103" i="2"/>
  <c r="I1104" i="2"/>
  <c r="I1105" i="2"/>
  <c r="I1106" i="2"/>
  <c r="I1107" i="2"/>
  <c r="I1108" i="2"/>
  <c r="I1109" i="2"/>
  <c r="I1110" i="2"/>
  <c r="I1111" i="2"/>
  <c r="I1112" i="2"/>
  <c r="I1113" i="2"/>
  <c r="I1114" i="2"/>
  <c r="I1115" i="2"/>
  <c r="I1116" i="2"/>
  <c r="I1117" i="2"/>
  <c r="I1118" i="2"/>
  <c r="I1119" i="2"/>
  <c r="I1120" i="2"/>
  <c r="I1121" i="2"/>
  <c r="I1122" i="2"/>
  <c r="I1123" i="2"/>
  <c r="I1124" i="2"/>
  <c r="I1125" i="2"/>
  <c r="I1126" i="2"/>
  <c r="I1127" i="2"/>
  <c r="I1128" i="2"/>
  <c r="I1129" i="2"/>
  <c r="I1130" i="2"/>
  <c r="I1131" i="2"/>
  <c r="I1132" i="2"/>
  <c r="I1133" i="2"/>
  <c r="I1134" i="2"/>
  <c r="I1135" i="2"/>
  <c r="I1136" i="2"/>
  <c r="I1137" i="2"/>
  <c r="I1138" i="2"/>
  <c r="I1139" i="2"/>
  <c r="I1140" i="2"/>
  <c r="I1141" i="2"/>
  <c r="I1142" i="2"/>
  <c r="I1143" i="2"/>
  <c r="I1144" i="2"/>
  <c r="I1145" i="2"/>
  <c r="I1146" i="2"/>
  <c r="I1147" i="2"/>
  <c r="I1148" i="2"/>
  <c r="I1149" i="2"/>
  <c r="I1150" i="2"/>
  <c r="I1151" i="2"/>
  <c r="I1152" i="2"/>
  <c r="I1153" i="2"/>
  <c r="I1154" i="2"/>
  <c r="I1155" i="2"/>
  <c r="I1156" i="2"/>
  <c r="I1157" i="2"/>
  <c r="I1158" i="2"/>
  <c r="I1159" i="2"/>
  <c r="I1160" i="2"/>
  <c r="I1161" i="2"/>
  <c r="I1162" i="2"/>
  <c r="I1163" i="2"/>
  <c r="I1164" i="2"/>
  <c r="I1165" i="2"/>
  <c r="I1166" i="2"/>
  <c r="I1167" i="2"/>
  <c r="I1168" i="2"/>
  <c r="I1169" i="2"/>
  <c r="I1170" i="2"/>
  <c r="I1171" i="2"/>
  <c r="I1172" i="2"/>
  <c r="I1173" i="2"/>
  <c r="I1174" i="2"/>
  <c r="I1175" i="2"/>
  <c r="I1176" i="2"/>
  <c r="I1177" i="2"/>
  <c r="I1178" i="2"/>
  <c r="I1179" i="2"/>
  <c r="I1180" i="2"/>
  <c r="I1181" i="2"/>
  <c r="I1182" i="2"/>
  <c r="I1183" i="2"/>
  <c r="I1184" i="2"/>
  <c r="I1185" i="2"/>
  <c r="I1186" i="2"/>
  <c r="I1187" i="2"/>
  <c r="I1188" i="2"/>
  <c r="I1189" i="2"/>
  <c r="I1190" i="2"/>
  <c r="I1191" i="2"/>
  <c r="I1192" i="2"/>
  <c r="I1193" i="2"/>
  <c r="I1194" i="2"/>
  <c r="I1195" i="2"/>
  <c r="I1196" i="2"/>
  <c r="I1197" i="2"/>
  <c r="I1198" i="2"/>
  <c r="I1199" i="2"/>
  <c r="I1200" i="2"/>
  <c r="I1201" i="2"/>
  <c r="I1202" i="2"/>
  <c r="I1203" i="2"/>
  <c r="I1204" i="2"/>
  <c r="I1205" i="2"/>
  <c r="I1206" i="2"/>
  <c r="I1207" i="2"/>
  <c r="I1208" i="2"/>
  <c r="I1209" i="2"/>
  <c r="I1210" i="2"/>
  <c r="I1211" i="2"/>
  <c r="I1212" i="2"/>
  <c r="I1213" i="2"/>
  <c r="I1214" i="2"/>
  <c r="I1215" i="2"/>
  <c r="I1216" i="2"/>
  <c r="I1217" i="2"/>
  <c r="I1218" i="2"/>
  <c r="I1219" i="2"/>
  <c r="I1220" i="2"/>
  <c r="I1221" i="2"/>
  <c r="I1222" i="2"/>
  <c r="I1223" i="2"/>
  <c r="I1224" i="2"/>
  <c r="I1225" i="2"/>
  <c r="I1226" i="2"/>
  <c r="I1227" i="2"/>
  <c r="I1228" i="2"/>
  <c r="I1229" i="2"/>
  <c r="I1230" i="2"/>
  <c r="I1231" i="2"/>
  <c r="I1232" i="2"/>
  <c r="I1233" i="2"/>
  <c r="I1234" i="2"/>
  <c r="I1235" i="2"/>
  <c r="I1236" i="2"/>
  <c r="I1237" i="2"/>
  <c r="I1238" i="2"/>
  <c r="I1239" i="2"/>
  <c r="I1240" i="2"/>
  <c r="I1241" i="2"/>
  <c r="I1242" i="2"/>
  <c r="I1243" i="2"/>
  <c r="I1244" i="2"/>
  <c r="I1245" i="2"/>
  <c r="I1246" i="2"/>
  <c r="I1247" i="2"/>
  <c r="I1248" i="2"/>
  <c r="I1249" i="2"/>
  <c r="I1250" i="2"/>
  <c r="I1251" i="2"/>
  <c r="I1252" i="2"/>
  <c r="I1253" i="2"/>
  <c r="I1254" i="2"/>
  <c r="I1255" i="2"/>
  <c r="I1256" i="2"/>
  <c r="I1257" i="2"/>
  <c r="I1258" i="2"/>
  <c r="I1259" i="2"/>
  <c r="I1260" i="2"/>
  <c r="I1261" i="2"/>
  <c r="I1262" i="2"/>
  <c r="I1263" i="2"/>
  <c r="I1264" i="2"/>
  <c r="I1265" i="2"/>
  <c r="I1266" i="2"/>
  <c r="I1267" i="2"/>
  <c r="I1268" i="2"/>
  <c r="I1269" i="2"/>
  <c r="I1270" i="2"/>
  <c r="I1271" i="2"/>
  <c r="I1272" i="2"/>
  <c r="I1273" i="2"/>
  <c r="I1274" i="2"/>
  <c r="I1275" i="2"/>
  <c r="I1276" i="2"/>
  <c r="I1277" i="2"/>
  <c r="I1278" i="2"/>
  <c r="I1279" i="2"/>
  <c r="I1280" i="2"/>
  <c r="I1281" i="2"/>
  <c r="I1282" i="2"/>
  <c r="I1283" i="2"/>
  <c r="I1284" i="2"/>
  <c r="I1285" i="2"/>
  <c r="I1286" i="2"/>
  <c r="I1287" i="2"/>
  <c r="I1288" i="2"/>
  <c r="I1289" i="2"/>
  <c r="I1290" i="2"/>
  <c r="I1291" i="2"/>
  <c r="I1292" i="2"/>
  <c r="I1293" i="2"/>
  <c r="I1294" i="2"/>
  <c r="I1295" i="2"/>
  <c r="I1296" i="2"/>
  <c r="I1297" i="2"/>
  <c r="I1298" i="2"/>
  <c r="I1299" i="2"/>
  <c r="I1300" i="2"/>
  <c r="I1301" i="2"/>
  <c r="I1302" i="2"/>
  <c r="I1303" i="2"/>
  <c r="I1304" i="2"/>
  <c r="I1305" i="2"/>
  <c r="I1306" i="2"/>
  <c r="I1307" i="2"/>
  <c r="I1308" i="2"/>
  <c r="I1309" i="2"/>
  <c r="I1310" i="2"/>
  <c r="I1311" i="2"/>
  <c r="I1312" i="2"/>
  <c r="I1313" i="2"/>
  <c r="I1314" i="2"/>
  <c r="I1315" i="2"/>
  <c r="I1316" i="2"/>
  <c r="I1317" i="2"/>
  <c r="I1318" i="2"/>
  <c r="I1319" i="2"/>
  <c r="I1320" i="2"/>
  <c r="I1321" i="2"/>
  <c r="I1322" i="2"/>
  <c r="I1323" i="2"/>
  <c r="I1324" i="2"/>
  <c r="I1325" i="2"/>
  <c r="I1326" i="2"/>
  <c r="I1327" i="2"/>
  <c r="I1328" i="2"/>
  <c r="I1329" i="2"/>
  <c r="I1330" i="2"/>
  <c r="I1331" i="2"/>
  <c r="I1332" i="2"/>
  <c r="I1333" i="2"/>
  <c r="I1334" i="2"/>
  <c r="I1335" i="2"/>
  <c r="I1336" i="2"/>
  <c r="I1337" i="2"/>
  <c r="I1338" i="2"/>
  <c r="I1339" i="2"/>
  <c r="I1340" i="2"/>
  <c r="I1341" i="2"/>
  <c r="I1342" i="2"/>
  <c r="I1343" i="2"/>
  <c r="I1344" i="2"/>
  <c r="I1345" i="2"/>
  <c r="I1346" i="2"/>
  <c r="I1347" i="2"/>
  <c r="I1348" i="2"/>
  <c r="I1349" i="2"/>
  <c r="I1350" i="2"/>
  <c r="I1351" i="2"/>
  <c r="I1352" i="2"/>
  <c r="I1353" i="2"/>
  <c r="I1354" i="2"/>
  <c r="I1355" i="2"/>
  <c r="I1356" i="2"/>
  <c r="I1357" i="2"/>
  <c r="I1358" i="2"/>
  <c r="I1359" i="2"/>
  <c r="I1360" i="2"/>
  <c r="I1361" i="2"/>
  <c r="I1362" i="2"/>
  <c r="I1363" i="2"/>
  <c r="I1364" i="2"/>
  <c r="I1365" i="2"/>
  <c r="I1366" i="2"/>
  <c r="I1367" i="2"/>
  <c r="I1368" i="2"/>
  <c r="I1369" i="2"/>
  <c r="I1370" i="2"/>
  <c r="I1371" i="2"/>
  <c r="I1372" i="2"/>
  <c r="I1373" i="2"/>
  <c r="I1374" i="2"/>
  <c r="I1375" i="2"/>
  <c r="I1376" i="2"/>
  <c r="I1377" i="2"/>
  <c r="I1378" i="2"/>
  <c r="I1379" i="2"/>
  <c r="I1380" i="2"/>
  <c r="I1381" i="2"/>
  <c r="I1382" i="2"/>
  <c r="I1383" i="2"/>
  <c r="I1384" i="2"/>
  <c r="I1385" i="2"/>
  <c r="I1386" i="2"/>
  <c r="I1387" i="2"/>
  <c r="I1388" i="2"/>
  <c r="I1389" i="2"/>
  <c r="I1390" i="2"/>
  <c r="I1391" i="2"/>
  <c r="I1392" i="2"/>
  <c r="I1393" i="2"/>
  <c r="I1394" i="2"/>
  <c r="I1395" i="2"/>
  <c r="I1396" i="2"/>
  <c r="I1397" i="2"/>
  <c r="I1398" i="2"/>
  <c r="I1399" i="2"/>
  <c r="I1400" i="2"/>
  <c r="I1401" i="2"/>
  <c r="I1402" i="2"/>
  <c r="I1403" i="2"/>
  <c r="I1404" i="2"/>
  <c r="I1405" i="2"/>
  <c r="I1406" i="2"/>
  <c r="I1407" i="2"/>
  <c r="I1408" i="2"/>
  <c r="I1409" i="2"/>
  <c r="I1410" i="2"/>
  <c r="I1411" i="2"/>
  <c r="I1412" i="2"/>
  <c r="I1413" i="2"/>
  <c r="I1414" i="2"/>
  <c r="I1415" i="2"/>
  <c r="I1416" i="2"/>
  <c r="I1417" i="2"/>
  <c r="I1418" i="2"/>
  <c r="I1419" i="2"/>
  <c r="I1420" i="2"/>
  <c r="I1421" i="2"/>
  <c r="I1422" i="2"/>
  <c r="I1423" i="2"/>
  <c r="I1424" i="2"/>
  <c r="I1425" i="2"/>
  <c r="I1426" i="2"/>
  <c r="I1427" i="2"/>
  <c r="I1428" i="2"/>
  <c r="I1429" i="2"/>
  <c r="I1430" i="2"/>
  <c r="I1431" i="2"/>
  <c r="I1432" i="2"/>
  <c r="I1433" i="2"/>
  <c r="I1434" i="2"/>
  <c r="I1435" i="2"/>
  <c r="I1436" i="2"/>
  <c r="I1437" i="2"/>
  <c r="I1438" i="2"/>
  <c r="I1439" i="2"/>
  <c r="I1440" i="2"/>
  <c r="I1441" i="2"/>
  <c r="I1442" i="2"/>
  <c r="I1443" i="2"/>
  <c r="I1444" i="2"/>
  <c r="I1445" i="2"/>
  <c r="I1446" i="2"/>
  <c r="I1447" i="2"/>
  <c r="I1448" i="2"/>
  <c r="I1449" i="2"/>
  <c r="I1450" i="2"/>
  <c r="I1451" i="2"/>
  <c r="I1452" i="2"/>
  <c r="I1453" i="2"/>
  <c r="I1454" i="2"/>
  <c r="I1455" i="2"/>
  <c r="I1456" i="2"/>
  <c r="I1457" i="2"/>
  <c r="I1458" i="2"/>
  <c r="I1459" i="2"/>
  <c r="I1460" i="2"/>
  <c r="I1461" i="2"/>
  <c r="I1462" i="2"/>
  <c r="I1463" i="2"/>
  <c r="I1464" i="2"/>
  <c r="I1465" i="2"/>
  <c r="I1466" i="2"/>
  <c r="I1467" i="2"/>
  <c r="I1468" i="2"/>
  <c r="I1469" i="2"/>
  <c r="I1470" i="2"/>
  <c r="I1471" i="2"/>
  <c r="I1472" i="2"/>
  <c r="I1473" i="2"/>
  <c r="I1474" i="2"/>
  <c r="I1475" i="2"/>
  <c r="I1476" i="2"/>
  <c r="I1477" i="2"/>
  <c r="I1478" i="2"/>
  <c r="I1479" i="2"/>
  <c r="I1480" i="2"/>
  <c r="I1481" i="2"/>
  <c r="I1482" i="2"/>
  <c r="I1483" i="2"/>
  <c r="I1484" i="2"/>
  <c r="I1485" i="2"/>
  <c r="I1486" i="2"/>
  <c r="I1487" i="2"/>
  <c r="I1488" i="2"/>
  <c r="I1489" i="2"/>
  <c r="I1490" i="2"/>
  <c r="I1491" i="2"/>
  <c r="I1492" i="2"/>
  <c r="I1493" i="2"/>
  <c r="I1494" i="2"/>
  <c r="I1495" i="2"/>
  <c r="I1496" i="2"/>
  <c r="I1497" i="2"/>
  <c r="I1498" i="2"/>
  <c r="I1499" i="2"/>
  <c r="I1500" i="2"/>
  <c r="I1501" i="2"/>
  <c r="M2" i="2" a="1"/>
  <c r="M2" i="2" s="1"/>
  <c r="M3" i="2" a="1"/>
  <c r="M3" i="2" s="1"/>
  <c r="M4" i="2" a="1"/>
  <c r="M4" i="2" s="1"/>
  <c r="M5" i="2" a="1"/>
  <c r="M5" i="2" s="1"/>
  <c r="M6" i="2" a="1"/>
  <c r="M6" i="2" s="1"/>
  <c r="M7" i="2" a="1"/>
  <c r="M7" i="2" s="1"/>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s="1"/>
  <c r="M30" i="2" a="1"/>
  <c r="M30" i="2" s="1"/>
  <c r="M31" i="2" a="1"/>
  <c r="M31" i="2" s="1"/>
  <c r="M32" i="2" a="1"/>
  <c r="M32" i="2" s="1"/>
  <c r="M33" i="2" a="1"/>
  <c r="M33" i="2" s="1"/>
  <c r="M34" i="2" a="1"/>
  <c r="M34" i="2" s="1"/>
  <c r="M35" i="2" a="1"/>
  <c r="M35" i="2" s="1"/>
  <c r="M36" i="2" a="1"/>
  <c r="M36" i="2" s="1"/>
  <c r="M37" i="2" a="1"/>
  <c r="M37" i="2" s="1"/>
  <c r="M38" i="2" a="1"/>
  <c r="M38" i="2" s="1"/>
  <c r="M39" i="2" a="1"/>
  <c r="M39" i="2" s="1"/>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s="1"/>
  <c r="M69" i="2" a="1"/>
  <c r="M69" i="2" s="1"/>
  <c r="M70" i="2" a="1"/>
  <c r="M70" i="2" s="1"/>
  <c r="M71" i="2" a="1"/>
  <c r="M71" i="2" s="1"/>
  <c r="M72" i="2" a="1"/>
  <c r="M72" i="2" s="1"/>
  <c r="M73" i="2" a="1"/>
  <c r="M73" i="2" s="1"/>
  <c r="M74" i="2" a="1"/>
  <c r="M74" i="2" s="1"/>
  <c r="M75" i="2" a="1"/>
  <c r="M75" i="2" s="1"/>
  <c r="M76" i="2" a="1"/>
  <c r="M76" i="2" s="1"/>
  <c r="M77" i="2" a="1"/>
  <c r="M77" i="2" s="1"/>
  <c r="M78" i="2" a="1"/>
  <c r="M78" i="2" s="1"/>
  <c r="M79" i="2" a="1"/>
  <c r="M79" i="2" s="1"/>
  <c r="M80" i="2" a="1"/>
  <c r="M80" i="2" s="1"/>
  <c r="M81" i="2" a="1"/>
  <c r="M81" i="2" s="1"/>
  <c r="M82" i="2" a="1"/>
  <c r="M82" i="2" s="1"/>
  <c r="M83" i="2" a="1"/>
  <c r="M83" i="2" s="1"/>
  <c r="M84" i="2" a="1"/>
  <c r="M84" i="2" s="1"/>
  <c r="M85" i="2" a="1"/>
  <c r="M85" i="2" s="1"/>
  <c r="M86" i="2" a="1"/>
  <c r="M86" i="2" s="1"/>
  <c r="M87" i="2" a="1"/>
  <c r="M87" i="2" s="1"/>
  <c r="M88" i="2" a="1"/>
  <c r="M88" i="2" s="1"/>
  <c r="M89" i="2" a="1"/>
  <c r="M89" i="2" s="1"/>
  <c r="M90" i="2" a="1"/>
  <c r="M90" i="2" s="1"/>
  <c r="M91" i="2" a="1"/>
  <c r="M91" i="2" s="1"/>
  <c r="M92" i="2" a="1"/>
  <c r="M92" i="2" s="1"/>
  <c r="M93" i="2" a="1"/>
  <c r="M93" i="2" s="1"/>
  <c r="M94" i="2" a="1"/>
  <c r="M94" i="2" s="1"/>
  <c r="M95" i="2" a="1"/>
  <c r="M95" i="2" s="1"/>
  <c r="M96" i="2" a="1"/>
  <c r="M96" i="2" s="1"/>
  <c r="M97" i="2" a="1"/>
  <c r="M97" i="2" s="1"/>
  <c r="M98" i="2" a="1"/>
  <c r="M98" i="2" s="1"/>
  <c r="M99" i="2" a="1"/>
  <c r="M99" i="2" s="1"/>
  <c r="M100" i="2" a="1"/>
  <c r="M100" i="2" s="1"/>
  <c r="M101" i="2" a="1"/>
  <c r="M101" i="2" s="1"/>
  <c r="M102" i="2" a="1"/>
  <c r="M102" i="2" s="1"/>
  <c r="M103" i="2" a="1"/>
  <c r="M103" i="2" s="1"/>
  <c r="M104" i="2" a="1"/>
  <c r="M104" i="2" s="1"/>
  <c r="M105" i="2" a="1"/>
  <c r="M105" i="2" s="1"/>
  <c r="M106" i="2" a="1"/>
  <c r="M106" i="2" s="1"/>
  <c r="M107" i="2" a="1"/>
  <c r="M107" i="2" s="1"/>
  <c r="M108" i="2" a="1"/>
  <c r="M108" i="2" s="1"/>
  <c r="M109" i="2" a="1"/>
  <c r="M109" i="2" s="1"/>
  <c r="M110" i="2" a="1"/>
  <c r="M110" i="2" s="1"/>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s="1"/>
  <c r="M129" i="2" a="1"/>
  <c r="M129" i="2" s="1"/>
  <c r="M130" i="2" a="1"/>
  <c r="M130" i="2" s="1"/>
  <c r="M131" i="2" a="1"/>
  <c r="M131" i="2" s="1"/>
  <c r="M132" i="2" a="1"/>
  <c r="M132" i="2" s="1"/>
  <c r="M133" i="2" a="1"/>
  <c r="M133" i="2" s="1"/>
  <c r="M134" i="2" a="1"/>
  <c r="M134" i="2" s="1"/>
  <c r="M135" i="2" a="1"/>
  <c r="M135" i="2" s="1"/>
  <c r="M136" i="2" a="1"/>
  <c r="M136" i="2" s="1"/>
  <c r="M137" i="2" a="1"/>
  <c r="M137" i="2" s="1"/>
  <c r="M138" i="2" a="1"/>
  <c r="M138" i="2" s="1"/>
  <c r="M139" i="2" a="1"/>
  <c r="M139" i="2" s="1"/>
  <c r="M140" i="2" a="1"/>
  <c r="M140" i="2" s="1"/>
  <c r="M141" i="2" a="1"/>
  <c r="M141" i="2" s="1"/>
  <c r="M142" i="2" a="1"/>
  <c r="M142" i="2" s="1"/>
  <c r="M143" i="2" a="1"/>
  <c r="M143" i="2" s="1"/>
  <c r="M144" i="2" a="1"/>
  <c r="M144" i="2" s="1"/>
  <c r="M145" i="2" a="1"/>
  <c r="M145" i="2" s="1"/>
  <c r="M146" i="2" a="1"/>
  <c r="M146" i="2" s="1"/>
  <c r="M147" i="2" a="1"/>
  <c r="M147" i="2" s="1"/>
  <c r="M148" i="2" a="1"/>
  <c r="M148" i="2" s="1"/>
  <c r="M149" i="2" a="1"/>
  <c r="M149" i="2" s="1"/>
  <c r="M150" i="2" a="1"/>
  <c r="M150" i="2" s="1"/>
  <c r="M151" i="2" a="1"/>
  <c r="M151" i="2" s="1"/>
  <c r="M152" i="2" a="1"/>
  <c r="M152" i="2" s="1"/>
  <c r="M153" i="2" a="1"/>
  <c r="M153" i="2" s="1"/>
  <c r="M154" i="2" a="1"/>
  <c r="M154" i="2" s="1"/>
  <c r="M155" i="2" a="1"/>
  <c r="M155" i="2" s="1"/>
  <c r="M156" i="2" a="1"/>
  <c r="M156" i="2" s="1"/>
  <c r="M157" i="2" a="1"/>
  <c r="M157" i="2" s="1"/>
  <c r="M158" i="2" a="1"/>
  <c r="M158" i="2" s="1"/>
  <c r="M159" i="2" a="1"/>
  <c r="M159" i="2" s="1"/>
  <c r="M160" i="2" a="1"/>
  <c r="M160" i="2" s="1"/>
  <c r="M161" i="2" a="1"/>
  <c r="M161" i="2" s="1"/>
  <c r="M162" i="2" a="1"/>
  <c r="M162" i="2" s="1"/>
  <c r="M163" i="2" a="1"/>
  <c r="M163" i="2" s="1"/>
  <c r="M164" i="2" a="1"/>
  <c r="M164" i="2" s="1"/>
  <c r="M165" i="2" a="1"/>
  <c r="M165" i="2" s="1"/>
  <c r="M166" i="2" a="1"/>
  <c r="M166" i="2" s="1"/>
  <c r="M167" i="2" a="1"/>
  <c r="M167" i="2" s="1"/>
  <c r="M168" i="2" a="1"/>
  <c r="M168" i="2" s="1"/>
  <c r="M169" i="2" a="1"/>
  <c r="M169" i="2" s="1"/>
  <c r="M170" i="2" a="1"/>
  <c r="M170" i="2" s="1"/>
  <c r="M171" i="2" a="1"/>
  <c r="M171" i="2" s="1"/>
  <c r="M172" i="2" a="1"/>
  <c r="M172" i="2" s="1"/>
  <c r="M173" i="2" a="1"/>
  <c r="M173" i="2" s="1"/>
  <c r="M174" i="2" a="1"/>
  <c r="M174" i="2" s="1"/>
  <c r="M175" i="2" a="1"/>
  <c r="M175" i="2" s="1"/>
  <c r="M176" i="2" a="1"/>
  <c r="M176" i="2" s="1"/>
  <c r="M177" i="2" a="1"/>
  <c r="M177" i="2" s="1"/>
  <c r="M178" i="2" a="1"/>
  <c r="M178" i="2" s="1"/>
  <c r="M179" i="2" a="1"/>
  <c r="M179" i="2" s="1"/>
  <c r="M180" i="2" a="1"/>
  <c r="M180" i="2" s="1"/>
  <c r="M181" i="2" a="1"/>
  <c r="M181" i="2" s="1"/>
  <c r="M182" i="2" a="1"/>
  <c r="M182" i="2" s="1"/>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s="1"/>
  <c r="M195" i="2" a="1"/>
  <c r="M195" i="2" s="1"/>
  <c r="M196" i="2" a="1"/>
  <c r="M196" i="2" s="1"/>
  <c r="M197" i="2" a="1"/>
  <c r="M197" i="2" s="1"/>
  <c r="M198" i="2" a="1"/>
  <c r="M198" i="2" s="1"/>
  <c r="M199" i="2" a="1"/>
  <c r="M199" i="2" s="1"/>
  <c r="M200" i="2" a="1"/>
  <c r="M200" i="2" s="1"/>
  <c r="M201" i="2" a="1"/>
  <c r="M201" i="2" s="1"/>
  <c r="M202" i="2" a="1"/>
  <c r="M202" i="2" s="1"/>
  <c r="M203" i="2" a="1"/>
  <c r="M203" i="2" s="1"/>
  <c r="M204" i="2" a="1"/>
  <c r="M204" i="2" s="1"/>
  <c r="M205" i="2" a="1"/>
  <c r="M205" i="2" s="1"/>
  <c r="M206" i="2" a="1"/>
  <c r="M206" i="2" s="1"/>
  <c r="M207" i="2" a="1"/>
  <c r="M207" i="2" s="1"/>
  <c r="M208" i="2" a="1"/>
  <c r="M208" i="2" s="1"/>
  <c r="M209" i="2" a="1"/>
  <c r="M209" i="2" s="1"/>
  <c r="M210" i="2" a="1"/>
  <c r="M210" i="2" s="1"/>
  <c r="M211" i="2" a="1"/>
  <c r="M211" i="2" s="1"/>
  <c r="M212" i="2" a="1"/>
  <c r="M212" i="2" s="1"/>
  <c r="M213" i="2" a="1"/>
  <c r="M213" i="2" s="1"/>
  <c r="M214" i="2" a="1"/>
  <c r="M214" i="2" s="1"/>
  <c r="M215" i="2" a="1"/>
  <c r="M215" i="2" s="1"/>
  <c r="M216" i="2" a="1"/>
  <c r="M216" i="2" s="1"/>
  <c r="M217" i="2" a="1"/>
  <c r="M217" i="2" s="1"/>
  <c r="M218" i="2" a="1"/>
  <c r="M218" i="2" s="1"/>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s="1"/>
  <c r="M230" i="2" a="1"/>
  <c r="M230" i="2" s="1"/>
  <c r="M231" i="2" a="1"/>
  <c r="M231" i="2" s="1"/>
  <c r="M232" i="2" a="1"/>
  <c r="M232" i="2" s="1"/>
  <c r="M233" i="2" a="1"/>
  <c r="M233" i="2" s="1"/>
  <c r="M234" i="2" a="1"/>
  <c r="M234" i="2" s="1"/>
  <c r="M235" i="2" a="1"/>
  <c r="M235" i="2" s="1"/>
  <c r="M236" i="2" a="1"/>
  <c r="M236" i="2" s="1"/>
  <c r="M237" i="2" a="1"/>
  <c r="M237" i="2" s="1"/>
  <c r="M238" i="2" a="1"/>
  <c r="M238" i="2" s="1"/>
  <c r="M239" i="2" a="1"/>
  <c r="M239" i="2" s="1"/>
  <c r="M240" i="2" a="1"/>
  <c r="M240" i="2" s="1"/>
  <c r="M241" i="2" a="1"/>
  <c r="M241" i="2" s="1"/>
  <c r="M242" i="2" a="1"/>
  <c r="M242" i="2" s="1"/>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s="1"/>
  <c r="M259" i="2" a="1"/>
  <c r="M259" i="2" s="1"/>
  <c r="M260" i="2" a="1"/>
  <c r="M260" i="2" s="1"/>
  <c r="M261" i="2" a="1"/>
  <c r="M261" i="2" s="1"/>
  <c r="M262" i="2" a="1"/>
  <c r="M262" i="2" s="1"/>
  <c r="M263" i="2" a="1"/>
  <c r="M263" i="2" s="1"/>
  <c r="M264" i="2" a="1"/>
  <c r="M264" i="2" s="1"/>
  <c r="M265" i="2" a="1"/>
  <c r="M265" i="2" s="1"/>
  <c r="M266" i="2" a="1"/>
  <c r="M266" i="2" s="1"/>
  <c r="M267" i="2" a="1"/>
  <c r="M267" i="2" s="1"/>
  <c r="M268" i="2" a="1"/>
  <c r="M268" i="2" s="1"/>
  <c r="M269" i="2" a="1"/>
  <c r="M269" i="2" s="1"/>
  <c r="M270" i="2" a="1"/>
  <c r="M270" i="2" s="1"/>
  <c r="M271" i="2" a="1"/>
  <c r="M271" i="2" s="1"/>
  <c r="M272" i="2" a="1"/>
  <c r="M272" i="2" s="1"/>
  <c r="M273" i="2" a="1"/>
  <c r="M273" i="2" s="1"/>
  <c r="M274" i="2" a="1"/>
  <c r="M274" i="2" s="1"/>
  <c r="M275" i="2" a="1"/>
  <c r="M275" i="2" s="1"/>
  <c r="M276" i="2" a="1"/>
  <c r="M276" i="2" s="1"/>
  <c r="M277" i="2" a="1"/>
  <c r="M277" i="2" s="1"/>
  <c r="M278" i="2" a="1"/>
  <c r="M278" i="2" s="1"/>
  <c r="M279" i="2" a="1"/>
  <c r="M279" i="2" s="1"/>
  <c r="M280" i="2" a="1"/>
  <c r="M280" i="2" s="1"/>
  <c r="M281" i="2" a="1"/>
  <c r="M281" i="2" s="1"/>
  <c r="M282" i="2" a="1"/>
  <c r="M282" i="2" s="1"/>
  <c r="M283" i="2" a="1"/>
  <c r="M283" i="2" s="1"/>
  <c r="M284" i="2" a="1"/>
  <c r="M284" i="2" s="1"/>
  <c r="M285" i="2" a="1"/>
  <c r="M285" i="2" s="1"/>
  <c r="M286" i="2" a="1"/>
  <c r="M286" i="2" s="1"/>
  <c r="M287" i="2" a="1"/>
  <c r="M287" i="2" s="1"/>
  <c r="M288" i="2" a="1"/>
  <c r="M288" i="2" s="1"/>
  <c r="M289" i="2" a="1"/>
  <c r="M289" i="2" s="1"/>
  <c r="M290" i="2" a="1"/>
  <c r="M290" i="2" s="1"/>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s="1"/>
  <c r="M302" i="2" a="1"/>
  <c r="M302" i="2" s="1"/>
  <c r="M303" i="2" a="1"/>
  <c r="M303" i="2" s="1"/>
  <c r="M304" i="2" a="1"/>
  <c r="M304" i="2" s="1"/>
  <c r="M305" i="2" a="1"/>
  <c r="M305" i="2" s="1"/>
  <c r="M306" i="2" a="1"/>
  <c r="M306" i="2" s="1"/>
  <c r="M307" i="2" a="1"/>
  <c r="M307" i="2" s="1"/>
  <c r="M308" i="2" a="1"/>
  <c r="M308" i="2" s="1"/>
  <c r="M309" i="2" a="1"/>
  <c r="M309" i="2" s="1"/>
  <c r="M310" i="2" a="1"/>
  <c r="M310" i="2" s="1"/>
  <c r="M311" i="2" a="1"/>
  <c r="M311" i="2" s="1"/>
  <c r="M312" i="2" a="1"/>
  <c r="M312" i="2" s="1"/>
  <c r="M313" i="2" a="1"/>
  <c r="M313" i="2" s="1"/>
  <c r="M314" i="2" a="1"/>
  <c r="M314" i="2" s="1"/>
  <c r="M315" i="2" a="1"/>
  <c r="M315" i="2" s="1"/>
  <c r="M316" i="2" a="1"/>
  <c r="M316" i="2" s="1"/>
  <c r="M317" i="2" a="1"/>
  <c r="M317" i="2" s="1"/>
  <c r="M318" i="2" a="1"/>
  <c r="M318" i="2" s="1"/>
  <c r="M319" i="2" a="1"/>
  <c r="M319" i="2" s="1"/>
  <c r="M320" i="2" a="1"/>
  <c r="M320" i="2" s="1"/>
  <c r="M321" i="2" a="1"/>
  <c r="M321" i="2" s="1"/>
  <c r="M322" i="2" a="1"/>
  <c r="M322" i="2" s="1"/>
  <c r="M323" i="2" a="1"/>
  <c r="M323" i="2" s="1"/>
  <c r="M324" i="2" a="1"/>
  <c r="M324" i="2" s="1"/>
  <c r="M325" i="2" a="1"/>
  <c r="M325" i="2" s="1"/>
  <c r="M326" i="2" a="1"/>
  <c r="M326" i="2" s="1"/>
  <c r="M327" i="2" a="1"/>
  <c r="M327" i="2" s="1"/>
  <c r="M328" i="2" a="1"/>
  <c r="M328" i="2" s="1"/>
  <c r="M329" i="2" a="1"/>
  <c r="M329" i="2" s="1"/>
  <c r="M330" i="2" a="1"/>
  <c r="M330" i="2" s="1"/>
  <c r="M331" i="2" a="1"/>
  <c r="M331" i="2" s="1"/>
  <c r="M332" i="2" a="1"/>
  <c r="M332" i="2" s="1"/>
  <c r="M333" i="2" a="1"/>
  <c r="M333" i="2" s="1"/>
  <c r="M334" i="2" a="1"/>
  <c r="M334" i="2" s="1"/>
  <c r="M335" i="2" a="1"/>
  <c r="M335" i="2" s="1"/>
  <c r="M336" i="2" a="1"/>
  <c r="M336" i="2" s="1"/>
  <c r="M337" i="2" a="1"/>
  <c r="M337" i="2" s="1"/>
  <c r="M338" i="2" a="1"/>
  <c r="M338" i="2" s="1"/>
  <c r="M339" i="2" a="1"/>
  <c r="M339" i="2" s="1"/>
  <c r="M340" i="2" a="1"/>
  <c r="M340" i="2" s="1"/>
  <c r="M341" i="2" a="1"/>
  <c r="M341" i="2" s="1"/>
  <c r="M342" i="2" a="1"/>
  <c r="M342" i="2" s="1"/>
  <c r="M343" i="2" a="1"/>
  <c r="M343" i="2" s="1"/>
  <c r="M344" i="2" a="1"/>
  <c r="M344" i="2" s="1"/>
  <c r="M345" i="2" a="1"/>
  <c r="M345" i="2" s="1"/>
  <c r="M346" i="2" a="1"/>
  <c r="M346" i="2" s="1"/>
  <c r="M347" i="2" a="1"/>
  <c r="M347" i="2" s="1"/>
  <c r="M348" i="2" a="1"/>
  <c r="M348" i="2" s="1"/>
  <c r="M349" i="2" a="1"/>
  <c r="M349" i="2" s="1"/>
  <c r="M350" i="2" a="1"/>
  <c r="M350" i="2" s="1"/>
  <c r="M351" i="2" a="1"/>
  <c r="M351" i="2" s="1"/>
  <c r="M352" i="2" a="1"/>
  <c r="M352" i="2" s="1"/>
  <c r="M353" i="2" a="1"/>
  <c r="M353" i="2" s="1"/>
  <c r="M354" i="2" a="1"/>
  <c r="M354" i="2" s="1"/>
  <c r="M355" i="2" a="1"/>
  <c r="M355" i="2" s="1"/>
  <c r="M356" i="2" a="1"/>
  <c r="M356" i="2" s="1"/>
  <c r="M357" i="2" a="1"/>
  <c r="M357" i="2" s="1"/>
  <c r="M358" i="2" a="1"/>
  <c r="M358" i="2" s="1"/>
  <c r="M359" i="2" a="1"/>
  <c r="M359" i="2" s="1"/>
  <c r="M360" i="2" a="1"/>
  <c r="M360" i="2" s="1"/>
  <c r="M361" i="2" a="1"/>
  <c r="M361" i="2" s="1"/>
  <c r="M362" i="2" a="1"/>
  <c r="M362" i="2" s="1"/>
  <c r="M363" i="2" a="1"/>
  <c r="M363" i="2" s="1"/>
  <c r="M364" i="2" a="1"/>
  <c r="M364" i="2" s="1"/>
  <c r="M365" i="2" a="1"/>
  <c r="M365" i="2" s="1"/>
  <c r="M366" i="2" a="1"/>
  <c r="M366" i="2" s="1"/>
  <c r="M367" i="2" a="1"/>
  <c r="M367" i="2" s="1"/>
  <c r="M368" i="2" a="1"/>
  <c r="M368" i="2" s="1"/>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s="1"/>
  <c r="M380" i="2" a="1"/>
  <c r="M380" i="2" s="1"/>
  <c r="M381" i="2" a="1"/>
  <c r="M381" i="2" s="1"/>
  <c r="M382" i="2" a="1"/>
  <c r="M382" i="2" s="1"/>
  <c r="M383" i="2" a="1"/>
  <c r="M383" i="2" s="1"/>
  <c r="M384" i="2" a="1"/>
  <c r="M384" i="2" s="1"/>
  <c r="M385" i="2" a="1"/>
  <c r="M385" i="2" s="1"/>
  <c r="M386" i="2" a="1"/>
  <c r="M386" i="2" s="1"/>
  <c r="M387" i="2" a="1"/>
  <c r="M387" i="2" s="1"/>
  <c r="M388" i="2" a="1"/>
  <c r="M388" i="2" s="1"/>
  <c r="M389" i="2" a="1"/>
  <c r="M389" i="2" s="1"/>
  <c r="M390" i="2" a="1"/>
  <c r="M390" i="2" s="1"/>
  <c r="M391" i="2" a="1"/>
  <c r="M391" i="2" s="1"/>
  <c r="M392" i="2" a="1"/>
  <c r="M392" i="2" s="1"/>
  <c r="M393" i="2" a="1"/>
  <c r="M393" i="2" s="1"/>
  <c r="M394" i="2" a="1"/>
  <c r="M394" i="2" s="1"/>
  <c r="M395" i="2" a="1"/>
  <c r="M395" i="2" s="1"/>
  <c r="M396" i="2" a="1"/>
  <c r="M396" i="2" s="1"/>
  <c r="M397" i="2" a="1"/>
  <c r="M397" i="2" s="1"/>
  <c r="M398" i="2" a="1"/>
  <c r="M398" i="2" s="1"/>
  <c r="M399" i="2" a="1"/>
  <c r="M399" i="2" s="1"/>
  <c r="M400" i="2" a="1"/>
  <c r="M400" i="2" s="1"/>
  <c r="M401" i="2" a="1"/>
  <c r="M401" i="2" s="1"/>
  <c r="M402" i="2" a="1"/>
  <c r="M402" i="2" s="1"/>
  <c r="M403" i="2" a="1"/>
  <c r="M403" i="2" s="1"/>
  <c r="M404" i="2" a="1"/>
  <c r="M404" i="2" s="1"/>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s="1"/>
  <c r="M417" i="2" a="1"/>
  <c r="M417" i="2" s="1"/>
  <c r="M418" i="2" a="1"/>
  <c r="M418" i="2" s="1"/>
  <c r="M419" i="2" a="1"/>
  <c r="M419" i="2" s="1"/>
  <c r="M420" i="2" a="1"/>
  <c r="M420" i="2" s="1"/>
  <c r="M421" i="2" a="1"/>
  <c r="M421" i="2" s="1"/>
  <c r="M422" i="2" a="1"/>
  <c r="M422" i="2" s="1"/>
  <c r="M423" i="2" a="1"/>
  <c r="M423" i="2" s="1"/>
  <c r="M424" i="2" a="1"/>
  <c r="M424" i="2" s="1"/>
  <c r="M425" i="2" a="1"/>
  <c r="M425" i="2" s="1"/>
  <c r="M426" i="2" a="1"/>
  <c r="M426" i="2" s="1"/>
  <c r="M427" i="2" a="1"/>
  <c r="M427" i="2" s="1"/>
  <c r="M428" i="2" a="1"/>
  <c r="M428" i="2" s="1"/>
  <c r="M429" i="2" a="1"/>
  <c r="M429" i="2" s="1"/>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s="1"/>
  <c r="M441" i="2" a="1"/>
  <c r="M441" i="2" s="1"/>
  <c r="M442" i="2" a="1"/>
  <c r="M442" i="2" s="1"/>
  <c r="M443" i="2" a="1"/>
  <c r="M443" i="2" s="1"/>
  <c r="M444" i="2" a="1"/>
  <c r="M444" i="2" s="1"/>
  <c r="M445" i="2" a="1"/>
  <c r="M445" i="2" s="1"/>
  <c r="M446" i="2" a="1"/>
  <c r="M446" i="2" s="1"/>
  <c r="M447" i="2" a="1"/>
  <c r="M447" i="2" s="1"/>
  <c r="M448" i="2" a="1"/>
  <c r="M448" i="2" s="1"/>
  <c r="M449" i="2" a="1"/>
  <c r="M449" i="2" s="1"/>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s="1"/>
  <c r="M463" i="2" a="1"/>
  <c r="M463" i="2" s="1"/>
  <c r="M464" i="2" a="1"/>
  <c r="M464" i="2" s="1"/>
  <c r="M465" i="2" a="1"/>
  <c r="M465" i="2" s="1"/>
  <c r="M466" i="2" a="1"/>
  <c r="M466" i="2" s="1"/>
  <c r="M467" i="2" a="1"/>
  <c r="M467" i="2" s="1"/>
  <c r="M468" i="2" a="1"/>
  <c r="M468" i="2" s="1"/>
  <c r="M469" i="2" a="1"/>
  <c r="M469" i="2" s="1"/>
  <c r="M470" i="2" a="1"/>
  <c r="M470" i="2" s="1"/>
  <c r="M471" i="2" a="1"/>
  <c r="M471" i="2" s="1"/>
  <c r="M472" i="2" a="1"/>
  <c r="M472" i="2" s="1"/>
  <c r="M473" i="2" a="1"/>
  <c r="M473" i="2" s="1"/>
  <c r="M474" i="2" a="1"/>
  <c r="M474" i="2" s="1"/>
  <c r="M475" i="2" a="1"/>
  <c r="M475" i="2" s="1"/>
  <c r="M476" i="2" a="1"/>
  <c r="M476" i="2" s="1"/>
  <c r="M477" i="2" a="1"/>
  <c r="M477" i="2" s="1"/>
  <c r="M478" i="2" a="1"/>
  <c r="M478" i="2" s="1"/>
  <c r="M479" i="2" a="1"/>
  <c r="M479" i="2" s="1"/>
  <c r="M480" i="2" a="1"/>
  <c r="M480" i="2" s="1"/>
  <c r="M481" i="2" a="1"/>
  <c r="M481" i="2" s="1"/>
  <c r="M482" i="2" a="1"/>
  <c r="M482" i="2" s="1"/>
  <c r="M483" i="2" a="1"/>
  <c r="M483" i="2" s="1"/>
  <c r="M484" i="2" a="1"/>
  <c r="M484" i="2" s="1"/>
  <c r="M485" i="2" a="1"/>
  <c r="M485" i="2" s="1"/>
  <c r="M486" i="2" a="1"/>
  <c r="M486" i="2" s="1"/>
  <c r="M487" i="2" a="1"/>
  <c r="M487" i="2" s="1"/>
  <c r="M488" i="2" a="1"/>
  <c r="M488" i="2" s="1"/>
  <c r="M489" i="2" a="1"/>
  <c r="M489" i="2" s="1"/>
  <c r="M490" i="2" a="1"/>
  <c r="M490" i="2" s="1"/>
  <c r="M491" i="2" a="1"/>
  <c r="M491" i="2" s="1"/>
  <c r="M492" i="2" a="1"/>
  <c r="M492" i="2" s="1"/>
  <c r="M493" i="2" a="1"/>
  <c r="M493" i="2" s="1"/>
  <c r="M494" i="2" a="1"/>
  <c r="M494" i="2" s="1"/>
  <c r="M495" i="2" a="1"/>
  <c r="M495" i="2" s="1"/>
  <c r="M496" i="2" a="1"/>
  <c r="M496" i="2" s="1"/>
  <c r="M497" i="2" a="1"/>
  <c r="M497" i="2" s="1"/>
  <c r="M498" i="2" a="1"/>
  <c r="M498" i="2" s="1"/>
  <c r="M499" i="2" a="1"/>
  <c r="M499" i="2" s="1"/>
  <c r="M500" i="2" a="1"/>
  <c r="M500" i="2" s="1"/>
  <c r="M501" i="2" a="1"/>
  <c r="M501" i="2" s="1"/>
  <c r="M502" i="2" a="1"/>
  <c r="M502" i="2" s="1"/>
  <c r="M503" i="2" a="1"/>
  <c r="M503" i="2" s="1"/>
  <c r="M504" i="2" a="1"/>
  <c r="M504" i="2" s="1"/>
  <c r="M505" i="2" a="1"/>
  <c r="M505" i="2" s="1"/>
  <c r="M506" i="2" a="1"/>
  <c r="M506" i="2" s="1"/>
  <c r="M507" i="2" a="1"/>
  <c r="M507" i="2" s="1"/>
  <c r="M508" i="2" a="1"/>
  <c r="M508" i="2" s="1"/>
  <c r="M509" i="2" a="1"/>
  <c r="M509" i="2" s="1"/>
  <c r="M510" i="2" a="1"/>
  <c r="M510" i="2" s="1"/>
  <c r="M511" i="2" a="1"/>
  <c r="M511" i="2" s="1"/>
  <c r="M512" i="2" a="1"/>
  <c r="M512" i="2" s="1"/>
  <c r="M513" i="2" a="1"/>
  <c r="M513" i="2" s="1"/>
  <c r="M514" i="2" a="1"/>
  <c r="M514" i="2" s="1"/>
  <c r="M515" i="2" a="1"/>
  <c r="M515" i="2" s="1"/>
  <c r="M516" i="2" a="1"/>
  <c r="M516" i="2" s="1"/>
  <c r="M517" i="2" a="1"/>
  <c r="M517" i="2" s="1"/>
  <c r="M518" i="2" a="1"/>
  <c r="M518" i="2" s="1"/>
  <c r="M519" i="2" a="1"/>
  <c r="M519" i="2" s="1"/>
  <c r="M520" i="2" a="1"/>
  <c r="M520" i="2" s="1"/>
  <c r="M521" i="2" a="1"/>
  <c r="M521" i="2" s="1"/>
  <c r="M522" i="2" a="1"/>
  <c r="M522" i="2" s="1"/>
  <c r="M523" i="2" a="1"/>
  <c r="M523" i="2" s="1"/>
  <c r="M524" i="2" a="1"/>
  <c r="M524" i="2" s="1"/>
  <c r="M525" i="2" a="1"/>
  <c r="M525" i="2" s="1"/>
  <c r="M526" i="2" a="1"/>
  <c r="M526" i="2" s="1"/>
  <c r="M527" i="2" a="1"/>
  <c r="M527" i="2" s="1"/>
  <c r="M528" i="2" a="1"/>
  <c r="M528" i="2" s="1"/>
  <c r="M529" i="2" a="1"/>
  <c r="M529" i="2" s="1"/>
  <c r="M530" i="2" a="1"/>
  <c r="M530" i="2" s="1"/>
  <c r="M531" i="2" a="1"/>
  <c r="M531" i="2" s="1"/>
  <c r="M532" i="2" a="1"/>
  <c r="M532" i="2" s="1"/>
  <c r="M533" i="2" a="1"/>
  <c r="M533" i="2" s="1"/>
  <c r="M534" i="2" a="1"/>
  <c r="M534" i="2" s="1"/>
  <c r="M535" i="2" a="1"/>
  <c r="M535" i="2" s="1"/>
  <c r="M536" i="2" a="1"/>
  <c r="M536" i="2" s="1"/>
  <c r="M537" i="2" a="1"/>
  <c r="M537" i="2" s="1"/>
  <c r="M538" i="2" a="1"/>
  <c r="M538" i="2" s="1"/>
  <c r="M539" i="2" a="1"/>
  <c r="M539" i="2" s="1"/>
  <c r="M540" i="2" a="1"/>
  <c r="M540" i="2" s="1"/>
  <c r="M541" i="2" a="1"/>
  <c r="M541" i="2" s="1"/>
  <c r="M542" i="2" a="1"/>
  <c r="M542" i="2" s="1"/>
  <c r="M543" i="2" a="1"/>
  <c r="M543" i="2" s="1"/>
  <c r="M544" i="2" a="1"/>
  <c r="M544" i="2" s="1"/>
  <c r="M545" i="2" a="1"/>
  <c r="M545" i="2" s="1"/>
  <c r="M546" i="2" a="1"/>
  <c r="M546" i="2" s="1"/>
  <c r="M547" i="2" a="1"/>
  <c r="M547" i="2" s="1"/>
  <c r="M548" i="2" a="1"/>
  <c r="M548" i="2" s="1"/>
  <c r="M549" i="2" a="1"/>
  <c r="M549" i="2" s="1"/>
  <c r="M550" i="2" a="1"/>
  <c r="M550" i="2" s="1"/>
  <c r="M551" i="2" a="1"/>
  <c r="M551" i="2" s="1"/>
  <c r="M552" i="2" a="1"/>
  <c r="M552" i="2" s="1"/>
  <c r="M553" i="2" a="1"/>
  <c r="M553" i="2" s="1"/>
  <c r="M554" i="2" a="1"/>
  <c r="M554" i="2" s="1"/>
  <c r="M555" i="2" a="1"/>
  <c r="M555" i="2" s="1"/>
  <c r="M556" i="2" a="1"/>
  <c r="M556" i="2" s="1"/>
  <c r="M557" i="2" a="1"/>
  <c r="M557" i="2" s="1"/>
  <c r="M558" i="2" a="1"/>
  <c r="M558" i="2" s="1"/>
  <c r="M559" i="2" a="1"/>
  <c r="M559" i="2" s="1"/>
  <c r="M560" i="2" a="1"/>
  <c r="M560" i="2" s="1"/>
  <c r="M561" i="2" a="1"/>
  <c r="M561" i="2" s="1"/>
  <c r="M562" i="2" a="1"/>
  <c r="M562" i="2" s="1"/>
  <c r="M563" i="2" a="1"/>
  <c r="M563" i="2" s="1"/>
  <c r="M564" i="2" a="1"/>
  <c r="M564" i="2" s="1"/>
  <c r="M565" i="2" a="1"/>
  <c r="M565" i="2" s="1"/>
  <c r="M566" i="2" a="1"/>
  <c r="M566" i="2" s="1"/>
  <c r="M567" i="2" a="1"/>
  <c r="M567" i="2" s="1"/>
  <c r="M568" i="2" a="1"/>
  <c r="M568" i="2" s="1"/>
  <c r="M569" i="2" a="1"/>
  <c r="M569" i="2" s="1"/>
  <c r="M570" i="2" a="1"/>
  <c r="M570" i="2" s="1"/>
  <c r="M571" i="2" a="1"/>
  <c r="M571" i="2" s="1"/>
  <c r="M572" i="2" a="1"/>
  <c r="M572" i="2" s="1"/>
  <c r="M573" i="2" a="1"/>
  <c r="M573" i="2" s="1"/>
  <c r="M574" i="2" a="1"/>
  <c r="M574" i="2" s="1"/>
  <c r="M575" i="2" a="1"/>
  <c r="M575" i="2" s="1"/>
  <c r="M576" i="2" a="1"/>
  <c r="M576" i="2" s="1"/>
  <c r="M577" i="2" a="1"/>
  <c r="M577" i="2" s="1"/>
  <c r="M578" i="2" a="1"/>
  <c r="M578" i="2" s="1"/>
  <c r="M579" i="2" a="1"/>
  <c r="M579" i="2" s="1"/>
  <c r="M580" i="2" a="1"/>
  <c r="M580" i="2" s="1"/>
  <c r="M581" i="2" a="1"/>
  <c r="M581" i="2" s="1"/>
  <c r="M582" i="2" a="1"/>
  <c r="M582" i="2" s="1"/>
  <c r="M583" i="2" a="1"/>
  <c r="M583" i="2" s="1"/>
  <c r="M584" i="2" a="1"/>
  <c r="M584" i="2" s="1"/>
  <c r="M585" i="2" a="1"/>
  <c r="M585" i="2" s="1"/>
  <c r="M586" i="2" a="1"/>
  <c r="M586" i="2" s="1"/>
  <c r="M587" i="2" a="1"/>
  <c r="M587" i="2" s="1"/>
  <c r="M588" i="2" a="1"/>
  <c r="M588" i="2" s="1"/>
  <c r="M589" i="2" a="1"/>
  <c r="M589" i="2" s="1"/>
  <c r="M590" i="2" a="1"/>
  <c r="M590" i="2" s="1"/>
  <c r="M591" i="2" a="1"/>
  <c r="M591" i="2" s="1"/>
  <c r="M592" i="2" a="1"/>
  <c r="M592" i="2" s="1"/>
  <c r="M593" i="2" a="1"/>
  <c r="M593" i="2" s="1"/>
  <c r="M594" i="2" a="1"/>
  <c r="M594" i="2" s="1"/>
  <c r="M595" i="2" a="1"/>
  <c r="M595" i="2" s="1"/>
  <c r="M596" i="2" a="1"/>
  <c r="M596" i="2" s="1"/>
  <c r="M597" i="2" a="1"/>
  <c r="M597" i="2" s="1"/>
  <c r="M598" i="2" a="1"/>
  <c r="M598" i="2" s="1"/>
  <c r="M599" i="2" a="1"/>
  <c r="M599" i="2" s="1"/>
  <c r="M600" i="2" a="1"/>
  <c r="M600" i="2" s="1"/>
  <c r="M601" i="2" a="1"/>
  <c r="M601" i="2" s="1"/>
  <c r="M602" i="2" a="1"/>
  <c r="M602" i="2" s="1"/>
  <c r="M603" i="2" a="1"/>
  <c r="M603" i="2" s="1"/>
  <c r="M604" i="2" a="1"/>
  <c r="M604" i="2" s="1"/>
  <c r="M605" i="2" a="1"/>
  <c r="M605" i="2" s="1"/>
  <c r="M606" i="2" a="1"/>
  <c r="M606" i="2" s="1"/>
  <c r="M607" i="2" a="1"/>
  <c r="M607" i="2" s="1"/>
  <c r="M608" i="2" a="1"/>
  <c r="M608" i="2" s="1"/>
  <c r="M609" i="2" a="1"/>
  <c r="M609" i="2" s="1"/>
  <c r="M610" i="2" a="1"/>
  <c r="M610" i="2" s="1"/>
  <c r="M611" i="2" a="1"/>
  <c r="M611" i="2" s="1"/>
  <c r="M612" i="2" a="1"/>
  <c r="M612" i="2" s="1"/>
  <c r="M613" i="2" a="1"/>
  <c r="M613" i="2" s="1"/>
  <c r="M614" i="2" a="1"/>
  <c r="M614" i="2" s="1"/>
  <c r="M615" i="2" a="1"/>
  <c r="M615" i="2" s="1"/>
  <c r="M616" i="2" a="1"/>
  <c r="M616" i="2" s="1"/>
  <c r="M617" i="2" a="1"/>
  <c r="M617" i="2" s="1"/>
  <c r="M618" i="2" a="1"/>
  <c r="M618" i="2" s="1"/>
  <c r="M619" i="2" a="1"/>
  <c r="M619" i="2" s="1"/>
  <c r="M620" i="2" a="1"/>
  <c r="M620" i="2" s="1"/>
  <c r="M621" i="2" a="1"/>
  <c r="M621" i="2" s="1"/>
  <c r="M622" i="2" a="1"/>
  <c r="M622" i="2" s="1"/>
  <c r="M623" i="2" a="1"/>
  <c r="M623" i="2" s="1"/>
  <c r="M624" i="2" a="1"/>
  <c r="M624" i="2" s="1"/>
  <c r="M625" i="2" a="1"/>
  <c r="M625" i="2" s="1"/>
  <c r="M626" i="2" a="1"/>
  <c r="M626" i="2" s="1"/>
  <c r="M627" i="2" a="1"/>
  <c r="M627" i="2" s="1"/>
  <c r="M628" i="2" a="1"/>
  <c r="M628" i="2" s="1"/>
  <c r="M629" i="2" a="1"/>
  <c r="M629" i="2" s="1"/>
  <c r="M630" i="2" a="1"/>
  <c r="M630" i="2" s="1"/>
  <c r="M631" i="2" a="1"/>
  <c r="M631" i="2" s="1"/>
  <c r="M632" i="2" a="1"/>
  <c r="M632" i="2" s="1"/>
  <c r="M633" i="2" a="1"/>
  <c r="M633" i="2" s="1"/>
  <c r="M634" i="2" a="1"/>
  <c r="M634" i="2" s="1"/>
  <c r="M635" i="2" a="1"/>
  <c r="M635" i="2" s="1"/>
  <c r="M636" i="2" a="1"/>
  <c r="M636" i="2" s="1"/>
  <c r="M637" i="2" a="1"/>
  <c r="M637" i="2" s="1"/>
  <c r="M638" i="2" a="1"/>
  <c r="M638" i="2" s="1"/>
  <c r="M639" i="2" a="1"/>
  <c r="M639" i="2" s="1"/>
  <c r="M640" i="2" a="1"/>
  <c r="M640" i="2" s="1"/>
  <c r="M641" i="2" a="1"/>
  <c r="M641" i="2" s="1"/>
  <c r="M642" i="2" a="1"/>
  <c r="M642" i="2" s="1"/>
  <c r="M643" i="2" a="1"/>
  <c r="M643" i="2" s="1"/>
  <c r="M644" i="2" a="1"/>
  <c r="M644" i="2" s="1"/>
  <c r="M645" i="2" a="1"/>
  <c r="M645" i="2" s="1"/>
  <c r="M646" i="2" a="1"/>
  <c r="M646" i="2" s="1"/>
  <c r="M647" i="2" a="1"/>
  <c r="M647" i="2" s="1"/>
  <c r="M648" i="2" a="1"/>
  <c r="M648" i="2" s="1"/>
  <c r="M649" i="2" a="1"/>
  <c r="M649" i="2" s="1"/>
  <c r="M650" i="2" a="1"/>
  <c r="M650" i="2" s="1"/>
  <c r="M651" i="2" a="1"/>
  <c r="M651" i="2" s="1"/>
  <c r="M652" i="2" a="1"/>
  <c r="M652" i="2" s="1"/>
  <c r="M653" i="2" a="1"/>
  <c r="M653" i="2" s="1"/>
  <c r="M654" i="2" a="1"/>
  <c r="M654" i="2" s="1"/>
  <c r="M655" i="2" a="1"/>
  <c r="M655" i="2" s="1"/>
  <c r="M656" i="2" a="1"/>
  <c r="M656" i="2" s="1"/>
  <c r="M657" i="2" a="1"/>
  <c r="M657" i="2" s="1"/>
  <c r="M658" i="2" a="1"/>
  <c r="M658" i="2" s="1"/>
  <c r="M659" i="2" a="1"/>
  <c r="M659" i="2" s="1"/>
  <c r="M660" i="2" a="1"/>
  <c r="M660" i="2" s="1"/>
  <c r="M661" i="2" a="1"/>
  <c r="M661" i="2" s="1"/>
  <c r="M662" i="2" a="1"/>
  <c r="M662" i="2" s="1"/>
  <c r="M663" i="2" a="1"/>
  <c r="M663" i="2" s="1"/>
  <c r="M664" i="2" a="1"/>
  <c r="M664" i="2" s="1"/>
  <c r="M665" i="2" a="1"/>
  <c r="M665" i="2" s="1"/>
  <c r="M666" i="2" a="1"/>
  <c r="M666" i="2" s="1"/>
  <c r="M667" i="2" a="1"/>
  <c r="M667" i="2" s="1"/>
  <c r="M668" i="2" a="1"/>
  <c r="M668" i="2" s="1"/>
  <c r="M669" i="2" a="1"/>
  <c r="M669" i="2" s="1"/>
  <c r="M670" i="2" a="1"/>
  <c r="M670" i="2" s="1"/>
  <c r="M671" i="2" a="1"/>
  <c r="M671" i="2" s="1"/>
  <c r="M672" i="2" a="1"/>
  <c r="M672" i="2" s="1"/>
  <c r="M673" i="2" a="1"/>
  <c r="M673" i="2" s="1"/>
  <c r="M674" i="2" a="1"/>
  <c r="M674" i="2" s="1"/>
  <c r="M675" i="2" a="1"/>
  <c r="M675" i="2" s="1"/>
  <c r="M676" i="2" a="1"/>
  <c r="M676" i="2" s="1"/>
  <c r="M677" i="2" a="1"/>
  <c r="M677" i="2" s="1"/>
  <c r="M678" i="2" a="1"/>
  <c r="M678" i="2" s="1"/>
  <c r="M679" i="2" a="1"/>
  <c r="M679" i="2" s="1"/>
  <c r="M680" i="2" a="1"/>
  <c r="M680" i="2" s="1"/>
  <c r="M681" i="2" a="1"/>
  <c r="M681" i="2" s="1"/>
  <c r="M682" i="2" a="1"/>
  <c r="M682" i="2" s="1"/>
  <c r="M683" i="2" a="1"/>
  <c r="M683" i="2" s="1"/>
  <c r="M684" i="2" a="1"/>
  <c r="M684" i="2" s="1"/>
  <c r="M685" i="2" a="1"/>
  <c r="M685" i="2" s="1"/>
  <c r="M686" i="2" a="1"/>
  <c r="M686" i="2" s="1"/>
  <c r="M687" i="2" a="1"/>
  <c r="M687" i="2" s="1"/>
  <c r="M688" i="2" a="1"/>
  <c r="M688" i="2" s="1"/>
  <c r="M689" i="2" a="1"/>
  <c r="M689" i="2" s="1"/>
  <c r="M690" i="2" a="1"/>
  <c r="M690" i="2" s="1"/>
  <c r="M691" i="2" a="1"/>
  <c r="M691" i="2" s="1"/>
  <c r="M692" i="2" a="1"/>
  <c r="M692" i="2" s="1"/>
  <c r="M693" i="2" a="1"/>
  <c r="M693" i="2" s="1"/>
  <c r="M694" i="2" a="1"/>
  <c r="M694" i="2" s="1"/>
  <c r="M695" i="2" a="1"/>
  <c r="M695" i="2" s="1"/>
  <c r="M696" i="2" a="1"/>
  <c r="M696" i="2" s="1"/>
  <c r="M697" i="2" a="1"/>
  <c r="M697" i="2" s="1"/>
  <c r="M698" i="2" a="1"/>
  <c r="M698" i="2" s="1"/>
  <c r="M699" i="2" a="1"/>
  <c r="M699" i="2" s="1"/>
  <c r="M700" i="2" a="1"/>
  <c r="M700" i="2" s="1"/>
  <c r="M701" i="2" a="1"/>
  <c r="M701" i="2" s="1"/>
  <c r="M702" i="2" a="1"/>
  <c r="M702" i="2" s="1"/>
  <c r="M703" i="2" a="1"/>
  <c r="M703" i="2" s="1"/>
  <c r="M704" i="2" a="1"/>
  <c r="M704" i="2" s="1"/>
  <c r="M705" i="2" a="1"/>
  <c r="M705" i="2" s="1"/>
  <c r="M706" i="2" a="1"/>
  <c r="M706" i="2" s="1"/>
  <c r="M707" i="2" a="1"/>
  <c r="M707" i="2" s="1"/>
  <c r="M708" i="2" a="1"/>
  <c r="M708" i="2" s="1"/>
  <c r="M709" i="2" a="1"/>
  <c r="M709" i="2" s="1"/>
  <c r="M710" i="2" a="1"/>
  <c r="M710" i="2" s="1"/>
  <c r="M711" i="2" a="1"/>
  <c r="M711" i="2" s="1"/>
  <c r="M712" i="2" a="1"/>
  <c r="M712" i="2" s="1"/>
  <c r="M713" i="2" a="1"/>
  <c r="M713" i="2" s="1"/>
  <c r="M714" i="2" a="1"/>
  <c r="M714" i="2" s="1"/>
  <c r="M715" i="2" a="1"/>
  <c r="M715" i="2" s="1"/>
  <c r="M716" i="2" a="1"/>
  <c r="M716" i="2" s="1"/>
  <c r="M717" i="2" a="1"/>
  <c r="M717" i="2" s="1"/>
  <c r="M718" i="2" a="1"/>
  <c r="M718" i="2" s="1"/>
  <c r="M719" i="2" a="1"/>
  <c r="M719" i="2" s="1"/>
  <c r="M720" i="2" a="1"/>
  <c r="M720" i="2" s="1"/>
  <c r="M721" i="2" a="1"/>
  <c r="M721" i="2" s="1"/>
  <c r="M722" i="2" a="1"/>
  <c r="M722" i="2" s="1"/>
  <c r="M723" i="2" a="1"/>
  <c r="M723" i="2" s="1"/>
  <c r="M724" i="2" a="1"/>
  <c r="M724" i="2" s="1"/>
  <c r="M725" i="2" a="1"/>
  <c r="M725" i="2" s="1"/>
  <c r="M726" i="2" a="1"/>
  <c r="M726" i="2" s="1"/>
  <c r="M727" i="2" a="1"/>
  <c r="M727" i="2" s="1"/>
  <c r="M728" i="2" a="1"/>
  <c r="M728" i="2" s="1"/>
  <c r="M729" i="2" a="1"/>
  <c r="M729" i="2" s="1"/>
  <c r="M730" i="2" a="1"/>
  <c r="M730" i="2" s="1"/>
  <c r="M731" i="2" a="1"/>
  <c r="M731" i="2" s="1"/>
  <c r="M732" i="2" a="1"/>
  <c r="M732" i="2" s="1"/>
  <c r="M733" i="2" a="1"/>
  <c r="M733" i="2" s="1"/>
  <c r="M734" i="2" a="1"/>
  <c r="M734" i="2" s="1"/>
  <c r="M735" i="2" a="1"/>
  <c r="M735" i="2" s="1"/>
  <c r="M736" i="2" a="1"/>
  <c r="M736" i="2" s="1"/>
  <c r="M737" i="2" a="1"/>
  <c r="M737" i="2" s="1"/>
  <c r="M738" i="2" a="1"/>
  <c r="M738" i="2" s="1"/>
  <c r="M739" i="2" a="1"/>
  <c r="M739" i="2" s="1"/>
  <c r="M740" i="2" a="1"/>
  <c r="M740" i="2" s="1"/>
  <c r="M741" i="2" a="1"/>
  <c r="M741" i="2" s="1"/>
  <c r="M742" i="2" a="1"/>
  <c r="M742" i="2" s="1"/>
  <c r="M743" i="2" a="1"/>
  <c r="M743" i="2" s="1"/>
  <c r="M744" i="2" a="1"/>
  <c r="M744" i="2" s="1"/>
  <c r="M745" i="2" a="1"/>
  <c r="M745" i="2" s="1"/>
  <c r="M746" i="2" a="1"/>
  <c r="M746" i="2" s="1"/>
  <c r="M747" i="2" a="1"/>
  <c r="M747" i="2" s="1"/>
  <c r="M748" i="2" a="1"/>
  <c r="M748" i="2" s="1"/>
  <c r="M749" i="2" a="1"/>
  <c r="M749" i="2" s="1"/>
  <c r="M750" i="2" a="1"/>
  <c r="M750" i="2" s="1"/>
  <c r="M751" i="2" a="1"/>
  <c r="M751" i="2" s="1"/>
  <c r="M752" i="2" a="1"/>
  <c r="M752" i="2" s="1"/>
  <c r="M753" i="2" a="1"/>
  <c r="M753" i="2" s="1"/>
  <c r="M754" i="2" a="1"/>
  <c r="M754" i="2" s="1"/>
  <c r="M755" i="2" a="1"/>
  <c r="M755" i="2" s="1"/>
  <c r="M756" i="2" a="1"/>
  <c r="M756" i="2" s="1"/>
  <c r="M757" i="2" a="1"/>
  <c r="M757" i="2" s="1"/>
  <c r="M758" i="2" a="1"/>
  <c r="M758" i="2" s="1"/>
  <c r="M759" i="2" a="1"/>
  <c r="M759" i="2" s="1"/>
  <c r="M760" i="2" a="1"/>
  <c r="M760" i="2" s="1"/>
  <c r="M761" i="2" a="1"/>
  <c r="M761" i="2" s="1"/>
  <c r="M762" i="2" a="1"/>
  <c r="M762" i="2" s="1"/>
  <c r="M763" i="2" a="1"/>
  <c r="M763" i="2" s="1"/>
  <c r="M764" i="2" a="1"/>
  <c r="M764" i="2" s="1"/>
  <c r="M765" i="2" a="1"/>
  <c r="M765" i="2" s="1"/>
  <c r="M766" i="2" a="1"/>
  <c r="M766" i="2" s="1"/>
  <c r="M767" i="2" a="1"/>
  <c r="M767" i="2" s="1"/>
  <c r="M768" i="2" a="1"/>
  <c r="M768" i="2" s="1"/>
  <c r="M769" i="2" a="1"/>
  <c r="M769" i="2" s="1"/>
  <c r="M770" i="2" a="1"/>
  <c r="M770" i="2" s="1"/>
  <c r="M771" i="2" a="1"/>
  <c r="M771" i="2" s="1"/>
  <c r="M772" i="2" a="1"/>
  <c r="M772" i="2" s="1"/>
  <c r="M773" i="2" a="1"/>
  <c r="M773" i="2" s="1"/>
  <c r="M774" i="2" a="1"/>
  <c r="M774" i="2" s="1"/>
  <c r="M775" i="2" a="1"/>
  <c r="M775" i="2" s="1"/>
  <c r="M776" i="2" a="1"/>
  <c r="M776" i="2" s="1"/>
  <c r="M777" i="2" a="1"/>
  <c r="M777" i="2" s="1"/>
  <c r="M778" i="2" a="1"/>
  <c r="M778" i="2" s="1"/>
  <c r="M779" i="2" a="1"/>
  <c r="M779" i="2" s="1"/>
  <c r="M780" i="2" a="1"/>
  <c r="M780" i="2" s="1"/>
  <c r="M781" i="2" a="1"/>
  <c r="M781" i="2" s="1"/>
  <c r="M782" i="2" a="1"/>
  <c r="M782" i="2" s="1"/>
  <c r="M783" i="2" a="1"/>
  <c r="M783" i="2" s="1"/>
  <c r="M784" i="2" a="1"/>
  <c r="M784" i="2" s="1"/>
  <c r="M785" i="2" a="1"/>
  <c r="M785" i="2" s="1"/>
  <c r="M786" i="2" a="1"/>
  <c r="M786" i="2" s="1"/>
  <c r="M787" i="2" a="1"/>
  <c r="M787" i="2" s="1"/>
  <c r="M788" i="2" a="1"/>
  <c r="M788" i="2" s="1"/>
  <c r="M789" i="2" a="1"/>
  <c r="M789" i="2" s="1"/>
  <c r="M790" i="2" a="1"/>
  <c r="M790" i="2" s="1"/>
  <c r="M791" i="2" a="1"/>
  <c r="M791" i="2" s="1"/>
  <c r="M792" i="2" a="1"/>
  <c r="M792" i="2" s="1"/>
  <c r="M793" i="2" a="1"/>
  <c r="M793" i="2" s="1"/>
  <c r="M794" i="2" a="1"/>
  <c r="M794" i="2" s="1"/>
  <c r="M795" i="2" a="1"/>
  <c r="M795" i="2" s="1"/>
  <c r="M796" i="2" a="1"/>
  <c r="M796" i="2" s="1"/>
  <c r="M797" i="2" a="1"/>
  <c r="M797" i="2" s="1"/>
  <c r="M798" i="2" a="1"/>
  <c r="M798" i="2" s="1"/>
  <c r="M799" i="2" a="1"/>
  <c r="M799" i="2" s="1"/>
  <c r="M800" i="2" a="1"/>
  <c r="M800" i="2" s="1"/>
  <c r="M801" i="2" a="1"/>
  <c r="M801" i="2" s="1"/>
  <c r="M802" i="2" a="1"/>
  <c r="M802" i="2" s="1"/>
  <c r="M803" i="2" a="1"/>
  <c r="M803" i="2" s="1"/>
  <c r="M804" i="2" a="1"/>
  <c r="M804" i="2" s="1"/>
  <c r="M805" i="2" a="1"/>
  <c r="M805" i="2" s="1"/>
  <c r="M806" i="2" a="1"/>
  <c r="M806" i="2" s="1"/>
  <c r="M807" i="2" a="1"/>
  <c r="M807" i="2" s="1"/>
  <c r="M808" i="2" a="1"/>
  <c r="M808" i="2" s="1"/>
  <c r="M809" i="2" a="1"/>
  <c r="M809" i="2" s="1"/>
  <c r="M810" i="2" a="1"/>
  <c r="M810" i="2" s="1"/>
  <c r="M811" i="2" a="1"/>
  <c r="M811" i="2" s="1"/>
  <c r="M812" i="2" a="1"/>
  <c r="M812" i="2" s="1"/>
  <c r="M813" i="2" a="1"/>
  <c r="M813" i="2" s="1"/>
  <c r="M814" i="2" a="1"/>
  <c r="M814" i="2" s="1"/>
  <c r="M815" i="2" a="1"/>
  <c r="M815" i="2" s="1"/>
  <c r="M816" i="2" a="1"/>
  <c r="M816" i="2" s="1"/>
  <c r="M817" i="2" a="1"/>
  <c r="M817" i="2" s="1"/>
  <c r="M818" i="2" a="1"/>
  <c r="M818" i="2" s="1"/>
  <c r="M819" i="2" a="1"/>
  <c r="M819" i="2" s="1"/>
  <c r="M820" i="2" a="1"/>
  <c r="M820" i="2" s="1"/>
  <c r="M821" i="2" a="1"/>
  <c r="M821" i="2" s="1"/>
  <c r="M822" i="2" a="1"/>
  <c r="M822" i="2" s="1"/>
  <c r="M823" i="2" a="1"/>
  <c r="M823" i="2" s="1"/>
  <c r="M824" i="2" a="1"/>
  <c r="M824" i="2" s="1"/>
  <c r="M825" i="2" a="1"/>
  <c r="M825" i="2" s="1"/>
  <c r="M826" i="2" a="1"/>
  <c r="M826" i="2" s="1"/>
  <c r="M827" i="2" a="1"/>
  <c r="M827" i="2" s="1"/>
  <c r="M828" i="2" a="1"/>
  <c r="M828" i="2" s="1"/>
  <c r="M829" i="2" a="1"/>
  <c r="M829" i="2" s="1"/>
  <c r="M830" i="2" a="1"/>
  <c r="M830" i="2" s="1"/>
  <c r="M831" i="2" a="1"/>
  <c r="M831" i="2" s="1"/>
  <c r="M832" i="2" a="1"/>
  <c r="M832" i="2" s="1"/>
  <c r="M833" i="2" a="1"/>
  <c r="M833" i="2" s="1"/>
  <c r="M834" i="2" a="1"/>
  <c r="M834" i="2" s="1"/>
  <c r="M835" i="2" a="1"/>
  <c r="M835" i="2" s="1"/>
  <c r="M836" i="2" a="1"/>
  <c r="M836" i="2" s="1"/>
  <c r="M837" i="2" a="1"/>
  <c r="M837" i="2" s="1"/>
  <c r="M838" i="2" a="1"/>
  <c r="M838" i="2" s="1"/>
  <c r="M839" i="2" a="1"/>
  <c r="M839" i="2" s="1"/>
  <c r="M840" i="2" a="1"/>
  <c r="M840" i="2" s="1"/>
  <c r="M841" i="2" a="1"/>
  <c r="M841" i="2" s="1"/>
  <c r="M842" i="2" a="1"/>
  <c r="M842" i="2" s="1"/>
  <c r="M843" i="2" a="1"/>
  <c r="M843" i="2" s="1"/>
  <c r="M844" i="2" a="1"/>
  <c r="M844" i="2" s="1"/>
  <c r="M845" i="2" a="1"/>
  <c r="M845" i="2" s="1"/>
  <c r="M846" i="2" a="1"/>
  <c r="M846" i="2" s="1"/>
  <c r="M847" i="2" a="1"/>
  <c r="M847" i="2" s="1"/>
  <c r="M848" i="2" a="1"/>
  <c r="M848" i="2" s="1"/>
  <c r="M849" i="2" a="1"/>
  <c r="M849" i="2" s="1"/>
  <c r="M850" i="2" a="1"/>
  <c r="M850" i="2" s="1"/>
  <c r="M851" i="2" a="1"/>
  <c r="M851" i="2" s="1"/>
  <c r="M852" i="2" a="1"/>
  <c r="M852" i="2" s="1"/>
  <c r="M853" i="2" a="1"/>
  <c r="M853" i="2" s="1"/>
  <c r="M854" i="2" a="1"/>
  <c r="M854" i="2" s="1"/>
  <c r="M855" i="2" a="1"/>
  <c r="M855" i="2" s="1"/>
  <c r="M856" i="2" a="1"/>
  <c r="M856" i="2" s="1"/>
  <c r="M857" i="2" a="1"/>
  <c r="M857" i="2" s="1"/>
  <c r="M858" i="2" a="1"/>
  <c r="M858" i="2" s="1"/>
  <c r="M859" i="2" a="1"/>
  <c r="M859" i="2" s="1"/>
  <c r="M860" i="2" a="1"/>
  <c r="M860" i="2" s="1"/>
  <c r="M861" i="2" a="1"/>
  <c r="M861" i="2" s="1"/>
  <c r="M862" i="2" a="1"/>
  <c r="M862" i="2" s="1"/>
  <c r="M863" i="2" a="1"/>
  <c r="M863" i="2" s="1"/>
  <c r="M864" i="2" a="1"/>
  <c r="M864" i="2" s="1"/>
  <c r="M865" i="2" a="1"/>
  <c r="M865" i="2" s="1"/>
  <c r="M866" i="2" a="1"/>
  <c r="M866" i="2" s="1"/>
  <c r="M867" i="2" a="1"/>
  <c r="M867" i="2" s="1"/>
  <c r="M868" i="2" a="1"/>
  <c r="M868" i="2" s="1"/>
  <c r="M869" i="2" a="1"/>
  <c r="M869" i="2" s="1"/>
  <c r="M870" i="2" a="1"/>
  <c r="M870" i="2" s="1"/>
  <c r="M871" i="2" a="1"/>
  <c r="M871" i="2" s="1"/>
  <c r="M872" i="2" a="1"/>
  <c r="M872" i="2" s="1"/>
  <c r="M873" i="2" a="1"/>
  <c r="M873" i="2" s="1"/>
  <c r="M874" i="2" a="1"/>
  <c r="M874" i="2" s="1"/>
  <c r="M875" i="2" a="1"/>
  <c r="M875" i="2" s="1"/>
  <c r="M876" i="2" a="1"/>
  <c r="M876" i="2" s="1"/>
  <c r="M877" i="2" a="1"/>
  <c r="M877" i="2" s="1"/>
  <c r="M878" i="2" a="1"/>
  <c r="M878" i="2" s="1"/>
  <c r="M879" i="2" a="1"/>
  <c r="M879" i="2" s="1"/>
  <c r="M880" i="2" a="1"/>
  <c r="M880" i="2" s="1"/>
  <c r="M881" i="2" a="1"/>
  <c r="M881" i="2" s="1"/>
  <c r="M882" i="2" a="1"/>
  <c r="M882" i="2" s="1"/>
  <c r="M883" i="2" a="1"/>
  <c r="M883" i="2" s="1"/>
  <c r="M884" i="2" a="1"/>
  <c r="M884" i="2" s="1"/>
  <c r="M885" i="2" a="1"/>
  <c r="M885" i="2" s="1"/>
  <c r="M886" i="2" a="1"/>
  <c r="M886" i="2" s="1"/>
  <c r="M887" i="2" a="1"/>
  <c r="M887" i="2" s="1"/>
  <c r="M888" i="2" a="1"/>
  <c r="M888" i="2" s="1"/>
  <c r="M889" i="2" a="1"/>
  <c r="M889" i="2" s="1"/>
  <c r="M890" i="2" a="1"/>
  <c r="M890" i="2" s="1"/>
  <c r="M891" i="2" a="1"/>
  <c r="M891" i="2" s="1"/>
  <c r="M892" i="2" a="1"/>
  <c r="M892" i="2" s="1"/>
  <c r="M893" i="2" a="1"/>
  <c r="M893" i="2" s="1"/>
  <c r="M894" i="2" a="1"/>
  <c r="M894" i="2" s="1"/>
  <c r="M895" i="2" a="1"/>
  <c r="M895" i="2" s="1"/>
  <c r="M896" i="2" a="1"/>
  <c r="M896" i="2" s="1"/>
  <c r="M897" i="2" a="1"/>
  <c r="M897" i="2" s="1"/>
  <c r="M898" i="2" a="1"/>
  <c r="M898" i="2" s="1"/>
  <c r="M899" i="2" a="1"/>
  <c r="M899" i="2" s="1"/>
  <c r="M900" i="2" a="1"/>
  <c r="M900" i="2" s="1"/>
  <c r="M901" i="2" a="1"/>
  <c r="M901" i="2" s="1"/>
  <c r="M902" i="2" a="1"/>
  <c r="M902" i="2" s="1"/>
  <c r="M903" i="2" a="1"/>
  <c r="M903" i="2" s="1"/>
  <c r="M904" i="2" a="1"/>
  <c r="M904" i="2" s="1"/>
  <c r="M905" i="2" a="1"/>
  <c r="M905" i="2" s="1"/>
  <c r="M906" i="2" a="1"/>
  <c r="M906" i="2" s="1"/>
  <c r="M907" i="2" a="1"/>
  <c r="M907" i="2" s="1"/>
  <c r="M908" i="2" a="1"/>
  <c r="M908" i="2" s="1"/>
  <c r="M909" i="2" a="1"/>
  <c r="M909" i="2" s="1"/>
  <c r="M910" i="2" a="1"/>
  <c r="M910" i="2" s="1"/>
  <c r="M911" i="2" a="1"/>
  <c r="M911" i="2" s="1"/>
  <c r="M912" i="2" a="1"/>
  <c r="M912" i="2" s="1"/>
  <c r="M913" i="2" a="1"/>
  <c r="M913" i="2" s="1"/>
  <c r="M914" i="2" a="1"/>
  <c r="M914" i="2" s="1"/>
  <c r="M915" i="2" a="1"/>
  <c r="M915" i="2" s="1"/>
  <c r="M916" i="2" a="1"/>
  <c r="M916" i="2" s="1"/>
  <c r="M917" i="2" a="1"/>
  <c r="M917" i="2" s="1"/>
  <c r="M918" i="2" a="1"/>
  <c r="M918" i="2" s="1"/>
  <c r="M919" i="2" a="1"/>
  <c r="M919" i="2" s="1"/>
  <c r="M920" i="2" a="1"/>
  <c r="M920" i="2" s="1"/>
  <c r="M921" i="2" a="1"/>
  <c r="M921" i="2" s="1"/>
  <c r="M922" i="2" a="1"/>
  <c r="M922" i="2" s="1"/>
  <c r="M923" i="2" a="1"/>
  <c r="M923" i="2" s="1"/>
  <c r="M924" i="2" a="1"/>
  <c r="M924" i="2" s="1"/>
  <c r="M925" i="2" a="1"/>
  <c r="M925" i="2" s="1"/>
  <c r="M926" i="2" a="1"/>
  <c r="M926" i="2" s="1"/>
  <c r="M927" i="2" a="1"/>
  <c r="M927" i="2" s="1"/>
  <c r="M928" i="2" a="1"/>
  <c r="M928" i="2" s="1"/>
  <c r="M929" i="2" a="1"/>
  <c r="M929" i="2" s="1"/>
  <c r="M930" i="2" a="1"/>
  <c r="M930" i="2" s="1"/>
  <c r="M931" i="2" a="1"/>
  <c r="M931" i="2" s="1"/>
  <c r="M932" i="2" a="1"/>
  <c r="M932" i="2" s="1"/>
  <c r="M933" i="2" a="1"/>
  <c r="M933" i="2" s="1"/>
  <c r="M934" i="2" a="1"/>
  <c r="M934" i="2" s="1"/>
  <c r="M935" i="2" a="1"/>
  <c r="M935" i="2" s="1"/>
  <c r="M936" i="2" a="1"/>
  <c r="M936" i="2" s="1"/>
  <c r="M937" i="2" a="1"/>
  <c r="M937" i="2" s="1"/>
  <c r="M938" i="2" a="1"/>
  <c r="M938" i="2" s="1"/>
  <c r="M939" i="2" a="1"/>
  <c r="M939" i="2" s="1"/>
  <c r="M940" i="2" a="1"/>
  <c r="M940" i="2" s="1"/>
  <c r="M941" i="2" a="1"/>
  <c r="M941" i="2" s="1"/>
  <c r="M942" i="2" a="1"/>
  <c r="M942" i="2" s="1"/>
  <c r="M943" i="2" a="1"/>
  <c r="M943" i="2" s="1"/>
  <c r="M944" i="2" a="1"/>
  <c r="M944" i="2" s="1"/>
  <c r="M945" i="2" a="1"/>
  <c r="M945" i="2" s="1"/>
  <c r="M946" i="2" a="1"/>
  <c r="M946" i="2" s="1"/>
  <c r="M947" i="2" a="1"/>
  <c r="M947" i="2" s="1"/>
  <c r="M948" i="2" a="1"/>
  <c r="M948" i="2" s="1"/>
  <c r="M949" i="2" a="1"/>
  <c r="M949" i="2" s="1"/>
  <c r="M950" i="2" a="1"/>
  <c r="M950" i="2" s="1"/>
  <c r="M951" i="2" a="1"/>
  <c r="M951" i="2" s="1"/>
  <c r="M952" i="2" a="1"/>
  <c r="M952" i="2" s="1"/>
  <c r="M953" i="2" a="1"/>
  <c r="M953" i="2" s="1"/>
  <c r="M954" i="2" a="1"/>
  <c r="M954" i="2" s="1"/>
  <c r="M955" i="2" a="1"/>
  <c r="M955" i="2" s="1"/>
  <c r="M956" i="2" a="1"/>
  <c r="M956" i="2" s="1"/>
  <c r="M957" i="2" a="1"/>
  <c r="M957" i="2" s="1"/>
  <c r="M958" i="2" a="1"/>
  <c r="M958" i="2" s="1"/>
  <c r="M959" i="2" a="1"/>
  <c r="M959" i="2" s="1"/>
  <c r="M960" i="2" a="1"/>
  <c r="M960" i="2" s="1"/>
  <c r="M961" i="2" a="1"/>
  <c r="M961" i="2" s="1"/>
  <c r="M962" i="2" a="1"/>
  <c r="M962" i="2" s="1"/>
  <c r="M963" i="2" a="1"/>
  <c r="M963" i="2" s="1"/>
  <c r="M964" i="2" a="1"/>
  <c r="M964" i="2" s="1"/>
  <c r="M965" i="2" a="1"/>
  <c r="M965" i="2" s="1"/>
  <c r="M966" i="2" a="1"/>
  <c r="M966" i="2" s="1"/>
  <c r="M967" i="2" a="1"/>
  <c r="M967" i="2" s="1"/>
  <c r="M968" i="2" a="1"/>
  <c r="M968" i="2" s="1"/>
  <c r="M969" i="2" a="1"/>
  <c r="M969" i="2" s="1"/>
  <c r="M970" i="2" a="1"/>
  <c r="M970" i="2" s="1"/>
  <c r="M971" i="2" a="1"/>
  <c r="M971" i="2" s="1"/>
  <c r="M972" i="2" a="1"/>
  <c r="M972" i="2" s="1"/>
  <c r="M973" i="2" a="1"/>
  <c r="M973" i="2" s="1"/>
  <c r="M974" i="2" a="1"/>
  <c r="M974" i="2" s="1"/>
  <c r="M975" i="2" a="1"/>
  <c r="M975" i="2" s="1"/>
  <c r="M976" i="2" a="1"/>
  <c r="M976" i="2" s="1"/>
  <c r="M977" i="2" a="1"/>
  <c r="M977" i="2" s="1"/>
  <c r="M978" i="2" a="1"/>
  <c r="M978" i="2" s="1"/>
  <c r="M979" i="2" a="1"/>
  <c r="M979" i="2" s="1"/>
  <c r="M980" i="2" a="1"/>
  <c r="M980" i="2" s="1"/>
  <c r="M981" i="2" a="1"/>
  <c r="M981" i="2" s="1"/>
  <c r="M982" i="2" a="1"/>
  <c r="M982" i="2" s="1"/>
  <c r="M983" i="2" a="1"/>
  <c r="M983" i="2" s="1"/>
  <c r="M984" i="2" a="1"/>
  <c r="M984" i="2" s="1"/>
  <c r="M985" i="2" a="1"/>
  <c r="M985" i="2" s="1"/>
  <c r="M986" i="2" a="1"/>
  <c r="M986" i="2" s="1"/>
  <c r="M987" i="2" a="1"/>
  <c r="M987" i="2" s="1"/>
  <c r="M988" i="2" a="1"/>
  <c r="M988" i="2" s="1"/>
  <c r="M989" i="2" a="1"/>
  <c r="M989" i="2" s="1"/>
  <c r="M990" i="2" a="1"/>
  <c r="M990" i="2" s="1"/>
  <c r="M991" i="2" a="1"/>
  <c r="M991" i="2" s="1"/>
  <c r="M992" i="2" a="1"/>
  <c r="M992" i="2" s="1"/>
  <c r="M993" i="2" a="1"/>
  <c r="M993" i="2" s="1"/>
  <c r="M994" i="2" a="1"/>
  <c r="M994" i="2" s="1"/>
  <c r="M995" i="2" a="1"/>
  <c r="M995" i="2" s="1"/>
  <c r="M996" i="2" a="1"/>
  <c r="M996" i="2" s="1"/>
  <c r="M997" i="2" a="1"/>
  <c r="M997" i="2" s="1"/>
  <c r="M998" i="2" a="1"/>
  <c r="M998" i="2" s="1"/>
  <c r="M999" i="2" a="1"/>
  <c r="M999" i="2" s="1"/>
  <c r="M1000" i="2" a="1"/>
  <c r="M1000" i="2" s="1"/>
  <c r="M1001" i="2" a="1"/>
  <c r="M1001" i="2" s="1"/>
  <c r="M1002" i="2" a="1"/>
  <c r="M1002" i="2" s="1"/>
  <c r="M1003" i="2" a="1"/>
  <c r="M1003" i="2" s="1"/>
  <c r="M1004" i="2" a="1"/>
  <c r="M1004" i="2" s="1"/>
  <c r="M1005" i="2" a="1"/>
  <c r="M1005" i="2" s="1"/>
  <c r="M1006" i="2" a="1"/>
  <c r="M1006" i="2" s="1"/>
  <c r="M1007" i="2" a="1"/>
  <c r="M1007" i="2" s="1"/>
  <c r="M1008" i="2" a="1"/>
  <c r="M1008" i="2" s="1"/>
  <c r="M1009" i="2" a="1"/>
  <c r="M1009" i="2" s="1"/>
  <c r="M1010" i="2" a="1"/>
  <c r="M1010" i="2" s="1"/>
  <c r="M1011" i="2" a="1"/>
  <c r="M1011" i="2" s="1"/>
  <c r="M1012" i="2" a="1"/>
  <c r="M1012" i="2" s="1"/>
  <c r="M1013" i="2" a="1"/>
  <c r="M1013" i="2" s="1"/>
  <c r="M1014" i="2" a="1"/>
  <c r="M1014" i="2" s="1"/>
  <c r="M1015" i="2" a="1"/>
  <c r="M1015" i="2" s="1"/>
  <c r="M1016" i="2" a="1"/>
  <c r="M1016" i="2" s="1"/>
  <c r="M1017" i="2" a="1"/>
  <c r="M1017" i="2" s="1"/>
  <c r="M1018" i="2" a="1"/>
  <c r="M1018" i="2" s="1"/>
  <c r="M1019" i="2" a="1"/>
  <c r="M1019" i="2" s="1"/>
  <c r="M1020" i="2" a="1"/>
  <c r="M1020" i="2" s="1"/>
  <c r="M1021" i="2" a="1"/>
  <c r="M1021" i="2" s="1"/>
  <c r="M1022" i="2" a="1"/>
  <c r="M1022" i="2" s="1"/>
  <c r="M1023" i="2" a="1"/>
  <c r="M1023" i="2" s="1"/>
  <c r="M1024" i="2" a="1"/>
  <c r="M1024" i="2" s="1"/>
  <c r="M1025" i="2" a="1"/>
  <c r="M1025" i="2" s="1"/>
  <c r="M1026" i="2" a="1"/>
  <c r="M1026" i="2" s="1"/>
  <c r="M1027" i="2" a="1"/>
  <c r="M1027" i="2" s="1"/>
  <c r="M1028" i="2" a="1"/>
  <c r="M1028" i="2" s="1"/>
  <c r="M1029" i="2" a="1"/>
  <c r="M1029" i="2" s="1"/>
  <c r="M1030" i="2" a="1"/>
  <c r="M1030" i="2" s="1"/>
  <c r="M1031" i="2" a="1"/>
  <c r="M1031" i="2" s="1"/>
  <c r="M1032" i="2" a="1"/>
  <c r="M1032" i="2" s="1"/>
  <c r="M1033" i="2" a="1"/>
  <c r="M1033" i="2" s="1"/>
  <c r="M1034" i="2" a="1"/>
  <c r="M1034" i="2" s="1"/>
  <c r="M1035" i="2" a="1"/>
  <c r="M1035" i="2" s="1"/>
  <c r="M1036" i="2" a="1"/>
  <c r="M1036" i="2" s="1"/>
  <c r="M1037" i="2" a="1"/>
  <c r="M1037" i="2" s="1"/>
  <c r="M1038" i="2" a="1"/>
  <c r="M1038" i="2" s="1"/>
  <c r="M1039" i="2" a="1"/>
  <c r="M1039" i="2" s="1"/>
  <c r="M1040" i="2" a="1"/>
  <c r="M1040" i="2" s="1"/>
  <c r="M1041" i="2" a="1"/>
  <c r="M1041" i="2" s="1"/>
  <c r="M1042" i="2" a="1"/>
  <c r="M1042" i="2" s="1"/>
  <c r="M1043" i="2" a="1"/>
  <c r="M1043" i="2" s="1"/>
  <c r="M1044" i="2" a="1"/>
  <c r="M1044" i="2" s="1"/>
  <c r="M1045" i="2" a="1"/>
  <c r="M1045" i="2" s="1"/>
  <c r="M1046" i="2" a="1"/>
  <c r="M1046" i="2" s="1"/>
  <c r="M1047" i="2" a="1"/>
  <c r="M1047" i="2" s="1"/>
  <c r="M1048" i="2" a="1"/>
  <c r="M1048" i="2" s="1"/>
  <c r="M1049" i="2" a="1"/>
  <c r="M1049" i="2" s="1"/>
  <c r="M1050" i="2" a="1"/>
  <c r="M1050" i="2" s="1"/>
  <c r="M1051" i="2" a="1"/>
  <c r="M1051" i="2" s="1"/>
  <c r="M1052" i="2" a="1"/>
  <c r="M1052" i="2" s="1"/>
  <c r="M1053" i="2" a="1"/>
  <c r="M1053" i="2" s="1"/>
  <c r="M1054" i="2" a="1"/>
  <c r="M1054" i="2" s="1"/>
  <c r="M1055" i="2" a="1"/>
  <c r="M1055" i="2" s="1"/>
  <c r="M1056" i="2" a="1"/>
  <c r="M1056" i="2" s="1"/>
  <c r="M1057" i="2" a="1"/>
  <c r="M1057" i="2" s="1"/>
  <c r="M1058" i="2" a="1"/>
  <c r="M1058" i="2" s="1"/>
  <c r="M1059" i="2" a="1"/>
  <c r="M1059" i="2" s="1"/>
  <c r="M1060" i="2" a="1"/>
  <c r="M1060" i="2" s="1"/>
  <c r="M1061" i="2" a="1"/>
  <c r="M1061" i="2" s="1"/>
  <c r="M1062" i="2" a="1"/>
  <c r="M1062" i="2" s="1"/>
  <c r="M1063" i="2" a="1"/>
  <c r="M1063" i="2" s="1"/>
  <c r="M1064" i="2" a="1"/>
  <c r="M1064" i="2" s="1"/>
  <c r="M1065" i="2" a="1"/>
  <c r="M1065" i="2" s="1"/>
  <c r="M1066" i="2" a="1"/>
  <c r="M1066" i="2" s="1"/>
  <c r="M1067" i="2" a="1"/>
  <c r="M1067" i="2" s="1"/>
  <c r="M1068" i="2" a="1"/>
  <c r="M1068" i="2" s="1"/>
  <c r="M1069" i="2" a="1"/>
  <c r="M1069" i="2" s="1"/>
  <c r="M1070" i="2" a="1"/>
  <c r="M1070" i="2" s="1"/>
  <c r="M1071" i="2" a="1"/>
  <c r="M1071" i="2" s="1"/>
  <c r="M1072" i="2" a="1"/>
  <c r="M1072" i="2" s="1"/>
  <c r="M1073" i="2" a="1"/>
  <c r="M1073" i="2" s="1"/>
  <c r="M1074" i="2" a="1"/>
  <c r="M1074" i="2" s="1"/>
  <c r="M1075" i="2" a="1"/>
  <c r="M1075" i="2" s="1"/>
  <c r="M1076" i="2" a="1"/>
  <c r="M1076" i="2" s="1"/>
  <c r="M1077" i="2" a="1"/>
  <c r="M1077" i="2" s="1"/>
  <c r="M1078" i="2" a="1"/>
  <c r="M1078" i="2" s="1"/>
  <c r="M1079" i="2" a="1"/>
  <c r="M1079" i="2" s="1"/>
  <c r="M1080" i="2" a="1"/>
  <c r="M1080" i="2" s="1"/>
  <c r="M1081" i="2" a="1"/>
  <c r="M1081" i="2" s="1"/>
  <c r="M1082" i="2" a="1"/>
  <c r="M1082" i="2" s="1"/>
  <c r="M1083" i="2" a="1"/>
  <c r="M1083" i="2" s="1"/>
  <c r="M1084" i="2" a="1"/>
  <c r="M1084" i="2" s="1"/>
  <c r="M1085" i="2" a="1"/>
  <c r="M1085" i="2" s="1"/>
  <c r="M1086" i="2" a="1"/>
  <c r="M1086" i="2" s="1"/>
  <c r="M1087" i="2" a="1"/>
  <c r="M1087" i="2" s="1"/>
  <c r="M1088" i="2" a="1"/>
  <c r="M1088" i="2" s="1"/>
  <c r="M1089" i="2" a="1"/>
  <c r="M1089" i="2" s="1"/>
  <c r="M1090" i="2" a="1"/>
  <c r="M1090" i="2" s="1"/>
  <c r="M1091" i="2" a="1"/>
  <c r="M1091" i="2" s="1"/>
  <c r="M1092" i="2" a="1"/>
  <c r="M1092" i="2" s="1"/>
  <c r="M1093" i="2" a="1"/>
  <c r="M1093" i="2" s="1"/>
  <c r="M1094" i="2" a="1"/>
  <c r="M1094" i="2" s="1"/>
  <c r="M1095" i="2" a="1"/>
  <c r="M1095" i="2" s="1"/>
  <c r="M1096" i="2" a="1"/>
  <c r="M1096" i="2" s="1"/>
  <c r="M1097" i="2" a="1"/>
  <c r="M1097" i="2" s="1"/>
  <c r="M1098" i="2" a="1"/>
  <c r="M1098" i="2" s="1"/>
  <c r="M1099" i="2" a="1"/>
  <c r="M1099" i="2" s="1"/>
  <c r="M1100" i="2" a="1"/>
  <c r="M1100" i="2" s="1"/>
  <c r="M1101" i="2" a="1"/>
  <c r="M1101" i="2" s="1"/>
  <c r="M1102" i="2" a="1"/>
  <c r="M1102" i="2" s="1"/>
  <c r="M1103" i="2" a="1"/>
  <c r="M1103" i="2" s="1"/>
  <c r="M1104" i="2" a="1"/>
  <c r="M1104" i="2" s="1"/>
  <c r="M1105" i="2" a="1"/>
  <c r="M1105" i="2" s="1"/>
  <c r="M1106" i="2" a="1"/>
  <c r="M1106" i="2" s="1"/>
  <c r="M1107" i="2" a="1"/>
  <c r="M1107" i="2" s="1"/>
  <c r="M1108" i="2" a="1"/>
  <c r="M1108" i="2" s="1"/>
  <c r="M1109" i="2" a="1"/>
  <c r="M1109" i="2" s="1"/>
  <c r="M1110" i="2" a="1"/>
  <c r="M1110" i="2" s="1"/>
  <c r="M1111" i="2" a="1"/>
  <c r="M1111" i="2" s="1"/>
  <c r="M1112" i="2" a="1"/>
  <c r="M1112" i="2" s="1"/>
  <c r="M1113" i="2" a="1"/>
  <c r="M1113" i="2" s="1"/>
  <c r="M1114" i="2" a="1"/>
  <c r="M1114" i="2" s="1"/>
  <c r="M1115" i="2" a="1"/>
  <c r="M1115" i="2" s="1"/>
  <c r="M1116" i="2" a="1"/>
  <c r="M1116" i="2" s="1"/>
  <c r="M1117" i="2" a="1"/>
  <c r="M1117" i="2" s="1"/>
  <c r="M1118" i="2" a="1"/>
  <c r="M1118" i="2" s="1"/>
  <c r="M1119" i="2" a="1"/>
  <c r="M1119" i="2" s="1"/>
  <c r="M1120" i="2" a="1"/>
  <c r="M1120" i="2" s="1"/>
  <c r="M1121" i="2" a="1"/>
  <c r="M1121" i="2" s="1"/>
  <c r="M1122" i="2" a="1"/>
  <c r="M1122" i="2" s="1"/>
  <c r="M1123" i="2" a="1"/>
  <c r="M1123" i="2" s="1"/>
  <c r="M1124" i="2" a="1"/>
  <c r="M1124" i="2" s="1"/>
  <c r="M1125" i="2" a="1"/>
  <c r="M1125" i="2" s="1"/>
  <c r="M1126" i="2" a="1"/>
  <c r="M1126" i="2" s="1"/>
  <c r="M1127" i="2" a="1"/>
  <c r="M1127" i="2" s="1"/>
  <c r="M1128" i="2" a="1"/>
  <c r="M1128" i="2" s="1"/>
  <c r="M1129" i="2" a="1"/>
  <c r="M1129" i="2" s="1"/>
  <c r="M1130" i="2" a="1"/>
  <c r="M1130" i="2" s="1"/>
  <c r="M1131" i="2" a="1"/>
  <c r="M1131" i="2" s="1"/>
  <c r="M1132" i="2" a="1"/>
  <c r="M1132" i="2" s="1"/>
  <c r="M1133" i="2" a="1"/>
  <c r="M1133" i="2" s="1"/>
  <c r="M1134" i="2" a="1"/>
  <c r="M1134" i="2" s="1"/>
  <c r="M1135" i="2" a="1"/>
  <c r="M1135" i="2" s="1"/>
  <c r="M1136" i="2" a="1"/>
  <c r="M1136" i="2" s="1"/>
  <c r="M1137" i="2" a="1"/>
  <c r="M1137" i="2" s="1"/>
  <c r="M1138" i="2" a="1"/>
  <c r="M1138" i="2" s="1"/>
  <c r="M1139" i="2" a="1"/>
  <c r="M1139" i="2" s="1"/>
  <c r="M1140" i="2" a="1"/>
  <c r="M1140" i="2" s="1"/>
  <c r="M1141" i="2" a="1"/>
  <c r="M1141" i="2" s="1"/>
  <c r="M1142" i="2" a="1"/>
  <c r="M1142" i="2" s="1"/>
  <c r="M1143" i="2" a="1"/>
  <c r="M1143" i="2" s="1"/>
  <c r="M1144" i="2" a="1"/>
  <c r="M1144" i="2" s="1"/>
  <c r="M1145" i="2" a="1"/>
  <c r="M1145" i="2" s="1"/>
  <c r="M1146" i="2" a="1"/>
  <c r="M1146" i="2" s="1"/>
  <c r="M1147" i="2" a="1"/>
  <c r="M1147" i="2" s="1"/>
  <c r="M1148" i="2" a="1"/>
  <c r="M1148" i="2" s="1"/>
  <c r="M1149" i="2" a="1"/>
  <c r="M1149" i="2" s="1"/>
  <c r="M1150" i="2" a="1"/>
  <c r="M1150" i="2" s="1"/>
  <c r="M1151" i="2" a="1"/>
  <c r="M1151" i="2" s="1"/>
  <c r="M1152" i="2" a="1"/>
  <c r="M1152" i="2" s="1"/>
  <c r="M1153" i="2" a="1"/>
  <c r="M1153" i="2" s="1"/>
  <c r="M1154" i="2" a="1"/>
  <c r="M1154" i="2" s="1"/>
  <c r="M1155" i="2" a="1"/>
  <c r="M1155" i="2" s="1"/>
  <c r="M1156" i="2" a="1"/>
  <c r="M1156" i="2" s="1"/>
  <c r="M1157" i="2" a="1"/>
  <c r="M1157" i="2" s="1"/>
  <c r="M1158" i="2" a="1"/>
  <c r="M1158" i="2" s="1"/>
  <c r="M1159" i="2" a="1"/>
  <c r="M1159" i="2" s="1"/>
  <c r="M1160" i="2" a="1"/>
  <c r="M1160" i="2" s="1"/>
  <c r="M1161" i="2" a="1"/>
  <c r="M1161" i="2" s="1"/>
  <c r="M1162" i="2" a="1"/>
  <c r="M1162" i="2" s="1"/>
  <c r="M1163" i="2" a="1"/>
  <c r="M1163" i="2" s="1"/>
  <c r="M1164" i="2" a="1"/>
  <c r="M1164" i="2" s="1"/>
  <c r="M1165" i="2" a="1"/>
  <c r="M1165" i="2" s="1"/>
  <c r="M1166" i="2" a="1"/>
  <c r="M1166" i="2" s="1"/>
  <c r="M1167" i="2" a="1"/>
  <c r="M1167" i="2" s="1"/>
  <c r="M1168" i="2" a="1"/>
  <c r="M1168" i="2" s="1"/>
  <c r="M1169" i="2" a="1"/>
  <c r="M1169" i="2" s="1"/>
  <c r="M1170" i="2" a="1"/>
  <c r="M1170" i="2" s="1"/>
  <c r="M1171" i="2" a="1"/>
  <c r="M1171" i="2" s="1"/>
  <c r="M1172" i="2" a="1"/>
  <c r="M1172" i="2" s="1"/>
  <c r="M1173" i="2" a="1"/>
  <c r="M1173" i="2" s="1"/>
  <c r="M1174" i="2" a="1"/>
  <c r="M1174" i="2" s="1"/>
  <c r="M1175" i="2" a="1"/>
  <c r="M1175" i="2" s="1"/>
  <c r="M1176" i="2" a="1"/>
  <c r="M1176" i="2" s="1"/>
  <c r="M1177" i="2" a="1"/>
  <c r="M1177" i="2" s="1"/>
  <c r="M1178" i="2" a="1"/>
  <c r="M1178" i="2" s="1"/>
  <c r="M1179" i="2" a="1"/>
  <c r="M1179" i="2" s="1"/>
  <c r="M1180" i="2" a="1"/>
  <c r="M1180" i="2" s="1"/>
  <c r="M1181" i="2" a="1"/>
  <c r="M1181" i="2" s="1"/>
  <c r="M1182" i="2" a="1"/>
  <c r="M1182" i="2" s="1"/>
  <c r="M1183" i="2" a="1"/>
  <c r="M1183" i="2" s="1"/>
  <c r="M1184" i="2" a="1"/>
  <c r="M1184" i="2" s="1"/>
  <c r="M1185" i="2" a="1"/>
  <c r="M1185" i="2" s="1"/>
  <c r="M1186" i="2" a="1"/>
  <c r="M1186" i="2" s="1"/>
  <c r="M1187" i="2" a="1"/>
  <c r="M1187" i="2" s="1"/>
  <c r="M1188" i="2" a="1"/>
  <c r="M1188" i="2" s="1"/>
  <c r="M1189" i="2" a="1"/>
  <c r="M1189" i="2" s="1"/>
  <c r="M1190" i="2" a="1"/>
  <c r="M1190" i="2" s="1"/>
  <c r="M1191" i="2" a="1"/>
  <c r="M1191" i="2" s="1"/>
  <c r="M1192" i="2" a="1"/>
  <c r="M1192" i="2" s="1"/>
  <c r="M1193" i="2" a="1"/>
  <c r="M1193" i="2" s="1"/>
  <c r="M1194" i="2" a="1"/>
  <c r="M1194" i="2" s="1"/>
  <c r="M1195" i="2" a="1"/>
  <c r="M1195" i="2" s="1"/>
  <c r="M1196" i="2" a="1"/>
  <c r="M1196" i="2" s="1"/>
  <c r="M1197" i="2" a="1"/>
  <c r="M1197" i="2" s="1"/>
  <c r="M1198" i="2" a="1"/>
  <c r="M1198" i="2" s="1"/>
  <c r="M1199" i="2" a="1"/>
  <c r="M1199" i="2" s="1"/>
  <c r="M1200" i="2" a="1"/>
  <c r="M1200" i="2" s="1"/>
  <c r="M1201" i="2" a="1"/>
  <c r="M1201" i="2" s="1"/>
  <c r="M1202" i="2" a="1"/>
  <c r="M1202" i="2" s="1"/>
  <c r="M1203" i="2" a="1"/>
  <c r="M1203" i="2" s="1"/>
  <c r="M1204" i="2" a="1"/>
  <c r="M1204" i="2" s="1"/>
  <c r="M1205" i="2" a="1"/>
  <c r="M1205" i="2" s="1"/>
  <c r="M1206" i="2" a="1"/>
  <c r="M1206" i="2" s="1"/>
  <c r="M1207" i="2" a="1"/>
  <c r="M1207" i="2" s="1"/>
  <c r="M1208" i="2" a="1"/>
  <c r="M1208" i="2" s="1"/>
  <c r="M1209" i="2" a="1"/>
  <c r="M1209" i="2" s="1"/>
  <c r="M1210" i="2" a="1"/>
  <c r="M1210" i="2" s="1"/>
  <c r="M1211" i="2" a="1"/>
  <c r="M1211" i="2" s="1"/>
  <c r="M1212" i="2" a="1"/>
  <c r="M1212" i="2" s="1"/>
  <c r="M1213" i="2" a="1"/>
  <c r="M1213" i="2" s="1"/>
  <c r="M1214" i="2" a="1"/>
  <c r="M1214" i="2" s="1"/>
  <c r="M1215" i="2" a="1"/>
  <c r="M1215" i="2" s="1"/>
  <c r="M1216" i="2" a="1"/>
  <c r="M1216" i="2" s="1"/>
  <c r="M1217" i="2" a="1"/>
  <c r="M1217" i="2" s="1"/>
  <c r="M1218" i="2" a="1"/>
  <c r="M1218" i="2" s="1"/>
  <c r="M1219" i="2" a="1"/>
  <c r="M1219" i="2" s="1"/>
  <c r="M1220" i="2" a="1"/>
  <c r="M1220" i="2" s="1"/>
  <c r="M1221" i="2" a="1"/>
  <c r="M1221" i="2" s="1"/>
  <c r="M1222" i="2" a="1"/>
  <c r="M1222" i="2" s="1"/>
  <c r="M1223" i="2" a="1"/>
  <c r="M1223" i="2" s="1"/>
  <c r="M1224" i="2" a="1"/>
  <c r="M1224" i="2" s="1"/>
  <c r="M1225" i="2" a="1"/>
  <c r="M1225" i="2" s="1"/>
  <c r="M1226" i="2" a="1"/>
  <c r="M1226" i="2" s="1"/>
  <c r="M1227" i="2" a="1"/>
  <c r="M1227" i="2" s="1"/>
  <c r="M1228" i="2" a="1"/>
  <c r="M1228" i="2" s="1"/>
  <c r="M1229" i="2" a="1"/>
  <c r="M1229" i="2" s="1"/>
  <c r="M1230" i="2" a="1"/>
  <c r="M1230" i="2" s="1"/>
  <c r="M1231" i="2" a="1"/>
  <c r="M1231" i="2" s="1"/>
  <c r="M1232" i="2" a="1"/>
  <c r="M1232" i="2" s="1"/>
  <c r="M1233" i="2" a="1"/>
  <c r="M1233" i="2" s="1"/>
  <c r="M1234" i="2" a="1"/>
  <c r="M1234" i="2" s="1"/>
  <c r="M1235" i="2" a="1"/>
  <c r="M1235" i="2" s="1"/>
  <c r="M1236" i="2" a="1"/>
  <c r="M1236" i="2" s="1"/>
  <c r="M1237" i="2" a="1"/>
  <c r="M1237" i="2" s="1"/>
  <c r="M1238" i="2" a="1"/>
  <c r="M1238" i="2" s="1"/>
  <c r="M1239" i="2" a="1"/>
  <c r="M1239" i="2" s="1"/>
  <c r="M1240" i="2" a="1"/>
  <c r="M1240" i="2" s="1"/>
  <c r="M1241" i="2" a="1"/>
  <c r="M1241" i="2" s="1"/>
  <c r="M1242" i="2" a="1"/>
  <c r="M1242" i="2" s="1"/>
  <c r="M1243" i="2" a="1"/>
  <c r="M1243" i="2" s="1"/>
  <c r="M1244" i="2" a="1"/>
  <c r="M1244" i="2" s="1"/>
  <c r="M1245" i="2" a="1"/>
  <c r="M1245" i="2" s="1"/>
  <c r="M1246" i="2" a="1"/>
  <c r="M1246" i="2" s="1"/>
  <c r="M1247" i="2" a="1"/>
  <c r="M1247" i="2" s="1"/>
  <c r="M1248" i="2" a="1"/>
  <c r="M1248" i="2" s="1"/>
  <c r="M1249" i="2" a="1"/>
  <c r="M1249" i="2" s="1"/>
  <c r="M1250" i="2" a="1"/>
  <c r="M1250" i="2" s="1"/>
  <c r="M1251" i="2" a="1"/>
  <c r="M1251" i="2" s="1"/>
  <c r="M1252" i="2" a="1"/>
  <c r="M1252" i="2" s="1"/>
  <c r="M1253" i="2" a="1"/>
  <c r="M1253" i="2" s="1"/>
  <c r="M1254" i="2" a="1"/>
  <c r="M1254" i="2" s="1"/>
  <c r="M1255" i="2" a="1"/>
  <c r="M1255" i="2" s="1"/>
  <c r="M1256" i="2" a="1"/>
  <c r="M1256" i="2" s="1"/>
  <c r="M1257" i="2" a="1"/>
  <c r="M1257" i="2" s="1"/>
  <c r="M1258" i="2" a="1"/>
  <c r="M1258" i="2" s="1"/>
  <c r="M1259" i="2" a="1"/>
  <c r="M1259" i="2" s="1"/>
  <c r="M1260" i="2" a="1"/>
  <c r="M1260" i="2" s="1"/>
  <c r="M1261" i="2" a="1"/>
  <c r="M1261" i="2" s="1"/>
  <c r="M1262" i="2" a="1"/>
  <c r="M1262" i="2" s="1"/>
  <c r="M1263" i="2" a="1"/>
  <c r="M1263" i="2" s="1"/>
  <c r="M1264" i="2" a="1"/>
  <c r="M1264" i="2" s="1"/>
  <c r="M1265" i="2" a="1"/>
  <c r="M1265" i="2" s="1"/>
  <c r="M1266" i="2" a="1"/>
  <c r="M1266" i="2" s="1"/>
  <c r="M1267" i="2" a="1"/>
  <c r="M1267" i="2" s="1"/>
  <c r="M1268" i="2" a="1"/>
  <c r="M1268" i="2" s="1"/>
  <c r="M1269" i="2" a="1"/>
  <c r="M1269" i="2" s="1"/>
  <c r="M1270" i="2" a="1"/>
  <c r="M1270" i="2" s="1"/>
  <c r="M1271" i="2" a="1"/>
  <c r="M1271" i="2" s="1"/>
  <c r="M1272" i="2" a="1"/>
  <c r="M1272" i="2" s="1"/>
  <c r="M1273" i="2" a="1"/>
  <c r="M1273" i="2" s="1"/>
  <c r="M1274" i="2" a="1"/>
  <c r="M1274" i="2" s="1"/>
  <c r="M1275" i="2" a="1"/>
  <c r="M1275" i="2" s="1"/>
  <c r="M1276" i="2" a="1"/>
  <c r="M1276" i="2" s="1"/>
  <c r="M1277" i="2" a="1"/>
  <c r="M1277" i="2" s="1"/>
  <c r="M1278" i="2" a="1"/>
  <c r="M1278" i="2" s="1"/>
  <c r="M1279" i="2" a="1"/>
  <c r="M1279" i="2" s="1"/>
  <c r="M1280" i="2" a="1"/>
  <c r="M1280" i="2" s="1"/>
  <c r="M1281" i="2" a="1"/>
  <c r="M1281" i="2" s="1"/>
  <c r="M1282" i="2" a="1"/>
  <c r="M1282" i="2" s="1"/>
  <c r="M1283" i="2" a="1"/>
  <c r="M1283" i="2" s="1"/>
  <c r="M1284" i="2" a="1"/>
  <c r="M1284" i="2" s="1"/>
  <c r="M1285" i="2" a="1"/>
  <c r="M1285" i="2" s="1"/>
  <c r="M1286" i="2" a="1"/>
  <c r="M1286" i="2" s="1"/>
  <c r="M1287" i="2" a="1"/>
  <c r="M1287" i="2" s="1"/>
  <c r="M1288" i="2" a="1"/>
  <c r="M1288" i="2" s="1"/>
  <c r="M1289" i="2" a="1"/>
  <c r="M1289" i="2" s="1"/>
  <c r="M1290" i="2" a="1"/>
  <c r="M1290" i="2" s="1"/>
  <c r="M1291" i="2" a="1"/>
  <c r="M1291" i="2" s="1"/>
  <c r="M1292" i="2" a="1"/>
  <c r="M1292" i="2" s="1"/>
  <c r="M1293" i="2" a="1"/>
  <c r="M1293" i="2" s="1"/>
  <c r="M1294" i="2" a="1"/>
  <c r="M1294" i="2" s="1"/>
  <c r="M1295" i="2" a="1"/>
  <c r="M1295" i="2" s="1"/>
  <c r="M1296" i="2" a="1"/>
  <c r="M1296" i="2" s="1"/>
  <c r="M1297" i="2" a="1"/>
  <c r="M1297" i="2" s="1"/>
  <c r="M1298" i="2" a="1"/>
  <c r="M1298" i="2" s="1"/>
  <c r="M1299" i="2" a="1"/>
  <c r="M1299" i="2" s="1"/>
  <c r="M1300" i="2" a="1"/>
  <c r="M1300" i="2" s="1"/>
  <c r="M1301" i="2" a="1"/>
  <c r="M1301" i="2" s="1"/>
  <c r="M1302" i="2" a="1"/>
  <c r="M1302" i="2" s="1"/>
  <c r="M1303" i="2" a="1"/>
  <c r="M1303" i="2" s="1"/>
  <c r="M1304" i="2" a="1"/>
  <c r="M1304" i="2" s="1"/>
  <c r="M1305" i="2" a="1"/>
  <c r="M1305" i="2" s="1"/>
  <c r="M1306" i="2" a="1"/>
  <c r="M1306" i="2" s="1"/>
  <c r="M1307" i="2" a="1"/>
  <c r="M1307" i="2" s="1"/>
  <c r="M1308" i="2" a="1"/>
  <c r="M1308" i="2" s="1"/>
  <c r="M1309" i="2" a="1"/>
  <c r="M1309" i="2" s="1"/>
  <c r="M1310" i="2" a="1"/>
  <c r="M1310" i="2" s="1"/>
  <c r="M1311" i="2" a="1"/>
  <c r="M1311" i="2" s="1"/>
  <c r="M1312" i="2" a="1"/>
  <c r="M1312" i="2" s="1"/>
  <c r="M1313" i="2" a="1"/>
  <c r="M1313" i="2" s="1"/>
  <c r="M1314" i="2" a="1"/>
  <c r="M1314" i="2" s="1"/>
  <c r="M1315" i="2" a="1"/>
  <c r="M1315" i="2" s="1"/>
  <c r="M1316" i="2" a="1"/>
  <c r="M1316" i="2" s="1"/>
  <c r="M1317" i="2" a="1"/>
  <c r="M1317" i="2" s="1"/>
  <c r="M1318" i="2" a="1"/>
  <c r="M1318" i="2" s="1"/>
  <c r="M1319" i="2" a="1"/>
  <c r="M1319" i="2" s="1"/>
  <c r="M1320" i="2" a="1"/>
  <c r="M1320" i="2" s="1"/>
  <c r="M1321" i="2" a="1"/>
  <c r="M1321" i="2" s="1"/>
  <c r="M1322" i="2" a="1"/>
  <c r="M1322" i="2" s="1"/>
  <c r="M1323" i="2" a="1"/>
  <c r="M1323" i="2" s="1"/>
  <c r="M1324" i="2" a="1"/>
  <c r="M1324" i="2" s="1"/>
  <c r="M1325" i="2" a="1"/>
  <c r="M1325" i="2" s="1"/>
  <c r="M1326" i="2" a="1"/>
  <c r="M1326" i="2" s="1"/>
  <c r="M1327" i="2" a="1"/>
  <c r="M1327" i="2" s="1"/>
  <c r="M1328" i="2" a="1"/>
  <c r="M1328" i="2" s="1"/>
  <c r="M1329" i="2" a="1"/>
  <c r="M1329" i="2" s="1"/>
  <c r="M1330" i="2" a="1"/>
  <c r="M1330" i="2" s="1"/>
  <c r="M1331" i="2" a="1"/>
  <c r="M1331" i="2" s="1"/>
  <c r="M1332" i="2" a="1"/>
  <c r="M1332" i="2" s="1"/>
  <c r="M1333" i="2" a="1"/>
  <c r="M1333" i="2" s="1"/>
  <c r="M1334" i="2" a="1"/>
  <c r="M1334" i="2" s="1"/>
  <c r="M1335" i="2" a="1"/>
  <c r="M1335" i="2" s="1"/>
  <c r="M1336" i="2" a="1"/>
  <c r="M1336" i="2" s="1"/>
  <c r="M1337" i="2" a="1"/>
  <c r="M1337" i="2" s="1"/>
  <c r="M1338" i="2" a="1"/>
  <c r="M1338" i="2" s="1"/>
  <c r="M1339" i="2" a="1"/>
  <c r="M1339" i="2" s="1"/>
  <c r="M1340" i="2" a="1"/>
  <c r="M1340" i="2" s="1"/>
  <c r="M1341" i="2" a="1"/>
  <c r="M1341" i="2" s="1"/>
  <c r="M1342" i="2" a="1"/>
  <c r="M1342" i="2" s="1"/>
  <c r="M1343" i="2" a="1"/>
  <c r="M1343" i="2" s="1"/>
  <c r="M1344" i="2" a="1"/>
  <c r="M1344" i="2" s="1"/>
  <c r="M1345" i="2" a="1"/>
  <c r="M1345" i="2" s="1"/>
  <c r="M1346" i="2" a="1"/>
  <c r="M1346" i="2" s="1"/>
  <c r="M1347" i="2" a="1"/>
  <c r="M1347" i="2" s="1"/>
  <c r="M1348" i="2" a="1"/>
  <c r="M1348" i="2" s="1"/>
  <c r="M1349" i="2" a="1"/>
  <c r="M1349" i="2" s="1"/>
  <c r="M1350" i="2" a="1"/>
  <c r="M1350" i="2" s="1"/>
  <c r="M1351" i="2" a="1"/>
  <c r="M1351" i="2" s="1"/>
  <c r="M1352" i="2" a="1"/>
  <c r="M1352" i="2" s="1"/>
  <c r="M1353" i="2" a="1"/>
  <c r="M1353" i="2" s="1"/>
  <c r="M1354" i="2" a="1"/>
  <c r="M1354" i="2" s="1"/>
  <c r="M1355" i="2" a="1"/>
  <c r="M1355" i="2" s="1"/>
  <c r="M1356" i="2" a="1"/>
  <c r="M1356" i="2" s="1"/>
  <c r="M1357" i="2" a="1"/>
  <c r="M1357" i="2" s="1"/>
  <c r="M1358" i="2" a="1"/>
  <c r="M1358" i="2" s="1"/>
  <c r="M1359" i="2" a="1"/>
  <c r="M1359" i="2" s="1"/>
  <c r="M1360" i="2" a="1"/>
  <c r="M1360" i="2" s="1"/>
  <c r="M1361" i="2" a="1"/>
  <c r="M1361" i="2" s="1"/>
  <c r="M1362" i="2" a="1"/>
  <c r="M1362" i="2" s="1"/>
  <c r="M1363" i="2" a="1"/>
  <c r="M1363" i="2" s="1"/>
  <c r="M1364" i="2" a="1"/>
  <c r="M1364" i="2" s="1"/>
  <c r="M1365" i="2" a="1"/>
  <c r="M1365" i="2" s="1"/>
  <c r="M1366" i="2" a="1"/>
  <c r="M1366" i="2" s="1"/>
  <c r="M1367" i="2" a="1"/>
  <c r="M1367" i="2" s="1"/>
  <c r="M1368" i="2" a="1"/>
  <c r="M1368" i="2" s="1"/>
  <c r="M1369" i="2" a="1"/>
  <c r="M1369" i="2" s="1"/>
  <c r="M1370" i="2" a="1"/>
  <c r="M1370" i="2" s="1"/>
  <c r="M1371" i="2" a="1"/>
  <c r="M1371" i="2" s="1"/>
  <c r="M1372" i="2" a="1"/>
  <c r="M1372" i="2" s="1"/>
  <c r="M1373" i="2" a="1"/>
  <c r="M1373" i="2" s="1"/>
  <c r="M1374" i="2" a="1"/>
  <c r="M1374" i="2" s="1"/>
  <c r="M1375" i="2" a="1"/>
  <c r="M1375" i="2" s="1"/>
  <c r="M1376" i="2" a="1"/>
  <c r="M1376" i="2" s="1"/>
  <c r="M1377" i="2" a="1"/>
  <c r="M1377" i="2" s="1"/>
  <c r="M1378" i="2" a="1"/>
  <c r="M1378" i="2" s="1"/>
  <c r="M1379" i="2" a="1"/>
  <c r="M1379" i="2" s="1"/>
  <c r="M1380" i="2" a="1"/>
  <c r="M1380" i="2" s="1"/>
  <c r="M1381" i="2" a="1"/>
  <c r="M1381" i="2" s="1"/>
  <c r="M1382" i="2" a="1"/>
  <c r="M1382" i="2" s="1"/>
  <c r="M1383" i="2" a="1"/>
  <c r="M1383" i="2" s="1"/>
  <c r="M1384" i="2" a="1"/>
  <c r="M1384" i="2" s="1"/>
  <c r="M1385" i="2" a="1"/>
  <c r="M1385" i="2" s="1"/>
  <c r="M1386" i="2" a="1"/>
  <c r="M1386" i="2" s="1"/>
  <c r="M1387" i="2" a="1"/>
  <c r="M1387" i="2" s="1"/>
  <c r="M1388" i="2" a="1"/>
  <c r="M1388" i="2" s="1"/>
  <c r="M1389" i="2" a="1"/>
  <c r="M1389" i="2" s="1"/>
  <c r="M1390" i="2" a="1"/>
  <c r="M1390" i="2" s="1"/>
  <c r="M1391" i="2" a="1"/>
  <c r="M1391" i="2" s="1"/>
  <c r="M1392" i="2" a="1"/>
  <c r="M1392" i="2" s="1"/>
  <c r="M1393" i="2" a="1"/>
  <c r="M1393" i="2" s="1"/>
  <c r="M1394" i="2" a="1"/>
  <c r="M1394" i="2" s="1"/>
  <c r="M1395" i="2" a="1"/>
  <c r="M1395" i="2" s="1"/>
  <c r="M1396" i="2" a="1"/>
  <c r="M1396" i="2" s="1"/>
  <c r="M1397" i="2" a="1"/>
  <c r="M1397" i="2" s="1"/>
  <c r="M1398" i="2" a="1"/>
  <c r="M1398" i="2" s="1"/>
  <c r="M1399" i="2" a="1"/>
  <c r="M1399" i="2" s="1"/>
  <c r="M1400" i="2" a="1"/>
  <c r="M1400" i="2" s="1"/>
  <c r="M1401" i="2" a="1"/>
  <c r="M1401" i="2" s="1"/>
  <c r="M1402" i="2" a="1"/>
  <c r="M1402" i="2" s="1"/>
  <c r="M1403" i="2" a="1"/>
  <c r="M1403" i="2" s="1"/>
  <c r="M1404" i="2" a="1"/>
  <c r="M1404" i="2" s="1"/>
  <c r="M1405" i="2" a="1"/>
  <c r="M1405" i="2" s="1"/>
  <c r="M1406" i="2" a="1"/>
  <c r="M1406" i="2" s="1"/>
  <c r="M1407" i="2" a="1"/>
  <c r="M1407" i="2" s="1"/>
  <c r="M1408" i="2" a="1"/>
  <c r="M1408" i="2" s="1"/>
  <c r="M1409" i="2" a="1"/>
  <c r="M1409" i="2" s="1"/>
  <c r="M1410" i="2" a="1"/>
  <c r="M1410" i="2" s="1"/>
  <c r="M1411" i="2" a="1"/>
  <c r="M1411" i="2" s="1"/>
  <c r="M1412" i="2" a="1"/>
  <c r="M1412" i="2" s="1"/>
  <c r="M1413" i="2" a="1"/>
  <c r="M1413" i="2" s="1"/>
  <c r="M1414" i="2" a="1"/>
  <c r="M1414" i="2" s="1"/>
  <c r="M1415" i="2" a="1"/>
  <c r="M1415" i="2" s="1"/>
  <c r="M1416" i="2" a="1"/>
  <c r="M1416" i="2" s="1"/>
  <c r="M1417" i="2" a="1"/>
  <c r="M1417" i="2" s="1"/>
  <c r="M1418" i="2" a="1"/>
  <c r="M1418" i="2" s="1"/>
  <c r="M1419" i="2" a="1"/>
  <c r="M1419" i="2" s="1"/>
  <c r="M1420" i="2" a="1"/>
  <c r="M1420" i="2" s="1"/>
  <c r="M1421" i="2" a="1"/>
  <c r="M1421" i="2" s="1"/>
  <c r="M1422" i="2" a="1"/>
  <c r="M1422" i="2" s="1"/>
  <c r="M1423" i="2" a="1"/>
  <c r="M1423" i="2" s="1"/>
  <c r="M1424" i="2" a="1"/>
  <c r="M1424" i="2" s="1"/>
  <c r="M1425" i="2" a="1"/>
  <c r="M1425" i="2" s="1"/>
  <c r="M1426" i="2" a="1"/>
  <c r="M1426" i="2" s="1"/>
  <c r="M1427" i="2" a="1"/>
  <c r="M1427" i="2" s="1"/>
  <c r="M1428" i="2" a="1"/>
  <c r="M1428" i="2" s="1"/>
  <c r="M1429" i="2" a="1"/>
  <c r="M1429" i="2" s="1"/>
  <c r="M1430" i="2" a="1"/>
  <c r="M1430" i="2" s="1"/>
  <c r="M1431" i="2" a="1"/>
  <c r="M1431" i="2" s="1"/>
  <c r="M1432" i="2" a="1"/>
  <c r="M1432" i="2" s="1"/>
  <c r="M1433" i="2" a="1"/>
  <c r="M1433" i="2" s="1"/>
  <c r="M1434" i="2" a="1"/>
  <c r="M1434" i="2" s="1"/>
  <c r="M1435" i="2" a="1"/>
  <c r="M1435" i="2" s="1"/>
  <c r="M1436" i="2" a="1"/>
  <c r="M1436" i="2" s="1"/>
  <c r="M1437" i="2" a="1"/>
  <c r="M1437" i="2" s="1"/>
  <c r="M1438" i="2" a="1"/>
  <c r="M1438" i="2" s="1"/>
  <c r="M1439" i="2" a="1"/>
  <c r="M1439" i="2" s="1"/>
  <c r="M1440" i="2" a="1"/>
  <c r="M1440" i="2" s="1"/>
  <c r="M1441" i="2" a="1"/>
  <c r="M1441" i="2" s="1"/>
  <c r="M1442" i="2" a="1"/>
  <c r="M1442" i="2" s="1"/>
  <c r="M1443" i="2" a="1"/>
  <c r="M1443" i="2" s="1"/>
  <c r="M1444" i="2" a="1"/>
  <c r="M1444" i="2" s="1"/>
  <c r="M1445" i="2" a="1"/>
  <c r="M1445" i="2" s="1"/>
  <c r="M1446" i="2" a="1"/>
  <c r="M1446" i="2" s="1"/>
  <c r="M1447" i="2" a="1"/>
  <c r="M1447" i="2" s="1"/>
  <c r="M1448" i="2" a="1"/>
  <c r="M1448" i="2" s="1"/>
  <c r="M1449" i="2" a="1"/>
  <c r="M1449" i="2" s="1"/>
  <c r="M1450" i="2" a="1"/>
  <c r="M1450" i="2" s="1"/>
  <c r="M1451" i="2" a="1"/>
  <c r="M1451" i="2" s="1"/>
  <c r="M1452" i="2" a="1"/>
  <c r="M1452" i="2" s="1"/>
  <c r="M1453" i="2" a="1"/>
  <c r="M1453" i="2" s="1"/>
  <c r="M1454" i="2" a="1"/>
  <c r="M1454" i="2" s="1"/>
  <c r="M1455" i="2" a="1"/>
  <c r="M1455" i="2" s="1"/>
  <c r="M1456" i="2" a="1"/>
  <c r="M1456" i="2" s="1"/>
  <c r="M1457" i="2" a="1"/>
  <c r="M1457" i="2" s="1"/>
  <c r="M1458" i="2" a="1"/>
  <c r="M1458" i="2" s="1"/>
  <c r="M1459" i="2" a="1"/>
  <c r="M1459" i="2" s="1"/>
  <c r="M1460" i="2" a="1"/>
  <c r="M1460" i="2" s="1"/>
  <c r="M1461" i="2" a="1"/>
  <c r="M1461" i="2" s="1"/>
  <c r="M1462" i="2" a="1"/>
  <c r="M1462" i="2" s="1"/>
  <c r="M1463" i="2" a="1"/>
  <c r="M1463" i="2" s="1"/>
  <c r="M1464" i="2" a="1"/>
  <c r="M1464" i="2" s="1"/>
  <c r="M1465" i="2" a="1"/>
  <c r="M1465" i="2" s="1"/>
  <c r="M1466" i="2" a="1"/>
  <c r="M1466" i="2" s="1"/>
  <c r="M1467" i="2" a="1"/>
  <c r="M1467" i="2" s="1"/>
  <c r="M1468" i="2" a="1"/>
  <c r="M1468" i="2" s="1"/>
  <c r="M1469" i="2" a="1"/>
  <c r="M1469" i="2" s="1"/>
  <c r="M1470" i="2" a="1"/>
  <c r="M1470" i="2" s="1"/>
  <c r="M1471" i="2" a="1"/>
  <c r="M1471" i="2" s="1"/>
  <c r="M1472" i="2" a="1"/>
  <c r="M1472" i="2" s="1"/>
  <c r="M1473" i="2" a="1"/>
  <c r="M1473" i="2" s="1"/>
  <c r="M1474" i="2" a="1"/>
  <c r="M1474" i="2" s="1"/>
  <c r="M1475" i="2" a="1"/>
  <c r="M1475" i="2" s="1"/>
  <c r="M1476" i="2" a="1"/>
  <c r="M1476" i="2" s="1"/>
  <c r="M1477" i="2" a="1"/>
  <c r="M1477" i="2" s="1"/>
  <c r="M1478" i="2" a="1"/>
  <c r="M1478" i="2" s="1"/>
  <c r="M1479" i="2" a="1"/>
  <c r="M1479" i="2" s="1"/>
  <c r="M1480" i="2" a="1"/>
  <c r="M1480" i="2" s="1"/>
  <c r="M1481" i="2" a="1"/>
  <c r="M1481" i="2" s="1"/>
  <c r="M1482" i="2" a="1"/>
  <c r="M1482" i="2" s="1"/>
  <c r="M1483" i="2" a="1"/>
  <c r="M1483" i="2" s="1"/>
  <c r="M1484" i="2" a="1"/>
  <c r="M1484" i="2" s="1"/>
  <c r="M1485" i="2" a="1"/>
  <c r="M1485" i="2" s="1"/>
  <c r="M1486" i="2" a="1"/>
  <c r="M1486" i="2" s="1"/>
  <c r="M1487" i="2" a="1"/>
  <c r="M1487" i="2" s="1"/>
  <c r="M1488" i="2" a="1"/>
  <c r="M1488" i="2" s="1"/>
  <c r="M1489" i="2" a="1"/>
  <c r="M1489" i="2" s="1"/>
  <c r="M1490" i="2" a="1"/>
  <c r="M1490" i="2" s="1"/>
  <c r="M1491" i="2" a="1"/>
  <c r="M1491" i="2" s="1"/>
  <c r="M1492" i="2" a="1"/>
  <c r="M1492" i="2" s="1"/>
  <c r="M1493" i="2" a="1"/>
  <c r="M1493" i="2" s="1"/>
  <c r="M1494" i="2" a="1"/>
  <c r="M1494" i="2" s="1"/>
  <c r="M1495" i="2" a="1"/>
  <c r="M1495" i="2" s="1"/>
  <c r="M1496" i="2" a="1"/>
  <c r="M1496" i="2" s="1"/>
  <c r="M1497" i="2" a="1"/>
  <c r="M1497" i="2" s="1"/>
  <c r="M1498" i="2" a="1"/>
  <c r="M1498" i="2" s="1"/>
  <c r="M1499" i="2" a="1"/>
  <c r="M1499" i="2" s="1"/>
  <c r="M1500" i="2" a="1"/>
  <c r="M1500" i="2" s="1"/>
  <c r="M1501" i="2" a="1"/>
  <c r="M1501" i="2" s="1"/>
  <c r="E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996" i="2"/>
  <c r="E997" i="2"/>
  <c r="E998" i="2"/>
  <c r="E999" i="2"/>
  <c r="E1000" i="2"/>
  <c r="E1001" i="2"/>
  <c r="E1002" i="2"/>
  <c r="E1003" i="2"/>
  <c r="E1004" i="2"/>
  <c r="E1005" i="2"/>
  <c r="E1006" i="2"/>
  <c r="E1007" i="2"/>
  <c r="E1008" i="2"/>
  <c r="E1009" i="2"/>
  <c r="E1010" i="2"/>
  <c r="E1011" i="2"/>
  <c r="E1012" i="2"/>
  <c r="E1013" i="2"/>
  <c r="E1014" i="2"/>
  <c r="E1015" i="2"/>
  <c r="E1016" i="2"/>
  <c r="E1017" i="2"/>
  <c r="E1018" i="2"/>
  <c r="E1019" i="2"/>
  <c r="E1020" i="2"/>
  <c r="E1021" i="2"/>
  <c r="E1022" i="2"/>
  <c r="E1023" i="2"/>
  <c r="E1024" i="2"/>
  <c r="E1025" i="2"/>
  <c r="E1026" i="2"/>
  <c r="E1027" i="2"/>
  <c r="E1028" i="2"/>
  <c r="E1029" i="2"/>
  <c r="E1030" i="2"/>
  <c r="E1031" i="2"/>
  <c r="E1032" i="2"/>
  <c r="E1033" i="2"/>
  <c r="E1034" i="2"/>
  <c r="E1035" i="2"/>
  <c r="E1036" i="2"/>
  <c r="E1037" i="2"/>
  <c r="E1038" i="2"/>
  <c r="E1039" i="2"/>
  <c r="E1040" i="2"/>
  <c r="E1041" i="2"/>
  <c r="E1042" i="2"/>
  <c r="E1043" i="2"/>
  <c r="E1044" i="2"/>
  <c r="E1045" i="2"/>
  <c r="E1046" i="2"/>
  <c r="E1047" i="2"/>
  <c r="E1048" i="2"/>
  <c r="E1049" i="2"/>
  <c r="E1050" i="2"/>
  <c r="E1051" i="2"/>
  <c r="E1052" i="2"/>
  <c r="E1053" i="2"/>
  <c r="E1054" i="2"/>
  <c r="E1055" i="2"/>
  <c r="E1056" i="2"/>
  <c r="E1057" i="2"/>
  <c r="E1058" i="2"/>
  <c r="E1059" i="2"/>
  <c r="E1060" i="2"/>
  <c r="E1061" i="2"/>
  <c r="E1062" i="2"/>
  <c r="E1063" i="2"/>
  <c r="E1064" i="2"/>
  <c r="E1065" i="2"/>
  <c r="E1066" i="2"/>
  <c r="E1067" i="2"/>
  <c r="E1068" i="2"/>
  <c r="E1069" i="2"/>
  <c r="E1070" i="2"/>
  <c r="E1071" i="2"/>
  <c r="E1072" i="2"/>
  <c r="E1073" i="2"/>
  <c r="E1074" i="2"/>
  <c r="E1075" i="2"/>
  <c r="E1076" i="2"/>
  <c r="E1077" i="2"/>
  <c r="E1078" i="2"/>
  <c r="E1079" i="2"/>
  <c r="E1080" i="2"/>
  <c r="E1081" i="2"/>
  <c r="E1082" i="2"/>
  <c r="E1083" i="2"/>
  <c r="E1084" i="2"/>
  <c r="E1085" i="2"/>
  <c r="E1086" i="2"/>
  <c r="E1087" i="2"/>
  <c r="E1088" i="2"/>
  <c r="E1089" i="2"/>
  <c r="E1090" i="2"/>
  <c r="E1091" i="2"/>
  <c r="E1092" i="2"/>
  <c r="E1093" i="2"/>
  <c r="E1094" i="2"/>
  <c r="E1095" i="2"/>
  <c r="E1096" i="2"/>
  <c r="E1097" i="2"/>
  <c r="E1098" i="2"/>
  <c r="E1099" i="2"/>
  <c r="E1100" i="2"/>
  <c r="E1101" i="2"/>
  <c r="E1102" i="2"/>
  <c r="E1103" i="2"/>
  <c r="E1104" i="2"/>
  <c r="E1105" i="2"/>
  <c r="E1106" i="2"/>
  <c r="E1107" i="2"/>
  <c r="E1108" i="2"/>
  <c r="E1109" i="2"/>
  <c r="E1110" i="2"/>
  <c r="E1111" i="2"/>
  <c r="E1112" i="2"/>
  <c r="E1113" i="2"/>
  <c r="E1114" i="2"/>
  <c r="E1115" i="2"/>
  <c r="E1116" i="2"/>
  <c r="E1117" i="2"/>
  <c r="E1118" i="2"/>
  <c r="E1119" i="2"/>
  <c r="E1120" i="2"/>
  <c r="E1121" i="2"/>
  <c r="E1122" i="2"/>
  <c r="E1123" i="2"/>
  <c r="E1124" i="2"/>
  <c r="E1125" i="2"/>
  <c r="E1126" i="2"/>
  <c r="E1127" i="2"/>
  <c r="E1128" i="2"/>
  <c r="E1129" i="2"/>
  <c r="E1130" i="2"/>
  <c r="E1131" i="2"/>
  <c r="E1132" i="2"/>
  <c r="E1133" i="2"/>
  <c r="E1134" i="2"/>
  <c r="E1135" i="2"/>
  <c r="E1136" i="2"/>
  <c r="E1137" i="2"/>
  <c r="E1138" i="2"/>
  <c r="E1139" i="2"/>
  <c r="E1140" i="2"/>
  <c r="E1141" i="2"/>
  <c r="E1142" i="2"/>
  <c r="E1143" i="2"/>
  <c r="E1144" i="2"/>
  <c r="E1145" i="2"/>
  <c r="E1146" i="2"/>
  <c r="E1147" i="2"/>
  <c r="E1148" i="2"/>
  <c r="E1149" i="2"/>
  <c r="E1150" i="2"/>
  <c r="E1151" i="2"/>
  <c r="E1152" i="2"/>
  <c r="E1153" i="2"/>
  <c r="E1154" i="2"/>
  <c r="E1155" i="2"/>
  <c r="E1156" i="2"/>
  <c r="E1157" i="2"/>
  <c r="E1158" i="2"/>
  <c r="E1159" i="2"/>
  <c r="E1160" i="2"/>
  <c r="E1161" i="2"/>
  <c r="E1162" i="2"/>
  <c r="E1163" i="2"/>
  <c r="E1164" i="2"/>
  <c r="E1165" i="2"/>
  <c r="E1166" i="2"/>
  <c r="E1167" i="2"/>
  <c r="E1168" i="2"/>
  <c r="E1169" i="2"/>
  <c r="E1170" i="2"/>
  <c r="E1171" i="2"/>
  <c r="E1172" i="2"/>
  <c r="E1173" i="2"/>
  <c r="E1174" i="2"/>
  <c r="E1175" i="2"/>
  <c r="E1176" i="2"/>
  <c r="E1177" i="2"/>
  <c r="E1178" i="2"/>
  <c r="E1179" i="2"/>
  <c r="E1180" i="2"/>
  <c r="E1181" i="2"/>
  <c r="E1182" i="2"/>
  <c r="E1183" i="2"/>
  <c r="E1184" i="2"/>
  <c r="E1185" i="2"/>
  <c r="E1186" i="2"/>
  <c r="E1187" i="2"/>
  <c r="E1188" i="2"/>
  <c r="E1189" i="2"/>
  <c r="E1190" i="2"/>
  <c r="E1191" i="2"/>
  <c r="E1192" i="2"/>
  <c r="E1193" i="2"/>
  <c r="E1194" i="2"/>
  <c r="E1195" i="2"/>
  <c r="E1196" i="2"/>
  <c r="E1197" i="2"/>
  <c r="E1198" i="2"/>
  <c r="E1199" i="2"/>
  <c r="E1200" i="2"/>
  <c r="E1201" i="2"/>
  <c r="E1202" i="2"/>
  <c r="E1203" i="2"/>
  <c r="E1204" i="2"/>
  <c r="E1205" i="2"/>
  <c r="E1206" i="2"/>
  <c r="E1207" i="2"/>
  <c r="E1208" i="2"/>
  <c r="E1209" i="2"/>
  <c r="E1210" i="2"/>
  <c r="E1211" i="2"/>
  <c r="E1212" i="2"/>
  <c r="E1213" i="2"/>
  <c r="E1214" i="2"/>
  <c r="E1215" i="2"/>
  <c r="E1216" i="2"/>
  <c r="E1217" i="2"/>
  <c r="E1218" i="2"/>
  <c r="E1219" i="2"/>
  <c r="E1220" i="2"/>
  <c r="E1221" i="2"/>
  <c r="E1222" i="2"/>
  <c r="E1223" i="2"/>
  <c r="E1224" i="2"/>
  <c r="E1225" i="2"/>
  <c r="E1226" i="2"/>
  <c r="E1227" i="2"/>
  <c r="E1228" i="2"/>
  <c r="E1229" i="2"/>
  <c r="E1230" i="2"/>
  <c r="E1231" i="2"/>
  <c r="E1232" i="2"/>
  <c r="E1233" i="2"/>
  <c r="E1234" i="2"/>
  <c r="E1235" i="2"/>
  <c r="E1236" i="2"/>
  <c r="E1237" i="2"/>
  <c r="E1238" i="2"/>
  <c r="E1239" i="2"/>
  <c r="E1240" i="2"/>
  <c r="E1241" i="2"/>
  <c r="E1242" i="2"/>
  <c r="E1243" i="2"/>
  <c r="E1244" i="2"/>
  <c r="E1245" i="2"/>
  <c r="E1246" i="2"/>
  <c r="E1247" i="2"/>
  <c r="E1248" i="2"/>
  <c r="E1249" i="2"/>
  <c r="E1250" i="2"/>
  <c r="E1251" i="2"/>
  <c r="E1252" i="2"/>
  <c r="E1253" i="2"/>
  <c r="E1254" i="2"/>
  <c r="E1255" i="2"/>
  <c r="E1256" i="2"/>
  <c r="E1257" i="2"/>
  <c r="E1258" i="2"/>
  <c r="E1259" i="2"/>
  <c r="E1260" i="2"/>
  <c r="E1261" i="2"/>
  <c r="E1262" i="2"/>
  <c r="E1263" i="2"/>
  <c r="E1264" i="2"/>
  <c r="E1265" i="2"/>
  <c r="E1266" i="2"/>
  <c r="E1267" i="2"/>
  <c r="E1268" i="2"/>
  <c r="E1269" i="2"/>
  <c r="E1270" i="2"/>
  <c r="E1271" i="2"/>
  <c r="E1272" i="2"/>
  <c r="E1273" i="2"/>
  <c r="E1274" i="2"/>
  <c r="E1275" i="2"/>
  <c r="E1276" i="2"/>
  <c r="E1277" i="2"/>
  <c r="E1278" i="2"/>
  <c r="E1279" i="2"/>
  <c r="E1280" i="2"/>
  <c r="E1281" i="2"/>
  <c r="E1282" i="2"/>
  <c r="E1283" i="2"/>
  <c r="E1284" i="2"/>
  <c r="E1285" i="2"/>
  <c r="E1286" i="2"/>
  <c r="E1287" i="2"/>
  <c r="E1288" i="2"/>
  <c r="E1289" i="2"/>
  <c r="E1290" i="2"/>
  <c r="E1291" i="2"/>
  <c r="E1292" i="2"/>
  <c r="E1293" i="2"/>
  <c r="E1294" i="2"/>
  <c r="E1295" i="2"/>
  <c r="E1296" i="2"/>
  <c r="E1297" i="2"/>
  <c r="E1298" i="2"/>
  <c r="E1299" i="2"/>
  <c r="E1300" i="2"/>
  <c r="E1301" i="2"/>
  <c r="E1302" i="2"/>
  <c r="E1303" i="2"/>
  <c r="E1304" i="2"/>
  <c r="E1305" i="2"/>
  <c r="E1306" i="2"/>
  <c r="E1307" i="2"/>
  <c r="E1308" i="2"/>
  <c r="E1309" i="2"/>
  <c r="E1310" i="2"/>
  <c r="E1311" i="2"/>
  <c r="E1312" i="2"/>
  <c r="E1313" i="2"/>
  <c r="E1314" i="2"/>
  <c r="E1315" i="2"/>
  <c r="E1316" i="2"/>
  <c r="E1317" i="2"/>
  <c r="E1318" i="2"/>
  <c r="E1319" i="2"/>
  <c r="E1320" i="2"/>
  <c r="E1321" i="2"/>
  <c r="E1322" i="2"/>
  <c r="E1323" i="2"/>
  <c r="E1324" i="2"/>
  <c r="E1325" i="2"/>
  <c r="E1326" i="2"/>
  <c r="E1327" i="2"/>
  <c r="E1328" i="2"/>
  <c r="E1329" i="2"/>
  <c r="E1330" i="2"/>
  <c r="E1331" i="2"/>
  <c r="E1332" i="2"/>
  <c r="E1333" i="2"/>
  <c r="E1334" i="2"/>
  <c r="E1335" i="2"/>
  <c r="E1336" i="2"/>
  <c r="E1337" i="2"/>
  <c r="E1338" i="2"/>
  <c r="E1339" i="2"/>
  <c r="E1340" i="2"/>
  <c r="E1341" i="2"/>
  <c r="E1342" i="2"/>
  <c r="E1343" i="2"/>
  <c r="E1344" i="2"/>
  <c r="E1345" i="2"/>
  <c r="E1346" i="2"/>
  <c r="E1347" i="2"/>
  <c r="E1348" i="2"/>
  <c r="E1349" i="2"/>
  <c r="E1350" i="2"/>
  <c r="E1351" i="2"/>
  <c r="E1352" i="2"/>
  <c r="E1353" i="2"/>
  <c r="E1354" i="2"/>
  <c r="E1355" i="2"/>
  <c r="E1356" i="2"/>
  <c r="E1357" i="2"/>
  <c r="E1358" i="2"/>
  <c r="E1359" i="2"/>
  <c r="E1360" i="2"/>
  <c r="E1361" i="2"/>
  <c r="E1362" i="2"/>
  <c r="E1363" i="2"/>
  <c r="E1364" i="2"/>
  <c r="E1365" i="2"/>
  <c r="E1366" i="2"/>
  <c r="E1367" i="2"/>
  <c r="E1368" i="2"/>
  <c r="E1369" i="2"/>
  <c r="E1370" i="2"/>
  <c r="E1371" i="2"/>
  <c r="E1372" i="2"/>
  <c r="E1373" i="2"/>
  <c r="E1374" i="2"/>
  <c r="E1375" i="2"/>
  <c r="E1376" i="2"/>
  <c r="E1377" i="2"/>
  <c r="E1378" i="2"/>
  <c r="E1379" i="2"/>
  <c r="E1380" i="2"/>
  <c r="E1381" i="2"/>
  <c r="E1382" i="2"/>
  <c r="E1383" i="2"/>
  <c r="E1384" i="2"/>
  <c r="E1385" i="2"/>
  <c r="E1386" i="2"/>
  <c r="E1387" i="2"/>
  <c r="E1388" i="2"/>
  <c r="E1389" i="2"/>
  <c r="E1390" i="2"/>
  <c r="E1391" i="2"/>
  <c r="E1392" i="2"/>
  <c r="E1393" i="2"/>
  <c r="E1394" i="2"/>
  <c r="E1395" i="2"/>
  <c r="E1396" i="2"/>
  <c r="E1397" i="2"/>
  <c r="E1398" i="2"/>
  <c r="E1399" i="2"/>
  <c r="E1400" i="2"/>
  <c r="E1401" i="2"/>
  <c r="E1402" i="2"/>
  <c r="E1403" i="2"/>
  <c r="E1404" i="2"/>
  <c r="E1405" i="2"/>
  <c r="E1406" i="2"/>
  <c r="E1407" i="2"/>
  <c r="E1408" i="2"/>
  <c r="E1409" i="2"/>
  <c r="E1410" i="2"/>
  <c r="E1411" i="2"/>
  <c r="E1412" i="2"/>
  <c r="E1413" i="2"/>
  <c r="E1414" i="2"/>
  <c r="E1415" i="2"/>
  <c r="E1416" i="2"/>
  <c r="E1417" i="2"/>
  <c r="E1418" i="2"/>
  <c r="E1419" i="2"/>
  <c r="E1420" i="2"/>
  <c r="E1421" i="2"/>
  <c r="E1422" i="2"/>
  <c r="E1423" i="2"/>
  <c r="E1424" i="2"/>
  <c r="E1425" i="2"/>
  <c r="E1426" i="2"/>
  <c r="E1427" i="2"/>
  <c r="E1428" i="2"/>
  <c r="E1429" i="2"/>
  <c r="E1430" i="2"/>
  <c r="E1431" i="2"/>
  <c r="E1432" i="2"/>
  <c r="E1433" i="2"/>
  <c r="E1434" i="2"/>
  <c r="E1435" i="2"/>
  <c r="E1436" i="2"/>
  <c r="E1437" i="2"/>
  <c r="E1438" i="2"/>
  <c r="E1439" i="2"/>
  <c r="E1440" i="2"/>
  <c r="E1441" i="2"/>
  <c r="E1442" i="2"/>
  <c r="E1443" i="2"/>
  <c r="E1444" i="2"/>
  <c r="E1445" i="2"/>
  <c r="E1446" i="2"/>
  <c r="E1447" i="2"/>
  <c r="E1448" i="2"/>
  <c r="E1449" i="2"/>
  <c r="E1450" i="2"/>
  <c r="E1451" i="2"/>
  <c r="E1452" i="2"/>
  <c r="E1453" i="2"/>
  <c r="E1454" i="2"/>
  <c r="E1455" i="2"/>
  <c r="E1456" i="2"/>
  <c r="E1457" i="2"/>
  <c r="E1458" i="2"/>
  <c r="E1459" i="2"/>
  <c r="E1460" i="2"/>
  <c r="E1461" i="2"/>
  <c r="E1462" i="2"/>
  <c r="E1463" i="2"/>
  <c r="E1464" i="2"/>
  <c r="E1465" i="2"/>
  <c r="E1466" i="2"/>
  <c r="E1467" i="2"/>
  <c r="E1468" i="2"/>
  <c r="E1469" i="2"/>
  <c r="E1470" i="2"/>
  <c r="E1471" i="2"/>
  <c r="E1472" i="2"/>
  <c r="E1473" i="2"/>
  <c r="E1474" i="2"/>
  <c r="E1475" i="2"/>
  <c r="E1476" i="2"/>
  <c r="E1477" i="2"/>
  <c r="E1478" i="2"/>
  <c r="E1479" i="2"/>
  <c r="E1480" i="2"/>
  <c r="E1481" i="2"/>
  <c r="E1482" i="2"/>
  <c r="E1483" i="2"/>
  <c r="E1484" i="2"/>
  <c r="E1485" i="2"/>
  <c r="E1486" i="2"/>
  <c r="E1487" i="2"/>
  <c r="E1488" i="2"/>
  <c r="E1489" i="2"/>
  <c r="E1490" i="2"/>
  <c r="E1491" i="2"/>
  <c r="E1492" i="2"/>
  <c r="E1493" i="2"/>
  <c r="E1494" i="2"/>
  <c r="E1495" i="2"/>
  <c r="E1496" i="2"/>
  <c r="E1497" i="2"/>
  <c r="E1498" i="2"/>
  <c r="E1499" i="2"/>
  <c r="E1500" i="2"/>
  <c r="E1501" i="2"/>
  <c r="E4" i="5"/>
  <c r="D16" i="5"/>
  <c r="B8" i="5" l="1"/>
  <c r="E10" i="5"/>
  <c r="F10" i="5" s="1"/>
  <c r="B9" i="5"/>
  <c r="A4" i="5"/>
  <c r="C8" i="5"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F36D89E-646A-48A5-957A-8218AB33BC5E}" keepAlive="1" name="Query - Table2" description="Connection to the 'Table2' query in the workbook." type="5" refreshedVersion="8" background="1" saveData="1">
    <dbPr connection="Provider=Microsoft.Mashup.OleDb.1;Data Source=$Workbook$;Location=Table2;Extended Properties=&quot;&quot;" command="SELECT * FROM [Table2]"/>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<sst xmlns="http://schemas.openxmlformats.org/spreadsheetml/2006/main" count="13623" uniqueCount="1628">
  <si>
    <t>Order ID</t>
  </si>
  <si>
    <t>Delivery Address</t>
  </si>
  <si>
    <t>Order Timestamp</t>
  </si>
  <si>
    <t>Order Status</t>
  </si>
  <si>
    <t>Driver ID</t>
  </si>
  <si>
    <t>Vehicle Info</t>
  </si>
  <si>
    <t>Current Location</t>
  </si>
  <si>
    <t>Delivery Time (min)</t>
  </si>
  <si>
    <t>Delays (min)</t>
  </si>
  <si>
    <t>Customer Feedback</t>
  </si>
  <si>
    <t>Route</t>
  </si>
  <si>
    <t>Delivery Zone</t>
  </si>
  <si>
    <t>Allocation Rules</t>
  </si>
  <si>
    <t>884 Main St, CityE</t>
  </si>
  <si>
    <t>Completed</t>
  </si>
  <si>
    <t>D59</t>
  </si>
  <si>
    <t>Van A</t>
  </si>
  <si>
    <t>Neutral</t>
  </si>
  <si>
    <t>Route2</t>
  </si>
  <si>
    <t>Zone 2</t>
  </si>
  <si>
    <t>Custom Rules</t>
  </si>
  <si>
    <t>55 Oak St, CityE</t>
  </si>
  <si>
    <t>D4</t>
  </si>
  <si>
    <t>Positive</t>
  </si>
  <si>
    <t>Route1</t>
  </si>
  <si>
    <t>123 Main St, CityE</t>
  </si>
  <si>
    <t>D21</t>
  </si>
  <si>
    <t>Truck B</t>
  </si>
  <si>
    <t>Negative</t>
  </si>
  <si>
    <t>66 Cedar St, CityD</t>
  </si>
  <si>
    <t>D70</t>
  </si>
  <si>
    <t>Route3</t>
  </si>
  <si>
    <t>748 Elm St, CityB</t>
  </si>
  <si>
    <t>D77</t>
  </si>
  <si>
    <t>Bike C</t>
  </si>
  <si>
    <t>Expedited Rules</t>
  </si>
  <si>
    <t>255 Cedar St, CityB</t>
  </si>
  <si>
    <t>In Progress</t>
  </si>
  <si>
    <t>D54</t>
  </si>
  <si>
    <t>Route5</t>
  </si>
  <si>
    <t>Standard Rules</t>
  </si>
  <si>
    <t>856 Elm St, CityA</t>
  </si>
  <si>
    <t>D99</t>
  </si>
  <si>
    <t>Route4</t>
  </si>
  <si>
    <t>665 Pine St, CityA</t>
  </si>
  <si>
    <t>D84</t>
  </si>
  <si>
    <t>340 Main St, CityA</t>
  </si>
  <si>
    <t>D49</t>
  </si>
  <si>
    <t>Zone 1</t>
  </si>
  <si>
    <t>969 Pine St, CityE</t>
  </si>
  <si>
    <t>D53</t>
  </si>
  <si>
    <t>718 Pine St, CityD</t>
  </si>
  <si>
    <t>D1</t>
  </si>
  <si>
    <t>391 Pine St, CityB</t>
  </si>
  <si>
    <t>D44</t>
  </si>
  <si>
    <t>868 Oak St, CityB</t>
  </si>
  <si>
    <t>D32</t>
  </si>
  <si>
    <t>99 Oak St, CityC</t>
  </si>
  <si>
    <t>D38</t>
  </si>
  <si>
    <t>182 Pine St, CityC</t>
  </si>
  <si>
    <t>D23</t>
  </si>
  <si>
    <t>512 Main St, CityB</t>
  </si>
  <si>
    <t>D67</t>
  </si>
  <si>
    <t>Std Rules</t>
  </si>
  <si>
    <t>267 Pine St, CityB</t>
  </si>
  <si>
    <t>D11</t>
  </si>
  <si>
    <t>233 Oak St, CityA</t>
  </si>
  <si>
    <t>348 Pine St, CityA</t>
  </si>
  <si>
    <t>D33</t>
  </si>
  <si>
    <t>537 Oak St, CityA</t>
  </si>
  <si>
    <t>901 Cedar St, CityA</t>
  </si>
  <si>
    <t>D9</t>
  </si>
  <si>
    <t>571 Main St, CityC</t>
  </si>
  <si>
    <t>D91</t>
  </si>
  <si>
    <t>98 Elm St, CityA</t>
  </si>
  <si>
    <t>D88</t>
  </si>
  <si>
    <t>987 Cedar St, CityA</t>
  </si>
  <si>
    <t>5 Oak St, CityD</t>
  </si>
  <si>
    <t>D10</t>
  </si>
  <si>
    <t>314 Main St, CityE</t>
  </si>
  <si>
    <t>D5</t>
  </si>
  <si>
    <t>577 Oak St, CityA</t>
  </si>
  <si>
    <t>D14</t>
  </si>
  <si>
    <t>979 Elm St, CityB</t>
  </si>
  <si>
    <t>D80</t>
  </si>
  <si>
    <t>652 Cedar St, CityD</t>
  </si>
  <si>
    <t>D90</t>
  </si>
  <si>
    <t>187 Cedar St, CityB</t>
  </si>
  <si>
    <t>D60</t>
  </si>
  <si>
    <t>1000 Oak St, CityA</t>
  </si>
  <si>
    <t>D42</t>
  </si>
  <si>
    <t>894 Elm St, CityE</t>
  </si>
  <si>
    <t>D82</t>
  </si>
  <si>
    <t>384 Cedar St, CityB</t>
  </si>
  <si>
    <t>D27</t>
  </si>
  <si>
    <t>913 Pine St, CityB</t>
  </si>
  <si>
    <t>D43</t>
  </si>
  <si>
    <t>520 Elm St, CityD</t>
  </si>
  <si>
    <t>D69</t>
  </si>
  <si>
    <t>32 Cedar St, CityA</t>
  </si>
  <si>
    <t>958 Cedar St, CityA</t>
  </si>
  <si>
    <t>D39</t>
  </si>
  <si>
    <t>827 Oak St, CityC</t>
  </si>
  <si>
    <t>111 Oak St, CityB</t>
  </si>
  <si>
    <t>D34</t>
  </si>
  <si>
    <t>605 Cedar St, CityB</t>
  </si>
  <si>
    <t>D6</t>
  </si>
  <si>
    <t>922 Main St, CityD</t>
  </si>
  <si>
    <t>D48</t>
  </si>
  <si>
    <t>198 Cedar St, CityB</t>
  </si>
  <si>
    <t>D16</t>
  </si>
  <si>
    <t>628 Oak St, CityD</t>
  </si>
  <si>
    <t>951 Cedar St, CityD</t>
  </si>
  <si>
    <t>D25</t>
  </si>
  <si>
    <t>803 Pine St, CityA</t>
  </si>
  <si>
    <t>D86</t>
  </si>
  <si>
    <t>685 Cedar St, CityA</t>
  </si>
  <si>
    <t>D72</t>
  </si>
  <si>
    <t>347 Elm St, CityC</t>
  </si>
  <si>
    <t>145 Elm St, CityD</t>
  </si>
  <si>
    <t>193 Pine St, CityA</t>
  </si>
  <si>
    <t>D18</t>
  </si>
  <si>
    <t>367 Main St, CityD</t>
  </si>
  <si>
    <t>D63</t>
  </si>
  <si>
    <t>831 Cedar St, CityA</t>
  </si>
  <si>
    <t>D28</t>
  </si>
  <si>
    <t>869 Cedar St, CityA</t>
  </si>
  <si>
    <t>D2</t>
  </si>
  <si>
    <t>680 Oak St, CityE</t>
  </si>
  <si>
    <t>577 Cedar St, CityE</t>
  </si>
  <si>
    <t>D19</t>
  </si>
  <si>
    <t>535 Pine St, CityE</t>
  </si>
  <si>
    <t>659 Elm St, CityC</t>
  </si>
  <si>
    <t>329 Elm St, CityD</t>
  </si>
  <si>
    <t>782 Elm St, CityC</t>
  </si>
  <si>
    <t>D55</t>
  </si>
  <si>
    <t>967 Pine St, CityD</t>
  </si>
  <si>
    <t>446 Pine St, CityA</t>
  </si>
  <si>
    <t>D66</t>
  </si>
  <si>
    <t>503 Main St, CityD</t>
  </si>
  <si>
    <t>107 Oak St, CityE</t>
  </si>
  <si>
    <t>496 Cedar St, CityD</t>
  </si>
  <si>
    <t>314 Pine St, CityC</t>
  </si>
  <si>
    <t>790 Main St, CityE</t>
  </si>
  <si>
    <t>D87</t>
  </si>
  <si>
    <t>852 Main St, CityB</t>
  </si>
  <si>
    <t>D35</t>
  </si>
  <si>
    <t>970 Main St, CityC</t>
  </si>
  <si>
    <t>914 Cedar St, CityE</t>
  </si>
  <si>
    <t>D15</t>
  </si>
  <si>
    <t>556 Elm St, CityC</t>
  </si>
  <si>
    <t>D68</t>
  </si>
  <si>
    <t>757 Main St, CityE</t>
  </si>
  <si>
    <t>D97</t>
  </si>
  <si>
    <t>29 Main St, CityC</t>
  </si>
  <si>
    <t>D75</t>
  </si>
  <si>
    <t>395 Elm St, CityC</t>
  </si>
  <si>
    <t>D30</t>
  </si>
  <si>
    <t>988 Cedar St, CityA</t>
  </si>
  <si>
    <t>D76</t>
  </si>
  <si>
    <t>844 Pine St, CityE</t>
  </si>
  <si>
    <t>D41</t>
  </si>
  <si>
    <t>537 Elm St, CityE</t>
  </si>
  <si>
    <t>380 Main St, CityB</t>
  </si>
  <si>
    <t>D3</t>
  </si>
  <si>
    <t>102 Pine St, CityB</t>
  </si>
  <si>
    <t>D74</t>
  </si>
  <si>
    <t>914 Elm St, CityC</t>
  </si>
  <si>
    <t>75 Elm St, CityD</t>
  </si>
  <si>
    <t>212 Cedar St, CityE</t>
  </si>
  <si>
    <t>16 Main St, CityD</t>
  </si>
  <si>
    <t>211 Main St, CityC</t>
  </si>
  <si>
    <t>D64</t>
  </si>
  <si>
    <t>5 Elm St, CityC</t>
  </si>
  <si>
    <t>D52</t>
  </si>
  <si>
    <t>182 Pine St, CityB</t>
  </si>
  <si>
    <t>381 Pine St, CityA</t>
  </si>
  <si>
    <t>D89</t>
  </si>
  <si>
    <t>160 Elm St, CityE</t>
  </si>
  <si>
    <t>253 Cedar St, CityC</t>
  </si>
  <si>
    <t>D85</t>
  </si>
  <si>
    <t>904 Pine St, CityE</t>
  </si>
  <si>
    <t>D78</t>
  </si>
  <si>
    <t>728 Oak St, CityB</t>
  </si>
  <si>
    <t>D81</t>
  </si>
  <si>
    <t>963 Oak St, CityD</t>
  </si>
  <si>
    <t>707 Main St, CityD</t>
  </si>
  <si>
    <t>844 Pine St, CityD</t>
  </si>
  <si>
    <t>D73</t>
  </si>
  <si>
    <t>285 Elm St, CityD</t>
  </si>
  <si>
    <t>260 Cedar St, CityA</t>
  </si>
  <si>
    <t>642 Pine St, CityA</t>
  </si>
  <si>
    <t>D65</t>
  </si>
  <si>
    <t>713 Pine St, CityB</t>
  </si>
  <si>
    <t>679 Elm St, CityA</t>
  </si>
  <si>
    <t>D98</t>
  </si>
  <si>
    <t>653 Main St, CityA</t>
  </si>
  <si>
    <t>D36</t>
  </si>
  <si>
    <t>163 Pine St, CityA</t>
  </si>
  <si>
    <t>D79</t>
  </si>
  <si>
    <t>188 Cedar St, CityC</t>
  </si>
  <si>
    <t>172 Oak St, CityD</t>
  </si>
  <si>
    <t>292 Cedar St, CityC</t>
  </si>
  <si>
    <t>112 Main St, CityD</t>
  </si>
  <si>
    <t>843 Elm St, CityA</t>
  </si>
  <si>
    <t>569 Pine St, CityB</t>
  </si>
  <si>
    <t>D45</t>
  </si>
  <si>
    <t>131 Cedar St, CityA</t>
  </si>
  <si>
    <t>481 Pine St, CityA</t>
  </si>
  <si>
    <t>115 Elm St, CityA</t>
  </si>
  <si>
    <t>D31</t>
  </si>
  <si>
    <t>854 Pine St, CityB</t>
  </si>
  <si>
    <t>86 Main St, CityB</t>
  </si>
  <si>
    <t>447 Cedar St, CityC</t>
  </si>
  <si>
    <t>449 Elm St, CityD</t>
  </si>
  <si>
    <t>D96</t>
  </si>
  <si>
    <t>612 Main St, CityE</t>
  </si>
  <si>
    <t>786 Elm St, CityB</t>
  </si>
  <si>
    <t>743 Oak St, CityA</t>
  </si>
  <si>
    <t>583 Main St, CityB</t>
  </si>
  <si>
    <t>350 Oak St, CityB</t>
  </si>
  <si>
    <t>359 Pine St, CityB</t>
  </si>
  <si>
    <t>924 Main St, CityD</t>
  </si>
  <si>
    <t>D26</t>
  </si>
  <si>
    <t>390 Elm St, CityC</t>
  </si>
  <si>
    <t>518 Main St, CityB</t>
  </si>
  <si>
    <t>D83</t>
  </si>
  <si>
    <t>189 Elm St, CityC</t>
  </si>
  <si>
    <t>674 Pine St, CityA</t>
  </si>
  <si>
    <t>D71</t>
  </si>
  <si>
    <t>893 Pine St, CityA</t>
  </si>
  <si>
    <t>864 Elm St, CityE</t>
  </si>
  <si>
    <t>542 Oak St, CityE</t>
  </si>
  <si>
    <t>165 Elm St, CityE</t>
  </si>
  <si>
    <t>988 Oak St, CityA</t>
  </si>
  <si>
    <t>D50</t>
  </si>
  <si>
    <t>115 Main St, CityD</t>
  </si>
  <si>
    <t>531 Cedar St, CityA</t>
  </si>
  <si>
    <t>D100</t>
  </si>
  <si>
    <t>634 Elm St, CityC</t>
  </si>
  <si>
    <t>D93</t>
  </si>
  <si>
    <t>924 Main St, CityB</t>
  </si>
  <si>
    <t>7 Pine St, CityA</t>
  </si>
  <si>
    <t>577 Main St, CityD</t>
  </si>
  <si>
    <t>D40</t>
  </si>
  <si>
    <t>788 Cedar St, CityA</t>
  </si>
  <si>
    <t>878 Elm St, CityA</t>
  </si>
  <si>
    <t>578 Cedar St, CityA</t>
  </si>
  <si>
    <t>21 Pine St, CityE</t>
  </si>
  <si>
    <t>661 Pine St, CityC</t>
  </si>
  <si>
    <t>703 Cedar St, CityD</t>
  </si>
  <si>
    <t>461 Elm St, CityD</t>
  </si>
  <si>
    <t>628 Oak St, CityC</t>
  </si>
  <si>
    <t>652 Pine St, CityD</t>
  </si>
  <si>
    <t>942 Elm St, CityD</t>
  </si>
  <si>
    <t>550 Oak St, CityB</t>
  </si>
  <si>
    <t>D61</t>
  </si>
  <si>
    <t>148 Oak St, CityB</t>
  </si>
  <si>
    <t>D57</t>
  </si>
  <si>
    <t>987 Pine St, CityC</t>
  </si>
  <si>
    <t>904 Elm St, CityC</t>
  </si>
  <si>
    <t>758 Main St, CityD</t>
  </si>
  <si>
    <t>D46</t>
  </si>
  <si>
    <t>825 Oak St, CityB</t>
  </si>
  <si>
    <t>44 Pine St, CityD</t>
  </si>
  <si>
    <t>D29</t>
  </si>
  <si>
    <t>728 Cedar St, CityB</t>
  </si>
  <si>
    <t>D94</t>
  </si>
  <si>
    <t>412 Elm St, CityC</t>
  </si>
  <si>
    <t>214 Pine St, CityD</t>
  </si>
  <si>
    <t>905 Pine St, CityD</t>
  </si>
  <si>
    <t>752 Pine St, CityD</t>
  </si>
  <si>
    <t>D37</t>
  </si>
  <si>
    <t>976 Pine St, CityD</t>
  </si>
  <si>
    <t>373 Oak St, CityC</t>
  </si>
  <si>
    <t>682 Pine St, CityB</t>
  </si>
  <si>
    <t>D58</t>
  </si>
  <si>
    <t>741 Cedar St, CityB</t>
  </si>
  <si>
    <t>252 Elm St, CityB</t>
  </si>
  <si>
    <t>583 Elm St, CityE</t>
  </si>
  <si>
    <t>D13</t>
  </si>
  <si>
    <t>373 Pine St, CityE</t>
  </si>
  <si>
    <t>884 Pine St, CityC</t>
  </si>
  <si>
    <t>D92</t>
  </si>
  <si>
    <t>660 Oak St, CityB</t>
  </si>
  <si>
    <t>403 Elm St, CityD</t>
  </si>
  <si>
    <t>112 Cedar St, CityD</t>
  </si>
  <si>
    <t>308 Cedar St, CityD</t>
  </si>
  <si>
    <t>53 Elm St, CityB</t>
  </si>
  <si>
    <t>346 Cedar St, CityB</t>
  </si>
  <si>
    <t>676 Pine St, CityE</t>
  </si>
  <si>
    <t>443 Elm St, CityD</t>
  </si>
  <si>
    <t>25 Elm St, CityD</t>
  </si>
  <si>
    <t>582 Elm St, CityC</t>
  </si>
  <si>
    <t>764 Cedar St, CityB</t>
  </si>
  <si>
    <t>657 Pine St, CityE</t>
  </si>
  <si>
    <t>D24</t>
  </si>
  <si>
    <t>801 Elm St, CityB</t>
  </si>
  <si>
    <t>422 Oak St, CityD</t>
  </si>
  <si>
    <t>D17</t>
  </si>
  <si>
    <t>252 Elm St, CityD</t>
  </si>
  <si>
    <t>D51</t>
  </si>
  <si>
    <t>324 Cedar St, CityE</t>
  </si>
  <si>
    <t>544 Main St, CityA</t>
  </si>
  <si>
    <t>806 Main St, CityA</t>
  </si>
  <si>
    <t>22 Main St, CityA</t>
  </si>
  <si>
    <t>D22</t>
  </si>
  <si>
    <t>340 Main St, CityC</t>
  </si>
  <si>
    <t>954 Oak St, CityB</t>
  </si>
  <si>
    <t>762 Elm St, CityB</t>
  </si>
  <si>
    <t>315 Main St, CityC</t>
  </si>
  <si>
    <t>639 Oak St, CityE</t>
  </si>
  <si>
    <t>927 Pine St, CityD</t>
  </si>
  <si>
    <t>311 Main St, CityE</t>
  </si>
  <si>
    <t>164 Elm St, CityB</t>
  </si>
  <si>
    <t>426 Main St, CityE</t>
  </si>
  <si>
    <t>933 Cedar St, CityD</t>
  </si>
  <si>
    <t>163 Cedar St, CityE</t>
  </si>
  <si>
    <t>644 Pine St, CityC</t>
  </si>
  <si>
    <t>707 Elm St, CityA</t>
  </si>
  <si>
    <t>680 Elm St, CityD</t>
  </si>
  <si>
    <t>100 Main St, CityB</t>
  </si>
  <si>
    <t>902 Pine St, CityD</t>
  </si>
  <si>
    <t>389 Pine St, CityB</t>
  </si>
  <si>
    <t>786 Main St, CityE</t>
  </si>
  <si>
    <t>705 Oak St, CityD</t>
  </si>
  <si>
    <t>599 Cedar St, CityB</t>
  </si>
  <si>
    <t>459 Main St, CityD</t>
  </si>
  <si>
    <t>D8</t>
  </si>
  <si>
    <t>970 Cedar St, CityC</t>
  </si>
  <si>
    <t>907 Oak St, CityA</t>
  </si>
  <si>
    <t>908 Oak St, CityA</t>
  </si>
  <si>
    <t>182 Elm St, CityE</t>
  </si>
  <si>
    <t>308 Pine St, CityB</t>
  </si>
  <si>
    <t>114 Elm St, CityC</t>
  </si>
  <si>
    <t>300 Main St, CityC</t>
  </si>
  <si>
    <t>618 Pine St, CityA</t>
  </si>
  <si>
    <t>637 Cedar St, CityD</t>
  </si>
  <si>
    <t>174 Oak St, CityC</t>
  </si>
  <si>
    <t>197 Cedar St, CityC</t>
  </si>
  <si>
    <t>533 Main St, CityD</t>
  </si>
  <si>
    <t>327 Elm St, CityA</t>
  </si>
  <si>
    <t>665 Elm St, CityC</t>
  </si>
  <si>
    <t>270 Pine St, CityD</t>
  </si>
  <si>
    <t>346 Main St, CityC</t>
  </si>
  <si>
    <t>768 Pine St, CityA</t>
  </si>
  <si>
    <t>341 Cedar St, CityA</t>
  </si>
  <si>
    <t>134 Cedar St, CityA</t>
  </si>
  <si>
    <t>753 Cedar St, CityA</t>
  </si>
  <si>
    <t>310 Pine St, CityB</t>
  </si>
  <si>
    <t>D62</t>
  </si>
  <si>
    <t>398 Main St, CityC</t>
  </si>
  <si>
    <t>714 Pine St, CityC</t>
  </si>
  <si>
    <t>376 Cedar St, CityD</t>
  </si>
  <si>
    <t>417 Oak St, CityB</t>
  </si>
  <si>
    <t>966 Oak St, CityC</t>
  </si>
  <si>
    <t>566 Elm St, CityD</t>
  </si>
  <si>
    <t>289 Oak St, CityA</t>
  </si>
  <si>
    <t>936 Pine St, CityA</t>
  </si>
  <si>
    <t>825 Oak St, CityE</t>
  </si>
  <si>
    <t>918 Main St, CityA</t>
  </si>
  <si>
    <t>831 Elm St, CityA</t>
  </si>
  <si>
    <t>249 Main St, CityB</t>
  </si>
  <si>
    <t>383 Main St, CityB</t>
  </si>
  <si>
    <t>586 Elm St, CityA</t>
  </si>
  <si>
    <t>D95</t>
  </si>
  <si>
    <t>885 Main St, CityA</t>
  </si>
  <si>
    <t>741 Main St, CityC</t>
  </si>
  <si>
    <t>892 Cedar St, CityA</t>
  </si>
  <si>
    <t>D20</t>
  </si>
  <si>
    <t>160 Cedar St, CityD</t>
  </si>
  <si>
    <t>647 Oak St, CityA</t>
  </si>
  <si>
    <t>628 Main St, CityA</t>
  </si>
  <si>
    <t>722 Elm St, CityB</t>
  </si>
  <si>
    <t>941 Main St, CityB</t>
  </si>
  <si>
    <t>94 Main St, CityA</t>
  </si>
  <si>
    <t>444 Elm St, CityB</t>
  </si>
  <si>
    <t>52 Main St, CityD</t>
  </si>
  <si>
    <t>329 Cedar St, CityB</t>
  </si>
  <si>
    <t>488 Elm St, CityD</t>
  </si>
  <si>
    <t>620 Elm St, CityD</t>
  </si>
  <si>
    <t>295 Cedar St, CityA</t>
  </si>
  <si>
    <t>454 Elm St, CityE</t>
  </si>
  <si>
    <t>7 Main St, CityB</t>
  </si>
  <si>
    <t>998 Elm St, CityC</t>
  </si>
  <si>
    <t>148 Cedar St, CityE</t>
  </si>
  <si>
    <t>997 Elm St, CityA</t>
  </si>
  <si>
    <t>720 Main St, CityB</t>
  </si>
  <si>
    <t>192 Oak St, CityB</t>
  </si>
  <si>
    <t>167 Pine St, CityE</t>
  </si>
  <si>
    <t>304 Cedar St, CityD</t>
  </si>
  <si>
    <t>519 Oak St, CityB</t>
  </si>
  <si>
    <t>437 Oak St, CityC</t>
  </si>
  <si>
    <t>754 Elm St, CityE</t>
  </si>
  <si>
    <t>8 Oak St, CityC</t>
  </si>
  <si>
    <t>773 Elm St, CityA</t>
  </si>
  <si>
    <t>64 Main St, CityD</t>
  </si>
  <si>
    <t>353 Main St, CityE</t>
  </si>
  <si>
    <t>D7</t>
  </si>
  <si>
    <t>774 Pine St, CityA</t>
  </si>
  <si>
    <t>691 Pine St, CityA</t>
  </si>
  <si>
    <t>763 Main St, CityC</t>
  </si>
  <si>
    <t>603 Oak St, CityE</t>
  </si>
  <si>
    <t>695 Main St, CityE</t>
  </si>
  <si>
    <t>269 Oak St, CityD</t>
  </si>
  <si>
    <t>D56</t>
  </si>
  <si>
    <t>367 Pine St, CityC</t>
  </si>
  <si>
    <t>512 Oak St, CityD</t>
  </si>
  <si>
    <t>321 Cedar St, CityB</t>
  </si>
  <si>
    <t>234 Cedar St, CityB</t>
  </si>
  <si>
    <t>44 Oak St, CityD</t>
  </si>
  <si>
    <t>477 Pine St, CityC</t>
  </si>
  <si>
    <t>946 Pine St, CityD</t>
  </si>
  <si>
    <t>890 Pine St, CityD</t>
  </si>
  <si>
    <t>157 Elm St, CityD</t>
  </si>
  <si>
    <t>430 Main St, CityB</t>
  </si>
  <si>
    <t>808 Oak St, CityD</t>
  </si>
  <si>
    <t>892 Elm St, CityD</t>
  </si>
  <si>
    <t>375 Main St, CityD</t>
  </si>
  <si>
    <t>811 Elm St, CityB</t>
  </si>
  <si>
    <t>608 Elm St, CityB</t>
  </si>
  <si>
    <t>98 Main St, CityD</t>
  </si>
  <si>
    <t>484 Elm St, CityC</t>
  </si>
  <si>
    <t>346 Elm St, CityA</t>
  </si>
  <si>
    <t>510 Pine St, CityB</t>
  </si>
  <si>
    <t>311 Cedar St, CityC</t>
  </si>
  <si>
    <t>234 Elm St, CityD</t>
  </si>
  <si>
    <t>622 Pine St, CityD</t>
  </si>
  <si>
    <t>446 Elm St, CityD</t>
  </si>
  <si>
    <t>993 Main St, CityC</t>
  </si>
  <si>
    <t>985 Main St, CityA</t>
  </si>
  <si>
    <t>976 Oak St, CityD</t>
  </si>
  <si>
    <t>623 Oak St, CityB</t>
  </si>
  <si>
    <t>241 Cedar St, CityD</t>
  </si>
  <si>
    <t>823 Elm St, CityD</t>
  </si>
  <si>
    <t>503 Main St, CityC</t>
  </si>
  <si>
    <t>D47</t>
  </si>
  <si>
    <t>647 Elm St, CityC</t>
  </si>
  <si>
    <t>646 Oak St, CityE</t>
  </si>
  <si>
    <t>440 Cedar St, CityA</t>
  </si>
  <si>
    <t>614 Elm St, CityE</t>
  </si>
  <si>
    <t>289 Oak St, CityC</t>
  </si>
  <si>
    <t>827 Elm St, CityC</t>
  </si>
  <si>
    <t>579 Pine St, CityA</t>
  </si>
  <si>
    <t>19 Pine St, CityC</t>
  </si>
  <si>
    <t>428 Elm St, CityB</t>
  </si>
  <si>
    <t>968 Oak St, CityB</t>
  </si>
  <si>
    <t>932 Oak St, CityD</t>
  </si>
  <si>
    <t>806 Oak St, CityE</t>
  </si>
  <si>
    <t>349 Cedar St, CityC</t>
  </si>
  <si>
    <t>716 Elm St, CityB</t>
  </si>
  <si>
    <t>989 Oak St, CityE</t>
  </si>
  <si>
    <t>995 Elm St, CityE</t>
  </si>
  <si>
    <t>625 Elm St, CityB</t>
  </si>
  <si>
    <t>501 Cedar St, CityD</t>
  </si>
  <si>
    <t>912 Main St, CityC</t>
  </si>
  <si>
    <t>524 Main St, CityD</t>
  </si>
  <si>
    <t>769 Elm St, CityE</t>
  </si>
  <si>
    <t>330 Main St, CityE</t>
  </si>
  <si>
    <t>503 Pine St, CityE</t>
  </si>
  <si>
    <t>923 Oak St, CityA</t>
  </si>
  <si>
    <t>461 Pine St, CityB</t>
  </si>
  <si>
    <t>811 Oak St, CityB</t>
  </si>
  <si>
    <t>D12</t>
  </si>
  <si>
    <t>373 Main St, CityD</t>
  </si>
  <si>
    <t>253 Elm St, CityA</t>
  </si>
  <si>
    <t>336 Oak St, CityE</t>
  </si>
  <si>
    <t>495 Cedar St, CityB</t>
  </si>
  <si>
    <t>803 Oak St, CityC</t>
  </si>
  <si>
    <t>497 Oak St, CityE</t>
  </si>
  <si>
    <t>905 Cedar St, CityB</t>
  </si>
  <si>
    <t>844 Elm St, CityE</t>
  </si>
  <si>
    <t>620 Main St, CityC</t>
  </si>
  <si>
    <t>752 Main St, CityB</t>
  </si>
  <si>
    <t>537 Cedar St, CityC</t>
  </si>
  <si>
    <t>255 Pine St, CityD</t>
  </si>
  <si>
    <t>718 Main St, CityC</t>
  </si>
  <si>
    <t>268 Elm St, CityB</t>
  </si>
  <si>
    <t>304 Main St, CityA</t>
  </si>
  <si>
    <t>668 Pine St, CityA</t>
  </si>
  <si>
    <t>378 Pine St, CityB</t>
  </si>
  <si>
    <t>458 Pine St, CityE</t>
  </si>
  <si>
    <t>161 Cedar St, CityD</t>
  </si>
  <si>
    <t>777 Oak St, CityA</t>
  </si>
  <si>
    <t>960 Oak St, CityD</t>
  </si>
  <si>
    <t>283 Elm St, CityE</t>
  </si>
  <si>
    <t>465 Oak St, CityB</t>
  </si>
  <si>
    <t>601 Elm St, CityC</t>
  </si>
  <si>
    <t>980 Main St, CityA</t>
  </si>
  <si>
    <t>54 Oak St, CityE</t>
  </si>
  <si>
    <t>489 Oak St, CityB</t>
  </si>
  <si>
    <t>323 Pine St, CityE</t>
  </si>
  <si>
    <t>27 Pine St, CityC</t>
  </si>
  <si>
    <t>406 Elm St, CityC</t>
  </si>
  <si>
    <t>628 Main St, CityC</t>
  </si>
  <si>
    <t>332 Cedar St, CityE</t>
  </si>
  <si>
    <t>41 Cedar St, CityA</t>
  </si>
  <si>
    <t>741 Elm St, CityD</t>
  </si>
  <si>
    <t>66 Main St, CityB</t>
  </si>
  <si>
    <t>156 Main St, CityE</t>
  </si>
  <si>
    <t>168 Elm St, CityA</t>
  </si>
  <si>
    <t>773 Oak St, CityC</t>
  </si>
  <si>
    <t>347 Main St, CityD</t>
  </si>
  <si>
    <t>352 Main St, CityD</t>
  </si>
  <si>
    <t>411 Cedar St, CityA</t>
  </si>
  <si>
    <t>538 Pine St, CityD</t>
  </si>
  <si>
    <t>712 Elm St, CityE</t>
  </si>
  <si>
    <t>843 Main St, CityB</t>
  </si>
  <si>
    <t>460 Elm St, CityA</t>
  </si>
  <si>
    <t>782 Oak St, CityB</t>
  </si>
  <si>
    <t>246 Main St, CityE</t>
  </si>
  <si>
    <t>25 Main St, CityB</t>
  </si>
  <si>
    <t>491 Main St, CityA</t>
  </si>
  <si>
    <t>225 Elm St, CityB</t>
  </si>
  <si>
    <t>978 Elm St, CityE</t>
  </si>
  <si>
    <t>328 Oak St, CityD</t>
  </si>
  <si>
    <t>775 Pine St, CityA</t>
  </si>
  <si>
    <t>523 Oak St, CityD</t>
  </si>
  <si>
    <t>25 Pine St, CityE</t>
  </si>
  <si>
    <t>70 Main St, CityB</t>
  </si>
  <si>
    <t>604 Main St, CityB</t>
  </si>
  <si>
    <t>236 Cedar St, CityD</t>
  </si>
  <si>
    <t>8 Oak St, CityA</t>
  </si>
  <si>
    <t>596 Oak St, CityE</t>
  </si>
  <si>
    <t>921 Elm St, CityD</t>
  </si>
  <si>
    <t>218 Elm St, CityE</t>
  </si>
  <si>
    <t>8 Cedar St, CityC</t>
  </si>
  <si>
    <t>273 Cedar St, CityC</t>
  </si>
  <si>
    <t>524 Pine St, CityB</t>
  </si>
  <si>
    <t>855 Elm St, CityE</t>
  </si>
  <si>
    <t>263 Oak St, CityB</t>
  </si>
  <si>
    <t>335 Oak St, CityD</t>
  </si>
  <si>
    <t>123 Oak St, CityD</t>
  </si>
  <si>
    <t>30 Pine St, CityE</t>
  </si>
  <si>
    <t>991 Cedar St, CityD</t>
  </si>
  <si>
    <t>210 Elm St, CityA</t>
  </si>
  <si>
    <t>43 Pine St, CityA</t>
  </si>
  <si>
    <t>761 Elm St, CityB</t>
  </si>
  <si>
    <t>778 Cedar St, CityC</t>
  </si>
  <si>
    <t>853 Elm St, CityE</t>
  </si>
  <si>
    <t>838 Oak St, CityC</t>
  </si>
  <si>
    <t>475 Main St, CityB</t>
  </si>
  <si>
    <t>581 Oak St, CityB</t>
  </si>
  <si>
    <t>524 Main St, CityC</t>
  </si>
  <si>
    <t>13 Elm St, CityB</t>
  </si>
  <si>
    <t>882 Oak St, CityB</t>
  </si>
  <si>
    <t>512 Pine St, CityC</t>
  </si>
  <si>
    <t>469 Pine St, CityE</t>
  </si>
  <si>
    <t>772 Elm St, CityD</t>
  </si>
  <si>
    <t>492 Cedar St, CityE</t>
  </si>
  <si>
    <t>293 Elm St, CityA</t>
  </si>
  <si>
    <t>632 Main St, CityA</t>
  </si>
  <si>
    <t>874 Main St, CityE</t>
  </si>
  <si>
    <t>52 Main St, CityC</t>
  </si>
  <si>
    <t>953 Main St, CityC</t>
  </si>
  <si>
    <t>456 Pine St, CityE</t>
  </si>
  <si>
    <t>985 Elm St, CityA</t>
  </si>
  <si>
    <t>55 Oak St, CityB</t>
  </si>
  <si>
    <t>662 Elm St, CityD</t>
  </si>
  <si>
    <t>760 Oak St, CityA</t>
  </si>
  <si>
    <t>287 Pine St, CityA</t>
  </si>
  <si>
    <t>305 Main St, CityA</t>
  </si>
  <si>
    <t>310 Elm St, CityC</t>
  </si>
  <si>
    <t>468 Elm St, CityA</t>
  </si>
  <si>
    <t>942 Main St, CityD</t>
  </si>
  <si>
    <t>179 Main St, CityA</t>
  </si>
  <si>
    <t>89 Elm St, CityD</t>
  </si>
  <si>
    <t>891 Cedar St, CityE</t>
  </si>
  <si>
    <t>280 Oak St, CityA</t>
  </si>
  <si>
    <t>720 Cedar St, CityD</t>
  </si>
  <si>
    <t>65 Elm St, CityB</t>
  </si>
  <si>
    <t>67 Pine St, CityD</t>
  </si>
  <si>
    <t>31 Main St, CityD</t>
  </si>
  <si>
    <t>443 Pine St, CityD</t>
  </si>
  <si>
    <t>180 Main St, CityE</t>
  </si>
  <si>
    <t>919 Main St, CityA</t>
  </si>
  <si>
    <t>983 Oak St, CityC</t>
  </si>
  <si>
    <t>737 Pine St, CityB</t>
  </si>
  <si>
    <t>822 Oak St, CityA</t>
  </si>
  <si>
    <t>688 Oak St, CityB</t>
  </si>
  <si>
    <t>241 Pine St, CityA</t>
  </si>
  <si>
    <t>666 Main St, CityE</t>
  </si>
  <si>
    <t>856 Pine St, CityE</t>
  </si>
  <si>
    <t>975 Pine St, CityB</t>
  </si>
  <si>
    <t>733 Main St, CityC</t>
  </si>
  <si>
    <t>373 Main St, CityE</t>
  </si>
  <si>
    <t>377 Pine St, CityD</t>
  </si>
  <si>
    <t>558 Elm St, CityC</t>
  </si>
  <si>
    <t>675 Oak St, CityE</t>
  </si>
  <si>
    <t>554 Elm St, CityC</t>
  </si>
  <si>
    <t>753 Oak St, CityD</t>
  </si>
  <si>
    <t>179 Cedar St, CityD</t>
  </si>
  <si>
    <t>382 Pine St, CityC</t>
  </si>
  <si>
    <t>786 Oak St, CityB</t>
  </si>
  <si>
    <t>834 Pine St, CityE</t>
  </si>
  <si>
    <t>418 Oak St, CityD</t>
  </si>
  <si>
    <t>89 Cedar St, CityC</t>
  </si>
  <si>
    <t>907 Elm St, CityC</t>
  </si>
  <si>
    <t>947 Oak St, CityD</t>
  </si>
  <si>
    <t>462 Cedar St, CityB</t>
  </si>
  <si>
    <t>519 Elm St, CityE</t>
  </si>
  <si>
    <t>350 Cedar St, CityB</t>
  </si>
  <si>
    <t>872 Cedar St, CityB</t>
  </si>
  <si>
    <t>836 Elm St, CityD</t>
  </si>
  <si>
    <t>84 Pine St, CityA</t>
  </si>
  <si>
    <t>514 Cedar St, CityA</t>
  </si>
  <si>
    <t>533 Main St, CityE</t>
  </si>
  <si>
    <t>5 Oak St, CityE</t>
  </si>
  <si>
    <t>681 Elm St, CityB</t>
  </si>
  <si>
    <t>701 Oak St, CityD</t>
  </si>
  <si>
    <t>120 Oak St, CityC</t>
  </si>
  <si>
    <t>562 Pine St, CityE</t>
  </si>
  <si>
    <t>673 Pine St, CityB</t>
  </si>
  <si>
    <t>591 Oak St, CityD</t>
  </si>
  <si>
    <t>705 Main St, CityB</t>
  </si>
  <si>
    <t>656 Pine St, CityB</t>
  </si>
  <si>
    <t>855 Elm St, CityA</t>
  </si>
  <si>
    <t>915 Cedar St, CityA</t>
  </si>
  <si>
    <t>508 Elm St, CityA</t>
  </si>
  <si>
    <t>712 Oak St, CityB</t>
  </si>
  <si>
    <t>774 Pine St, CityC</t>
  </si>
  <si>
    <t>846 Elm St, CityE</t>
  </si>
  <si>
    <t>654 Main St, CityB</t>
  </si>
  <si>
    <t>25 Main St, CityA</t>
  </si>
  <si>
    <t>303 Main St, CityB</t>
  </si>
  <si>
    <t>191 Main St, CityA</t>
  </si>
  <si>
    <t>260 Pine St, CityA</t>
  </si>
  <si>
    <t>433 Oak St, CityD</t>
  </si>
  <si>
    <t>11 Cedar St, CityC</t>
  </si>
  <si>
    <t>352 Pine St, CityC</t>
  </si>
  <si>
    <t>214 Oak St, CityD</t>
  </si>
  <si>
    <t>635 Cedar St, CityD</t>
  </si>
  <si>
    <t>651 Cedar St, CityE</t>
  </si>
  <si>
    <t>512 Oak St, CityC</t>
  </si>
  <si>
    <t>32 Oak St, CityD</t>
  </si>
  <si>
    <t>882 Pine St, CityE</t>
  </si>
  <si>
    <t>789 Main St, CityD</t>
  </si>
  <si>
    <t>706 Cedar St, CityE</t>
  </si>
  <si>
    <t>902 Oak St, CityD</t>
  </si>
  <si>
    <t>28 Pine St, CityA</t>
  </si>
  <si>
    <t>986 Pine St, CityA</t>
  </si>
  <si>
    <t>487 Oak St, CityE</t>
  </si>
  <si>
    <t>95 Main St, CityB</t>
  </si>
  <si>
    <t>742 Main St, CityD</t>
  </si>
  <si>
    <t>389 Oak St, CityB</t>
  </si>
  <si>
    <t>619 Pine St, CityA</t>
  </si>
  <si>
    <t>331 Oak St, CityE</t>
  </si>
  <si>
    <t>796 Pine St, CityB</t>
  </si>
  <si>
    <t>629 Pine St, CityA</t>
  </si>
  <si>
    <t>11 Elm St, CityE</t>
  </si>
  <si>
    <t>456 Main St, CityE</t>
  </si>
  <si>
    <t>186 Pine St, CityC</t>
  </si>
  <si>
    <t>714 Cedar St, CityD</t>
  </si>
  <si>
    <t>821 Cedar St, CityA</t>
  </si>
  <si>
    <t>715 Cedar St, CityD</t>
  </si>
  <si>
    <t>179 Pine St, CityC</t>
  </si>
  <si>
    <t>875 Elm St, CityA</t>
  </si>
  <si>
    <t>298 Cedar St, CityC</t>
  </si>
  <si>
    <t>437 Main St, CityB</t>
  </si>
  <si>
    <t>992 Main St, CityB</t>
  </si>
  <si>
    <t>494 Pine St, CityB</t>
  </si>
  <si>
    <t>6 Pine St, CityB</t>
  </si>
  <si>
    <t>792 Pine St, CityA</t>
  </si>
  <si>
    <t>310 Elm St, CityB</t>
  </si>
  <si>
    <t>349 Cedar St, CityD</t>
  </si>
  <si>
    <t>235 Pine St, CityA</t>
  </si>
  <si>
    <t>104 Elm St, CityB</t>
  </si>
  <si>
    <t>136 Cedar St, CityE</t>
  </si>
  <si>
    <t>25 Pine St, CityD</t>
  </si>
  <si>
    <t>376 Pine St, CityA</t>
  </si>
  <si>
    <t>726 Cedar St, CityC</t>
  </si>
  <si>
    <t>651 Cedar St, CityA</t>
  </si>
  <si>
    <t>429 Pine St, CityA</t>
  </si>
  <si>
    <t>286 Pine St, CityE</t>
  </si>
  <si>
    <t>719 Pine St, CityA</t>
  </si>
  <si>
    <t>67 Main St, CityC</t>
  </si>
  <si>
    <t>899 Oak St, CityD</t>
  </si>
  <si>
    <t>411 Cedar St, CityB</t>
  </si>
  <si>
    <t>929 Elm St, CityA</t>
  </si>
  <si>
    <t>25 Elm St, CityA</t>
  </si>
  <si>
    <t>585 Elm St, CityB</t>
  </si>
  <si>
    <t>457 Cedar St, CityC</t>
  </si>
  <si>
    <t>571 Oak St, CityD</t>
  </si>
  <si>
    <t>69 Elm St, CityE</t>
  </si>
  <si>
    <t>424 Main St, CityE</t>
  </si>
  <si>
    <t>41 Elm St, CityB</t>
  </si>
  <si>
    <t>151 Oak St, CityB</t>
  </si>
  <si>
    <t>765 Pine St, CityA</t>
  </si>
  <si>
    <t>381 Main St, CityE</t>
  </si>
  <si>
    <t>808 Main St, CityA</t>
  </si>
  <si>
    <t>538 Oak St, CityE</t>
  </si>
  <si>
    <t>544 Main St, CityC</t>
  </si>
  <si>
    <t>902 Elm St, CityC</t>
  </si>
  <si>
    <t>943 Elm St, CityD</t>
  </si>
  <si>
    <t>821 Elm St, CityB</t>
  </si>
  <si>
    <t>680 Pine St, CityD</t>
  </si>
  <si>
    <t>491 Elm St, CityA</t>
  </si>
  <si>
    <t>177 Pine St, CityE</t>
  </si>
  <si>
    <t>649 Cedar St, CityA</t>
  </si>
  <si>
    <t>150 Elm St, CityE</t>
  </si>
  <si>
    <t>149 Main St, CityD</t>
  </si>
  <si>
    <t>526 Main St, CityE</t>
  </si>
  <si>
    <t>169 Elm St, CityD</t>
  </si>
  <si>
    <t>860 Oak St, CityB</t>
  </si>
  <si>
    <t>848 Oak St, CityD</t>
  </si>
  <si>
    <t>62 Pine St, CityA</t>
  </si>
  <si>
    <t>892 Oak St, CityD</t>
  </si>
  <si>
    <t>29 Elm St, CityC</t>
  </si>
  <si>
    <t>401 Pine St, CityE</t>
  </si>
  <si>
    <t>857 Elm St, CityB</t>
  </si>
  <si>
    <t>491 Cedar St, CityE</t>
  </si>
  <si>
    <t>911 Pine St, CityB</t>
  </si>
  <si>
    <t>248 Cedar St, CityE</t>
  </si>
  <si>
    <t>295 Pine St, CityA</t>
  </si>
  <si>
    <t>444 Cedar St, CityA</t>
  </si>
  <si>
    <t>428 Main St, CityE</t>
  </si>
  <si>
    <t>87 Elm St, CityA</t>
  </si>
  <si>
    <t>379 Oak St, CityD</t>
  </si>
  <si>
    <t>288 Pine St, CityC</t>
  </si>
  <si>
    <t>311 Cedar St, CityE</t>
  </si>
  <si>
    <t>524 Pine St, CityD</t>
  </si>
  <si>
    <t>776 Cedar St, CityE</t>
  </si>
  <si>
    <t>946 Cedar St, CityE</t>
  </si>
  <si>
    <t>677 Cedar St, CityB</t>
  </si>
  <si>
    <t>481 Oak St, CityA</t>
  </si>
  <si>
    <t>709 Pine St, CityC</t>
  </si>
  <si>
    <t>546 Cedar St, CityE</t>
  </si>
  <si>
    <t>647 Main St, CityC</t>
  </si>
  <si>
    <t>645 Oak St, CityC</t>
  </si>
  <si>
    <t>896 Oak St, CityE</t>
  </si>
  <si>
    <t>526 Elm St, CityC</t>
  </si>
  <si>
    <t>950 Oak St, CityB</t>
  </si>
  <si>
    <t>580 Elm St, CityC</t>
  </si>
  <si>
    <t>996 Oak St, CityB</t>
  </si>
  <si>
    <t>846 Oak St, CityE</t>
  </si>
  <si>
    <t>693 Pine St, CityC</t>
  </si>
  <si>
    <t>271 Cedar St, CityD</t>
  </si>
  <si>
    <t>686 Elm St, CityE</t>
  </si>
  <si>
    <t>912 Elm St, CityC</t>
  </si>
  <si>
    <t>195 Oak St, CityE</t>
  </si>
  <si>
    <t>567 Oak St, CityB</t>
  </si>
  <si>
    <t>818 Pine St, CityE</t>
  </si>
  <si>
    <t>533 Elm St, CityA</t>
  </si>
  <si>
    <t>742 Oak St, CityB</t>
  </si>
  <si>
    <t>211 Cedar St, CityC</t>
  </si>
  <si>
    <t>188 Pine St, CityC</t>
  </si>
  <si>
    <t>252 Pine St, CityD</t>
  </si>
  <si>
    <t>735 Oak St, CityE</t>
  </si>
  <si>
    <t>471 Cedar St, CityC</t>
  </si>
  <si>
    <t>150 Oak St, CityE</t>
  </si>
  <si>
    <t>74 Oak St, CityA</t>
  </si>
  <si>
    <t>990 Pine St, CityE</t>
  </si>
  <si>
    <t>403 Main St, CityA</t>
  </si>
  <si>
    <t>194 Oak St, CityD</t>
  </si>
  <si>
    <t>466 Cedar St, CityE</t>
  </si>
  <si>
    <t>841 Oak St, CityE</t>
  </si>
  <si>
    <t>582 Pine St, CityB</t>
  </si>
  <si>
    <t>273 Main St, CityD</t>
  </si>
  <si>
    <t>644 Pine St, CityE</t>
  </si>
  <si>
    <t>111 Pine St, CityD</t>
  </si>
  <si>
    <t>397 Oak St, CityA</t>
  </si>
  <si>
    <t>144 Elm St, CityA</t>
  </si>
  <si>
    <t>371 Main St, CityA</t>
  </si>
  <si>
    <t>868 Main St, CityC</t>
  </si>
  <si>
    <t>111 Cedar St, CityE</t>
  </si>
  <si>
    <t>275 Elm St, CityA</t>
  </si>
  <si>
    <t>948 Pine St, CityB</t>
  </si>
  <si>
    <t>11 Main St, CityC</t>
  </si>
  <si>
    <t>640 Oak St, CityC</t>
  </si>
  <si>
    <t>441 Elm St, CityB</t>
  </si>
  <si>
    <t>226 Cedar St, CityE</t>
  </si>
  <si>
    <t>585 Oak St, CityE</t>
  </si>
  <si>
    <t>363 Elm St, CityB</t>
  </si>
  <si>
    <t>24 Cedar St, CityE</t>
  </si>
  <si>
    <t>325 Elm St, CityB</t>
  </si>
  <si>
    <t>826 Pine St, CityB</t>
  </si>
  <si>
    <t>555 Cedar St, CityA</t>
  </si>
  <si>
    <t>978 Elm St, CityA</t>
  </si>
  <si>
    <t>585 Cedar St, CityC</t>
  </si>
  <si>
    <t>829 Pine St, CityA</t>
  </si>
  <si>
    <t>98 Elm St, CityD</t>
  </si>
  <si>
    <t>227 Elm St, CityD</t>
  </si>
  <si>
    <t>940 Elm St, CityC</t>
  </si>
  <si>
    <t>110 Main St, CityB</t>
  </si>
  <si>
    <t>688 Oak St, CityD</t>
  </si>
  <si>
    <t>594 Cedar St, CityD</t>
  </si>
  <si>
    <t>457 Elm St, CityB</t>
  </si>
  <si>
    <t>103 Main St, CityD</t>
  </si>
  <si>
    <t>730 Pine St, CityD</t>
  </si>
  <si>
    <t>154 Pine St, CityE</t>
  </si>
  <si>
    <t>769 Pine St, CityA</t>
  </si>
  <si>
    <t>555 Oak St, CityB</t>
  </si>
  <si>
    <t>903 Pine St, CityD</t>
  </si>
  <si>
    <t>809 Cedar St, CityC</t>
  </si>
  <si>
    <t>330 Main St, CityD</t>
  </si>
  <si>
    <t>520 Cedar St, CityD</t>
  </si>
  <si>
    <t>859 Pine St, CityE</t>
  </si>
  <si>
    <t>211 Oak St, CityB</t>
  </si>
  <si>
    <t>721 Main St, CityE</t>
  </si>
  <si>
    <t>858 Pine St, CityB</t>
  </si>
  <si>
    <t>807 Pine St, CityB</t>
  </si>
  <si>
    <t>224 Oak St, CityC</t>
  </si>
  <si>
    <t>415 Oak St, CityB</t>
  </si>
  <si>
    <t>733 Oak St, CityB</t>
  </si>
  <si>
    <t>389 Cedar St, CityD</t>
  </si>
  <si>
    <t>984 Main St, CityE</t>
  </si>
  <si>
    <t>250 Main St, CityD</t>
  </si>
  <si>
    <t>731 Main St, CityD</t>
  </si>
  <si>
    <t>586 Oak St, CityC</t>
  </si>
  <si>
    <t>391 Main St, CityD</t>
  </si>
  <si>
    <t>447 Pine St, CityD</t>
  </si>
  <si>
    <t>92 Pine St, CityC</t>
  </si>
  <si>
    <t>357 Elm St, CityC</t>
  </si>
  <si>
    <t>376 Oak St, CityD</t>
  </si>
  <si>
    <t>162 Elm St, CityB</t>
  </si>
  <si>
    <t>875 Cedar St, CityE</t>
  </si>
  <si>
    <t>614 Cedar St, CityB</t>
  </si>
  <si>
    <t>867 Main St, CityD</t>
  </si>
  <si>
    <t>374 Main St, CityB</t>
  </si>
  <si>
    <t>93 Elm St, CityA</t>
  </si>
  <si>
    <t>631 Cedar St, CityA</t>
  </si>
  <si>
    <t>257 Main St, CityE</t>
  </si>
  <si>
    <t>955 Oak St, CityD</t>
  </si>
  <si>
    <t>153 Oak St, CityB</t>
  </si>
  <si>
    <t>880 Pine St, CityC</t>
  </si>
  <si>
    <t>892 Elm St, CityB</t>
  </si>
  <si>
    <t>420 Oak St, CityB</t>
  </si>
  <si>
    <t>534 Main St, CityB</t>
  </si>
  <si>
    <t>893 Main St, CityE</t>
  </si>
  <si>
    <t>54 Cedar St, CityB</t>
  </si>
  <si>
    <t>296 Cedar St, CityD</t>
  </si>
  <si>
    <t>965 Pine St, CityB</t>
  </si>
  <si>
    <t>242 Main St, CityB</t>
  </si>
  <si>
    <t>618 Main St, CityA</t>
  </si>
  <si>
    <t>792 Main St, CityC</t>
  </si>
  <si>
    <t>837 Elm St, CityE</t>
  </si>
  <si>
    <t>128 Pine St, CityE</t>
  </si>
  <si>
    <t>780 Oak St, CityB</t>
  </si>
  <si>
    <t>157 Cedar St, CityB</t>
  </si>
  <si>
    <t>252 Main St, CityC</t>
  </si>
  <si>
    <t>876 Elm St, CityC</t>
  </si>
  <si>
    <t>517 Main St, CityD</t>
  </si>
  <si>
    <t>139 Elm St, CityA</t>
  </si>
  <si>
    <t>481 Elm St, CityB</t>
  </si>
  <si>
    <t>248 Cedar St, CityC</t>
  </si>
  <si>
    <t>588 Oak St, CityD</t>
  </si>
  <si>
    <t>252 Pine St, CityB</t>
  </si>
  <si>
    <t>728 Main St, CityB</t>
  </si>
  <si>
    <t>166 Cedar St, CityA</t>
  </si>
  <si>
    <t>69 Pine St, CityB</t>
  </si>
  <si>
    <t>1 Oak St, CityD</t>
  </si>
  <si>
    <t>542 Pine St, CityD</t>
  </si>
  <si>
    <t>564 Cedar St, CityD</t>
  </si>
  <si>
    <t>911 Cedar St, CityD</t>
  </si>
  <si>
    <t>986 Cedar St, CityC</t>
  </si>
  <si>
    <t>806 Cedar St, CityE</t>
  </si>
  <si>
    <t>736 Pine St, CityC</t>
  </si>
  <si>
    <t>537 Pine St, CityB</t>
  </si>
  <si>
    <t>516 Pine St, CityB</t>
  </si>
  <si>
    <t>825 Main St, CityB</t>
  </si>
  <si>
    <t>76 Cedar St, CityC</t>
  </si>
  <si>
    <t>863 Oak St, CityA</t>
  </si>
  <si>
    <t>619 Pine St, CityD</t>
  </si>
  <si>
    <t>385 Oak St, CityC</t>
  </si>
  <si>
    <t>25 Oak St, CityD</t>
  </si>
  <si>
    <t>204 Main St, CityB</t>
  </si>
  <si>
    <t>886 Cedar St, CityB</t>
  </si>
  <si>
    <t>665 Oak St, CityD</t>
  </si>
  <si>
    <t>251 Elm St, CityA</t>
  </si>
  <si>
    <t>923 Elm St, CityD</t>
  </si>
  <si>
    <t>259 Pine St, CityD</t>
  </si>
  <si>
    <t>478 Pine St, CityC</t>
  </si>
  <si>
    <t>904 Elm St, CityD</t>
  </si>
  <si>
    <t>134 Pine St, CityA</t>
  </si>
  <si>
    <t>252 Elm St, CityA</t>
  </si>
  <si>
    <t>303 Oak St, CityA</t>
  </si>
  <si>
    <t>359 Pine St, CityD</t>
  </si>
  <si>
    <t>909 Pine St, CityA</t>
  </si>
  <si>
    <t>613 Oak St, CityC</t>
  </si>
  <si>
    <t>841 Cedar St, CityE</t>
  </si>
  <si>
    <t>489 Main St, CityD</t>
  </si>
  <si>
    <t>70 Oak St, CityC</t>
  </si>
  <si>
    <t>199 Oak St, CityE</t>
  </si>
  <si>
    <t>170 Main St, CityA</t>
  </si>
  <si>
    <t>150 Cedar St, CityC</t>
  </si>
  <si>
    <t>62 Main St, CityE</t>
  </si>
  <si>
    <t>224 Cedar St, CityC</t>
  </si>
  <si>
    <t>343 Cedar St, CityD</t>
  </si>
  <si>
    <t>356 Cedar St, CityC</t>
  </si>
  <si>
    <t>292 Oak St, CityA</t>
  </si>
  <si>
    <t>821 Cedar St, CityE</t>
  </si>
  <si>
    <t>127 Pine St, CityD</t>
  </si>
  <si>
    <t>683 Cedar St, CityE</t>
  </si>
  <si>
    <t>519 Main St, CityB</t>
  </si>
  <si>
    <t>956 Pine St, CityC</t>
  </si>
  <si>
    <t>677 Pine St, CityC</t>
  </si>
  <si>
    <t>148 Elm St, CityB</t>
  </si>
  <si>
    <t>96 Cedar St, CityD</t>
  </si>
  <si>
    <t>283 Pine St, CityB</t>
  </si>
  <si>
    <t>43 Main St, CityC</t>
  </si>
  <si>
    <t>429 Cedar St, CityB</t>
  </si>
  <si>
    <t>428 Elm St, CityD</t>
  </si>
  <si>
    <t>561 Cedar St, CityC</t>
  </si>
  <si>
    <t>939 Elm St, CityA</t>
  </si>
  <si>
    <t>68 Elm St, CityA</t>
  </si>
  <si>
    <t>272 Pine St, CityA</t>
  </si>
  <si>
    <t>225 Pine St, CityB</t>
  </si>
  <si>
    <t>948 Pine St, CityA</t>
  </si>
  <si>
    <t>82 Pine St, CityC</t>
  </si>
  <si>
    <t>632 Oak St, CityD</t>
  </si>
  <si>
    <t>979 Oak St, CityE</t>
  </si>
  <si>
    <t>572 Cedar St, CityC</t>
  </si>
  <si>
    <t>647 Oak St, CityE</t>
  </si>
  <si>
    <t>160 Cedar St, CityE</t>
  </si>
  <si>
    <t>699 Oak St, CityE</t>
  </si>
  <si>
    <t>797 Elm St, CityB</t>
  </si>
  <si>
    <t>835 Main St, CityD</t>
  </si>
  <si>
    <t>495 Oak St, CityC</t>
  </si>
  <si>
    <t>963 Cedar St, CityC</t>
  </si>
  <si>
    <t>511 Pine St, CityA</t>
  </si>
  <si>
    <t>975 Cedar St, CityC</t>
  </si>
  <si>
    <t>821 Oak St, CityA</t>
  </si>
  <si>
    <t>229 Elm St, CityB</t>
  </si>
  <si>
    <t>476 Elm St, CityA</t>
  </si>
  <si>
    <t>715 Cedar St, CityE</t>
  </si>
  <si>
    <t>372 Pine St, CityD</t>
  </si>
  <si>
    <t>430 Cedar St, CityC</t>
  </si>
  <si>
    <t>307 Main St, CityB</t>
  </si>
  <si>
    <t>167 Cedar St, CityD</t>
  </si>
  <si>
    <t>972 Main St, CityC</t>
  </si>
  <si>
    <t>949 Main St, CityD</t>
  </si>
  <si>
    <t>416 Pine St, CityB</t>
  </si>
  <si>
    <t>425 Pine St, CityA</t>
  </si>
  <si>
    <t>342 Oak St, CityA</t>
  </si>
  <si>
    <t>316 Elm St, CityD</t>
  </si>
  <si>
    <t>901 Pine St, CityD</t>
  </si>
  <si>
    <t>603 Elm St, CityD</t>
  </si>
  <si>
    <t>441 Elm St, CityC</t>
  </si>
  <si>
    <t>250 Cedar St, CityB</t>
  </si>
  <si>
    <t>345 Elm St, CityE</t>
  </si>
  <si>
    <t>335 Cedar St, CityD</t>
  </si>
  <si>
    <t>874 Main St, CityA</t>
  </si>
  <si>
    <t>85 Main St, CityA</t>
  </si>
  <si>
    <t>154 Cedar St, CityD</t>
  </si>
  <si>
    <t>505 Main St, CityB</t>
  </si>
  <si>
    <t>53 Main St, CityD</t>
  </si>
  <si>
    <t>182 Main St, CityB</t>
  </si>
  <si>
    <t>299 Oak St, CityC</t>
  </si>
  <si>
    <t>683 Cedar St, CityA</t>
  </si>
  <si>
    <t>42 Elm St, CityC</t>
  </si>
  <si>
    <t>339 Main St, CityA</t>
  </si>
  <si>
    <t>597 Main St, CityA</t>
  </si>
  <si>
    <t>630 Main St, CityB</t>
  </si>
  <si>
    <t>809 Elm St, CityD</t>
  </si>
  <si>
    <t>844 Pine St, CityA</t>
  </si>
  <si>
    <t>274 Cedar St, CityC</t>
  </si>
  <si>
    <t>852 Cedar St, CityC</t>
  </si>
  <si>
    <t>142 Main St, CityD</t>
  </si>
  <si>
    <t>621 Oak St, CityB</t>
  </si>
  <si>
    <t>659 Cedar St, CityA</t>
  </si>
  <si>
    <t>509 Cedar St, CityB</t>
  </si>
  <si>
    <t>706 Oak St, CityA</t>
  </si>
  <si>
    <t>403 Oak St, CityB</t>
  </si>
  <si>
    <t>712 Pine St, CityD</t>
  </si>
  <si>
    <t>368 Cedar St, CityC</t>
  </si>
  <si>
    <t>301 Pine St, CityD</t>
  </si>
  <si>
    <t>683 Oak St, CityB</t>
  </si>
  <si>
    <t>247 Pine St, CityB</t>
  </si>
  <si>
    <t>721 Elm St, CityA</t>
  </si>
  <si>
    <t>82 Main St, CityE</t>
  </si>
  <si>
    <t>897 Main St, CityB</t>
  </si>
  <si>
    <t>111 Pine St, CityB</t>
  </si>
  <si>
    <t>153 Main St, CityC</t>
  </si>
  <si>
    <t>789 Oak St, CityC</t>
  </si>
  <si>
    <t>594 Elm St, CityD</t>
  </si>
  <si>
    <t>953 Cedar St, CityE</t>
  </si>
  <si>
    <t>310 Elm St, CityD</t>
  </si>
  <si>
    <t>672 Main St, CityC</t>
  </si>
  <si>
    <t>161 Pine St, CityB</t>
  </si>
  <si>
    <t>354 Main St, CityA</t>
  </si>
  <si>
    <t>33 Oak St, CityD</t>
  </si>
  <si>
    <t>192 Pine St, CityD</t>
  </si>
  <si>
    <t>675 Pine St, CityC</t>
  </si>
  <si>
    <t>461 Elm St, CityC</t>
  </si>
  <si>
    <t>764 Pine St, CityC</t>
  </si>
  <si>
    <t>982 Cedar St, CityB</t>
  </si>
  <si>
    <t>8 Elm St, CityC</t>
  </si>
  <si>
    <t>426 Main St, CityD</t>
  </si>
  <si>
    <t>897 Oak St, CityB</t>
  </si>
  <si>
    <t>44 Elm St, CityB</t>
  </si>
  <si>
    <t>526 Cedar St, CityD</t>
  </si>
  <si>
    <t>981 Oak St, CityB</t>
  </si>
  <si>
    <t>739 Elm St, CityD</t>
  </si>
  <si>
    <t>40 Main St, CityC</t>
  </si>
  <si>
    <t>729 Oak St, CityE</t>
  </si>
  <si>
    <t>382 Oak St, CityA</t>
  </si>
  <si>
    <t>108 Pine St, CityE</t>
  </si>
  <si>
    <t>207 Elm St, CityB</t>
  </si>
  <si>
    <t>341 Cedar St, CityC</t>
  </si>
  <si>
    <t>544 Pine St, CityE</t>
  </si>
  <si>
    <t>605 Cedar St, CityE</t>
  </si>
  <si>
    <t>202 Pine St, CityA</t>
  </si>
  <si>
    <t>298 Cedar St, CityD</t>
  </si>
  <si>
    <t>46 Oak St, CityC</t>
  </si>
  <si>
    <t>19 Pine St, CityE</t>
  </si>
  <si>
    <t>643 Main St, CityD</t>
  </si>
  <si>
    <t>850 Pine St, CityD</t>
  </si>
  <si>
    <t>937 Cedar St, CityE</t>
  </si>
  <si>
    <t>237 Oak St, CityE</t>
  </si>
  <si>
    <t>229 Pine St, CityC</t>
  </si>
  <si>
    <t>308 Main St, CityB</t>
  </si>
  <si>
    <t>685 Cedar St, CityC</t>
  </si>
  <si>
    <t>405 Oak St, CityA</t>
  </si>
  <si>
    <t>544 Elm St, CityA</t>
  </si>
  <si>
    <t>228 Pine St, CityB</t>
  </si>
  <si>
    <t>407 Main St, CityD</t>
  </si>
  <si>
    <t>49 Main St, CityC</t>
  </si>
  <si>
    <t>549 Cedar St, CityD</t>
  </si>
  <si>
    <t>17 Cedar St, CityC</t>
  </si>
  <si>
    <t>547 Cedar St, CityC</t>
  </si>
  <si>
    <t>799 Main St, CityB</t>
  </si>
  <si>
    <t>948 Pine St, CityE</t>
  </si>
  <si>
    <t>744 Oak St, CityB</t>
  </si>
  <si>
    <t>559 Elm St, CityA</t>
  </si>
  <si>
    <t>702 Pine St, CityA</t>
  </si>
  <si>
    <t>337 Elm St, CityD</t>
  </si>
  <si>
    <t>22 Main St, CityB</t>
  </si>
  <si>
    <t>674 Oak St, CityC</t>
  </si>
  <si>
    <t>426 Elm St, CityD</t>
  </si>
  <si>
    <t>209 Elm St, CityC</t>
  </si>
  <si>
    <t>100 Oak St, CityC</t>
  </si>
  <si>
    <t>556 Cedar St, CityA</t>
  </si>
  <si>
    <t>79 Elm St, CityA</t>
  </si>
  <si>
    <t>874 Main St, CityB</t>
  </si>
  <si>
    <t>68 Oak St, CityB</t>
  </si>
  <si>
    <t>117 Pine St, CityC</t>
  </si>
  <si>
    <t>125 Cedar St, CityE</t>
  </si>
  <si>
    <t>477 Cedar St, CityA</t>
  </si>
  <si>
    <t>493 Cedar St, CityC</t>
  </si>
  <si>
    <t>805 Main St, CityC</t>
  </si>
  <si>
    <t>808 Main St, CityC</t>
  </si>
  <si>
    <t>181 Pine St, CityB</t>
  </si>
  <si>
    <t>559 Oak St, CityA</t>
  </si>
  <si>
    <t>933 Cedar St, CityA</t>
  </si>
  <si>
    <t>351 Elm St, CityE</t>
  </si>
  <si>
    <t>835 Cedar St, CityB</t>
  </si>
  <si>
    <t>491 Oak St, CityA</t>
  </si>
  <si>
    <t>349 Pine St, CityD</t>
  </si>
  <si>
    <t>107 Cedar St, CityD</t>
  </si>
  <si>
    <t>218 Elm St, CityB</t>
  </si>
  <si>
    <t>636 Pine St, CityE</t>
  </si>
  <si>
    <t>766 Main St, CityB</t>
  </si>
  <si>
    <t>855 Pine St, CityE</t>
  </si>
  <si>
    <t>790 Pine St, CityD</t>
  </si>
  <si>
    <t>330 Oak St, CityB</t>
  </si>
  <si>
    <t>922 Main St, CityA</t>
  </si>
  <si>
    <t>464 Elm St, CityA</t>
  </si>
  <si>
    <t>585 Oak St, CityA</t>
  </si>
  <si>
    <t>681 Oak St, CityC</t>
  </si>
  <si>
    <t>426 Main St, CityC</t>
  </si>
  <si>
    <t>883 Pine St, CityA</t>
  </si>
  <si>
    <t>138 Main St, CityE</t>
  </si>
  <si>
    <t>534 Cedar St, CityA</t>
  </si>
  <si>
    <t>608 Elm St, CityD</t>
  </si>
  <si>
    <t>507 Cedar St, CityE</t>
  </si>
  <si>
    <t>744 Oak St, CityA</t>
  </si>
  <si>
    <t>640 Main St, CityC</t>
  </si>
  <si>
    <t>252 Oak St, CityE</t>
  </si>
  <si>
    <t>842 Pine St, CityC</t>
  </si>
  <si>
    <t>40 Main St, CityA</t>
  </si>
  <si>
    <t>962 Oak St, CityB</t>
  </si>
  <si>
    <t>713 Oak St, CityD</t>
  </si>
  <si>
    <t>157 Oak St, CityC</t>
  </si>
  <si>
    <t>871 Pine St, CityA</t>
  </si>
  <si>
    <t>999 Cedar St, CityC</t>
  </si>
  <si>
    <t>77 Pine St, CityC</t>
  </si>
  <si>
    <t>757 Oak St, CityD</t>
  </si>
  <si>
    <t>24 Main St, CityC</t>
  </si>
  <si>
    <t>336 Elm St, CityA</t>
  </si>
  <si>
    <t>891 Elm St, CityE</t>
  </si>
  <si>
    <t>618 Cedar St, CityA</t>
  </si>
  <si>
    <t>372 Main St, CityA</t>
  </si>
  <si>
    <t>999 Oak St, CityC</t>
  </si>
  <si>
    <t>326 Main St, CityB</t>
  </si>
  <si>
    <t>591 Elm St, CityE</t>
  </si>
  <si>
    <t>820 Main St, CityB</t>
  </si>
  <si>
    <t>51 Oak St, CityC</t>
  </si>
  <si>
    <t>862 Cedar St, CityE</t>
  </si>
  <si>
    <t>935 Main St, CityE</t>
  </si>
  <si>
    <t>958 Cedar St, CityE</t>
  </si>
  <si>
    <t>305 Cedar St, CityC</t>
  </si>
  <si>
    <t>103 Pine St, CityA</t>
  </si>
  <si>
    <t>320 Pine St, CityA</t>
  </si>
  <si>
    <t>759 Main St, CityB</t>
  </si>
  <si>
    <t>71 Main St, CityE</t>
  </si>
  <si>
    <t>5 Main St, CityD</t>
  </si>
  <si>
    <t>44 Pine St, CityC</t>
  </si>
  <si>
    <t>416 Cedar St, CityA</t>
  </si>
  <si>
    <t>271 Elm St, CityE</t>
  </si>
  <si>
    <t>963 Cedar St, CityB</t>
  </si>
  <si>
    <t>84 Oak St, CityB</t>
  </si>
  <si>
    <t>190 Cedar St, CityA</t>
  </si>
  <si>
    <t>646 Main St, CityD</t>
  </si>
  <si>
    <t>224 Elm St, CityB</t>
  </si>
  <si>
    <t>756 Cedar St, CityB</t>
  </si>
  <si>
    <t>418 Main St, CityE</t>
  </si>
  <si>
    <t>897 Oak St, CityE</t>
  </si>
  <si>
    <t>814 Elm St, CityD</t>
  </si>
  <si>
    <t>561 Elm St, CityA</t>
  </si>
  <si>
    <t>441 Elm St, CityE</t>
  </si>
  <si>
    <t>683 Pine St, CityB</t>
  </si>
  <si>
    <t>845 Cedar St, CityC</t>
  </si>
  <si>
    <t>353 Elm St, CityD</t>
  </si>
  <si>
    <t>998 Cedar St, CityD</t>
  </si>
  <si>
    <t>933 Cedar St, CityC</t>
  </si>
  <si>
    <t>276 Elm St, CityE</t>
  </si>
  <si>
    <t>877 Main St, CityD</t>
  </si>
  <si>
    <t>262 Cedar St, CityD</t>
  </si>
  <si>
    <t>2 Main St, CityD</t>
  </si>
  <si>
    <t>605 Elm St, CityC</t>
  </si>
  <si>
    <t>708 Elm St, CityE</t>
  </si>
  <si>
    <t>189 Cedar St, CityA</t>
  </si>
  <si>
    <t>991 Elm St, CityB</t>
  </si>
  <si>
    <t>729 Main St, CityB</t>
  </si>
  <si>
    <t>256 Main St, CityA</t>
  </si>
  <si>
    <t>701 Pine St, CityB</t>
  </si>
  <si>
    <t>989 Elm St, CityC</t>
  </si>
  <si>
    <t>983 Main St, CityE</t>
  </si>
  <si>
    <t>3 Elm St, CityA</t>
  </si>
  <si>
    <t>850 Main St, CityD</t>
  </si>
  <si>
    <t>110 Oak St, CityB</t>
  </si>
  <si>
    <t>458 Elm St, CityB</t>
  </si>
  <si>
    <t>742 Main St, CityC</t>
  </si>
  <si>
    <t>333 Pine St, CityD</t>
  </si>
  <si>
    <t>676 Cedar St, CityC</t>
  </si>
  <si>
    <t>455 Elm St, CityB</t>
  </si>
  <si>
    <t>212 Pine St, CityC</t>
  </si>
  <si>
    <t>193 Elm St, CityD</t>
  </si>
  <si>
    <t>501 Oak St, CityD</t>
  </si>
  <si>
    <t>51 Oak St, CityA</t>
  </si>
  <si>
    <t>444 Pine St, CityB</t>
  </si>
  <si>
    <t>63 Main St, CityD</t>
  </si>
  <si>
    <t>537 Oak St, CityB</t>
  </si>
  <si>
    <t>424 Main St, CityC</t>
  </si>
  <si>
    <t>145 Oak St, CityC</t>
  </si>
  <si>
    <t>182 Pine St, CityA</t>
  </si>
  <si>
    <t>485 Cedar St, CityA</t>
  </si>
  <si>
    <t>601 Pine St, CityC</t>
  </si>
  <si>
    <t>311 Elm St, CityD</t>
  </si>
  <si>
    <t>206 Oak St, CityD</t>
  </si>
  <si>
    <t>165 Pine St, CityB</t>
  </si>
  <si>
    <t>449 Elm St, CityA</t>
  </si>
  <si>
    <t>800 Elm St, CityD</t>
  </si>
  <si>
    <t>394 Elm St, CityE</t>
  </si>
  <si>
    <t>522 Elm St, CityA</t>
  </si>
  <si>
    <t>275 Oak St, CityE</t>
  </si>
  <si>
    <t>261 Main St, CityC</t>
  </si>
  <si>
    <t>883 Cedar St, CityC</t>
  </si>
  <si>
    <t>65 Cedar St, CityA</t>
  </si>
  <si>
    <t>248 Oak St, CityC</t>
  </si>
  <si>
    <t>830 Elm St, CityE</t>
  </si>
  <si>
    <t>877 Cedar St, CityE</t>
  </si>
  <si>
    <t>819 Cedar St, CityB</t>
  </si>
  <si>
    <t>643 Pine St, CityE</t>
  </si>
  <si>
    <t>4 Elm St, CityA</t>
  </si>
  <si>
    <t>336 Cedar St, CityD</t>
  </si>
  <si>
    <t>582 Oak St, CityA</t>
  </si>
  <si>
    <t>493 Elm St, CityB</t>
  </si>
  <si>
    <t>112 Oak St, CityD</t>
  </si>
  <si>
    <t>258 Oak St, CityE</t>
  </si>
  <si>
    <t>205 Pine St, CityE</t>
  </si>
  <si>
    <t>579 Cedar St, CityC</t>
  </si>
  <si>
    <t>99 Pine St, CityD</t>
  </si>
  <si>
    <t>640 Elm St, CityB</t>
  </si>
  <si>
    <t>333 Main St, CityC</t>
  </si>
  <si>
    <t>366 Pine St, CityB</t>
  </si>
  <si>
    <t>546 Oak St, CityD</t>
  </si>
  <si>
    <t>234 Pine St, CityE</t>
  </si>
  <si>
    <t>17 Main St, CityA</t>
  </si>
  <si>
    <t>579 Elm St, CityB</t>
  </si>
  <si>
    <t>421 Main St, CityB</t>
  </si>
  <si>
    <t>479 Pine St, CityE</t>
  </si>
  <si>
    <t>757 Main St, CityA</t>
  </si>
  <si>
    <t>698 Cedar St, CityD</t>
  </si>
  <si>
    <t>736 Elm St, CityB</t>
  </si>
  <si>
    <t>756 Elm St, CityB</t>
  </si>
  <si>
    <t>380 Main St, CityA</t>
  </si>
  <si>
    <t>263 Main St, CityE</t>
  </si>
  <si>
    <t>419 Main St, CityC</t>
  </si>
  <si>
    <t>659 Cedar St, CityD</t>
  </si>
  <si>
    <t>915 Elm St, CityA</t>
  </si>
  <si>
    <t>349 Elm St, CityE</t>
  </si>
  <si>
    <t>122 Main St, CityC</t>
  </si>
  <si>
    <t>811 Cedar St, CityE</t>
  </si>
  <si>
    <t>765 Elm St, CityA</t>
  </si>
  <si>
    <t>488 Oak St, CityE</t>
  </si>
  <si>
    <t>172 Main St, CityD</t>
  </si>
  <si>
    <t>837 Elm St, CityD</t>
  </si>
  <si>
    <t>909 Oak St, CityA</t>
  </si>
  <si>
    <t>91 Cedar St, CityE</t>
  </si>
  <si>
    <t>235 Cedar St, CityC</t>
  </si>
  <si>
    <t>1 Pine St, CityC</t>
  </si>
  <si>
    <t>958 Oak St, CityD</t>
  </si>
  <si>
    <t>570 Elm St, CityA</t>
  </si>
  <si>
    <t>22 Oak St, CityB</t>
  </si>
  <si>
    <t>177 Elm St, CityB</t>
  </si>
  <si>
    <t>756 Main St, CityB</t>
  </si>
  <si>
    <t>201 Elm St, CityB</t>
  </si>
  <si>
    <t>136 Oak St, CityD</t>
  </si>
  <si>
    <t>63 Pine St, CityB</t>
  </si>
  <si>
    <t>634 Elm St, CityA</t>
  </si>
  <si>
    <t>121 Elm St, CityC</t>
  </si>
  <si>
    <t>643 Oak St, CityD</t>
  </si>
  <si>
    <t>158 Main St, CityB</t>
  </si>
  <si>
    <t>486 Pine St, CityA</t>
  </si>
  <si>
    <t>176 Oak St, CityA</t>
  </si>
  <si>
    <t>546 Elm St, CityD</t>
  </si>
  <si>
    <t>112 Main St, CityB</t>
  </si>
  <si>
    <t>217 Main St, CityB</t>
  </si>
  <si>
    <t>235 Elm St, CityC</t>
  </si>
  <si>
    <t>731 Cedar St, CityE</t>
  </si>
  <si>
    <t>906 Cedar St, CityE</t>
  </si>
  <si>
    <t>921 Cedar St, CityC</t>
  </si>
  <si>
    <t>908 Pine St, CityB</t>
  </si>
  <si>
    <t>849 Cedar St, CityE</t>
  </si>
  <si>
    <t>977 Pine St, CityD</t>
  </si>
  <si>
    <t>177 Cedar St, CityD</t>
  </si>
  <si>
    <t>286 Oak St, CityC</t>
  </si>
  <si>
    <t>621 Elm St, CityA</t>
  </si>
  <si>
    <t>201 Pine St, CityC</t>
  </si>
  <si>
    <t>385 Cedar St, CityD</t>
  </si>
  <si>
    <t>950 Main St, CityE</t>
  </si>
  <si>
    <t>119 Elm St, CityA</t>
  </si>
  <si>
    <t>236 Cedar St, CityA</t>
  </si>
  <si>
    <t>574 Pine St, CityD</t>
  </si>
  <si>
    <t>932 Cedar St, CityB</t>
  </si>
  <si>
    <t>55 Cedar St, CityB</t>
  </si>
  <si>
    <t>552 Elm St, CityB</t>
  </si>
  <si>
    <t>247 Main St, CityE</t>
  </si>
  <si>
    <t>879 Cedar St, CityE</t>
  </si>
  <si>
    <t>906 Main St, CityB</t>
  </si>
  <si>
    <t>552 Cedar St, CityA</t>
  </si>
  <si>
    <t>348 Cedar St, CityE</t>
  </si>
  <si>
    <t>96 Oak St, CityC</t>
  </si>
  <si>
    <t>341 Cedar St, CityB</t>
  </si>
  <si>
    <t>848 Elm St, CityA</t>
  </si>
  <si>
    <t>438 Pine St, CityB</t>
  </si>
  <si>
    <t>531 Elm St, CityE</t>
  </si>
  <si>
    <t>453 Main St, CityD</t>
  </si>
  <si>
    <t>739 Cedar St, CityA</t>
  </si>
  <si>
    <t>756 Oak St, CityD</t>
  </si>
  <si>
    <t>169 Oak St, CityC</t>
  </si>
  <si>
    <t>31 Main St, CityA</t>
  </si>
  <si>
    <t>799 Main St, CityA</t>
  </si>
  <si>
    <t>884 Main St, CityA</t>
  </si>
  <si>
    <t>331 Elm St, CityE</t>
  </si>
  <si>
    <t>84 Main St, CityB</t>
  </si>
  <si>
    <t>493 Main St, CityD</t>
  </si>
  <si>
    <t>803 Cedar St, CityC</t>
  </si>
  <si>
    <t>59 Cedar St, CityA</t>
  </si>
  <si>
    <t>737 Elm St, CityC</t>
  </si>
  <si>
    <t>321 Pine St, CityA</t>
  </si>
  <si>
    <t>814 Cedar St, CityC</t>
  </si>
  <si>
    <t>771 Oak St, CityC</t>
  </si>
  <si>
    <t>164 Main St, CityE</t>
  </si>
  <si>
    <t>833 Elm St, CityE</t>
  </si>
  <si>
    <t>685 Cedar St, CityE</t>
  </si>
  <si>
    <t>489 Oak St, CityD</t>
  </si>
  <si>
    <t>535 Main St, CityB</t>
  </si>
  <si>
    <t>180 Oak St, CityE</t>
  </si>
  <si>
    <t>637 Main St, CityC</t>
  </si>
  <si>
    <t>389 Pine St, CityA</t>
  </si>
  <si>
    <t>520 Pine St, CityD</t>
  </si>
  <si>
    <t>27 Main St, CityE</t>
  </si>
  <si>
    <t>51 Main St, CityC</t>
  </si>
  <si>
    <t>908 Elm St, CityD</t>
  </si>
  <si>
    <t>354 Oak St, CityA</t>
  </si>
  <si>
    <t>371 Cedar St, CityC</t>
  </si>
  <si>
    <t>543 Elm St, CityD</t>
  </si>
  <si>
    <t>387 Cedar St, CityA</t>
  </si>
  <si>
    <t>242 Pine St, CityB</t>
  </si>
  <si>
    <t>817 Oak St, CityE</t>
  </si>
  <si>
    <t>234 Oak St, CityC</t>
  </si>
  <si>
    <t>678 Main St, CityC</t>
  </si>
  <si>
    <t>318 Elm St, CityE</t>
  </si>
  <si>
    <t>385 Main St, CityE</t>
  </si>
  <si>
    <t>732 Main St, CityD</t>
  </si>
  <si>
    <t>55 Pine St, CityB</t>
  </si>
  <si>
    <t>247 Pine St, CityE</t>
  </si>
  <si>
    <t>472 Cedar St, CityC</t>
  </si>
  <si>
    <t>806 Main St, CityE</t>
  </si>
  <si>
    <t>798 Cedar St, CityB</t>
  </si>
  <si>
    <t>129 Main St, CityA</t>
  </si>
  <si>
    <t>275 Main St, CityA</t>
  </si>
  <si>
    <t>887 Pine St, CityC</t>
  </si>
  <si>
    <t>855 Cedar St, CityA</t>
  </si>
  <si>
    <t>912 Cedar St, CityE</t>
  </si>
  <si>
    <t>757 Main St, CityC</t>
  </si>
  <si>
    <t>641 Oak St, CityB</t>
  </si>
  <si>
    <t>561 Pine St, CityD</t>
  </si>
  <si>
    <t>902 Elm St, CityE</t>
  </si>
  <si>
    <t>199 Pine St, CityB</t>
  </si>
  <si>
    <t>542 Main St, CityD</t>
  </si>
  <si>
    <t>275 Elm St, CityB</t>
  </si>
  <si>
    <t>690 Main St, CityB</t>
  </si>
  <si>
    <t>714 Pine St, CityE</t>
  </si>
  <si>
    <t>695 Oak St, CityB</t>
  </si>
  <si>
    <t>535 Cedar St, CityC</t>
  </si>
  <si>
    <t>418 Oak St, CityB</t>
  </si>
  <si>
    <t>22 Elm St, CityD</t>
  </si>
  <si>
    <t>775 Elm St, CityC</t>
  </si>
  <si>
    <t>740 Cedar St, CityD</t>
  </si>
  <si>
    <t>220 Main St, CityC</t>
  </si>
  <si>
    <t>984 Oak St, CityA</t>
  </si>
  <si>
    <t>474 Main St, CityD</t>
  </si>
  <si>
    <t>299 Pine St, CityB</t>
  </si>
  <si>
    <t>364 Oak St, CityC</t>
  </si>
  <si>
    <t>888 Main St, CityB</t>
  </si>
  <si>
    <t>413 Elm St, CityC</t>
  </si>
  <si>
    <t>349 Cedar St, CityB</t>
  </si>
  <si>
    <t>301 Elm St, CityA</t>
  </si>
  <si>
    <t>685 Main St, CityD</t>
  </si>
  <si>
    <t>387 Oak St, CityD</t>
  </si>
  <si>
    <t>812 Oak St, CityC</t>
  </si>
  <si>
    <t>526 Cedar St, CityE</t>
  </si>
  <si>
    <t>749 Main St, CityC</t>
  </si>
  <si>
    <t>532 Elm St, CityC</t>
  </si>
  <si>
    <t>340 Elm St, CityD</t>
  </si>
  <si>
    <t>625 Main St, CityC</t>
  </si>
  <si>
    <t>39 Oak St, CityA</t>
  </si>
  <si>
    <t>874 Oak St, CityB</t>
  </si>
  <si>
    <t>210 Elm St, CityB</t>
  </si>
  <si>
    <t>994 Oak St, CityB</t>
  </si>
  <si>
    <t>849 Cedar St, CityC</t>
  </si>
  <si>
    <t>602 Oak St, CityA</t>
  </si>
  <si>
    <t>405 Elm St, CityB</t>
  </si>
  <si>
    <t>826 Main St, CityA</t>
  </si>
  <si>
    <t>97 Cedar St, CityD</t>
  </si>
  <si>
    <t>539 Pine St, CityA</t>
  </si>
  <si>
    <t>558 Main St, CityE</t>
  </si>
  <si>
    <t>1000 Elm St, CityB</t>
  </si>
  <si>
    <t>608 Main St, CityB</t>
  </si>
  <si>
    <t>505 Elm St, CityB</t>
  </si>
  <si>
    <t>41 Pine St, CityA</t>
  </si>
  <si>
    <t>741 Main St, CityA</t>
  </si>
  <si>
    <t>941 Cedar St, CityE</t>
  </si>
  <si>
    <t>509 Oak St, CityD</t>
  </si>
  <si>
    <t>98 Pine St, CityE</t>
  </si>
  <si>
    <t>879 Pine St, CityE</t>
  </si>
  <si>
    <t>738 Cedar St, CityA</t>
  </si>
  <si>
    <t>11 Elm St, CityB</t>
  </si>
  <si>
    <t>841 Main St, CityA</t>
  </si>
  <si>
    <t>601 Main St, CityC</t>
  </si>
  <si>
    <t>798 Pine St, CityA</t>
  </si>
  <si>
    <t>563 Elm St, CityE</t>
  </si>
  <si>
    <t>537 Main St, CityB</t>
  </si>
  <si>
    <t>705 Pine St, CityC</t>
  </si>
  <si>
    <t>484 Pine St, CityC</t>
  </si>
  <si>
    <t>747 Oak St, CityE</t>
  </si>
  <si>
    <t>123 Pine St, CityA</t>
  </si>
  <si>
    <t>904 Cedar St, CityB</t>
  </si>
  <si>
    <t>402 Oak St, CityE</t>
  </si>
  <si>
    <t>812 Oak St, CityB</t>
  </si>
  <si>
    <t>908 Main St, CityA</t>
  </si>
  <si>
    <t>319 Cedar St, CityA</t>
  </si>
  <si>
    <t>828 Main St, CityE</t>
  </si>
  <si>
    <t>655 Cedar St, CityC</t>
  </si>
  <si>
    <t>112 Cedar St, CityC</t>
  </si>
  <si>
    <t>232 Elm St, CityD</t>
  </si>
  <si>
    <t>543 Pine St, CityC</t>
  </si>
  <si>
    <t>859 Main St, CityE</t>
  </si>
  <si>
    <t>143 Pine St, CityB</t>
  </si>
  <si>
    <t>175 Elm St, CityB</t>
  </si>
  <si>
    <t>622 Cedar St, CityE</t>
  </si>
  <si>
    <t>152 Main St, CityB</t>
  </si>
  <si>
    <t>463 Oak St, CityC</t>
  </si>
  <si>
    <t>346 Pine St, CityA</t>
  </si>
  <si>
    <t>95 Oak St, CityA</t>
  </si>
  <si>
    <t>713 Oak St, CityB</t>
  </si>
  <si>
    <t>533 Cedar St, CityD</t>
  </si>
  <si>
    <t>964 Main St, CityC</t>
  </si>
  <si>
    <t>646 Main St, CityC</t>
  </si>
  <si>
    <t>244 Pine St, CityD</t>
  </si>
  <si>
    <t>439 Pine St, CityA</t>
  </si>
  <si>
    <t>532 Main St, CityA</t>
  </si>
  <si>
    <t>765 Elm St, CityD</t>
  </si>
  <si>
    <t>800 Main St, CityA</t>
  </si>
  <si>
    <t>967 Elm St, CityA</t>
  </si>
  <si>
    <t>533 Elm St, CityC</t>
  </si>
  <si>
    <t>400 Pine St, CityE</t>
  </si>
  <si>
    <t>91 Main St, CityD</t>
  </si>
  <si>
    <t>158 Pine St, CityA</t>
  </si>
  <si>
    <t>329 Elm St, CityA</t>
  </si>
  <si>
    <t>976 Elm St, CityB</t>
  </si>
  <si>
    <t>261 Oak St, CityC</t>
  </si>
  <si>
    <t>54 Pine St, CityE</t>
  </si>
  <si>
    <t>564 Elm St, CityD</t>
  </si>
  <si>
    <t>586 Main St, CityD</t>
  </si>
  <si>
    <t>642 Pine St, CityD</t>
  </si>
  <si>
    <t>782 Cedar St, CityB</t>
  </si>
  <si>
    <t>637 Elm St, CityE</t>
  </si>
  <si>
    <t>852 Oak St, CityC</t>
  </si>
  <si>
    <t>768 Main St, CityA</t>
  </si>
  <si>
    <t>248 Oak St, CityE</t>
  </si>
  <si>
    <t>6 Cedar St, CityD</t>
  </si>
  <si>
    <t>799 Elm St, CityC</t>
  </si>
  <si>
    <t>306 Elm St, CityD</t>
  </si>
  <si>
    <t>884 Cedar St, CityE</t>
  </si>
  <si>
    <t>140 Pine St, CityA</t>
  </si>
  <si>
    <t>218 Elm St, CityC</t>
  </si>
  <si>
    <t>630 Main St, CityA</t>
  </si>
  <si>
    <t>105 Oak St, CityD</t>
  </si>
  <si>
    <t>708 Main St, CityE</t>
  </si>
  <si>
    <t>842 Main St, CityE</t>
  </si>
  <si>
    <t>378 Cedar St, CityE</t>
  </si>
  <si>
    <t>725 Main St, CityC</t>
  </si>
  <si>
    <t>293 Cedar St, CityB</t>
  </si>
  <si>
    <t>958 Main St, CityD</t>
  </si>
  <si>
    <t>262 Cedar St, CityB</t>
  </si>
  <si>
    <t>413 Cedar St, CityE</t>
  </si>
  <si>
    <t>639 Pine St, CityE</t>
  </si>
  <si>
    <t>587 Pine St, CityC</t>
  </si>
  <si>
    <t>851 Cedar St, CityE</t>
  </si>
  <si>
    <t>778 Cedar St, CityD</t>
  </si>
  <si>
    <t>92 Cedar St, CityC</t>
  </si>
  <si>
    <t>149 Cedar St, CityC</t>
  </si>
  <si>
    <t>594 Pine St, CityE</t>
  </si>
  <si>
    <t>255 Elm St, CityC</t>
  </si>
  <si>
    <t>579 Main St, CityC</t>
  </si>
  <si>
    <t>22 Cedar St, CityC</t>
  </si>
  <si>
    <t>584 Cedar St, CityB</t>
  </si>
  <si>
    <t>977 Elm St, CityB</t>
  </si>
  <si>
    <t>111 Elm St, CityB</t>
  </si>
  <si>
    <t>302 Elm St, CityD</t>
  </si>
  <si>
    <t>414 Cedar St, CityE</t>
  </si>
  <si>
    <t>984 Main St, CityD</t>
  </si>
  <si>
    <t>638 Main St, CityE</t>
  </si>
  <si>
    <t>485 Elm St, CityD</t>
  </si>
  <si>
    <t>656 Main St, CityD</t>
  </si>
  <si>
    <t>783 Pine St, CityA</t>
  </si>
  <si>
    <t>658 Pine St, CityB</t>
  </si>
  <si>
    <t>768 Elm St, CityC</t>
  </si>
  <si>
    <t>576 Elm St, CityE</t>
  </si>
  <si>
    <t>622 Elm St, CityC</t>
  </si>
  <si>
    <t>687 Cedar St, CityC</t>
  </si>
  <si>
    <t>666 Elm St, CityE</t>
  </si>
  <si>
    <t>142 Cedar St, CityA</t>
  </si>
  <si>
    <t>857 Oak St, CityA</t>
  </si>
  <si>
    <t>919 Oak St, CityD</t>
  </si>
  <si>
    <t>909 Main St, CityB</t>
  </si>
  <si>
    <t>924 Cedar St, CityE</t>
  </si>
  <si>
    <t>445 Oak St, CityA</t>
  </si>
  <si>
    <t>563 Elm St, CityD</t>
  </si>
  <si>
    <t>605 Oak St, CityE</t>
  </si>
  <si>
    <t>693 Elm St, CityD</t>
  </si>
  <si>
    <t>677 Oak St, CityA</t>
  </si>
  <si>
    <t>803 Cedar St, CityD</t>
  </si>
  <si>
    <t>417 Main St, CityB</t>
  </si>
  <si>
    <t>16 Cedar St, CityD</t>
  </si>
  <si>
    <t>689 Elm St, CityB</t>
  </si>
  <si>
    <t>827 Cedar St, CityC</t>
  </si>
  <si>
    <t>586 Oak St, CityA</t>
  </si>
  <si>
    <t>258 Elm St, CityC</t>
  </si>
  <si>
    <t>409 Cedar St, CityB</t>
  </si>
  <si>
    <t>247 Cedar St, CityC</t>
  </si>
  <si>
    <t>871 Cedar St, CityC</t>
  </si>
  <si>
    <t>642 Main St, CityA</t>
  </si>
  <si>
    <t>853 Elm St, CityD</t>
  </si>
  <si>
    <t>771 Elm St, CityA</t>
  </si>
  <si>
    <t>7 Cedar St, CityD</t>
  </si>
  <si>
    <t>615 Pine St, CityD</t>
  </si>
  <si>
    <t>65 Main St, CityA</t>
  </si>
  <si>
    <t>854 Pine St, CityE</t>
  </si>
  <si>
    <t>207 Main St, CityA</t>
  </si>
  <si>
    <t>685 Elm St, CityE</t>
  </si>
  <si>
    <t>343 Main St, CityA</t>
  </si>
  <si>
    <t>969 Main St, CityD</t>
  </si>
  <si>
    <t>541 Main St, CityE</t>
  </si>
  <si>
    <t>664 Oak St, CityA</t>
  </si>
  <si>
    <t>301 Cedar St, CityA</t>
  </si>
  <si>
    <t>879 Oak St, CityA</t>
  </si>
  <si>
    <t>465 Pine St, CityB</t>
  </si>
  <si>
    <t>884 Cedar St, CityB</t>
  </si>
  <si>
    <t>893 Cedar St, CityD</t>
  </si>
  <si>
    <t>52 Oak St, CityB</t>
  </si>
  <si>
    <t>653 Oak St, CityC</t>
  </si>
  <si>
    <t>18 Pine St, CityD</t>
  </si>
  <si>
    <t>454 Cedar St, CityC</t>
  </si>
  <si>
    <t>401 Elm St, CityA</t>
  </si>
  <si>
    <t>732 Pine St, CityB</t>
  </si>
  <si>
    <t>744 Pine St, CityD</t>
  </si>
  <si>
    <t>688 Elm St, CityE</t>
  </si>
  <si>
    <t>141 Oak St, CityA</t>
  </si>
  <si>
    <t>569 Main St, CityD</t>
  </si>
  <si>
    <t>743 Pine St, CityD</t>
  </si>
  <si>
    <t>946 Main St, CityB</t>
  </si>
  <si>
    <t>579 Cedar St, CityA</t>
  </si>
  <si>
    <t>788 Oak St, CityA</t>
  </si>
  <si>
    <t>407 Cedar St, CityE</t>
  </si>
  <si>
    <t>270 Main St, CityB</t>
  </si>
  <si>
    <t>204 Elm St, CityD</t>
  </si>
  <si>
    <t>238 Main St, CityB</t>
  </si>
  <si>
    <t>978 Oak St, CityC</t>
  </si>
  <si>
    <t>733 Elm St, CityB</t>
  </si>
  <si>
    <t>354 Pine St, CityA</t>
  </si>
  <si>
    <t>479 Cedar St, CityA</t>
  </si>
  <si>
    <t>476 Main St, CityB</t>
  </si>
  <si>
    <t>870 Elm St, CityA</t>
  </si>
  <si>
    <t>81 Cedar St, CityB</t>
  </si>
  <si>
    <t>1 Pine St, CityA</t>
  </si>
  <si>
    <t>136 Pine St, CityD</t>
  </si>
  <si>
    <t>560 Cedar St, CityC</t>
  </si>
  <si>
    <t>386 Main St, CityB</t>
  </si>
  <si>
    <t>224 Pine St, CityA</t>
  </si>
  <si>
    <t>913 Cedar St, CityC</t>
  </si>
  <si>
    <t>315 Oak St, CityE</t>
  </si>
  <si>
    <t>51 Elm St, CityE</t>
  </si>
  <si>
    <t>331 Main St, CityB</t>
  </si>
  <si>
    <t>885 Pine St, CityC</t>
  </si>
  <si>
    <t>523 Main St, CityA</t>
  </si>
  <si>
    <t>442 Oak St, CityC</t>
  </si>
  <si>
    <t>55 Elm St, CityD</t>
  </si>
  <si>
    <t>210 Oak St, CityA</t>
  </si>
  <si>
    <t>408 Pine St, CityE</t>
  </si>
  <si>
    <t>111 Elm St, CityD</t>
  </si>
  <si>
    <t>759 Pine St, CityE</t>
  </si>
  <si>
    <t>175 Elm St, CityA</t>
  </si>
  <si>
    <t>15 Elm St, CityA</t>
  </si>
  <si>
    <t>900 Pine St, CityE</t>
  </si>
  <si>
    <t>550 Elm St, CityA</t>
  </si>
  <si>
    <t>644 Elm St, CityC</t>
  </si>
  <si>
    <t>532 Pine St, CityB</t>
  </si>
  <si>
    <t>587 Cedar St, CityC</t>
  </si>
  <si>
    <t>753 Pine St, CityE</t>
  </si>
  <si>
    <t>888 Elm St, CityE</t>
  </si>
  <si>
    <t>249 Main St, CityE</t>
  </si>
  <si>
    <t>182 Cedar St, CityC</t>
  </si>
  <si>
    <t>235 Cedar St, CityD</t>
  </si>
  <si>
    <t>983 Main St, CityD</t>
  </si>
  <si>
    <t>805 Cedar St, CityE</t>
  </si>
  <si>
    <t>737 Pine St, CityD</t>
  </si>
  <si>
    <t>698 Main St, CityD</t>
  </si>
  <si>
    <t>490 Main St, CityD</t>
  </si>
  <si>
    <t>882 Pine St, CityB</t>
  </si>
  <si>
    <t>922 Pine St, CityE</t>
  </si>
  <si>
    <t>799 Elm St, CityA</t>
  </si>
  <si>
    <t>374 Main St, CityD</t>
  </si>
  <si>
    <t>554 Elm St, CityA</t>
  </si>
  <si>
    <t>675 Elm St, CityB</t>
  </si>
  <si>
    <t>230 Oak St, CityC</t>
  </si>
  <si>
    <t>691 Elm St, CityA</t>
  </si>
  <si>
    <t>403 Oak St, CityA</t>
  </si>
  <si>
    <t>796 Oak St, CityE</t>
  </si>
  <si>
    <t>459 Main St, CityC</t>
  </si>
  <si>
    <t>415 Cedar St, CityB</t>
  </si>
  <si>
    <t>751 Main St, CityE</t>
  </si>
  <si>
    <t>667 Elm St, CityA</t>
  </si>
  <si>
    <t>585 Elm St, CityC</t>
  </si>
  <si>
    <t>582 Pine St, CityD</t>
  </si>
  <si>
    <t>774 Cedar St, CityA</t>
  </si>
  <si>
    <t>571 Cedar St, CityE</t>
  </si>
  <si>
    <t>792 Oak St, CityB</t>
  </si>
  <si>
    <t>441 Cedar St, CityE</t>
  </si>
  <si>
    <t>555 Oak St, CityE</t>
  </si>
  <si>
    <t>889 Main St, CityB</t>
  </si>
  <si>
    <t>130 Main St, CityC</t>
  </si>
  <si>
    <t>818 Main St, CityE</t>
  </si>
  <si>
    <t>709 Elm St, CityE</t>
  </si>
  <si>
    <t>444 Cedar St, CityC</t>
  </si>
  <si>
    <t>520 Oak St, CityB</t>
  </si>
  <si>
    <t>306 Cedar St, CityC</t>
  </si>
  <si>
    <t>867 Cedar St, CityE</t>
  </si>
  <si>
    <t>567 Main St, CityA</t>
  </si>
  <si>
    <t>291 Oak St, CityD</t>
  </si>
  <si>
    <t>642 Cedar St, CityE</t>
  </si>
  <si>
    <t>469 Main St, CityD</t>
  </si>
  <si>
    <t>94 Oak St, CityB</t>
  </si>
  <si>
    <t>459 Pine St, CityD</t>
  </si>
  <si>
    <t>201 Cedar St, CityB</t>
  </si>
  <si>
    <t>27 Cedar St, CityD</t>
  </si>
  <si>
    <t>282 Pine St, CityA</t>
  </si>
  <si>
    <t>626 Cedar St, CityD</t>
  </si>
  <si>
    <t>394 Cedar St, CityB</t>
  </si>
  <si>
    <t>878 Cedar St, CityE</t>
  </si>
  <si>
    <t>938 Pine St, CityE</t>
  </si>
  <si>
    <t>510 Elm St, CityB</t>
  </si>
  <si>
    <t>City E</t>
  </si>
  <si>
    <t>City A</t>
  </si>
  <si>
    <t>City D</t>
  </si>
  <si>
    <t>City C</t>
  </si>
  <si>
    <t>City B</t>
  </si>
  <si>
    <t>Zone 3</t>
  </si>
  <si>
    <t>Row Labels</t>
  </si>
  <si>
    <t>Grand Total</t>
  </si>
  <si>
    <t>Count of Order ID</t>
  </si>
  <si>
    <t>Backlog</t>
  </si>
  <si>
    <t>CSAT Score</t>
  </si>
  <si>
    <t>Backlog Rate</t>
  </si>
  <si>
    <t>Backlog Flag</t>
  </si>
  <si>
    <t>Not Backlog</t>
  </si>
  <si>
    <t>Average of Delivery Time (min)</t>
  </si>
  <si>
    <t>Average of Delays (min)</t>
  </si>
  <si>
    <t>Top 5 Drivers by Delay time</t>
  </si>
  <si>
    <t>Drivers with best rating</t>
  </si>
  <si>
    <t>Customer feedback number</t>
  </si>
  <si>
    <t>Sum of Customer feedback number</t>
  </si>
  <si>
    <t>Route by average delay</t>
  </si>
  <si>
    <t>Backlog hours</t>
  </si>
  <si>
    <t>Route with most bcklog</t>
  </si>
  <si>
    <t>Delay Flag</t>
  </si>
  <si>
    <t>08</t>
  </si>
  <si>
    <t>09</t>
  </si>
  <si>
    <t>10</t>
  </si>
  <si>
    <t>11</t>
  </si>
  <si>
    <t>12</t>
  </si>
  <si>
    <t>13</t>
  </si>
  <si>
    <t>14</t>
  </si>
  <si>
    <t>15</t>
  </si>
  <si>
    <t>16</t>
  </si>
  <si>
    <t>Average Delivery Time</t>
  </si>
  <si>
    <t>Order Completion Rate</t>
  </si>
  <si>
    <t>Average Delay Impact</t>
  </si>
  <si>
    <t>Number of Delayed Orders</t>
  </si>
  <si>
    <t xml:space="preserve">Total Delay Duration </t>
  </si>
  <si>
    <t>percentage of delayed orders.</t>
  </si>
  <si>
    <t>no of delayed orders/Total orders * 100</t>
  </si>
  <si>
    <t>delayed</t>
  </si>
  <si>
    <t>Count of Vehicle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</si>
</sst>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000"/>
  </numFmts>
  <fonts count="4" x14ac:knownFonts="1">
    <font>
      <sz val="11"/>
      <color theme="1"/>
      <name val="Calibri"/>
      <scheme val="minor"/>
    </font>
    <font>
      <sz val="11"/>
      <color theme="1"/>
      <name val="Calibri"/>
      <family val="2"/>
      <scheme val="minor"/>
    </font>
    <font>
      <sz val="11"/>
      <color theme="1"/>
      <name val="Calibri"/>
      <scheme val="minor"/>
    </font>
    <font>
      <b/>
      <sz val="11"/>
      <color theme="1"/>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1" tint="0.249977111117893"/>
        <bgColor indexed="64"/>
      </patternFill>
    </fill>
  </fills>
  <borders count="1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9" fontId="2" fillId="0" borderId="0" applyFont="0" applyFill="0" applyBorder="0" applyAlignment="0" applyProtection="0"/>
  </cellStyleXfs>
  <cellXfs count="43">
    <xf numFmtId="0" fontId="0" fillId="0" borderId="0" xfId="0"/>
    <xf numFmtId="22" fontId="0" fillId="0" borderId="0" xfId="0" applyNumberFormat="1"/>
    <xf numFmtId="0" fontId="0" fillId="0" borderId="0" xfId="0" pivotButton="1"/>
    <xf numFmtId="0" fontId="0" fillId="0" borderId="0" xfId="0" applyAlignment="1">
      <alignment horizontal="left"/>
    </xf>
    <xf numFmtId="9" fontId="0" fillId="0" borderId="0" xfId="1" applyFont="1"/>
    <xf numFmtId="10" fontId="0" fillId="0" borderId="0" xfId="0" applyNumberFormat="1"/>
    <xf numFmtId="164" fontId="0" fillId="0" borderId="0" xfId="0" applyNumberFormat="1"/>
    <xf numFmtId="0" fontId="1" fillId="0" borderId="0" xfId="0" applyFont="1"/>
    <xf numFmtId="2" fontId="0" fillId="0" borderId="0" xfId="0" applyNumberFormat="1"/>
    <xf numFmtId="0" fontId="0" fillId="0" borderId="0" xfId="0" applyAlignment="1">
      <alignment horizontal="left" indent="1"/>
    </xf>
    <xf numFmtId="0" fontId="0" fillId="0" borderId="0" xfId="0" applyNumberFormat="1"/>
    <xf numFmtId="0" fontId="3" fillId="0" borderId="1" xfId="0" applyFont="1"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6" xfId="0" applyBorder="1"/>
    <xf numFmtId="0" fontId="0" fillId="0" borderId="7" xfId="0" applyBorder="1"/>
    <xf numFmtId="0" fontId="0" fillId="0" borderId="8" xfId="0" applyBorder="1"/>
    <xf numFmtId="0" fontId="3" fillId="0" borderId="9" xfId="0" applyFont="1" applyBorder="1"/>
    <xf numFmtId="0" fontId="0" fillId="0" borderId="10" xfId="0" applyBorder="1"/>
    <xf numFmtId="0" fontId="0" fillId="0" borderId="5" xfId="0" applyBorder="1"/>
    <xf numFmtId="0" fontId="0" fillId="0" borderId="1" xfId="0" applyBorder="1"/>
    <xf numFmtId="0" fontId="0" fillId="0" borderId="0" xfId="0" applyNumberFormat="1" applyBorder="1"/>
    <xf numFmtId="0" fontId="0" fillId="2" borderId="2" xfId="0" applyFill="1" applyBorder="1"/>
    <xf numFmtId="0" fontId="0" fillId="2" borderId="3" xfId="0" applyFill="1" applyBorder="1"/>
    <xf numFmtId="0" fontId="0" fillId="2" borderId="5" xfId="0" applyFill="1" applyBorder="1"/>
    <xf numFmtId="0" fontId="0" fillId="2" borderId="7" xfId="0" applyFill="1" applyBorder="1"/>
    <xf numFmtId="0" fontId="0" fillId="2" borderId="8" xfId="0" applyFill="1" applyBorder="1"/>
    <xf numFmtId="0" fontId="0" fillId="0" borderId="11" xfId="0" applyBorder="1"/>
    <xf numFmtId="0" fontId="0" fillId="2" borderId="0" xfId="0" applyFill="1" applyBorder="1"/>
    <xf numFmtId="1" fontId="0" fillId="0" borderId="5" xfId="0" applyNumberFormat="1" applyBorder="1"/>
    <xf numFmtId="0" fontId="0" fillId="0" borderId="12" xfId="0" applyBorder="1"/>
    <xf numFmtId="0" fontId="0" fillId="0" borderId="12" xfId="0" applyNumberFormat="1" applyBorder="1"/>
    <xf numFmtId="0" fontId="0" fillId="0" borderId="13" xfId="0" applyNumberFormat="1" applyBorder="1"/>
    <xf numFmtId="0" fontId="0" fillId="0" borderId="13" xfId="0" applyBorder="1"/>
    <xf numFmtId="0" fontId="0" fillId="3" borderId="1" xfId="0" applyFill="1" applyBorder="1"/>
    <xf numFmtId="0" fontId="0" fillId="3" borderId="2" xfId="0" applyFill="1" applyBorder="1"/>
    <xf numFmtId="0" fontId="0" fillId="3" borderId="4" xfId="0" applyFill="1" applyBorder="1"/>
    <xf numFmtId="0" fontId="0" fillId="3" borderId="0" xfId="0" applyFill="1" applyBorder="1"/>
    <xf numFmtId="0" fontId="0" fillId="3" borderId="6" xfId="0" applyFill="1" applyBorder="1"/>
    <xf numFmtId="0" fontId="0" fillId="3" borderId="7" xfId="0" applyFill="1" applyBorder="1"/>
    <xf numFmtId="1" fontId="0" fillId="0" borderId="0" xfId="0" applyNumberFormat="1"/>
  </cellXfs>
  <cellStyles count="2">
    <cellStyle name="Normal" xfId="0" builtinId="0"/>
    <cellStyle name="Percent" xfId="1" builtinId="5"/>
  </cellStyles>
  <dxfs count="338">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4" formatCode="0.0000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4" formatCode="0.0000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4" formatCode="0.0000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4" formatCode="0.0000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4" formatCode="0.0000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4" formatCode="0.0000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4" formatCode="0.0000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4" formatCode="0.0000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4" formatCode="0.0000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4" formatCode="0.0000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4" formatCode="0.0000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4" formatCode="0.0000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4" formatCode="0.0000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4" formatCode="0.0000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4" formatCode="0.0000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4" formatCode="0.0000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4" formatCode="0.0000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4" formatCode="0.0000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4" formatCode="0.0000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4" formatCode="0.0000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4" formatCode="0.0000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4" formatCode="0.0000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color theme="1"/>
      </font>
      <border>
        <bottom style="thin">
          <color theme="4"/>
        </bottom>
        <vertical/>
        <horizontal/>
      </border>
    </dxf>
    <dxf>
      <font>
        <sz val="8"/>
        <color theme="1"/>
      </font>
      <border diagonalUp="0" diagonalDown="0">
        <left/>
        <right/>
        <top/>
        <bottom/>
        <vertical/>
        <horizontal/>
      </border>
    </dxf>
    <dxf>
      <font>
        <color rgb="FF9C0006"/>
      </font>
      <fill>
        <patternFill>
          <bgColor rgb="FFFFC7CE"/>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4" formatCode="0.0000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s>
  <tableStyles count="1" defaultTableStyle="TableStyleMedium2" defaultPivotStyle="PivotStyleLight16">
    <tableStyle name="SlicerStyleLight1 2" pivot="0" table="0" count="10" xr9:uid="{38A20CD0-E1C2-445E-9D46-C56FE17FBE21}">
      <tableStyleElement type="wholeTable" dxfId="309"/>
      <tableStyleElement type="headerRow" dxfId="308"/>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connections" Target="connection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[Delivery_Data.xlsx]Pivot!PivotTable8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delay Time by Routes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Pivot!$H$24</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Pivot!$G$25:$G$30</c:f>
              <c:strCache>
                <c:ptCount val="5"/>
                <c:pt idx="0">
                  <c:v>Route3</c:v>
                </c:pt>
                <c:pt idx="1">
                  <c:v>Route4</c:v>
                </c:pt>
                <c:pt idx="2">
                  <c:v>Route5</c:v>
                </c:pt>
                <c:pt idx="3">
                  <c:v>Route2</c:v>
                </c:pt>
                <c:pt idx="4">
                  <c:v>Route1</c:v>
                </c:pt>
              </c:strCache>
            </c:strRef>
          </c:cat>
          <c:val>
            <c:numRef>
              <c:f>Pivot!$H$25:$H$30</c:f>
              <c:numCache>
                <c:formatCode>0.00</c:formatCode>
                <c:ptCount val="5"/>
                <c:pt idx="0">
                  <c:v>20.300546448087431</c:v>
                </c:pt>
                <c:pt idx="1">
                  <c:v>20.081967213114755</c:v>
                </c:pt>
                <c:pt idx="2">
                  <c:v>19.851063829787233</c:v>
                </c:pt>
                <c:pt idx="3">
                  <c:v>19.848341232227487</c:v>
                </c:pt>
                <c:pt idx="4">
                  <c:v>19.763440860215052</c:v>
                </c:pt>
              </c:numCache>
            </c:numRef>
          </c:val>
          <c:extLst>
            <c:ext xmlns:c16="http://schemas.microsoft.com/office/drawing/2014/chart" uri="{C3380CC4-5D6E-409C-BE32-E72D297353CC}">
              <c16:uniqueId val="{00000000-A6CE-4974-8E89-C94257796661}"/>
            </c:ext>
          </c:extLst>
        </c:ser>
        <c:dLbls>
          <c:dLblPos val="inEnd"/>
          <c:showLegendKey val="0"/>
          <c:showVal val="1"/>
          <c:showCatName val="0"/>
          <c:showSerName val="0"/>
          <c:showPercent val="0"/>
          <c:showBubbleSize val="0"/>
        </c:dLbls>
        <c:gapWidth val="182"/>
        <c:axId val="1158120496"/>
        <c:axId val="1158122416"/>
      </c:barChart>
      <c:catAx>
        <c:axId val="11581204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8122416"/>
        <c:crosses val="autoZero"/>
        <c:auto val="1"/>
        <c:lblAlgn val="ctr"/>
        <c:lblOffset val="100"/>
        <c:noMultiLvlLbl val="0"/>
      </c:catAx>
      <c:valAx>
        <c:axId val="1158122416"/>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812049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[Delivery_Data.xlsx]Pivot!PivotTable12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Delivery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C00000"/>
          </a:solidFill>
          <a:ln w="19050">
            <a:solidFill>
              <a:srgbClr val="FF0000"/>
            </a:solidFill>
          </a:ln>
          <a:effectLst/>
        </c:spPr>
        <c:dLbl>
          <c:idx val="0"/>
          <c:layout>
            <c:manualLayout>
              <c:x val="0.10286349735891021"/>
              <c:y val="2.7816411682892821E-2"/>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2">
              <a:lumMod val="60000"/>
              <a:lumOff val="40000"/>
            </a:schemeClr>
          </a:solidFill>
          <a:ln w="19050">
            <a:solidFill>
              <a:schemeClr val="lt1"/>
            </a:solidFill>
          </a:ln>
          <a:effectLst/>
        </c:spPr>
        <c:dLbl>
          <c:idx val="0"/>
          <c:layout>
            <c:manualLayout>
              <c:x val="-0.1278843480678343"/>
              <c:y val="0.12517385257301808"/>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6">
              <a:lumMod val="75000"/>
            </a:schemeClr>
          </a:solidFill>
          <a:ln w="19050">
            <a:solidFill>
              <a:schemeClr val="lt1"/>
            </a:solidFill>
          </a:ln>
          <a:effectLst/>
        </c:spPr>
        <c:dLbl>
          <c:idx val="0"/>
          <c:layout>
            <c:manualLayout>
              <c:x val="-0.12510425354462054"/>
              <c:y val="-2.3180343069077423E-2"/>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Pivot!$E$46</c:f>
              <c:strCache>
                <c:ptCount val="1"/>
                <c:pt idx="0">
                  <c:v>Total</c:v>
                </c:pt>
              </c:strCache>
            </c:strRef>
          </c:tx>
          <c:dPt>
            <c:idx val="0"/>
            <c:bubble3D val="0"/>
            <c:spPr>
              <a:solidFill>
                <a:srgbClr val="C00000"/>
              </a:solidFill>
              <a:ln w="19050">
                <a:solidFill>
                  <a:srgbClr val="FF0000"/>
                </a:solidFill>
              </a:ln>
              <a:effectLst/>
            </c:spPr>
            <c:extLst>
              <c:ext xmlns:c16="http://schemas.microsoft.com/office/drawing/2014/chart" uri="{C3380CC4-5D6E-409C-BE32-E72D297353CC}">
                <c16:uniqueId val="{00000003-7B86-47BB-A33D-A5ED87F3F0E6}"/>
              </c:ext>
            </c:extLst>
          </c:dPt>
          <c:dLbls>
            <c:dLbl>
              <c:idx val="0"/>
              <c:layout>
                <c:manualLayout>
                  <c:x val="0.10286349735891021"/>
                  <c:y val="2.781641168289282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7B86-47BB-A33D-A5ED87F3F0E6}"/>
                </c:ext>
              </c:extLst>
            </c:dLbl>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Pivot!$D$47:$D$48</c:f>
              <c:strCache>
                <c:ptCount val="1"/>
                <c:pt idx="0">
                  <c:v>delayed</c:v>
                </c:pt>
              </c:strCache>
            </c:strRef>
          </c:cat>
          <c:val>
            <c:numRef>
              <c:f>Pivot!$E$47:$E$48</c:f>
              <c:numCache>
                <c:formatCode>General</c:formatCode>
                <c:ptCount val="1"/>
                <c:pt idx="0">
                  <c:v>951</c:v>
                </c:pt>
              </c:numCache>
            </c:numRef>
          </c:val>
          <c:extLst>
            <c:ext xmlns:c16="http://schemas.microsoft.com/office/drawing/2014/chart" uri="{C3380CC4-5D6E-409C-BE32-E72D297353CC}">
              <c16:uniqueId val="{00000000-7B86-47BB-A33D-A5ED87F3F0E6}"/>
            </c:ext>
          </c:extLst>
        </c:ser>
        <c:dLbls>
          <c:showLegendKey val="0"/>
          <c:showVal val="0"/>
          <c:showCatName val="0"/>
          <c:showSerName val="0"/>
          <c:showPercent val="0"/>
          <c:showBubbleSize val="0"/>
          <c:showLeaderLines val="0"/>
        </c:dLbls>
        <c:firstSliceAng val="0"/>
        <c:holeSize val="7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[Delivery_Data.xlsx]Pivot!PivotTable13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Orders by Cities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
        <c:idx val="3"/>
        <c:spPr>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s>
    <c:plotArea>
      <c:layout/>
      <c:lineChart>
        <c:grouping val="standard"/>
        <c:varyColors val="0"/>
        <c:ser>
          <c:idx val="0"/>
          <c:order val="0"/>
          <c:tx>
            <c:strRef>
              <c:f>Pivot!$L$46</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Pivot!$K$47:$K$52</c:f>
              <c:strCache>
                <c:ptCount val="5"/>
                <c:pt idx="0">
                  <c:v>City C</c:v>
                </c:pt>
                <c:pt idx="1">
                  <c:v>City A</c:v>
                </c:pt>
                <c:pt idx="2">
                  <c:v>City D</c:v>
                </c:pt>
                <c:pt idx="3">
                  <c:v>City E</c:v>
                </c:pt>
                <c:pt idx="4">
                  <c:v>City B</c:v>
                </c:pt>
              </c:strCache>
            </c:strRef>
          </c:cat>
          <c:val>
            <c:numRef>
              <c:f>Pivot!$L$47:$L$52</c:f>
              <c:numCache>
                <c:formatCode>General</c:formatCode>
                <c:ptCount val="5"/>
                <c:pt idx="0">
                  <c:v>171</c:v>
                </c:pt>
                <c:pt idx="1">
                  <c:v>179</c:v>
                </c:pt>
                <c:pt idx="2">
                  <c:v>187</c:v>
                </c:pt>
                <c:pt idx="3">
                  <c:v>206</c:v>
                </c:pt>
                <c:pt idx="4">
                  <c:v>208</c:v>
                </c:pt>
              </c:numCache>
            </c:numRef>
          </c:val>
          <c:smooth val="0"/>
          <c:extLst>
            <c:ext xmlns:c16="http://schemas.microsoft.com/office/drawing/2014/chart" uri="{C3380CC4-5D6E-409C-BE32-E72D297353CC}">
              <c16:uniqueId val="{00000000-A6F9-488D-B6EB-A9D1B8DCAC33}"/>
            </c:ext>
          </c:extLst>
        </c:ser>
        <c:dLbls>
          <c:dLblPos val="t"/>
          <c:showLegendKey val="0"/>
          <c:showVal val="1"/>
          <c:showCatName val="0"/>
          <c:showSerName val="0"/>
          <c:showPercent val="0"/>
          <c:showBubbleSize val="0"/>
        </c:dLbls>
        <c:smooth val="0"/>
        <c:axId val="1488558176"/>
        <c:axId val="1488561536"/>
      </c:lineChart>
      <c:catAx>
        <c:axId val="1488558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8561536"/>
        <c:crosses val="autoZero"/>
        <c:auto val="1"/>
        <c:lblAlgn val="ctr"/>
        <c:lblOffset val="100"/>
        <c:noMultiLvlLbl val="0"/>
      </c:catAx>
      <c:valAx>
        <c:axId val="14885615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8558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[Delivery_Data.xlsx]Pivot!PivotTable12</c:name>
    <c:fmtId val="7"/>
  </c:pivotSource>
  <c:chart>
    <c:title>
      <c:tx>
        <c:rich>
          <a:bodyPr rot="0" spcFirstLastPara="1" vertOverflow="ellipsis" vert="horz" wrap="square" anchor="ctr" anchorCtr="1"/>
          <a:lstStyle/>
          <a:p>
            <a:pPr algn="ctr" rtl="0">
              <a:defRPr lang="en-US" sz="1200" b="1" i="0" u="none" strike="noStrike" kern="1200" spc="0" baseline="0">
                <a:solidFill>
                  <a:srgbClr val="000000">
                    <a:lumMod val="65000"/>
                    <a:lumOff val="35000"/>
                  </a:srgbClr>
                </a:solidFill>
                <a:latin typeface="Candara" panose="020E0502030303020204" pitchFamily="34" charset="0"/>
                <a:ea typeface="+mn-ea"/>
                <a:cs typeface="+mn-cs"/>
              </a:defRPr>
            </a:pPr>
            <a:r>
              <a:rPr lang="en-US" sz="1200" b="1" i="0" u="none" strike="noStrike" kern="1200" spc="0" baseline="0">
                <a:solidFill>
                  <a:srgbClr val="000000">
                    <a:lumMod val="65000"/>
                    <a:lumOff val="35000"/>
                  </a:srgbClr>
                </a:solidFill>
                <a:latin typeface="Candara" panose="020E0502030303020204" pitchFamily="34" charset="0"/>
                <a:ea typeface="+mn-ea"/>
                <a:cs typeface="+mn-cs"/>
              </a:rPr>
              <a:t>Delivery Status</a:t>
            </a:r>
          </a:p>
        </c:rich>
      </c:tx>
      <c:overlay val="0"/>
      <c:spPr>
        <a:noFill/>
        <a:ln>
          <a:noFill/>
        </a:ln>
        <a:effectLst/>
      </c:spPr>
      <c:txPr>
        <a:bodyPr rot="0" spcFirstLastPara="1" vertOverflow="ellipsis" vert="horz" wrap="square" anchor="ctr" anchorCtr="1"/>
        <a:lstStyle/>
        <a:p>
          <a:pPr algn="ctr" rtl="0">
            <a:defRPr lang="en-US" sz="1200" b="1" i="0" u="none" strike="noStrike" kern="1200" spc="0" baseline="0">
              <a:solidFill>
                <a:srgbClr val="000000">
                  <a:lumMod val="65000"/>
                  <a:lumOff val="35000"/>
                </a:srgbClr>
              </a:solidFill>
              <a:latin typeface="Candara" panose="020E0502030303020204" pitchFamily="34"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spc="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C00000"/>
          </a:solidFill>
          <a:ln w="19050">
            <a:solidFill>
              <a:srgbClr val="FF0000"/>
            </a:solidFill>
          </a:ln>
          <a:effectLst/>
        </c:spPr>
        <c:dLbl>
          <c:idx val="0"/>
          <c:layout>
            <c:manualLayout>
              <c:x val="0.10286349735891021"/>
              <c:y val="2.7816411682892821E-2"/>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spc="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2">
              <a:lumMod val="60000"/>
              <a:lumOff val="40000"/>
            </a:schemeClr>
          </a:solidFill>
          <a:ln w="19050">
            <a:solidFill>
              <a:schemeClr val="lt1"/>
            </a:solidFill>
          </a:ln>
          <a:effectLst/>
        </c:spPr>
        <c:dLbl>
          <c:idx val="0"/>
          <c:layout>
            <c:manualLayout>
              <c:x val="-0.1278843480678343"/>
              <c:y val="0.12517385257301808"/>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spc="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6">
              <a:lumMod val="75000"/>
            </a:schemeClr>
          </a:solidFill>
          <a:ln w="19050">
            <a:solidFill>
              <a:schemeClr val="lt1"/>
            </a:solidFill>
          </a:ln>
          <a:effectLst/>
        </c:spPr>
        <c:dLbl>
          <c:idx val="0"/>
          <c:layout>
            <c:manualLayout>
              <c:x val="-0.12510425354462054"/>
              <c:y val="-2.3180343069077423E-2"/>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spc="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spc="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rgbClr val="C00000"/>
          </a:solidFill>
          <a:ln w="19050">
            <a:solidFill>
              <a:srgbClr val="FF0000"/>
            </a:solidFill>
          </a:ln>
          <a:effectLst/>
        </c:spPr>
        <c:dLbl>
          <c:idx val="0"/>
          <c:layout>
            <c:manualLayout>
              <c:x val="0.10286349735891021"/>
              <c:y val="2.7816411682892821E-2"/>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spc="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2">
              <a:lumMod val="60000"/>
              <a:lumOff val="40000"/>
            </a:schemeClr>
          </a:solidFill>
          <a:ln w="19050">
            <a:solidFill>
              <a:schemeClr val="lt1"/>
            </a:solidFill>
          </a:ln>
          <a:effectLst/>
        </c:spPr>
        <c:dLbl>
          <c:idx val="0"/>
          <c:layout>
            <c:manualLayout>
              <c:x val="-0.1278843480678343"/>
              <c:y val="0.12517385257301808"/>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spc="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6">
              <a:lumMod val="75000"/>
            </a:schemeClr>
          </a:solidFill>
          <a:ln w="19050">
            <a:solidFill>
              <a:schemeClr val="lt1"/>
            </a:solidFill>
          </a:ln>
          <a:effectLst/>
        </c:spPr>
        <c:dLbl>
          <c:idx val="0"/>
          <c:layout>
            <c:manualLayout>
              <c:x val="-0.12510425354462054"/>
              <c:y val="-2.3180343069077423E-2"/>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spc="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6576" tIns="18288" rIns="36576" bIns="18288" anchor="ctr" anchorCtr="1">
              <a:spAutoFit/>
            </a:bodyPr>
            <a:lstStyle/>
            <a:p>
              <a:pPr>
                <a:defRPr lang="en-US" sz="1200" b="1" i="0" u="none" strike="noStrike" kern="1200" spc="0" baseline="0">
                  <a:solidFill>
                    <a:srgbClr val="000000">
                      <a:lumMod val="65000"/>
                      <a:lumOff val="35000"/>
                    </a:srgbClr>
                  </a:solidFill>
                  <a:latin typeface="Candara" panose="020E0502030303020204" pitchFamily="34" charset="0"/>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rgbClr val="C00000"/>
          </a:solidFill>
          <a:ln w="19050">
            <a:solidFill>
              <a:srgbClr val="FF0000"/>
            </a:solidFill>
          </a:ln>
          <a:effectLst/>
        </c:spPr>
        <c:dLbl>
          <c:idx val="0"/>
          <c:layout>
            <c:manualLayout>
              <c:x val="0.10286349735891021"/>
              <c:y val="2.7816411682892821E-2"/>
            </c:manualLayout>
          </c:layout>
          <c:spPr>
            <a:solidFill>
              <a:srgbClr val="FFFFFF"/>
            </a:solidFill>
            <a:ln>
              <a:solidFill>
                <a:srgbClr val="000000">
                  <a:lumMod val="25000"/>
                  <a:lumOff val="75000"/>
                </a:srgbClr>
              </a:solidFill>
            </a:ln>
            <a:effectLst/>
          </c:spPr>
          <c:txPr>
            <a:bodyPr rot="0" spcFirstLastPara="1" vertOverflow="clip" horzOverflow="clip" vert="horz" wrap="square" lIns="36576" tIns="18288" rIns="36576" bIns="18288" anchor="ctr" anchorCtr="1">
              <a:spAutoFit/>
            </a:bodyPr>
            <a:lstStyle/>
            <a:p>
              <a:pPr>
                <a:defRPr lang="en-US" sz="1200" b="1" i="0" u="none" strike="noStrike" kern="1200" spc="0" baseline="0">
                  <a:solidFill>
                    <a:srgbClr val="000000">
                      <a:lumMod val="65000"/>
                      <a:lumOff val="35000"/>
                    </a:srgbClr>
                  </a:solidFill>
                  <a:latin typeface="Candara" panose="020E0502030303020204" pitchFamily="34" charset="0"/>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2">
              <a:lumMod val="60000"/>
              <a:lumOff val="40000"/>
            </a:schemeClr>
          </a:solidFill>
          <a:ln w="19050">
            <a:solidFill>
              <a:schemeClr val="lt1"/>
            </a:solidFill>
          </a:ln>
          <a:effectLst/>
        </c:spPr>
        <c:dLbl>
          <c:idx val="0"/>
          <c:layout>
            <c:manualLayout>
              <c:x val="-0.1278843480678343"/>
              <c:y val="0.12517385257301808"/>
            </c:manualLayout>
          </c:layout>
          <c:spPr>
            <a:solidFill>
              <a:srgbClr val="FFFFFF"/>
            </a:solidFill>
            <a:ln>
              <a:solidFill>
                <a:srgbClr val="000000">
                  <a:lumMod val="25000"/>
                  <a:lumOff val="75000"/>
                </a:srgbClr>
              </a:solidFill>
            </a:ln>
            <a:effectLst/>
          </c:spPr>
          <c:txPr>
            <a:bodyPr rot="0" spcFirstLastPara="1" vertOverflow="clip" horzOverflow="clip" vert="horz" wrap="square" lIns="36576" tIns="18288" rIns="36576" bIns="18288" anchor="ctr" anchorCtr="1">
              <a:spAutoFit/>
            </a:bodyPr>
            <a:lstStyle/>
            <a:p>
              <a:pPr>
                <a:defRPr lang="en-US" sz="1200" b="1" i="0" u="none" strike="noStrike" kern="1200" spc="0" baseline="0">
                  <a:solidFill>
                    <a:srgbClr val="000000">
                      <a:lumMod val="65000"/>
                      <a:lumOff val="35000"/>
                    </a:srgbClr>
                  </a:solidFill>
                  <a:latin typeface="Candara" panose="020E0502030303020204" pitchFamily="34" charset="0"/>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6">
              <a:lumMod val="75000"/>
            </a:schemeClr>
          </a:solidFill>
          <a:ln w="19050">
            <a:solidFill>
              <a:schemeClr val="lt1"/>
            </a:solidFill>
          </a:ln>
          <a:effectLst/>
        </c:spPr>
        <c:dLbl>
          <c:idx val="0"/>
          <c:layout>
            <c:manualLayout>
              <c:x val="-0.12510425354462054"/>
              <c:y val="-2.3180343069077423E-2"/>
            </c:manualLayout>
          </c:layout>
          <c:spPr>
            <a:solidFill>
              <a:srgbClr val="FFFFFF"/>
            </a:solidFill>
            <a:ln>
              <a:solidFill>
                <a:srgbClr val="000000">
                  <a:lumMod val="25000"/>
                  <a:lumOff val="75000"/>
                </a:srgbClr>
              </a:solidFill>
            </a:ln>
            <a:effectLst/>
          </c:spPr>
          <c:txPr>
            <a:bodyPr rot="0" spcFirstLastPara="1" vertOverflow="clip" horzOverflow="clip" vert="horz" wrap="square" lIns="36576" tIns="18288" rIns="36576" bIns="18288" anchor="ctr" anchorCtr="1">
              <a:spAutoFit/>
            </a:bodyPr>
            <a:lstStyle/>
            <a:p>
              <a:pPr>
                <a:defRPr lang="en-US" sz="1200" b="1" i="0" u="none" strike="noStrike" kern="1200" spc="0" baseline="0">
                  <a:solidFill>
                    <a:srgbClr val="000000">
                      <a:lumMod val="65000"/>
                      <a:lumOff val="35000"/>
                    </a:srgbClr>
                  </a:solidFill>
                  <a:latin typeface="Candara" panose="020E0502030303020204" pitchFamily="34" charset="0"/>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Pivot!$E$46</c:f>
              <c:strCache>
                <c:ptCount val="1"/>
                <c:pt idx="0">
                  <c:v>Total</c:v>
                </c:pt>
              </c:strCache>
            </c:strRef>
          </c:tx>
          <c:dPt>
            <c:idx val="0"/>
            <c:bubble3D val="0"/>
            <c:spPr>
              <a:solidFill>
                <a:srgbClr val="C00000"/>
              </a:solidFill>
              <a:ln w="19050">
                <a:solidFill>
                  <a:srgbClr val="FF0000"/>
                </a:solidFill>
              </a:ln>
              <a:effectLst/>
            </c:spPr>
            <c:extLst>
              <c:ext xmlns:c16="http://schemas.microsoft.com/office/drawing/2014/chart" uri="{C3380CC4-5D6E-409C-BE32-E72D297353CC}">
                <c16:uniqueId val="{00000001-7018-4AD9-A99D-8BC2FE399BC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018-4AD9-A99D-8BC2FE399BC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018-4AD9-A99D-8BC2FE399BC4}"/>
              </c:ext>
            </c:extLst>
          </c:dPt>
          <c:dLbls>
            <c:dLbl>
              <c:idx val="0"/>
              <c:layout>
                <c:manualLayout>
                  <c:x val="0.10286349735891021"/>
                  <c:y val="2.781641168289282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7018-4AD9-A99D-8BC2FE399BC4}"/>
                </c:ext>
              </c:extLst>
            </c:dLbl>
            <c:spPr>
              <a:solidFill>
                <a:srgbClr val="FFFFFF"/>
              </a:solidFill>
              <a:ln>
                <a:solidFill>
                  <a:srgbClr val="000000">
                    <a:lumMod val="25000"/>
                    <a:lumOff val="75000"/>
                  </a:srgbClr>
                </a:solidFill>
              </a:ln>
              <a:effectLst/>
            </c:spPr>
            <c:txPr>
              <a:bodyPr rot="0" spcFirstLastPara="1" vertOverflow="clip" horzOverflow="clip" vert="horz" wrap="square" lIns="36576" tIns="18288" rIns="36576" bIns="18288" anchor="ctr" anchorCtr="1">
                <a:spAutoFit/>
              </a:bodyPr>
              <a:lstStyle/>
              <a:p>
                <a:pPr>
                  <a:defRPr lang="en-US" sz="1200" b="1" i="0" u="none" strike="noStrike" kern="1200" spc="0" baseline="0">
                    <a:solidFill>
                      <a:srgbClr val="000000">
                        <a:lumMod val="65000"/>
                        <a:lumOff val="35000"/>
                      </a:srgbClr>
                    </a:solidFill>
                    <a:latin typeface="Candara" panose="020E0502030303020204" pitchFamily="34" charset="0"/>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Pivot!$D$47:$D$48</c:f>
              <c:strCache>
                <c:ptCount val="1"/>
                <c:pt idx="0">
                  <c:v>delayed</c:v>
                </c:pt>
              </c:strCache>
            </c:strRef>
          </c:cat>
          <c:val>
            <c:numRef>
              <c:f>Pivot!$E$47:$E$48</c:f>
              <c:numCache>
                <c:formatCode>General</c:formatCode>
                <c:ptCount val="1"/>
                <c:pt idx="0">
                  <c:v>951</c:v>
                </c:pt>
              </c:numCache>
            </c:numRef>
          </c:val>
          <c:extLst>
            <c:ext xmlns:c16="http://schemas.microsoft.com/office/drawing/2014/chart" uri="{C3380CC4-5D6E-409C-BE32-E72D297353CC}">
              <c16:uniqueId val="{00000006-7018-4AD9-A99D-8BC2FE399BC4}"/>
            </c:ext>
          </c:extLst>
        </c:ser>
        <c:dLbls>
          <c:showLegendKey val="0"/>
          <c:showVal val="0"/>
          <c:showCatName val="0"/>
          <c:showSerName val="0"/>
          <c:showPercent val="0"/>
          <c:showBubbleSize val="0"/>
          <c:showLeaderLines val="0"/>
        </c:dLbls>
        <c:firstSliceAng val="0"/>
        <c:holeSize val="7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200" b="1" i="0" u="none" strike="noStrike" kern="1200" spc="0" baseline="0">
              <a:solidFill>
                <a:srgbClr val="000000">
                  <a:lumMod val="65000"/>
                  <a:lumOff val="35000"/>
                </a:srgbClr>
              </a:solidFill>
              <a:latin typeface="Candara" panose="020E0502030303020204" pitchFamily="34" charset="0"/>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2">
        <a:lumMod val="85000"/>
      </a:schemeClr>
    </a:solidFill>
    <a:ln w="9525" cap="flat" cmpd="sng" algn="ctr">
      <a:solidFill>
        <a:sysClr val="windowText" lastClr="000000"/>
      </a:solidFill>
      <a:round/>
    </a:ln>
    <a:effectLst/>
  </c:spPr>
  <c:txPr>
    <a:bodyPr/>
    <a:lstStyle/>
    <a:p>
      <a:pPr algn="ctr" rtl="0">
        <a:defRPr lang="en-US" sz="1200" b="1" i="0" u="none" strike="noStrike" kern="1200" spc="0" baseline="0">
          <a:solidFill>
            <a:srgbClr val="000000">
              <a:lumMod val="65000"/>
              <a:lumOff val="35000"/>
            </a:srgbClr>
          </a:solidFill>
          <a:latin typeface="Candara" panose="020E0502030303020204" pitchFamily="34" charset="0"/>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[Delivery_Data.xlsx]Pivot!PivotTable13</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latin typeface="Candara" panose="020E0502030303020204" pitchFamily="34" charset="0"/>
              </a:rPr>
              <a:t>Number of Orders by Cities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Pivot!$L$46</c:f>
              <c:strCache>
                <c:ptCount val="1"/>
                <c:pt idx="0">
                  <c:v>Total</c:v>
                </c:pt>
              </c:strCache>
            </c:strRef>
          </c:tx>
          <c:spPr>
            <a:ln w="28575" cap="rnd">
              <a:solidFill>
                <a:schemeClr val="accent2">
                  <a:lumMod val="75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Pivot!$K$47:$K$52</c:f>
              <c:strCache>
                <c:ptCount val="5"/>
                <c:pt idx="0">
                  <c:v>City C</c:v>
                </c:pt>
                <c:pt idx="1">
                  <c:v>City A</c:v>
                </c:pt>
                <c:pt idx="2">
                  <c:v>City D</c:v>
                </c:pt>
                <c:pt idx="3">
                  <c:v>City E</c:v>
                </c:pt>
                <c:pt idx="4">
                  <c:v>City B</c:v>
                </c:pt>
              </c:strCache>
            </c:strRef>
          </c:cat>
          <c:val>
            <c:numRef>
              <c:f>Pivot!$L$47:$L$52</c:f>
              <c:numCache>
                <c:formatCode>General</c:formatCode>
                <c:ptCount val="5"/>
                <c:pt idx="0">
                  <c:v>171</c:v>
                </c:pt>
                <c:pt idx="1">
                  <c:v>179</c:v>
                </c:pt>
                <c:pt idx="2">
                  <c:v>187</c:v>
                </c:pt>
                <c:pt idx="3">
                  <c:v>206</c:v>
                </c:pt>
                <c:pt idx="4">
                  <c:v>208</c:v>
                </c:pt>
              </c:numCache>
            </c:numRef>
          </c:val>
          <c:smooth val="0"/>
          <c:extLst>
            <c:ext xmlns:c16="http://schemas.microsoft.com/office/drawing/2014/chart" uri="{C3380CC4-5D6E-409C-BE32-E72D297353CC}">
              <c16:uniqueId val="{00000000-19D9-4541-A609-171FB2F26BBE}"/>
            </c:ext>
          </c:extLst>
        </c:ser>
        <c:dLbls>
          <c:dLblPos val="t"/>
          <c:showLegendKey val="0"/>
          <c:showVal val="1"/>
          <c:showCatName val="0"/>
          <c:showSerName val="0"/>
          <c:showPercent val="0"/>
          <c:showBubbleSize val="0"/>
        </c:dLbls>
        <c:smooth val="0"/>
        <c:axId val="1488558176"/>
        <c:axId val="1488561536"/>
      </c:lineChart>
      <c:catAx>
        <c:axId val="1488558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8561536"/>
        <c:crosses val="autoZero"/>
        <c:auto val="1"/>
        <c:lblAlgn val="ctr"/>
        <c:lblOffset val="100"/>
        <c:noMultiLvlLbl val="0"/>
      </c:catAx>
      <c:valAx>
        <c:axId val="14885615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855817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lumMod val="8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[Delivery_Data.xlsx]Pivot!PivotTable8</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latin typeface="Candara" panose="020E0502030303020204" pitchFamily="34" charset="0"/>
              </a:rPr>
              <a:t>Average delay Time by Routes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Pivot!$H$24</c:f>
              <c:strCache>
                <c:ptCount val="1"/>
                <c:pt idx="0">
                  <c:v>Total</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Pivot!$G$25:$G$30</c:f>
              <c:strCache>
                <c:ptCount val="5"/>
                <c:pt idx="0">
                  <c:v>Route3</c:v>
                </c:pt>
                <c:pt idx="1">
                  <c:v>Route4</c:v>
                </c:pt>
                <c:pt idx="2">
                  <c:v>Route5</c:v>
                </c:pt>
                <c:pt idx="3">
                  <c:v>Route2</c:v>
                </c:pt>
                <c:pt idx="4">
                  <c:v>Route1</c:v>
                </c:pt>
              </c:strCache>
            </c:strRef>
          </c:cat>
          <c:val>
            <c:numRef>
              <c:f>Pivot!$H$25:$H$30</c:f>
              <c:numCache>
                <c:formatCode>0.00</c:formatCode>
                <c:ptCount val="5"/>
                <c:pt idx="0">
                  <c:v>20.300546448087431</c:v>
                </c:pt>
                <c:pt idx="1">
                  <c:v>20.081967213114755</c:v>
                </c:pt>
                <c:pt idx="2">
                  <c:v>19.851063829787233</c:v>
                </c:pt>
                <c:pt idx="3">
                  <c:v>19.848341232227487</c:v>
                </c:pt>
                <c:pt idx="4">
                  <c:v>19.763440860215052</c:v>
                </c:pt>
              </c:numCache>
            </c:numRef>
          </c:val>
          <c:extLst>
            <c:ext xmlns:c16="http://schemas.microsoft.com/office/drawing/2014/chart" uri="{C3380CC4-5D6E-409C-BE32-E72D297353CC}">
              <c16:uniqueId val="{00000000-6469-416B-AC28-B566F1F1466C}"/>
            </c:ext>
          </c:extLst>
        </c:ser>
        <c:dLbls>
          <c:dLblPos val="inEnd"/>
          <c:showLegendKey val="0"/>
          <c:showVal val="1"/>
          <c:showCatName val="0"/>
          <c:showSerName val="0"/>
          <c:showPercent val="0"/>
          <c:showBubbleSize val="0"/>
        </c:dLbls>
        <c:gapWidth val="182"/>
        <c:axId val="1158120496"/>
        <c:axId val="1158122416"/>
      </c:barChart>
      <c:catAx>
        <c:axId val="11581204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8122416"/>
        <c:crosses val="autoZero"/>
        <c:auto val="1"/>
        <c:lblAlgn val="ctr"/>
        <c:lblOffset val="100"/>
        <c:noMultiLvlLbl val="0"/>
      </c:catAx>
      <c:valAx>
        <c:axId val="1158122416"/>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812049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2">
        <a:lumMod val="85000"/>
      </a:schemeClr>
    </a:solidFill>
    <a:ln w="1905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9</xdr:col>
      <xdr:colOff>363855</xdr:colOff>
      <xdr:row>21</xdr:row>
      <xdr:rowOff>60007</xdr:rowOff>
    </xdr:from>
    <xdr:to>
      <xdr:col>13</xdr:col>
      <xdr:colOff>379095</xdr:colOff>
      <xdr:row>36</xdr:row>
      <xdr:rowOff>84772</xdr:rowOff>
    </xdr:to>
    <xdr:graphicFrame macro="">
      <xdr:nvGraphicFramePr>
        <xdr:cNvPr id="2" name="Chart 1">
          <a:extLst>
            <a:ext uri="{FF2B5EF4-FFF2-40B4-BE49-F238E27FC236}">
              <a16:creationId xmlns:a16="http://schemas.microsoft.com/office/drawing/2014/main" id="{3E56F05D-9526-0EC3-D528-B4A2356EDC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1005840</xdr:colOff>
      <xdr:row>45</xdr:row>
      <xdr:rowOff>107632</xdr:rowOff>
    </xdr:from>
    <xdr:to>
      <xdr:col>9</xdr:col>
      <xdr:colOff>1131570</xdr:colOff>
      <xdr:row>60</xdr:row>
      <xdr:rowOff>134302</xdr:rowOff>
    </xdr:to>
    <xdr:graphicFrame macro="">
      <xdr:nvGraphicFramePr>
        <xdr:cNvPr id="3" name="Chart 2">
          <a:extLst>
            <a:ext uri="{FF2B5EF4-FFF2-40B4-BE49-F238E27FC236}">
              <a16:creationId xmlns:a16="http://schemas.microsoft.com/office/drawing/2014/main" id="{8E230CC5-134E-B7B8-B30E-FD1811AB9D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504825</xdr:colOff>
      <xdr:row>55</xdr:row>
      <xdr:rowOff>159067</xdr:rowOff>
    </xdr:from>
    <xdr:to>
      <xdr:col>17</xdr:col>
      <xdr:colOff>47625</xdr:colOff>
      <xdr:row>71</xdr:row>
      <xdr:rowOff>952</xdr:rowOff>
    </xdr:to>
    <xdr:graphicFrame macro="">
      <xdr:nvGraphicFramePr>
        <xdr:cNvPr id="4" name="Chart 3">
          <a:extLst>
            <a:ext uri="{FF2B5EF4-FFF2-40B4-BE49-F238E27FC236}">
              <a16:creationId xmlns:a16="http://schemas.microsoft.com/office/drawing/2014/main" id="{B2F523E7-AAF2-9115-EC66-D90036A7E1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93345</xdr:colOff>
      <xdr:row>29</xdr:row>
      <xdr:rowOff>85725</xdr:rowOff>
    </xdr:from>
    <xdr:to>
      <xdr:col>3</xdr:col>
      <xdr:colOff>590550</xdr:colOff>
      <xdr:row>43</xdr:row>
      <xdr:rowOff>19050</xdr:rowOff>
    </xdr:to>
    <mc:AlternateContent xmlns:mc="http://schemas.openxmlformats.org/markup-compatibility/2006">
      <mc:Choice xmlns:a14="http://schemas.microsoft.com/office/drawing/2010/main" Requires="a14">
        <xdr:graphicFrame macro="">
          <xdr:nvGraphicFramePr>
            <xdr:cNvPr id="6" name="Delay Flag">
              <a:extLst>
                <a:ext uri="{FF2B5EF4-FFF2-40B4-BE49-F238E27FC236}">
                  <a16:creationId xmlns:a16="http://schemas.microsoft.com/office/drawing/2014/main" id="{006CC9C3-643F-D1B7-3B8E-93B057FA7C7D}"/>
                </a:ext>
              </a:extLst>
            </xdr:cNvPr>
            <xdr:cNvGraphicFramePr/>
          </xdr:nvGraphicFramePr>
          <xdr:xfrm>
            <a:off x="0" y="0"/>
            <a:ext cx="0" cy="0"/>
          </xdr:xfrm>
          <a:graphic>
            <a:graphicData uri="http://schemas.microsoft.com/office/drawing/2010/slicer">
              <sle:slicer xmlns:sle="http://schemas.microsoft.com/office/drawing/2010/slicer" name="Delay Flag"/>
            </a:graphicData>
          </a:graphic>
        </xdr:graphicFrame>
      </mc:Choice>
      <mc:Fallback>
        <xdr:sp macro="" textlink="">
          <xdr:nvSpPr>
            <xdr:cNvPr id="0" name=""/>
            <xdr:cNvSpPr>
              <a:spLocks noTextEdit="1"/>
            </xdr:cNvSpPr>
          </xdr:nvSpPr>
          <xdr:spPr>
            <a:xfrm>
              <a:off x="1849755" y="5412105"/>
              <a:ext cx="1823085" cy="246126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354330</xdr:colOff>
      <xdr:row>29</xdr:row>
      <xdr:rowOff>139065</xdr:rowOff>
    </xdr:from>
    <xdr:to>
      <xdr:col>2</xdr:col>
      <xdr:colOff>434340</xdr:colOff>
      <xdr:row>43</xdr:row>
      <xdr:rowOff>76200</xdr:rowOff>
    </xdr:to>
    <mc:AlternateContent xmlns:mc="http://schemas.openxmlformats.org/markup-compatibility/2006">
      <mc:Choice xmlns:a14="http://schemas.microsoft.com/office/drawing/2010/main" Requires="a14">
        <xdr:graphicFrame macro="">
          <xdr:nvGraphicFramePr>
            <xdr:cNvPr id="7" name="Route">
              <a:extLst>
                <a:ext uri="{FF2B5EF4-FFF2-40B4-BE49-F238E27FC236}">
                  <a16:creationId xmlns:a16="http://schemas.microsoft.com/office/drawing/2014/main" id="{512EBB76-2F2A-A88A-F5AD-F478DFC8F4ED}"/>
                </a:ext>
              </a:extLst>
            </xdr:cNvPr>
            <xdr:cNvGraphicFramePr/>
          </xdr:nvGraphicFramePr>
          <xdr:xfrm>
            <a:off x="0" y="0"/>
            <a:ext cx="0" cy="0"/>
          </xdr:xfrm>
          <a:graphic>
            <a:graphicData uri="http://schemas.microsoft.com/office/drawing/2010/slicer">
              <sle:slicer xmlns:sle="http://schemas.microsoft.com/office/drawing/2010/slicer" name="Route"/>
            </a:graphicData>
          </a:graphic>
        </xdr:graphicFrame>
      </mc:Choice>
      <mc:Fallback>
        <xdr:sp macro="" textlink="">
          <xdr:nvSpPr>
            <xdr:cNvPr id="0" name=""/>
            <xdr:cNvSpPr>
              <a:spLocks noTextEdit="1"/>
            </xdr:cNvSpPr>
          </xdr:nvSpPr>
          <xdr:spPr>
            <a:xfrm>
              <a:off x="358140" y="5459730"/>
              <a:ext cx="1832610" cy="247459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472440</xdr:colOff>
      <xdr:row>27</xdr:row>
      <xdr:rowOff>38101</xdr:rowOff>
    </xdr:from>
    <xdr:to>
      <xdr:col>8</xdr:col>
      <xdr:colOff>800100</xdr:colOff>
      <xdr:row>34</xdr:row>
      <xdr:rowOff>53341</xdr:rowOff>
    </xdr:to>
    <mc:AlternateContent xmlns:mc="http://schemas.openxmlformats.org/markup-compatibility/2006">
      <mc:Choice xmlns:a14="http://schemas.microsoft.com/office/drawing/2010/main" Requires="a14">
        <xdr:graphicFrame macro="">
          <xdr:nvGraphicFramePr>
            <xdr:cNvPr id="8" name="Delivery Zone">
              <a:extLst>
                <a:ext uri="{FF2B5EF4-FFF2-40B4-BE49-F238E27FC236}">
                  <a16:creationId xmlns:a16="http://schemas.microsoft.com/office/drawing/2014/main" id="{C655A372-95D0-0654-D04C-781A113290AF}"/>
                </a:ext>
              </a:extLst>
            </xdr:cNvPr>
            <xdr:cNvGraphicFramePr/>
          </xdr:nvGraphicFramePr>
          <xdr:xfrm>
            <a:off x="0" y="0"/>
            <a:ext cx="0" cy="0"/>
          </xdr:xfrm>
          <a:graphic>
            <a:graphicData uri="http://schemas.microsoft.com/office/drawing/2010/slicer">
              <sle:slicer xmlns:sle="http://schemas.microsoft.com/office/drawing/2010/slicer" name="Delivery Zone"/>
            </a:graphicData>
          </a:graphic>
        </xdr:graphicFrame>
      </mc:Choice>
      <mc:Fallback>
        <xdr:sp macro="" textlink="">
          <xdr:nvSpPr>
            <xdr:cNvPr id="0" name=""/>
            <xdr:cNvSpPr>
              <a:spLocks noTextEdit="1"/>
            </xdr:cNvSpPr>
          </xdr:nvSpPr>
          <xdr:spPr>
            <a:xfrm>
              <a:off x="8382000" y="5000626"/>
              <a:ext cx="1828800" cy="12858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371475</xdr:colOff>
      <xdr:row>6</xdr:row>
      <xdr:rowOff>100965</xdr:rowOff>
    </xdr:from>
    <xdr:to>
      <xdr:col>6</xdr:col>
      <xdr:colOff>302894</xdr:colOff>
      <xdr:row>10</xdr:row>
      <xdr:rowOff>15241</xdr:rowOff>
    </xdr:to>
    <xdr:sp macro="" textlink="Pivot!A4">
      <xdr:nvSpPr>
        <xdr:cNvPr id="30" name="Rectangle: Rounded Corners 29">
          <a:extLst>
            <a:ext uri="{FF2B5EF4-FFF2-40B4-BE49-F238E27FC236}">
              <a16:creationId xmlns:a16="http://schemas.microsoft.com/office/drawing/2014/main" id="{4093CF5C-AA45-3C4E-5D54-6FC080D188EA}"/>
            </a:ext>
          </a:extLst>
        </xdr:cNvPr>
        <xdr:cNvSpPr/>
      </xdr:nvSpPr>
      <xdr:spPr>
        <a:xfrm>
          <a:off x="1685925" y="1101090"/>
          <a:ext cx="1760219" cy="676276"/>
        </a:xfrm>
        <a:prstGeom prst="roundRect">
          <a:avLst/>
        </a:prstGeom>
        <a:solidFill>
          <a:schemeClr val="accent2"/>
        </a:solidFill>
        <a:ln>
          <a:solidFill>
            <a:schemeClr val="tx2">
              <a:lumMod val="75000"/>
              <a:lumOff val="2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AFBE53AA-7779-45DD-8A15-D53283B83A8F}" type="TxLink">
            <a:rPr lang="en-US" sz="2800" b="0" i="0" u="none" strike="noStrike">
              <a:solidFill>
                <a:srgbClr val="000000"/>
              </a:solidFill>
              <a:latin typeface="Candara" panose="020E0502030303020204" pitchFamily="34" charset="0"/>
              <a:ea typeface="Calibri"/>
              <a:cs typeface="Calibri"/>
            </a:rPr>
            <a:t>18.8</a:t>
          </a:fld>
          <a:r>
            <a:rPr lang="en-US" sz="2800" b="0" i="0" u="none" strike="noStrike">
              <a:solidFill>
                <a:srgbClr val="000000"/>
              </a:solidFill>
              <a:latin typeface="Candara" panose="020E0502030303020204" pitchFamily="34" charset="0"/>
              <a:ea typeface="Calibri"/>
              <a:cs typeface="Calibri"/>
            </a:rPr>
            <a:t> %</a:t>
          </a:r>
          <a:endParaRPr lang="en-GB" sz="2800">
            <a:latin typeface="Candara" panose="020E0502030303020204" pitchFamily="34" charset="0"/>
          </a:endParaRPr>
        </a:p>
      </xdr:txBody>
    </xdr:sp>
    <xdr:clientData/>
  </xdr:twoCellAnchor>
  <xdr:twoCellAnchor>
    <xdr:from>
      <xdr:col>10</xdr:col>
      <xdr:colOff>188595</xdr:colOff>
      <xdr:row>6</xdr:row>
      <xdr:rowOff>152401</xdr:rowOff>
    </xdr:from>
    <xdr:to>
      <xdr:col>14</xdr:col>
      <xdr:colOff>215265</xdr:colOff>
      <xdr:row>9</xdr:row>
      <xdr:rowOff>186691</xdr:rowOff>
    </xdr:to>
    <xdr:sp macro="" textlink="Pivot!C8">
      <xdr:nvSpPr>
        <xdr:cNvPr id="32" name="Rectangle: Rounded Corners 31">
          <a:extLst>
            <a:ext uri="{FF2B5EF4-FFF2-40B4-BE49-F238E27FC236}">
              <a16:creationId xmlns:a16="http://schemas.microsoft.com/office/drawing/2014/main" id="{73D2906D-A447-1111-D4CC-5A0245BBEE76}"/>
            </a:ext>
          </a:extLst>
        </xdr:cNvPr>
        <xdr:cNvSpPr/>
      </xdr:nvSpPr>
      <xdr:spPr>
        <a:xfrm>
          <a:off x="5770245" y="1152526"/>
          <a:ext cx="2465070" cy="605790"/>
        </a:xfrm>
        <a:prstGeom prst="roundRect">
          <a:avLst/>
        </a:prstGeom>
        <a:solidFill>
          <a:schemeClr val="accent2"/>
        </a:solidFill>
        <a:ln>
          <a:solidFill>
            <a:schemeClr val="tx2">
              <a:lumMod val="75000"/>
              <a:lumOff val="2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367455B5-DDDF-468D-8AAF-6FE1F04ADC6E}" type="TxLink">
            <a:rPr lang="en-US" sz="2800" b="0" i="0" u="none" strike="noStrike">
              <a:solidFill>
                <a:srgbClr val="000000"/>
              </a:solidFill>
              <a:latin typeface="Candara" panose="020E0502030303020204" pitchFamily="34" charset="0"/>
              <a:ea typeface="Calibri"/>
              <a:cs typeface="Calibri"/>
            </a:rPr>
            <a:pPr marL="0" indent="0" algn="ctr"/>
            <a:t>20</a:t>
          </a:fld>
          <a:r>
            <a:rPr lang="en-US" sz="2800" b="0" i="0" u="none" strike="noStrike">
              <a:solidFill>
                <a:srgbClr val="000000"/>
              </a:solidFill>
              <a:latin typeface="Candara" panose="020E0502030303020204" pitchFamily="34" charset="0"/>
              <a:ea typeface="Calibri"/>
              <a:cs typeface="Calibri"/>
            </a:rPr>
            <a:t> mins/order</a:t>
          </a:r>
          <a:endParaRPr lang="en-GB" sz="2800" b="0" i="0" u="none" strike="noStrike">
            <a:solidFill>
              <a:srgbClr val="000000"/>
            </a:solidFill>
            <a:latin typeface="Candara" panose="020E0502030303020204" pitchFamily="34" charset="0"/>
            <a:ea typeface="Calibri"/>
            <a:cs typeface="Calibri"/>
          </a:endParaRPr>
        </a:p>
      </xdr:txBody>
    </xdr:sp>
    <xdr:clientData/>
  </xdr:twoCellAnchor>
  <xdr:twoCellAnchor>
    <xdr:from>
      <xdr:col>6</xdr:col>
      <xdr:colOff>443866</xdr:colOff>
      <xdr:row>6</xdr:row>
      <xdr:rowOff>133350</xdr:rowOff>
    </xdr:from>
    <xdr:to>
      <xdr:col>10</xdr:col>
      <xdr:colOff>24766</xdr:colOff>
      <xdr:row>10</xdr:row>
      <xdr:rowOff>0</xdr:rowOff>
    </xdr:to>
    <xdr:sp macro="" textlink="Pivot!E4">
      <xdr:nvSpPr>
        <xdr:cNvPr id="31" name="Rectangle: Rounded Corners 30">
          <a:extLst>
            <a:ext uri="{FF2B5EF4-FFF2-40B4-BE49-F238E27FC236}">
              <a16:creationId xmlns:a16="http://schemas.microsoft.com/office/drawing/2014/main" id="{B1EE03ED-0EB5-094A-1683-90DFD197DC61}"/>
            </a:ext>
          </a:extLst>
        </xdr:cNvPr>
        <xdr:cNvSpPr/>
      </xdr:nvSpPr>
      <xdr:spPr>
        <a:xfrm>
          <a:off x="3587116" y="1133475"/>
          <a:ext cx="2019300" cy="628650"/>
        </a:xfrm>
        <a:prstGeom prst="roundRect">
          <a:avLst/>
        </a:prstGeom>
        <a:solidFill>
          <a:schemeClr val="accent2"/>
        </a:solidFill>
        <a:ln>
          <a:solidFill>
            <a:schemeClr val="tx2">
              <a:lumMod val="75000"/>
              <a:lumOff val="2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2B734218-F24A-453A-B930-82D3643A1B70}" type="TxLink">
            <a:rPr lang="en-US" sz="2800" b="0" i="0" u="none" strike="noStrike">
              <a:solidFill>
                <a:srgbClr val="000000"/>
              </a:solidFill>
              <a:latin typeface="Candara" panose="020E0502030303020204" pitchFamily="34" charset="0"/>
              <a:ea typeface="Calibri"/>
              <a:cs typeface="Calibri"/>
            </a:rPr>
            <a:pPr marL="0" indent="0" algn="ctr"/>
            <a:t>152</a:t>
          </a:fld>
          <a:r>
            <a:rPr lang="en-US" sz="2800" b="0" i="0" u="none" strike="noStrike">
              <a:solidFill>
                <a:srgbClr val="000000"/>
              </a:solidFill>
              <a:latin typeface="Candara" panose="020E0502030303020204" pitchFamily="34" charset="0"/>
              <a:ea typeface="Calibri"/>
              <a:cs typeface="Calibri"/>
            </a:rPr>
            <a:t> mins</a:t>
          </a:r>
          <a:endParaRPr lang="en-GB" sz="2800" b="0" i="0" u="none" strike="noStrike">
            <a:solidFill>
              <a:srgbClr val="000000"/>
            </a:solidFill>
            <a:latin typeface="Candara" panose="020E0502030303020204" pitchFamily="34" charset="0"/>
            <a:ea typeface="Calibri"/>
            <a:cs typeface="Calibri"/>
          </a:endParaRPr>
        </a:p>
      </xdr:txBody>
    </xdr:sp>
    <xdr:clientData/>
  </xdr:twoCellAnchor>
  <xdr:twoCellAnchor>
    <xdr:from>
      <xdr:col>14</xdr:col>
      <xdr:colOff>295275</xdr:colOff>
      <xdr:row>6</xdr:row>
      <xdr:rowOff>133350</xdr:rowOff>
    </xdr:from>
    <xdr:to>
      <xdr:col>17</xdr:col>
      <xdr:colOff>434340</xdr:colOff>
      <xdr:row>9</xdr:row>
      <xdr:rowOff>173356</xdr:rowOff>
    </xdr:to>
    <xdr:sp macro="" textlink="Pivot!D16">
      <xdr:nvSpPr>
        <xdr:cNvPr id="5" name="Rectangle: Rounded Corners 4">
          <a:extLst>
            <a:ext uri="{FF2B5EF4-FFF2-40B4-BE49-F238E27FC236}">
              <a16:creationId xmlns:a16="http://schemas.microsoft.com/office/drawing/2014/main" id="{8601BEF6-6915-497C-8984-A504EB78A2AB}"/>
            </a:ext>
          </a:extLst>
        </xdr:cNvPr>
        <xdr:cNvSpPr/>
      </xdr:nvSpPr>
      <xdr:spPr>
        <a:xfrm>
          <a:off x="8315325" y="1133475"/>
          <a:ext cx="1967865" cy="582931"/>
        </a:xfrm>
        <a:prstGeom prst="roundRect">
          <a:avLst/>
        </a:prstGeom>
        <a:solidFill>
          <a:schemeClr val="accent2"/>
        </a:solidFill>
        <a:ln>
          <a:solidFill>
            <a:schemeClr val="tx2">
              <a:lumMod val="75000"/>
              <a:lumOff val="2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DD10D8BA-58C3-44E3-8AA7-D5B48E5DBA3E}" type="TxLink">
            <a:rPr lang="en-US" sz="2800" b="0" i="0" u="none" strike="noStrike">
              <a:solidFill>
                <a:srgbClr val="000000"/>
              </a:solidFill>
              <a:latin typeface="Candara" panose="020E0502030303020204" pitchFamily="34" charset="0"/>
              <a:ea typeface="Calibri"/>
              <a:cs typeface="Calibri"/>
            </a:rPr>
            <a:pPr marL="0" indent="0" algn="ctr"/>
            <a:t>48%</a:t>
          </a:fld>
          <a:endParaRPr lang="en-GB" sz="2800" b="0" i="0" u="none" strike="noStrike">
            <a:solidFill>
              <a:srgbClr val="000000"/>
            </a:solidFill>
            <a:latin typeface="Candara" panose="020E0502030303020204" pitchFamily="34" charset="0"/>
            <a:ea typeface="Calibri"/>
            <a:cs typeface="Calibri"/>
          </a:endParaRPr>
        </a:p>
      </xdr:txBody>
    </xdr:sp>
    <xdr:clientData/>
  </xdr:twoCellAnchor>
  <xdr:twoCellAnchor>
    <xdr:from>
      <xdr:col>17</xdr:col>
      <xdr:colOff>533400</xdr:colOff>
      <xdr:row>6</xdr:row>
      <xdr:rowOff>129540</xdr:rowOff>
    </xdr:from>
    <xdr:to>
      <xdr:col>20</xdr:col>
      <xdr:colOff>542925</xdr:colOff>
      <xdr:row>10</xdr:row>
      <xdr:rowOff>1905</xdr:rowOff>
    </xdr:to>
    <xdr:sp macro="" textlink="Pivot!F16">
      <xdr:nvSpPr>
        <xdr:cNvPr id="6" name="Rectangle: Rounded Corners 5">
          <a:extLst>
            <a:ext uri="{FF2B5EF4-FFF2-40B4-BE49-F238E27FC236}">
              <a16:creationId xmlns:a16="http://schemas.microsoft.com/office/drawing/2014/main" id="{47B32AA0-213A-4A6D-9248-0F49BE669D87}"/>
            </a:ext>
          </a:extLst>
        </xdr:cNvPr>
        <xdr:cNvSpPr/>
      </xdr:nvSpPr>
      <xdr:spPr>
        <a:xfrm>
          <a:off x="10382250" y="1129665"/>
          <a:ext cx="1838325" cy="634365"/>
        </a:xfrm>
        <a:prstGeom prst="roundRect">
          <a:avLst/>
        </a:prstGeom>
        <a:solidFill>
          <a:schemeClr val="accent2"/>
        </a:solidFill>
        <a:ln>
          <a:solidFill>
            <a:schemeClr val="tx2">
              <a:lumMod val="75000"/>
              <a:lumOff val="2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D487D21F-1C30-43C6-9A38-298C09F097E2}" type="TxLink">
            <a:rPr lang="en-US" sz="2800" b="0" i="0" u="none" strike="noStrike">
              <a:solidFill>
                <a:srgbClr val="000000"/>
              </a:solidFill>
              <a:latin typeface="Candara" panose="020E0502030303020204" pitchFamily="34" charset="0"/>
              <a:ea typeface="Calibri"/>
              <a:cs typeface="Calibri"/>
            </a:rPr>
            <a:pPr marL="0" indent="0" algn="ctr"/>
            <a:t>52.58%</a:t>
          </a:fld>
          <a:endParaRPr lang="en-GB" sz="2800" b="0" i="0" u="none" strike="noStrike">
            <a:solidFill>
              <a:srgbClr val="000000"/>
            </a:solidFill>
            <a:latin typeface="Candara" panose="020E0502030303020204" pitchFamily="34" charset="0"/>
            <a:ea typeface="Calibri"/>
            <a:cs typeface="Calibri"/>
          </a:endParaRPr>
        </a:p>
      </xdr:txBody>
    </xdr:sp>
    <xdr:clientData/>
  </xdr:twoCellAnchor>
  <xdr:twoCellAnchor>
    <xdr:from>
      <xdr:col>8</xdr:col>
      <xdr:colOff>203834</xdr:colOff>
      <xdr:row>1</xdr:row>
      <xdr:rowOff>179070</xdr:rowOff>
    </xdr:from>
    <xdr:to>
      <xdr:col>14</xdr:col>
      <xdr:colOff>561975</xdr:colOff>
      <xdr:row>4</xdr:row>
      <xdr:rowOff>144780</xdr:rowOff>
    </xdr:to>
    <xdr:sp macro="" textlink="">
      <xdr:nvSpPr>
        <xdr:cNvPr id="15" name="Rectangle: Rounded Corners 14">
          <a:extLst>
            <a:ext uri="{FF2B5EF4-FFF2-40B4-BE49-F238E27FC236}">
              <a16:creationId xmlns:a16="http://schemas.microsoft.com/office/drawing/2014/main" id="{A0190983-2744-6C44-938E-EFC82FA59C89}"/>
            </a:ext>
          </a:extLst>
        </xdr:cNvPr>
        <xdr:cNvSpPr/>
      </xdr:nvSpPr>
      <xdr:spPr>
        <a:xfrm>
          <a:off x="4566284" y="274320"/>
          <a:ext cx="4015741" cy="508635"/>
        </a:xfrm>
        <a:prstGeom prst="roundRect">
          <a:avLst/>
        </a:prstGeom>
        <a:solidFill>
          <a:schemeClr val="accent2"/>
        </a:solidFill>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ctr"/>
          <a:r>
            <a:rPr lang="en-GB" sz="2000" b="1" baseline="0">
              <a:latin typeface="Candara" panose="020E0502030303020204" pitchFamily="34" charset="0"/>
            </a:rPr>
            <a:t>Optimizing Order Fulfilment</a:t>
          </a:r>
        </a:p>
      </xdr:txBody>
    </xdr:sp>
    <xdr:clientData/>
  </xdr:twoCellAnchor>
  <xdr:twoCellAnchor>
    <xdr:from>
      <xdr:col>11</xdr:col>
      <xdr:colOff>47624</xdr:colOff>
      <xdr:row>5</xdr:row>
      <xdr:rowOff>167640</xdr:rowOff>
    </xdr:from>
    <xdr:to>
      <xdr:col>13</xdr:col>
      <xdr:colOff>354329</xdr:colOff>
      <xdr:row>7</xdr:row>
      <xdr:rowOff>43815</xdr:rowOff>
    </xdr:to>
    <xdr:sp macro="" textlink="">
      <xdr:nvSpPr>
        <xdr:cNvPr id="20" name="TextBox 19">
          <a:extLst>
            <a:ext uri="{FF2B5EF4-FFF2-40B4-BE49-F238E27FC236}">
              <a16:creationId xmlns:a16="http://schemas.microsoft.com/office/drawing/2014/main" id="{C55797DB-ADE1-9EDC-B329-544757E88EB9}"/>
            </a:ext>
          </a:extLst>
        </xdr:cNvPr>
        <xdr:cNvSpPr txBox="1"/>
      </xdr:nvSpPr>
      <xdr:spPr>
        <a:xfrm>
          <a:off x="6238874" y="986790"/>
          <a:ext cx="1525905" cy="247650"/>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000" b="1">
              <a:solidFill>
                <a:schemeClr val="bg2"/>
              </a:solidFill>
              <a:latin typeface="Candara" panose="020E0502030303020204" pitchFamily="34" charset="0"/>
              <a:ea typeface="+mn-ea"/>
              <a:cs typeface="+mn-cs"/>
            </a:rPr>
            <a:t>Average Delay Impact</a:t>
          </a:r>
        </a:p>
      </xdr:txBody>
    </xdr:sp>
    <xdr:clientData/>
  </xdr:twoCellAnchor>
  <xdr:twoCellAnchor>
    <xdr:from>
      <xdr:col>7</xdr:col>
      <xdr:colOff>40005</xdr:colOff>
      <xdr:row>5</xdr:row>
      <xdr:rowOff>127634</xdr:rowOff>
    </xdr:from>
    <xdr:to>
      <xdr:col>9</xdr:col>
      <xdr:colOff>411479</xdr:colOff>
      <xdr:row>7</xdr:row>
      <xdr:rowOff>38099</xdr:rowOff>
    </xdr:to>
    <xdr:sp macro="" textlink="">
      <xdr:nvSpPr>
        <xdr:cNvPr id="22" name="TextBox 21">
          <a:extLst>
            <a:ext uri="{FF2B5EF4-FFF2-40B4-BE49-F238E27FC236}">
              <a16:creationId xmlns:a16="http://schemas.microsoft.com/office/drawing/2014/main" id="{61B6BC02-9256-4FB6-B07F-C103FDE78D85}"/>
            </a:ext>
          </a:extLst>
        </xdr:cNvPr>
        <xdr:cNvSpPr txBox="1"/>
      </xdr:nvSpPr>
      <xdr:spPr>
        <a:xfrm>
          <a:off x="3792855" y="946784"/>
          <a:ext cx="1590674" cy="281940"/>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000" b="1">
              <a:solidFill>
                <a:schemeClr val="bg2"/>
              </a:solidFill>
              <a:latin typeface="Candara" panose="020E0502030303020204" pitchFamily="34" charset="0"/>
              <a:ea typeface="+mn-ea"/>
              <a:cs typeface="+mn-cs"/>
            </a:rPr>
            <a:t>Average Delivery Time</a:t>
          </a:r>
        </a:p>
      </xdr:txBody>
    </xdr:sp>
    <xdr:clientData/>
  </xdr:twoCellAnchor>
  <xdr:twoCellAnchor>
    <xdr:from>
      <xdr:col>14</xdr:col>
      <xdr:colOff>434341</xdr:colOff>
      <xdr:row>5</xdr:row>
      <xdr:rowOff>112395</xdr:rowOff>
    </xdr:from>
    <xdr:to>
      <xdr:col>17</xdr:col>
      <xdr:colOff>398145</xdr:colOff>
      <xdr:row>7</xdr:row>
      <xdr:rowOff>110490</xdr:rowOff>
    </xdr:to>
    <xdr:sp macro="" textlink="">
      <xdr:nvSpPr>
        <xdr:cNvPr id="23" name="TextBox 22">
          <a:extLst>
            <a:ext uri="{FF2B5EF4-FFF2-40B4-BE49-F238E27FC236}">
              <a16:creationId xmlns:a16="http://schemas.microsoft.com/office/drawing/2014/main" id="{33689E33-1B9E-35A9-2820-841EC818CA48}"/>
            </a:ext>
          </a:extLst>
        </xdr:cNvPr>
        <xdr:cNvSpPr txBox="1"/>
      </xdr:nvSpPr>
      <xdr:spPr>
        <a:xfrm>
          <a:off x="8454391" y="931545"/>
          <a:ext cx="1792604" cy="360045"/>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1">
              <a:solidFill>
                <a:schemeClr val="bg2"/>
              </a:solidFill>
              <a:latin typeface="Candara" panose="020E0502030303020204" pitchFamily="34" charset="0"/>
              <a:ea typeface="+mn-ea"/>
              <a:cs typeface="+mn-cs"/>
            </a:rPr>
            <a:t>Customer Satisfaction Score</a:t>
          </a:r>
        </a:p>
      </xdr:txBody>
    </xdr:sp>
    <xdr:clientData/>
  </xdr:twoCellAnchor>
  <xdr:twoCellAnchor>
    <xdr:from>
      <xdr:col>18</xdr:col>
      <xdr:colOff>228600</xdr:colOff>
      <xdr:row>5</xdr:row>
      <xdr:rowOff>121920</xdr:rowOff>
    </xdr:from>
    <xdr:to>
      <xdr:col>20</xdr:col>
      <xdr:colOff>253366</xdr:colOff>
      <xdr:row>7</xdr:row>
      <xdr:rowOff>83820</xdr:rowOff>
    </xdr:to>
    <xdr:sp macro="" textlink="">
      <xdr:nvSpPr>
        <xdr:cNvPr id="24" name="TextBox 23">
          <a:extLst>
            <a:ext uri="{FF2B5EF4-FFF2-40B4-BE49-F238E27FC236}">
              <a16:creationId xmlns:a16="http://schemas.microsoft.com/office/drawing/2014/main" id="{F9BA732E-1DCD-4349-A1CA-BC1E25A496ED}"/>
            </a:ext>
          </a:extLst>
        </xdr:cNvPr>
        <xdr:cNvSpPr txBox="1"/>
      </xdr:nvSpPr>
      <xdr:spPr>
        <a:xfrm>
          <a:off x="10687050" y="941070"/>
          <a:ext cx="1243966" cy="333375"/>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000" b="1">
              <a:solidFill>
                <a:schemeClr val="bg2"/>
              </a:solidFill>
              <a:latin typeface="Candara" panose="020E0502030303020204" pitchFamily="34" charset="0"/>
              <a:ea typeface="+mn-ea"/>
              <a:cs typeface="+mn-cs"/>
            </a:rPr>
            <a:t>Backlog Rate</a:t>
          </a:r>
        </a:p>
      </xdr:txBody>
    </xdr:sp>
    <xdr:clientData/>
  </xdr:twoCellAnchor>
  <xdr:twoCellAnchor>
    <xdr:from>
      <xdr:col>3</xdr:col>
      <xdr:colOff>476251</xdr:colOff>
      <xdr:row>5</xdr:row>
      <xdr:rowOff>123825</xdr:rowOff>
    </xdr:from>
    <xdr:to>
      <xdr:col>6</xdr:col>
      <xdr:colOff>217170</xdr:colOff>
      <xdr:row>7</xdr:row>
      <xdr:rowOff>47625</xdr:rowOff>
    </xdr:to>
    <xdr:sp macro="" textlink="">
      <xdr:nvSpPr>
        <xdr:cNvPr id="25" name="TextBox 24">
          <a:extLst>
            <a:ext uri="{FF2B5EF4-FFF2-40B4-BE49-F238E27FC236}">
              <a16:creationId xmlns:a16="http://schemas.microsoft.com/office/drawing/2014/main" id="{04A162A0-CBFD-4819-A136-6CBC821D74AA}"/>
            </a:ext>
          </a:extLst>
        </xdr:cNvPr>
        <xdr:cNvSpPr txBox="1"/>
      </xdr:nvSpPr>
      <xdr:spPr>
        <a:xfrm>
          <a:off x="1790701" y="942975"/>
          <a:ext cx="1569719" cy="295275"/>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000" b="1">
              <a:solidFill>
                <a:schemeClr val="bg2"/>
              </a:solidFill>
              <a:latin typeface="+mn-lt"/>
              <a:ea typeface="+mn-ea"/>
              <a:cs typeface="+mn-cs"/>
            </a:rPr>
            <a:t>Order </a:t>
          </a:r>
          <a:r>
            <a:rPr lang="en-GB" sz="1000" b="1">
              <a:solidFill>
                <a:schemeClr val="bg2"/>
              </a:solidFill>
              <a:latin typeface="Candara" panose="020E0502030303020204" pitchFamily="34" charset="0"/>
              <a:ea typeface="+mn-ea"/>
              <a:cs typeface="+mn-cs"/>
            </a:rPr>
            <a:t>Completion</a:t>
          </a:r>
          <a:r>
            <a:rPr lang="en-GB" sz="1000" b="1">
              <a:solidFill>
                <a:schemeClr val="bg2"/>
              </a:solidFill>
              <a:latin typeface="+mn-lt"/>
              <a:ea typeface="+mn-ea"/>
              <a:cs typeface="+mn-cs"/>
            </a:rPr>
            <a:t> Rate</a:t>
          </a:r>
        </a:p>
      </xdr:txBody>
    </xdr:sp>
    <xdr:clientData/>
  </xdr:twoCellAnchor>
  <xdr:twoCellAnchor>
    <xdr:from>
      <xdr:col>15</xdr:col>
      <xdr:colOff>243840</xdr:colOff>
      <xdr:row>10</xdr:row>
      <xdr:rowOff>114300</xdr:rowOff>
    </xdr:from>
    <xdr:to>
      <xdr:col>20</xdr:col>
      <xdr:colOff>457200</xdr:colOff>
      <xdr:row>29</xdr:row>
      <xdr:rowOff>169544</xdr:rowOff>
    </xdr:to>
    <xdr:graphicFrame macro="">
      <xdr:nvGraphicFramePr>
        <xdr:cNvPr id="29" name="Chart 28">
          <a:extLst>
            <a:ext uri="{FF2B5EF4-FFF2-40B4-BE49-F238E27FC236}">
              <a16:creationId xmlns:a16="http://schemas.microsoft.com/office/drawing/2014/main" id="{E446B96F-F9AB-4141-BFCD-C1D9E79754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66675</xdr:colOff>
      <xdr:row>20</xdr:row>
      <xdr:rowOff>9527</xdr:rowOff>
    </xdr:from>
    <xdr:to>
      <xdr:col>3</xdr:col>
      <xdr:colOff>314925</xdr:colOff>
      <xdr:row>29</xdr:row>
      <xdr:rowOff>103037</xdr:rowOff>
    </xdr:to>
    <mc:AlternateContent xmlns:mc="http://schemas.openxmlformats.org/markup-compatibility/2006">
      <mc:Choice xmlns:a14="http://schemas.microsoft.com/office/drawing/2010/main" Requires="a14">
        <xdr:graphicFrame macro="">
          <xdr:nvGraphicFramePr>
            <xdr:cNvPr id="39" name="Route 1">
              <a:extLst>
                <a:ext uri="{FF2B5EF4-FFF2-40B4-BE49-F238E27FC236}">
                  <a16:creationId xmlns:a16="http://schemas.microsoft.com/office/drawing/2014/main" id="{9252884C-E130-446F-9E81-6D69C5B270C8}"/>
                </a:ext>
              </a:extLst>
            </xdr:cNvPr>
            <xdr:cNvGraphicFramePr/>
          </xdr:nvGraphicFramePr>
          <xdr:xfrm>
            <a:off x="0" y="0"/>
            <a:ext cx="0" cy="0"/>
          </xdr:xfrm>
          <a:graphic>
            <a:graphicData uri="http://schemas.microsoft.com/office/drawing/2010/slicer">
              <sle:slicer xmlns:sle="http://schemas.microsoft.com/office/drawing/2010/slicer" name="Route 1"/>
            </a:graphicData>
          </a:graphic>
        </xdr:graphicFrame>
      </mc:Choice>
      <mc:Fallback>
        <xdr:sp macro="" textlink="">
          <xdr:nvSpPr>
            <xdr:cNvPr id="0" name=""/>
            <xdr:cNvSpPr>
              <a:spLocks noTextEdit="1"/>
            </xdr:cNvSpPr>
          </xdr:nvSpPr>
          <xdr:spPr>
            <a:xfrm>
              <a:off x="160020" y="3545207"/>
              <a:ext cx="1471260" cy="17184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581025</xdr:colOff>
      <xdr:row>10</xdr:row>
      <xdr:rowOff>116204</xdr:rowOff>
    </xdr:from>
    <xdr:to>
      <xdr:col>15</xdr:col>
      <xdr:colOff>163830</xdr:colOff>
      <xdr:row>29</xdr:row>
      <xdr:rowOff>133350</xdr:rowOff>
    </xdr:to>
    <xdr:graphicFrame macro="">
      <xdr:nvGraphicFramePr>
        <xdr:cNvPr id="40" name="Chart 39">
          <a:extLst>
            <a:ext uri="{FF2B5EF4-FFF2-40B4-BE49-F238E27FC236}">
              <a16:creationId xmlns:a16="http://schemas.microsoft.com/office/drawing/2014/main" id="{C03CB2BA-6AF5-4849-8A5D-1485003051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409575</xdr:colOff>
      <xdr:row>10</xdr:row>
      <xdr:rowOff>91441</xdr:rowOff>
    </xdr:from>
    <xdr:to>
      <xdr:col>9</xdr:col>
      <xdr:colOff>457200</xdr:colOff>
      <xdr:row>29</xdr:row>
      <xdr:rowOff>114300</xdr:rowOff>
    </xdr:to>
    <xdr:graphicFrame macro="">
      <xdr:nvGraphicFramePr>
        <xdr:cNvPr id="41" name="Chart 40">
          <a:extLst>
            <a:ext uri="{FF2B5EF4-FFF2-40B4-BE49-F238E27FC236}">
              <a16:creationId xmlns:a16="http://schemas.microsoft.com/office/drawing/2014/main" id="{C5FE014A-481C-4749-8929-69805D7A8F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49530</xdr:colOff>
      <xdr:row>13</xdr:row>
      <xdr:rowOff>152403</xdr:rowOff>
    </xdr:from>
    <xdr:to>
      <xdr:col>3</xdr:col>
      <xdr:colOff>295276</xdr:colOff>
      <xdr:row>19</xdr:row>
      <xdr:rowOff>100965</xdr:rowOff>
    </xdr:to>
    <mc:AlternateContent xmlns:mc="http://schemas.openxmlformats.org/markup-compatibility/2006">
      <mc:Choice xmlns:a14="http://schemas.microsoft.com/office/drawing/2010/main" Requires="a14">
        <xdr:graphicFrame macro="">
          <xdr:nvGraphicFramePr>
            <xdr:cNvPr id="42" name="Delay Flag1">
              <a:extLst>
                <a:ext uri="{FF2B5EF4-FFF2-40B4-BE49-F238E27FC236}">
                  <a16:creationId xmlns:a16="http://schemas.microsoft.com/office/drawing/2014/main" id="{86F24108-BBC0-4527-8FBD-C16D64F3856E}"/>
                </a:ext>
              </a:extLst>
            </xdr:cNvPr>
            <xdr:cNvGraphicFramePr/>
          </xdr:nvGraphicFramePr>
          <xdr:xfrm>
            <a:off x="0" y="0"/>
            <a:ext cx="0" cy="0"/>
          </xdr:xfrm>
          <a:graphic>
            <a:graphicData uri="http://schemas.microsoft.com/office/drawing/2010/slicer">
              <sle:slicer xmlns:sle="http://schemas.microsoft.com/office/drawing/2010/slicer" name="Delay Flag1"/>
            </a:graphicData>
          </a:graphic>
        </xdr:graphicFrame>
      </mc:Choice>
      <mc:Fallback>
        <xdr:sp macro="" textlink="">
          <xdr:nvSpPr>
            <xdr:cNvPr id="0" name=""/>
            <xdr:cNvSpPr>
              <a:spLocks noTextEdit="1"/>
            </xdr:cNvSpPr>
          </xdr:nvSpPr>
          <xdr:spPr>
            <a:xfrm>
              <a:off x="148590" y="2419353"/>
              <a:ext cx="1459231" cy="103060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26670</xdr:colOff>
      <xdr:row>1</xdr:row>
      <xdr:rowOff>34290</xdr:rowOff>
    </xdr:from>
    <xdr:to>
      <xdr:col>3</xdr:col>
      <xdr:colOff>209550</xdr:colOff>
      <xdr:row>6</xdr:row>
      <xdr:rowOff>4728</xdr:rowOff>
    </xdr:to>
    <xdr:pic>
      <xdr:nvPicPr>
        <xdr:cNvPr id="44" name="Picture 43">
          <a:extLst>
            <a:ext uri="{FF2B5EF4-FFF2-40B4-BE49-F238E27FC236}">
              <a16:creationId xmlns:a16="http://schemas.microsoft.com/office/drawing/2014/main" id="{41841092-E887-783C-89BA-C176763FA3C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1920" y="129540"/>
          <a:ext cx="1402080" cy="875313"/>
        </a:xfrm>
        <a:prstGeom prst="rect">
          <a:avLst/>
        </a:prstGeom>
      </xdr:spPr>
    </xdr:pic>
    <xdr:clientData/>
  </xdr:twoCellAnchor>
  <xdr:twoCellAnchor editAs="oneCell">
    <xdr:from>
      <xdr:col>1</xdr:col>
      <xdr:colOff>57149</xdr:colOff>
      <xdr:row>8</xdr:row>
      <xdr:rowOff>0</xdr:rowOff>
    </xdr:from>
    <xdr:to>
      <xdr:col>3</xdr:col>
      <xdr:colOff>293369</xdr:colOff>
      <xdr:row>13</xdr:row>
      <xdr:rowOff>92085</xdr:rowOff>
    </xdr:to>
    <mc:AlternateContent xmlns:mc="http://schemas.openxmlformats.org/markup-compatibility/2006">
      <mc:Choice xmlns:a14="http://schemas.microsoft.com/office/drawing/2010/main" Requires="a14">
        <xdr:graphicFrame macro="">
          <xdr:nvGraphicFramePr>
            <xdr:cNvPr id="45" name="Delivery Zone 1">
              <a:extLst>
                <a:ext uri="{FF2B5EF4-FFF2-40B4-BE49-F238E27FC236}">
                  <a16:creationId xmlns:a16="http://schemas.microsoft.com/office/drawing/2014/main" id="{D3A6DEF4-2684-4395-B16C-BF89620F9FA1}"/>
                </a:ext>
              </a:extLst>
            </xdr:cNvPr>
            <xdr:cNvGraphicFramePr/>
          </xdr:nvGraphicFramePr>
          <xdr:xfrm>
            <a:off x="0" y="0"/>
            <a:ext cx="0" cy="0"/>
          </xdr:xfrm>
          <a:graphic>
            <a:graphicData uri="http://schemas.microsoft.com/office/drawing/2010/slicer">
              <sle:slicer xmlns:sle="http://schemas.microsoft.com/office/drawing/2010/slicer" name="Delivery Zone 1"/>
            </a:graphicData>
          </a:graphic>
        </xdr:graphicFrame>
      </mc:Choice>
      <mc:Fallback>
        <xdr:sp macro="" textlink="">
          <xdr:nvSpPr>
            <xdr:cNvPr id="0" name=""/>
            <xdr:cNvSpPr>
              <a:spLocks noTextEdit="1"/>
            </xdr:cNvSpPr>
          </xdr:nvSpPr>
          <xdr:spPr>
            <a:xfrm>
              <a:off x="156209" y="1362075"/>
              <a:ext cx="1447800" cy="100077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94.523198263887" createdVersion="8" refreshedVersion="8" minRefreshableVersion="3" recordCount="1500" xr:uid="{01197B6F-43C1-46AA-B008-B74CEE7CDF85}">
  <cacheSource type="worksheet">
    <worksheetSource name="Table2_1"/>
  </cacheSource>
  <cacheFields count="19">
    <cacheField name="Order ID" numFmtId="0">
      <sharedItems containsSemiMixedTypes="0" containsString="0" containsNumber="1" containsInteger="1" minValue="1001" maxValue="2500"/>
    </cacheField>
    <cacheField name="Delivery Address" numFmtId="0">
      <sharedItems/>
    </cacheField>
    <cacheField name="Order Timestamp" numFmtId="22">
      <sharedItems containsSemiMixedTypes="0" containsNonDate="0" containsDate="1" containsString="0" minDate="2023-09-01T08:00:00" maxDate="2023-09-08T16:58:00" count="1277">
        <d v="2023-09-04T13:33:00"/>
        <d v="2023-09-01T15:47:00"/>
        <d v="2023-09-01T16:20:00"/>
        <d v="2023-09-03T14:41:00"/>
        <d v="2023-09-01T11:23:00"/>
        <d v="2023-09-01T12:56:00"/>
        <d v="2023-09-07T13:48:00"/>
        <d v="2023-09-06T14:46:00"/>
        <d v="2023-09-01T15:36:00"/>
        <d v="2023-09-02T08:43:00"/>
        <d v="2023-09-03T10:17:00"/>
        <d v="2023-09-06T13:54:00"/>
        <d v="2023-09-03T12:16:00"/>
        <d v="2023-09-08T16:25:00"/>
        <d v="2023-09-03T14:12:00"/>
        <d v="2023-09-05T13:52:00"/>
        <d v="2023-09-04T10:40:00"/>
        <d v="2023-09-05T10:43:00"/>
        <d v="2023-09-04T14:53:00"/>
        <d v="2023-09-02T11:34:00"/>
        <d v="2023-09-03T13:25:00"/>
        <d v="2023-09-06T12:05:00"/>
        <d v="2023-09-06T10:34:00"/>
        <d v="2023-09-06T15:11:00"/>
        <d v="2023-09-03T14:10:00"/>
        <d v="2023-09-04T14:37:00"/>
        <d v="2023-09-06T11:21:00"/>
        <d v="2023-09-02T09:14:00"/>
        <d v="2023-09-07T16:45:00"/>
        <d v="2023-09-01T13:23:00"/>
        <d v="2023-09-05T15:33:00"/>
        <d v="2023-09-06T14:54:00"/>
        <d v="2023-09-06T08:39:00"/>
        <d v="2023-09-05T15:49:00"/>
        <d v="2023-09-01T12:14:00"/>
        <d v="2023-09-02T11:19:00"/>
        <d v="2023-09-02T16:52:00"/>
        <d v="2023-09-08T09:58:00"/>
        <d v="2023-09-01T15:10:00"/>
        <d v="2023-09-06T11:33:00"/>
        <d v="2023-09-01T11:17:00"/>
        <d v="2023-09-06T09:53:00"/>
        <d v="2023-09-05T11:25:00"/>
        <d v="2023-09-05T09:20:00"/>
        <d v="2023-09-06T15:06:00"/>
        <d v="2023-09-02T13:12:00"/>
        <d v="2023-09-03T11:46:00"/>
        <d v="2023-09-04T13:39:00"/>
        <d v="2023-09-02T14:30:00"/>
        <d v="2023-09-07T11:51:00"/>
        <d v="2023-09-06T15:54:00"/>
        <d v="2023-09-05T08:01:00"/>
        <d v="2023-09-02T10:44:00"/>
        <d v="2023-09-02T12:49:00"/>
        <d v="2023-09-06T08:49:00"/>
        <d v="2023-09-07T10:29:00"/>
        <d v="2023-09-08T16:07:00"/>
        <d v="2023-09-03T16:03:00"/>
        <d v="2023-09-05T15:00:00"/>
        <d v="2023-09-04T13:08:00"/>
        <d v="2023-09-06T16:33:00"/>
        <d v="2023-09-07T13:35:00"/>
        <d v="2023-09-06T14:03:00"/>
        <d v="2023-09-08T16:26:00"/>
        <d v="2023-09-05T16:28:00"/>
        <d v="2023-09-03T12:55:00"/>
        <d v="2023-09-06T10:31:00"/>
        <d v="2023-09-05T16:21:00"/>
        <d v="2023-09-06T16:40:00"/>
        <d v="2023-09-06T14:23:00"/>
        <d v="2023-09-03T12:11:00"/>
        <d v="2023-09-02T12:39:00"/>
        <d v="2023-09-07T09:51:00"/>
        <d v="2023-09-03T13:01:00"/>
        <d v="2023-09-01T08:56:00"/>
        <d v="2023-09-05T08:09:00"/>
        <d v="2023-09-04T13:40:00"/>
        <d v="2023-09-04T11:04:00"/>
        <d v="2023-09-02T10:41:00"/>
        <d v="2023-09-06T13:55:00"/>
        <d v="2023-09-01T09:13:00"/>
        <d v="2023-09-08T13:21:00"/>
        <d v="2023-09-04T08:33:00"/>
        <d v="2023-09-03T14:35:00"/>
        <d v="2023-09-05T09:18:00"/>
        <d v="2023-09-07T12:54:00"/>
        <d v="2023-09-08T14:37:00"/>
        <d v="2023-09-04T10:31:00"/>
        <d v="2023-09-08T14:28:00"/>
        <d v="2023-09-07T12:41:00"/>
        <d v="2023-09-01T10:47:00"/>
        <d v="2023-09-03T10:23:00"/>
        <d v="2023-09-04T13:18:00"/>
        <d v="2023-09-04T09:33:00"/>
        <d v="2023-09-02T10:45:00"/>
        <d v="2023-09-02T10:12:00"/>
        <d v="2023-09-03T10:12:00"/>
        <d v="2023-09-05T08:40:00"/>
        <d v="2023-09-07T09:03:00"/>
        <d v="2023-09-02T08:56:00"/>
        <d v="2023-09-07T16:15:00"/>
        <d v="2023-09-03T12:31:00"/>
        <d v="2023-09-08T11:45:00"/>
        <d v="2023-09-02T15:25:00"/>
        <d v="2023-09-03T15:11:00"/>
        <d v="2023-09-08T13:30:00"/>
        <d v="2023-09-06T13:16:00"/>
        <d v="2023-09-05T16:40:00"/>
        <d v="2023-09-07T15:08:00"/>
        <d v="2023-09-01T10:55:00"/>
        <d v="2023-09-02T13:09:00"/>
        <d v="2023-09-08T16:52:00"/>
        <d v="2023-09-04T14:57:00"/>
        <d v="2023-09-01T09:25:00"/>
        <d v="2023-09-03T16:55:00"/>
        <d v="2023-09-08T15:07:00"/>
        <d v="2023-09-08T10:04:00"/>
        <d v="2023-09-08T11:12:00"/>
        <d v="2023-09-03T11:59:00"/>
        <d v="2023-09-03T08:20:00"/>
        <d v="2023-09-04T10:09:00"/>
        <d v="2023-09-03T14:56:00"/>
        <d v="2023-09-07T09:46:00"/>
        <d v="2023-09-02T13:42:00"/>
        <d v="2023-09-03T12:15:00"/>
        <d v="2023-09-03T11:57:00"/>
        <d v="2023-09-06T13:41:00"/>
        <d v="2023-09-04T11:50:00"/>
        <d v="2023-09-05T13:35:00"/>
        <d v="2023-09-02T12:26:00"/>
        <d v="2023-09-08T15:46:00"/>
        <d v="2023-09-03T15:14:00"/>
        <d v="2023-09-04T14:18:00"/>
        <d v="2023-09-06T08:36:00"/>
        <d v="2023-09-05T12:55:00"/>
        <d v="2023-09-02T15:39:00"/>
        <d v="2023-09-08T10:57:00"/>
        <d v="2023-09-03T15:00:00"/>
        <d v="2023-09-02T10:28:00"/>
        <d v="2023-09-06T10:03:00"/>
        <d v="2023-09-08T11:42:00"/>
        <d v="2023-09-08T16:58:00"/>
        <d v="2023-09-08T09:13:00"/>
        <d v="2023-09-01T10:09:00"/>
        <d v="2023-09-06T09:08:00"/>
        <d v="2023-09-01T14:46:00"/>
        <d v="2023-09-03T16:12:00"/>
        <d v="2023-09-08T12:48:00"/>
        <d v="2023-09-08T15:33:00"/>
        <d v="2023-09-04T13:43:00"/>
        <d v="2023-09-06T13:42:00"/>
        <d v="2023-09-07T10:15:00"/>
        <d v="2023-09-01T08:51:00"/>
        <d v="2023-09-05T11:01:00"/>
        <d v="2023-09-07T12:15:00"/>
        <d v="2023-09-06T09:52:00"/>
        <d v="2023-09-02T09:29:00"/>
        <d v="2023-09-03T13:53:00"/>
        <d v="2023-09-02T11:55:00"/>
        <d v="2023-09-03T08:49:00"/>
        <d v="2023-09-06T10:49:00"/>
        <d v="2023-09-05T08:05:00"/>
        <d v="2023-09-05T11:30:00"/>
        <d v="2023-09-01T16:12:00"/>
        <d v="2023-09-01T11:58:00"/>
        <d v="2023-09-08T11:43:00"/>
        <d v="2023-09-02T09:38:00"/>
        <d v="2023-09-01T10:25:00"/>
        <d v="2023-09-03T10:46:00"/>
        <d v="2023-09-03T09:13:00"/>
        <d v="2023-09-08T09:55:00"/>
        <d v="2023-09-03T14:29:00"/>
        <d v="2023-09-02T08:07:00"/>
        <d v="2023-09-07T09:07:00"/>
        <d v="2023-09-03T14:06:00"/>
        <d v="2023-09-02T10:02:00"/>
        <d v="2023-09-03T08:28:00"/>
        <d v="2023-09-08T13:42:00"/>
        <d v="2023-09-04T11:12:00"/>
        <d v="2023-09-04T08:18:00"/>
        <d v="2023-09-06T14:24:00"/>
        <d v="2023-09-01T11:34:00"/>
        <d v="2023-09-05T10:29:00"/>
        <d v="2023-09-03T16:06:00"/>
        <d v="2023-09-02T12:11:00"/>
        <d v="2023-09-01T09:18:00"/>
        <d v="2023-09-07T16:43:00"/>
        <d v="2023-09-06T16:08:00"/>
        <d v="2023-09-05T10:09:00"/>
        <d v="2023-09-01T14:08:00"/>
        <d v="2023-09-06T11:44:00"/>
        <d v="2023-09-07T13:46:00"/>
        <d v="2023-09-01T09:51:00"/>
        <d v="2023-09-06T11:45:00"/>
        <d v="2023-09-08T10:49:00"/>
        <d v="2023-09-02T08:49:00"/>
        <d v="2023-09-02T11:29:00"/>
        <d v="2023-09-04T10:17:00"/>
        <d v="2023-09-06T14:59:00"/>
        <d v="2023-09-06T16:20:00"/>
        <d v="2023-09-03T14:19:00"/>
        <d v="2023-09-01T11:54:00"/>
        <d v="2023-09-03T12:04:00"/>
        <d v="2023-09-08T08:09:00"/>
        <d v="2023-09-02T08:27:00"/>
        <d v="2023-09-03T13:39:00"/>
        <d v="2023-09-08T15:14:00"/>
        <d v="2023-09-03T12:03:00"/>
        <d v="2023-09-02T08:28:00"/>
        <d v="2023-09-01T14:27:00"/>
        <d v="2023-09-03T14:14:00"/>
        <d v="2023-09-05T10:55:00"/>
        <d v="2023-09-02T16:41:00"/>
        <d v="2023-09-05T13:20:00"/>
        <d v="2023-09-01T10:52:00"/>
        <d v="2023-09-05T11:44:00"/>
        <d v="2023-09-01T08:15:00"/>
        <d v="2023-09-06T09:01:00"/>
        <d v="2023-09-08T14:31:00"/>
        <d v="2023-09-05T13:27:00"/>
        <d v="2023-09-08T09:23:00"/>
        <d v="2023-09-05T13:23:00"/>
        <d v="2023-09-03T14:53:00"/>
        <d v="2023-09-08T11:16:00"/>
        <d v="2023-09-05T09:08:00"/>
        <d v="2023-09-01T15:27:00"/>
        <d v="2023-09-01T09:02:00"/>
        <d v="2023-09-02T09:51:00"/>
        <d v="2023-09-01T08:13:00"/>
        <d v="2023-09-04T14:35:00"/>
        <d v="2023-09-07T09:28:00"/>
        <d v="2023-09-02T12:48:00"/>
        <d v="2023-09-07T15:10:00"/>
        <d v="2023-09-01T16:02:00"/>
        <d v="2023-09-06T16:06:00"/>
        <d v="2023-09-03T15:06:00"/>
        <d v="2023-09-02T08:55:00"/>
        <d v="2023-09-01T13:45:00"/>
        <d v="2023-09-04T15:05:00"/>
        <d v="2023-09-07T16:02:00"/>
        <d v="2023-09-04T15:06:00"/>
        <d v="2023-09-04T08:29:00"/>
        <d v="2023-09-01T13:05:00"/>
        <d v="2023-09-05T12:23:00"/>
        <d v="2023-09-04T15:19:00"/>
        <d v="2023-09-02T14:11:00"/>
        <d v="2023-09-01T11:01:00"/>
        <d v="2023-09-06T14:11:00"/>
        <d v="2023-09-06T16:55:00"/>
        <d v="2023-09-07T15:27:00"/>
        <d v="2023-09-01T12:31:00"/>
        <d v="2023-09-01T11:07:00"/>
        <d v="2023-09-04T13:12:00"/>
        <d v="2023-09-08T14:10:00"/>
        <d v="2023-09-07T12:53:00"/>
        <d v="2023-09-03T14:27:00"/>
        <d v="2023-09-02T09:22:00"/>
        <d v="2023-09-03T16:15:00"/>
        <d v="2023-09-01T15:01:00"/>
        <d v="2023-09-07T08:17:00"/>
        <d v="2023-09-02T14:27:00"/>
        <d v="2023-09-01T12:21:00"/>
        <d v="2023-09-02T09:50:00"/>
        <d v="2023-09-08T08:28:00"/>
        <d v="2023-09-05T15:07:00"/>
        <d v="2023-09-01T12:36:00"/>
        <d v="2023-09-02T13:15:00"/>
        <d v="2023-09-03T13:50:00"/>
        <d v="2023-09-01T08:16:00"/>
        <d v="2023-09-08T12:41:00"/>
        <d v="2023-09-08T14:50:00"/>
        <d v="2023-09-02T11:41:00"/>
        <d v="2023-09-08T11:29:00"/>
        <d v="2023-09-07T09:52:00"/>
        <d v="2023-09-05T14:38:00"/>
        <d v="2023-09-07T09:26:00"/>
        <d v="2023-09-04T09:09:00"/>
        <d v="2023-09-01T15:18:00"/>
        <d v="2023-09-05T15:30:00"/>
        <d v="2023-09-03T11:14:00"/>
        <d v="2023-09-03T13:27:00"/>
        <d v="2023-09-05T11:47:00"/>
        <d v="2023-09-08T09:39:00"/>
        <d v="2023-09-05T08:04:00"/>
        <d v="2023-09-07T10:56:00"/>
        <d v="2023-09-04T10:01:00"/>
        <d v="2023-09-08T15:03:00"/>
        <d v="2023-09-03T16:54:00"/>
        <d v="2023-09-07T09:05:00"/>
        <d v="2023-09-03T08:53:00"/>
        <d v="2023-09-02T09:54:00"/>
        <d v="2023-09-08T11:23:00"/>
        <d v="2023-09-02T10:57:00"/>
        <d v="2023-09-01T09:28:00"/>
        <d v="2023-09-05T16:32:00"/>
        <d v="2023-09-02T16:01:00"/>
        <d v="2023-09-07T16:59:00"/>
        <d v="2023-09-03T12:19:00"/>
        <d v="2023-09-02T10:48:00"/>
        <d v="2023-09-06T15:56:00"/>
        <d v="2023-09-04T16:32:00"/>
        <d v="2023-09-06T15:32:00"/>
        <d v="2023-09-01T15:59:00"/>
        <d v="2023-09-01T16:11:00"/>
        <d v="2023-09-06T14:30:00"/>
        <d v="2023-09-02T15:42:00"/>
        <d v="2023-09-04T10:53:00"/>
        <d v="2023-09-02T14:36:00"/>
        <d v="2023-09-07T12:38:00"/>
        <d v="2023-09-02T09:48:00"/>
        <d v="2023-09-08T10:32:00"/>
        <d v="2023-09-03T12:50:00"/>
        <d v="2023-09-07T15:46:00"/>
        <d v="2023-09-01T15:42:00"/>
        <d v="2023-09-06T12:02:00"/>
        <d v="2023-09-02T11:45:00"/>
        <d v="2023-09-02T12:57:00"/>
        <d v="2023-09-06T14:07:00"/>
        <d v="2023-09-08T14:02:00"/>
        <d v="2023-09-04T16:41:00"/>
        <d v="2023-09-05T10:31:00"/>
        <d v="2023-09-04T16:35:00"/>
        <d v="2023-09-08T13:06:00"/>
        <d v="2023-09-05T14:11:00"/>
        <d v="2023-09-07T08:56:00"/>
        <d v="2023-09-04T14:34:00"/>
        <d v="2023-09-07T12:59:00"/>
        <d v="2023-09-08T08:17:00"/>
        <d v="2023-09-03T16:19:00"/>
        <d v="2023-09-06T10:35:00"/>
        <d v="2023-09-03T09:24:00"/>
        <d v="2023-09-06T10:59:00"/>
        <d v="2023-09-07T11:52:00"/>
        <d v="2023-09-03T12:34:00"/>
        <d v="2023-09-04T08:32:00"/>
        <d v="2023-09-07T12:34:00"/>
        <d v="2023-09-04T16:44:00"/>
        <d v="2023-09-07T10:16:00"/>
        <d v="2023-09-08T15:09:00"/>
        <d v="2023-09-01T09:27:00"/>
        <d v="2023-09-05T09:05:00"/>
        <d v="2023-09-02T09:13:00"/>
        <d v="2023-09-03T11:22:00"/>
        <d v="2023-09-07T11:45:00"/>
        <d v="2023-09-04T09:14:00"/>
        <d v="2023-09-03T08:21:00"/>
        <d v="2023-09-05T11:02:00"/>
        <d v="2023-09-02T13:35:00"/>
        <d v="2023-09-01T14:21:00"/>
        <d v="2023-09-05T10:23:00"/>
        <d v="2023-09-02T12:07:00"/>
        <d v="2023-09-01T14:20:00"/>
        <d v="2023-09-07T12:01:00"/>
        <d v="2023-09-02T14:54:00"/>
        <d v="2023-09-08T15:48:00"/>
        <d v="2023-09-03T09:49:00"/>
        <d v="2023-09-01T12:38:00"/>
        <d v="2023-09-01T16:34:00"/>
        <d v="2023-09-02T09:17:00"/>
        <d v="2023-09-07T15:17:00"/>
        <d v="2023-09-02T16:54:00"/>
        <d v="2023-09-06T11:53:00"/>
        <d v="2023-09-07T10:58:00"/>
        <d v="2023-09-07T14:16:00"/>
        <d v="2023-09-04T16:39:00"/>
        <d v="2023-09-08T14:44:00"/>
        <d v="2023-09-02T12:44:00"/>
        <d v="2023-09-05T13:21:00"/>
        <d v="2023-09-01T13:51:00"/>
        <d v="2023-09-03T09:07:00"/>
        <d v="2023-09-08T10:03:00"/>
        <d v="2023-09-07T13:15:00"/>
        <d v="2023-09-02T08:22:00"/>
        <d v="2023-09-02T09:30:00"/>
        <d v="2023-09-01T14:43:00"/>
        <d v="2023-09-07T11:53:00"/>
        <d v="2023-09-06T11:26:00"/>
        <d v="2023-09-03T11:26:00"/>
        <d v="2023-09-05T09:32:00"/>
        <d v="2023-09-01T14:31:00"/>
        <d v="2023-09-05T10:19:00"/>
        <d v="2023-09-05T10:03:00"/>
        <d v="2023-09-05T14:24:00"/>
        <d v="2023-09-07T16:39:00"/>
        <d v="2023-09-07T14:31:00"/>
        <d v="2023-09-07T08:20:00"/>
        <d v="2023-09-01T12:10:00"/>
        <d v="2023-09-07T12:20:00"/>
        <d v="2023-09-08T13:31:00"/>
        <d v="2023-09-01T13:34:00"/>
        <d v="2023-09-05T15:50:00"/>
        <d v="2023-09-04T13:14:00"/>
        <d v="2023-09-01T16:51:00"/>
        <d v="2023-09-04T14:08:00"/>
        <d v="2023-09-07T13:16:00"/>
        <d v="2023-09-03T14:50:00"/>
        <d v="2023-09-07T10:49:00"/>
        <d v="2023-09-05T13:44:00"/>
        <d v="2023-09-07T08:06:00"/>
        <d v="2023-09-06T13:38:00"/>
        <d v="2023-09-01T11:59:00"/>
        <d v="2023-09-07T08:44:00"/>
        <d v="2023-09-03T10:54:00"/>
        <d v="2023-09-03T09:11:00"/>
        <d v="2023-09-08T12:11:00"/>
        <d v="2023-09-08T14:56:00"/>
        <d v="2023-09-07T15:19:00"/>
        <d v="2023-09-06T10:48:00"/>
        <d v="2023-09-01T09:24:00"/>
        <d v="2023-09-03T09:05:00"/>
        <d v="2023-09-02T12:45:00"/>
        <d v="2023-09-05T09:23:00"/>
        <d v="2023-09-07T16:51:00"/>
        <d v="2023-09-01T08:00:00"/>
        <d v="2023-09-07T09:30:00"/>
        <d v="2023-09-08T15:45:00"/>
        <d v="2023-09-04T16:08:00"/>
        <d v="2023-09-06T09:11:00"/>
        <d v="2023-09-03T12:28:00"/>
        <d v="2023-09-05T14:50:00"/>
        <d v="2023-09-07T10:40:00"/>
        <d v="2023-09-02T09:09:00"/>
        <d v="2023-09-04T10:03:00"/>
        <d v="2023-09-04T16:16:00"/>
        <d v="2023-09-04T15:21:00"/>
        <d v="2023-09-07T14:22:00"/>
        <d v="2023-09-08T16:03:00"/>
        <d v="2023-09-03T16:22:00"/>
        <d v="2023-09-03T13:16:00"/>
        <d v="2023-09-02T12:08:00"/>
        <d v="2023-09-05T16:20:00"/>
        <d v="2023-09-05T13:51:00"/>
        <d v="2023-09-07T08:02:00"/>
        <d v="2023-09-06T12:19:00"/>
        <d v="2023-09-03T13:47:00"/>
        <d v="2023-09-02T11:54:00"/>
        <d v="2023-09-04T09:08:00"/>
        <d v="2023-09-08T10:59:00"/>
        <d v="2023-09-08T12:49:00"/>
        <d v="2023-09-08T09:28:00"/>
        <d v="2023-09-04T14:48:00"/>
        <d v="2023-09-05T11:42:00"/>
        <d v="2023-09-03T10:31:00"/>
        <d v="2023-09-07T08:12:00"/>
        <d v="2023-09-02T10:52:00"/>
        <d v="2023-09-01T15:22:00"/>
        <d v="2023-09-02T16:03:00"/>
        <d v="2023-09-01T14:15:00"/>
        <d v="2023-09-04T12:21:00"/>
        <d v="2023-09-04T08:24:00"/>
        <d v="2023-09-03T13:46:00"/>
        <d v="2023-09-04T12:39:00"/>
        <d v="2023-09-04T13:54:00"/>
        <d v="2023-09-01T12:00:00"/>
        <d v="2023-09-02T09:32:00"/>
        <d v="2023-09-02T16:18:00"/>
        <d v="2023-09-03T14:22:00"/>
        <d v="2023-09-05T12:16:00"/>
        <d v="2023-09-05T13:16:00"/>
        <d v="2023-09-04T14:03:00"/>
        <d v="2023-09-06T16:56:00"/>
        <d v="2023-09-04T09:30:00"/>
        <d v="2023-09-02T15:45:00"/>
        <d v="2023-09-06T08:41:00"/>
        <d v="2023-09-08T10:34:00"/>
        <d v="2023-09-07T16:47:00"/>
        <d v="2023-09-03T14:37:00"/>
        <d v="2023-09-06T08:19:00"/>
        <d v="2023-09-03T15:37:00"/>
        <d v="2023-09-05T15:06:00"/>
        <d v="2023-09-03T15:43:00"/>
        <d v="2023-09-04T12:24:00"/>
        <d v="2023-09-02T08:51:00"/>
        <d v="2023-09-05T12:11:00"/>
        <d v="2023-09-04T10:57:00"/>
        <d v="2023-09-04T15:10:00"/>
        <d v="2023-09-02T11:36:00"/>
        <d v="2023-09-08T10:07:00"/>
        <d v="2023-09-03T08:25:00"/>
        <d v="2023-09-01T11:11:00"/>
        <d v="2023-09-04T16:59:00"/>
        <d v="2023-09-02T10:09:00"/>
        <d v="2023-09-02T08:52:00"/>
        <d v="2023-09-04T08:11:00"/>
        <d v="2023-09-01T10:56:00"/>
        <d v="2023-09-07T08:04:00"/>
        <d v="2023-09-08T16:53:00"/>
        <d v="2023-09-01T14:07:00"/>
        <d v="2023-09-05T16:05:00"/>
        <d v="2023-09-07T11:23:00"/>
        <d v="2023-09-05T11:57:00"/>
        <d v="2023-09-04T13:41:00"/>
        <d v="2023-09-01T09:37:00"/>
        <d v="2023-09-03T16:41:00"/>
        <d v="2023-09-05T11:20:00"/>
        <d v="2023-09-06T14:55:00"/>
        <d v="2023-09-01T11:46:00"/>
        <d v="2023-09-07T15:53:00"/>
        <d v="2023-09-06T10:00:00"/>
        <d v="2023-09-07T12:21:00"/>
        <d v="2023-09-02T15:53:00"/>
        <d v="2023-09-01T13:01:00"/>
        <d v="2023-09-07T14:27:00"/>
        <d v="2023-09-02T14:17:00"/>
        <d v="2023-09-07T09:00:00"/>
        <d v="2023-09-02T13:19:00"/>
        <d v="2023-09-04T09:45:00"/>
        <d v="2023-09-08T12:00:00"/>
        <d v="2023-09-02T16:20:00"/>
        <d v="2023-09-05T14:39:00"/>
        <d v="2023-09-01T15:02:00"/>
        <d v="2023-09-04T13:49:00"/>
        <d v="2023-09-04T14:26:00"/>
        <d v="2023-09-03T12:35:00"/>
        <d v="2023-09-07T14:34:00"/>
        <d v="2023-09-08T10:24:00"/>
        <d v="2023-09-02T16:27:00"/>
        <d v="2023-09-01T09:23:00"/>
        <d v="2023-09-07T13:51:00"/>
        <d v="2023-09-08T10:23:00"/>
        <d v="2023-09-08T09:36:00"/>
        <d v="2023-09-04T14:01:00"/>
        <d v="2023-09-02T10:01:00"/>
        <d v="2023-09-06T10:27:00"/>
        <d v="2023-09-03T15:54:00"/>
        <d v="2023-09-05T14:00:00"/>
        <d v="2023-09-01T09:35:00"/>
        <d v="2023-09-03T13:59:00"/>
        <d v="2023-09-08T09:50:00"/>
        <d v="2023-09-06T13:21:00"/>
        <d v="2023-09-08T09:29:00"/>
        <d v="2023-09-02T15:18:00"/>
        <d v="2023-09-03T14:38:00"/>
        <d v="2023-09-03T09:06:00"/>
        <d v="2023-09-07T12:05:00"/>
        <d v="2023-09-05T10:27:00"/>
        <d v="2023-09-03T10:10:00"/>
        <d v="2023-09-02T15:21:00"/>
        <d v="2023-09-05T15:03:00"/>
        <d v="2023-09-03T13:17:00"/>
        <d v="2023-09-08T12:23:00"/>
        <d v="2023-09-01T16:08:00"/>
        <d v="2023-09-06T10:08:00"/>
        <d v="2023-09-01T15:53:00"/>
        <d v="2023-09-01T08:46:00"/>
        <d v="2023-09-07T09:40:00"/>
        <d v="2023-09-06T11:59:00"/>
        <d v="2023-09-01T14:17:00"/>
        <d v="2023-09-08T10:17:00"/>
        <d v="2023-09-03T10:32:00"/>
        <d v="2023-09-06T16:39:00"/>
        <d v="2023-09-03T09:31:00"/>
        <d v="2023-09-05T10:44:00"/>
        <d v="2023-09-02T15:15:00"/>
        <d v="2023-09-02T10:26:00"/>
        <d v="2023-09-02T08:30:00"/>
        <d v="2023-09-06T08:50:00"/>
        <d v="2023-09-01T16:41:00"/>
        <d v="2023-09-06T09:07:00"/>
        <d v="2023-09-03T08:39:00"/>
        <d v="2023-09-02T15:56:00"/>
        <d v="2023-09-03T09:20:00"/>
        <d v="2023-09-01T14:05:00"/>
        <d v="2023-09-08T13:14:00"/>
        <d v="2023-09-03T08:52:00"/>
        <d v="2023-09-01T11:02:00"/>
        <d v="2023-09-07T15:04:00"/>
        <d v="2023-09-01T13:43:00"/>
        <d v="2023-09-05T08:30:00"/>
        <d v="2023-09-05T09:56:00"/>
        <d v="2023-09-06T16:45:00"/>
        <d v="2023-09-03T12:14:00"/>
        <d v="2023-09-07T16:29:00"/>
        <d v="2023-09-04T16:36:00"/>
        <d v="2023-09-08T12:17:00"/>
        <d v="2023-09-02T09:26:00"/>
        <d v="2023-09-03T16:59:00"/>
        <d v="2023-09-05T15:12:00"/>
        <d v="2023-09-04T16:05:00"/>
        <d v="2023-09-05T09:02:00"/>
        <d v="2023-09-03T13:02:00"/>
        <d v="2023-09-07T13:49:00"/>
        <d v="2023-09-03T11:43:00"/>
        <d v="2023-09-05T09:29:00"/>
        <d v="2023-09-06T11:56:00"/>
        <d v="2023-09-04T15:16:00"/>
        <d v="2023-09-03T13:55:00"/>
        <d v="2023-09-01T14:33:00"/>
        <d v="2023-09-05T14:55:00"/>
        <d v="2023-09-01T16:27:00"/>
        <d v="2023-09-04T14:28:00"/>
        <d v="2023-09-05T16:14:00"/>
        <d v="2023-09-04T12:59:00"/>
        <d v="2023-09-04T13:51:00"/>
        <d v="2023-09-05T14:58:00"/>
        <d v="2023-09-03T14:58:00"/>
        <d v="2023-09-06T16:03:00"/>
        <d v="2023-09-08T13:03:00"/>
        <d v="2023-09-05T15:59:00"/>
        <d v="2023-09-06T08:25:00"/>
        <d v="2023-09-06T15:39:00"/>
        <d v="2023-09-06T13:05:00"/>
        <d v="2023-09-04T14:10:00"/>
        <d v="2023-09-01T10:46:00"/>
        <d v="2023-09-06T08:34:00"/>
        <d v="2023-09-01T13:06:00"/>
        <d v="2023-09-05T15:40:00"/>
        <d v="2023-09-02T08:42:00"/>
        <d v="2023-09-02T11:06:00"/>
        <d v="2023-09-07T09:29:00"/>
        <d v="2023-09-01T09:38:00"/>
        <d v="2023-09-05T10:21:00"/>
        <d v="2023-09-07T15:43:00"/>
        <d v="2023-09-03T08:43:00"/>
        <d v="2023-09-01T10:40:00"/>
        <d v="2023-09-06T14:45:00"/>
        <d v="2023-09-03T09:43:00"/>
        <d v="2023-09-02T08:57:00"/>
        <d v="2023-09-08T10:11:00"/>
        <d v="2023-09-06T13:50:00"/>
        <d v="2023-09-03T08:00:00"/>
        <d v="2023-09-01T14:48:00"/>
        <d v="2023-09-02T09:20:00"/>
        <d v="2023-09-03T13:13:00"/>
        <d v="2023-09-06T15:40:00"/>
        <d v="2023-09-05T08:28:00"/>
        <d v="2023-09-08T08:53:00"/>
        <d v="2023-09-08T09:48:00"/>
        <d v="2023-09-03T11:54:00"/>
        <d v="2023-09-01T15:38:00"/>
        <d v="2023-09-06T13:45:00"/>
        <d v="2023-09-04T08:58:00"/>
        <d v="2023-09-01T09:03:00"/>
        <d v="2023-09-01T12:49:00"/>
        <d v="2023-09-02T11:44:00"/>
        <d v="2023-09-06T08:17:00"/>
        <d v="2023-09-04T10:02:00"/>
        <d v="2023-09-05T14:02:00"/>
        <d v="2023-09-05T09:04:00"/>
        <d v="2023-09-06T09:14:00"/>
        <d v="2023-09-04T13:48:00"/>
        <d v="2023-09-06T13:43:00"/>
        <d v="2023-09-06T10:02:00"/>
        <d v="2023-09-01T14:04:00"/>
        <d v="2023-09-08T08:26:00"/>
        <d v="2023-09-01T08:41:00"/>
        <d v="2023-09-07T14:36:00"/>
        <d v="2023-09-08T16:24:00"/>
        <d v="2023-09-01T15:16:00"/>
        <d v="2023-09-04T10:45:00"/>
        <d v="2023-09-05T11:36:00"/>
        <d v="2023-09-06T12:37:00"/>
        <d v="2023-09-03T14:48:00"/>
        <d v="2023-09-01T13:20:00"/>
        <d v="2023-09-06T11:10:00"/>
        <d v="2023-09-08T08:04:00"/>
        <d v="2023-09-06T11:24:00"/>
        <d v="2023-09-07T12:08:00"/>
        <d v="2023-09-02T10:18:00"/>
        <d v="2023-09-05T15:34:00"/>
        <d v="2023-09-01T10:37:00"/>
        <d v="2023-09-03T10:42:00"/>
        <d v="2023-09-02T12:21:00"/>
        <d v="2023-09-01T09:00:00"/>
        <d v="2023-09-07T08:41:00"/>
        <d v="2023-09-04T08:22:00"/>
        <d v="2023-09-07T08:40:00"/>
        <d v="2023-09-02T08:09:00"/>
        <d v="2023-09-07T09:24:00"/>
        <d v="2023-09-06T08:18:00"/>
        <d v="2023-09-08T15:21:00"/>
        <d v="2023-09-03T13:54:00"/>
        <d v="2023-09-07T09:10:00"/>
        <d v="2023-09-07T12:10:00"/>
        <d v="2023-09-04T08:14:00"/>
        <d v="2023-09-03T14:42:00"/>
        <d v="2023-09-03T08:56:00"/>
        <d v="2023-09-06T15:23:00"/>
        <d v="2023-09-02T16:11:00"/>
        <d v="2023-09-08T12:29:00"/>
        <d v="2023-09-03T08:44:00"/>
        <d v="2023-09-08T08:58:00"/>
        <d v="2023-09-06T09:05:00"/>
        <d v="2023-09-01T10:14:00"/>
        <d v="2023-09-07T10:12:00"/>
        <d v="2023-09-03T10:06:00"/>
        <d v="2023-09-08T16:36:00"/>
        <d v="2023-09-06T08:43:00"/>
        <d v="2023-09-02T09:27:00"/>
        <d v="2023-09-07T09:32:00"/>
        <d v="2023-09-06T11:34:00"/>
        <d v="2023-09-08T13:36:00"/>
        <d v="2023-09-02T15:10:00"/>
        <d v="2023-09-01T14:35:00"/>
        <d v="2023-09-06T08:48:00"/>
        <d v="2023-09-04T11:30:00"/>
        <d v="2023-09-07T09:35:00"/>
        <d v="2023-09-05T10:51:00"/>
        <d v="2023-09-05T13:56:00"/>
        <d v="2023-09-03T16:08:00"/>
        <d v="2023-09-03T11:08:00"/>
        <d v="2023-09-02T08:16:00"/>
        <d v="2023-09-04T12:41:00"/>
        <d v="2023-09-02T10:59:00"/>
        <d v="2023-09-06T09:26:00"/>
        <d v="2023-09-01T11:44:00"/>
        <d v="2023-09-03T08:17:00"/>
        <d v="2023-09-08T10:45:00"/>
        <d v="2023-09-03T15:22:00"/>
        <d v="2023-09-06T09:15:00"/>
        <d v="2023-09-03T11:02:00"/>
        <d v="2023-09-07T16:05:00"/>
        <d v="2023-09-01T13:56:00"/>
        <d v="2023-09-01T11:00:00"/>
        <d v="2023-09-04T13:45:00"/>
        <d v="2023-09-08T15:29:00"/>
        <d v="2023-09-02T13:25:00"/>
        <d v="2023-09-03T16:14:00"/>
        <d v="2023-09-01T09:43:00"/>
        <d v="2023-09-02T10:38:00"/>
        <d v="2023-09-02T14:43:00"/>
        <d v="2023-09-03T08:55:00"/>
        <d v="2023-09-02T16:13:00"/>
        <d v="2023-09-04T08:16:00"/>
        <d v="2023-09-05T16:52:00"/>
        <d v="2023-09-07T09:39:00"/>
        <d v="2023-09-04T09:51:00"/>
        <d v="2023-09-08T09:26:00"/>
        <d v="2023-09-01T08:32:00"/>
        <d v="2023-09-06T13:25:00"/>
        <d v="2023-09-07T14:53:00"/>
        <d v="2023-09-01T15:48:00"/>
        <d v="2023-09-07T14:14:00"/>
        <d v="2023-09-07T10:05:00"/>
        <d v="2023-09-05T12:37:00"/>
        <d v="2023-09-01T12:19:00"/>
        <d v="2023-09-05T11:43:00"/>
        <d v="2023-09-04T11:45:00"/>
        <d v="2023-09-01T14:22:00"/>
        <d v="2023-09-04T10:29:00"/>
        <d v="2023-09-07T14:08:00"/>
        <d v="2023-09-04T10:16:00"/>
        <d v="2023-09-03T12:43:00"/>
        <d v="2023-09-08T16:47:00"/>
        <d v="2023-09-07T09:47:00"/>
        <d v="2023-09-02T12:58:00"/>
        <d v="2023-09-04T14:16:00"/>
        <d v="2023-09-06T11:35:00"/>
        <d v="2023-09-03T11:56:00"/>
        <d v="2023-09-03T12:29:00"/>
        <d v="2023-09-01T13:42:00"/>
        <d v="2023-09-04T13:34:00"/>
        <d v="2023-09-05T11:15:00"/>
        <d v="2023-09-01T11:52:00"/>
        <d v="2023-09-02T11:04:00"/>
        <d v="2023-09-08T13:54:00"/>
        <d v="2023-09-06T14:01:00"/>
        <d v="2023-09-05T14:37:00"/>
        <d v="2023-09-06T13:12:00"/>
        <d v="2023-09-06T11:27:00"/>
        <d v="2023-09-05T15:54:00"/>
        <d v="2023-09-07T14:24:00"/>
        <d v="2023-09-04T09:27:00"/>
        <d v="2023-09-05T13:59:00"/>
        <d v="2023-09-06T16:05:00"/>
        <d v="2023-09-07T10:48:00"/>
        <d v="2023-09-06T10:20:00"/>
        <d v="2023-09-05T14:25:00"/>
        <d v="2023-09-02T15:11:00"/>
        <d v="2023-09-08T11:00:00"/>
        <d v="2023-09-04T12:08:00"/>
        <d v="2023-09-02T13:49:00"/>
        <d v="2023-09-07T12:11:00"/>
        <d v="2023-09-05T09:59:00"/>
        <d v="2023-09-05T08:42:00"/>
        <d v="2023-09-04T16:37:00"/>
        <d v="2023-09-03T11:50:00"/>
        <d v="2023-09-02T14:52:00"/>
        <d v="2023-09-06T12:49:00"/>
        <d v="2023-09-01T12:13:00"/>
        <d v="2023-09-07T15:36:00"/>
        <d v="2023-09-01T11:06:00"/>
        <d v="2023-09-02T08:34:00"/>
        <d v="2023-09-06T15:33:00"/>
        <d v="2023-09-05T09:58:00"/>
        <d v="2023-09-04T13:10:00"/>
        <d v="2023-09-08T10:27:00"/>
        <d v="2023-09-08T08:07:00"/>
        <d v="2023-09-03T11:41:00"/>
        <d v="2023-09-03T13:56:00"/>
        <d v="2023-09-08T11:57:00"/>
        <d v="2023-09-03T15:28:00"/>
        <d v="2023-09-06T14:25:00"/>
        <d v="2023-09-04T14:12:00"/>
        <d v="2023-09-02T15:00:00"/>
        <d v="2023-09-01T12:58:00"/>
        <d v="2023-09-06T08:59:00"/>
        <d v="2023-09-08T10:52:00"/>
        <d v="2023-09-01T16:04:00"/>
        <d v="2023-09-03T08:01:00"/>
        <d v="2023-09-05T10:04:00"/>
        <d v="2023-09-08T10:20:00"/>
        <d v="2023-09-07T11:07:00"/>
        <d v="2023-09-05T08:38:00"/>
        <d v="2023-09-07T11:48:00"/>
        <d v="2023-09-02T16:51:00"/>
        <d v="2023-09-04T11:07:00"/>
        <d v="2023-09-06T14:39:00"/>
        <d v="2023-09-03T13:45:00"/>
        <d v="2023-09-07T16:49:00"/>
        <d v="2023-09-01T10:58:00"/>
        <d v="2023-09-08T10:36:00"/>
        <d v="2023-09-06T13:39:00"/>
        <d v="2023-09-04T11:58:00"/>
        <d v="2023-09-04T15:14:00"/>
        <d v="2023-09-03T16:38:00"/>
        <d v="2023-09-04T15:44:00"/>
        <d v="2023-09-03T13:14:00"/>
        <d v="2023-09-07T11:27:00"/>
        <d v="2023-09-06T09:32:00"/>
        <d v="2023-09-07T08:30:00"/>
        <d v="2023-09-01T09:58:00"/>
        <d v="2023-09-01T16:29:00"/>
        <d v="2023-09-07T16:11:00"/>
        <d v="2023-09-02T15:50:00"/>
        <d v="2023-09-03T16:51:00"/>
        <d v="2023-09-01T11:24:00"/>
        <d v="2023-09-08T09:00:00"/>
        <d v="2023-09-07T09:09:00"/>
        <d v="2023-09-04T09:22:00"/>
        <d v="2023-09-03T16:43:00"/>
        <d v="2023-09-08T09:54:00"/>
        <d v="2023-09-05T14:59:00"/>
        <d v="2023-09-05T16:55:00"/>
        <d v="2023-09-04T14:30:00"/>
        <d v="2023-09-05T13:28:00"/>
        <d v="2023-09-03T11:44:00"/>
        <d v="2023-09-01T10:10:00"/>
        <d v="2023-09-05T09:48:00"/>
        <d v="2023-09-06T12:09:00"/>
        <d v="2023-09-03T16:42:00"/>
        <d v="2023-09-06T10:11:00"/>
        <d v="2023-09-07T14:03:00"/>
        <d v="2023-09-06T10:52:00"/>
        <d v="2023-09-08T14:15:00"/>
        <d v="2023-09-05T16:03:00"/>
        <d v="2023-09-08T14:43:00"/>
        <d v="2023-09-04T12:06:00"/>
        <d v="2023-09-06T08:31:00"/>
        <d v="2023-09-05T11:54:00"/>
        <d v="2023-09-06T09:41:00"/>
        <d v="2023-09-02T10:00:00"/>
        <d v="2023-09-07T11:49:00"/>
        <d v="2023-09-05T16:50:00"/>
        <d v="2023-09-08T14:14:00"/>
        <d v="2023-09-02T13:24:00"/>
        <d v="2023-09-05T13:46:00"/>
        <d v="2023-09-06T15:02:00"/>
        <d v="2023-09-02T13:16:00"/>
        <d v="2023-09-07T13:05:00"/>
        <d v="2023-09-02T12:04:00"/>
        <d v="2023-09-07T13:21:00"/>
        <d v="2023-09-02T12:01:00"/>
        <d v="2023-09-08T13:28:00"/>
        <d v="2023-09-03T13:51:00"/>
        <d v="2023-09-01T08:30:00"/>
        <d v="2023-09-05T10:01:00"/>
        <d v="2023-09-03T10:27:00"/>
        <d v="2023-09-02T09:08:00"/>
        <d v="2023-09-02T10:19:00"/>
        <d v="2023-09-04T11:36:00"/>
        <d v="2023-09-07T14:57:00"/>
        <d v="2023-09-08T15:34:00"/>
        <d v="2023-09-03T11:04:00"/>
        <d v="2023-09-03T11:05:00"/>
        <d v="2023-09-07T10:28:00"/>
        <d v="2023-09-06T08:29:00"/>
        <d v="2023-09-08T16:34:00"/>
        <d v="2023-09-06T16:26:00"/>
        <d v="2023-09-04T11:53:00"/>
        <d v="2023-09-02T12:12:00"/>
        <d v="2023-09-04T13:19:00"/>
        <d v="2023-09-06T08:32:00"/>
        <d v="2023-09-02T10:14:00"/>
        <d v="2023-09-03T10:02:00"/>
        <d v="2023-09-02T09:37:00"/>
        <d v="2023-09-01T13:53:00"/>
        <d v="2023-09-07T13:31:00"/>
        <d v="2023-09-08T12:18:00"/>
        <d v="2023-09-01T12:30:00"/>
        <d v="2023-09-08T14:35:00"/>
        <d v="2023-09-05T14:19:00"/>
        <d v="2023-09-07T16:42:00"/>
        <d v="2023-09-05T15:25:00"/>
        <d v="2023-09-08T15:37:00"/>
        <d v="2023-09-02T12:56:00"/>
        <d v="2023-09-04T14:52:00"/>
        <d v="2023-09-06T14:56:00"/>
        <d v="2023-09-01T14:44:00"/>
        <d v="2023-09-06T12:54:00"/>
        <d v="2023-09-07T08:01:00"/>
        <d v="2023-09-06T11:22:00"/>
        <d v="2023-09-07T08:37:00"/>
        <d v="2023-09-07T12:36:00"/>
        <d v="2023-09-08T10:29:00"/>
        <d v="2023-09-07T10:36:00"/>
        <d v="2023-09-04T11:20:00"/>
        <d v="2023-09-06T08:44:00"/>
        <d v="2023-09-01T15:46:00"/>
        <d v="2023-09-06T10:23:00"/>
        <d v="2023-09-03T09:10:00"/>
        <d v="2023-09-04T15:26:00"/>
        <d v="2023-09-04T14:19:00"/>
        <d v="2023-09-06T09:54:00"/>
        <d v="2023-09-06T12:58:00"/>
        <d v="2023-09-05T14:22:00"/>
        <d v="2023-09-07T14:42:00"/>
        <d v="2023-09-06T11:19:00"/>
        <d v="2023-09-05T11:19:00"/>
        <d v="2023-09-05T09:50:00"/>
        <d v="2023-09-04T09:25:00"/>
        <d v="2023-09-05T11:53:00"/>
        <d v="2023-09-08T12:37:00"/>
        <d v="2023-09-05T12:14:00"/>
        <d v="2023-09-01T14:16:00"/>
        <d v="2023-09-03T16:48:00"/>
        <d v="2023-09-07T13:32:00"/>
        <d v="2023-09-08T10:38:00"/>
        <d v="2023-09-03T09:15:00"/>
        <d v="2023-09-03T10:03:00"/>
        <d v="2023-09-06T08:30:00"/>
        <d v="2023-09-06T12:57:00"/>
        <d v="2023-09-07T11:18:00"/>
        <d v="2023-09-05T08:19:00"/>
        <d v="2023-09-05T14:54:00"/>
        <d v="2023-09-02T14:59:00"/>
        <d v="2023-09-04T10:46:00"/>
        <d v="2023-09-01T08:52:00"/>
        <d v="2023-09-06T10:57:00"/>
        <d v="2023-09-08T11:46:00"/>
        <d v="2023-09-07T13:54:00"/>
        <d v="2023-09-07T13:33:00"/>
        <d v="2023-09-07T15:00:00"/>
        <d v="2023-09-04T09:59:00"/>
        <d v="2023-09-06T09:16:00"/>
        <d v="2023-09-04T16:19:00"/>
        <d v="2023-09-06T12:44:00"/>
        <d v="2023-09-04T14:24:00"/>
        <d v="2023-09-04T09:04:00"/>
        <d v="2023-09-06T16:35:00"/>
        <d v="2023-09-04T08:56:00"/>
        <d v="2023-09-03T12:56:00"/>
        <d v="2023-09-03T10:59:00"/>
        <d v="2023-09-04T08:54:00"/>
        <d v="2023-09-08T11:19:00"/>
        <d v="2023-09-02T14:13:00"/>
        <d v="2023-09-04T08:19:00"/>
        <d v="2023-09-07T15:45:00"/>
        <d v="2023-09-01T16:53:00"/>
        <d v="2023-09-06T08:35:00"/>
        <d v="2023-09-05T10:36:00"/>
        <d v="2023-09-02T10:56:00"/>
        <d v="2023-09-05T15:28:00"/>
        <d v="2023-09-04T08:09:00"/>
        <d v="2023-09-06T16:50:00"/>
        <d v="2023-09-03T08:10:00"/>
        <d v="2023-09-05T16:39:00"/>
        <d v="2023-09-06T10:28:00"/>
        <d v="2023-09-04T10:12:00"/>
        <d v="2023-09-03T10:33:00"/>
        <d v="2023-09-03T11:00:00"/>
        <d v="2023-09-06T08:08:00"/>
        <d v="2023-09-01T11:13:00"/>
        <d v="2023-09-04T11:01:00"/>
        <d v="2023-09-07T11:16:00"/>
        <d v="2023-09-02T15:28:00"/>
        <d v="2023-09-07T09:42:00"/>
        <d v="2023-09-01T15:23:00"/>
        <d v="2023-09-07T15:54:00"/>
        <d v="2023-09-06T13:48:00"/>
        <d v="2023-09-01T11:57:00"/>
        <d v="2023-09-06T10:17:00"/>
        <d v="2023-09-02T11:03:00"/>
        <d v="2023-09-04T10:58:00"/>
        <d v="2023-09-05T16:49:00"/>
        <d v="2023-09-05T08:13:00"/>
        <d v="2023-09-08T16:18:00"/>
        <d v="2023-09-03T09:29:00"/>
        <d v="2023-09-06T12:03:00"/>
        <d v="2023-09-07T08:28:00"/>
        <d v="2023-09-08T12:42:00"/>
        <d v="2023-09-08T09:53:00"/>
        <d v="2023-09-05T15:20:00"/>
        <d v="2023-09-07T12:03:00"/>
        <d v="2023-09-08T16:55:00"/>
        <d v="2023-09-08T10:50:00"/>
        <d v="2023-09-02T10:21:00"/>
        <d v="2023-09-06T10:09:00"/>
        <d v="2023-09-06T08:51:00"/>
        <d v="2023-09-03T12:58:00"/>
        <d v="2023-09-04T11:31:00"/>
        <d v="2023-09-02T11:28:00"/>
        <d v="2023-09-01T09:05:00"/>
        <d v="2023-09-08T09:33:00"/>
        <d v="2023-09-04T16:02:00"/>
        <d v="2023-09-07T13:44:00"/>
        <d v="2023-09-01T15:54:00"/>
        <d v="2023-09-03T11:38:00"/>
        <d v="2023-09-05T13:06:00"/>
        <d v="2023-09-06T13:11:00"/>
        <d v="2023-09-02T09:31:00"/>
        <d v="2023-09-03T10:11:00"/>
        <d v="2023-09-05T15:24:00"/>
        <d v="2023-09-08T11:14:00"/>
        <d v="2023-09-05T13:54:00"/>
        <d v="2023-09-07T14:11:00"/>
        <d v="2023-09-05T13:43:00"/>
        <d v="2023-09-04T14:54:00"/>
        <d v="2023-09-01T11:47:00"/>
        <d v="2023-09-04T16:52:00"/>
        <d v="2023-09-05T11:18:00"/>
        <d v="2023-09-01T12:28:00"/>
        <d v="2023-09-08T12:32:00"/>
        <d v="2023-09-06T16:38:00"/>
        <d v="2023-09-03T08:51:00"/>
        <d v="2023-09-06T08:55:00"/>
        <d v="2023-09-06T14:49:00"/>
        <d v="2023-09-06T09:39:00"/>
        <d v="2023-09-08T11:50:00"/>
        <d v="2023-09-03T15:16:00"/>
        <d v="2023-09-04T14:27:00"/>
        <d v="2023-09-06T10:56:00"/>
        <d v="2023-09-05T14:14:00"/>
        <d v="2023-09-08T10:28:00"/>
        <d v="2023-09-03T15:20:00"/>
        <d v="2023-09-06T10:58:00"/>
        <d v="2023-09-07T10:01:00"/>
        <d v="2023-09-07T09:56:00"/>
        <d v="2023-09-02T13:34:00"/>
        <d v="2023-09-03T10:51:00"/>
        <d v="2023-09-06T09:04:00"/>
        <d v="2023-09-01T14:13:00"/>
        <d v="2023-09-06T10:37:00"/>
        <d v="2023-09-04T11:27:00"/>
        <d v="2023-09-03T15:42:00"/>
        <d v="2023-09-07T10:02:00"/>
        <d v="2023-09-06T14:04:00"/>
        <d v="2023-09-01T12:39:00"/>
        <d v="2023-09-02T16:21:00"/>
        <d v="2023-09-02T11:13:00"/>
        <d v="2023-09-01T11:41:00"/>
        <d v="2023-09-04T08:17:00"/>
        <d v="2023-09-02T10:04:00"/>
        <d v="2023-09-03T09:53:00"/>
        <d v="2023-09-02T16:42:00"/>
        <d v="2023-09-03T13:34:00"/>
        <d v="2023-09-07T16:31:00"/>
        <d v="2023-09-01T12:57:00"/>
        <d v="2023-09-01T10:53:00"/>
        <d v="2023-09-07T08:50:00"/>
        <d v="2023-09-08T15:40:00"/>
        <d v="2023-09-07T16:20:00"/>
        <d v="2023-09-07T14:18:00"/>
        <d v="2023-09-03T14:46:00"/>
        <d v="2023-09-03T11:18:00"/>
        <d v="2023-09-03T09:39:00"/>
        <d v="2023-09-03T14:51:00"/>
        <d v="2023-09-04T10:04:00"/>
        <d v="2023-09-05T10:39:00"/>
        <d v="2023-09-08T12:46:00"/>
        <d v="2023-09-02T16:58:00"/>
        <d v="2023-09-08T09:30:00"/>
        <d v="2023-09-07T10:52:00"/>
        <d v="2023-09-02T12:36:00"/>
        <d v="2023-09-04T10:32:00"/>
        <d v="2023-09-01T09:47:00"/>
        <d v="2023-09-07T08:14:00"/>
        <d v="2023-09-01T14:26:00"/>
        <d v="2023-09-01T10:45:00"/>
        <d v="2023-09-06T08:00:00"/>
        <d v="2023-09-03T11:47:00"/>
        <d v="2023-09-04T16:21:00"/>
        <d v="2023-09-04T16:25:00"/>
        <d v="2023-09-06T09:00:00"/>
        <d v="2023-09-04T12:15:00"/>
        <d v="2023-09-01T16:45:00"/>
        <d v="2023-09-03T13:35:00"/>
        <d v="2023-09-08T08:03:00"/>
        <d v="2023-09-04T14:59:00"/>
        <d v="2023-09-04T11:11:00"/>
        <d v="2023-09-08T11:13:00"/>
        <d v="2023-09-02T14:57:00"/>
        <d v="2023-09-07T16:58:00"/>
        <d v="2023-09-08T10:25:00"/>
        <d v="2023-09-07T09:15:00"/>
        <d v="2023-09-02T16:19:00"/>
        <d v="2023-09-04T08:04:00"/>
        <d v="2023-09-04T11:57:00"/>
        <d v="2023-09-04T10:06:00"/>
        <d v="2023-09-03T13:57:00"/>
        <d v="2023-09-02T15:47:00"/>
        <d v="2023-09-06T16:30:00"/>
        <d v="2023-09-08T08:25:00"/>
        <d v="2023-09-02T15:24:00"/>
        <d v="2023-09-06T08:27:00"/>
        <d v="2023-09-02T12:15:00"/>
        <d v="2023-09-08T14:07:00"/>
        <d v="2023-09-02T16:44:00"/>
        <d v="2023-09-07T13:37:00"/>
        <d v="2023-09-05T16:44:00"/>
        <d v="2023-09-07T10:44:00"/>
        <d v="2023-09-07T14:23:00"/>
        <d v="2023-09-03T16:24:00"/>
        <d v="2023-09-02T13:36:00"/>
        <d v="2023-09-03T11:19:00"/>
        <d v="2023-09-04T13:20:00"/>
        <d v="2023-09-07T12:42:00"/>
        <d v="2023-09-08T08:48:00"/>
        <d v="2023-09-07T15:09:00"/>
        <d v="2023-09-08T16:00:00"/>
        <d v="2023-09-08T12:43:00"/>
        <d v="2023-09-06T12:35:00"/>
        <d v="2023-09-05T12:25:00"/>
        <d v="2023-09-04T09:32:00"/>
        <d v="2023-09-05T16:54:00"/>
        <d v="2023-09-08T11:18:00"/>
        <d v="2023-09-02T11:25:00"/>
        <d v="2023-09-01T14:18:00"/>
        <d v="2023-09-06T12:18:00"/>
        <d v="2023-09-03T08:50:00"/>
        <d v="2023-09-01T09:53:00"/>
        <d v="2023-09-03T10:25:00"/>
        <d v="2023-09-07T15:02:00"/>
        <d v="2023-09-05T12:34:00"/>
        <d v="2023-09-02T13:33:00"/>
        <d v="2023-09-04T11:00:00"/>
        <d v="2023-09-08T08:21:00"/>
        <d v="2023-09-04T12:42:00"/>
        <d v="2023-09-02T15:16:00"/>
        <d v="2023-09-07T16:22:00"/>
        <d v="2023-09-06T15:50:00"/>
        <d v="2023-09-01T08:03:00"/>
        <d v="2023-09-06T11:02:00"/>
        <d v="2023-09-07T14:48:00"/>
        <d v="2023-09-06T09:37:00"/>
        <d v="2023-09-06T11:01:00"/>
        <d v="2023-09-02T14:18:00"/>
        <d v="2023-09-01T14:28:00"/>
        <d v="2023-09-08T16:48:00"/>
        <d v="2023-09-02T08:41:00"/>
        <d v="2023-09-03T16:30:00"/>
        <d v="2023-09-01T14:56:00"/>
        <d v="2023-09-04T08:07:00"/>
        <d v="2023-09-02T14:23:00"/>
        <d v="2023-09-05T08:14:00"/>
        <d v="2023-09-05T12:19:00"/>
        <d v="2023-09-01T10:38:00"/>
        <d v="2023-09-05T14:30:00"/>
        <d v="2023-09-07T13:27:00"/>
        <d v="2023-09-05T13:10:00"/>
        <d v="2023-09-03T08:24:00"/>
        <d v="2023-09-06T10:07:00"/>
        <d v="2023-09-07T13:39:00"/>
        <d v="2023-09-06T15:08:00"/>
        <d v="2023-09-03T14:49:00"/>
        <d v="2023-09-04T13:15:00"/>
        <d v="2023-09-05T12:31:00"/>
        <d v="2023-09-07T15:57:00"/>
        <d v="2023-09-04T13:23:00"/>
        <d v="2023-09-03T14:20:00"/>
        <d v="2023-09-04T09:54:00"/>
        <d v="2023-09-06T16:14:00"/>
        <d v="2023-09-02T08:31:00"/>
        <d v="2023-09-06T10:18:00"/>
        <d v="2023-09-02T13:13:00"/>
        <d v="2023-09-01T10:44:00"/>
        <d v="2023-09-04T08:47:00"/>
        <d v="2023-09-03T14:08:00"/>
        <d v="2023-09-02T09:59:00"/>
        <d v="2023-09-03T15:15:00"/>
        <d v="2023-09-03T15:31:00"/>
        <d v="2023-09-05T14:49:00"/>
        <d v="2023-09-06T13:35:00"/>
        <d v="2023-09-05T10:11:00"/>
        <d v="2023-09-06T10:43:00"/>
        <d v="2023-09-06T10:45:00"/>
        <d v="2023-09-02T09:25:00"/>
        <d v="2023-09-08T16:20:00"/>
        <d v="2023-09-02T13:39:00"/>
        <d v="2023-09-01T15:04:00"/>
        <d v="2023-09-01T13:58:00"/>
        <d v="2023-09-01T16:54:00"/>
        <d v="2023-09-08T12:28:00"/>
        <d v="2023-09-06T11:48:00"/>
        <d v="2023-09-05T12:28:00"/>
        <d v="2023-09-05T09:22:00"/>
        <d v="2023-09-04T12:54:00"/>
        <d v="2023-09-04T08:21:00"/>
        <d v="2023-09-01T15:32:00"/>
        <d v="2023-09-02T11:12:00"/>
        <d v="2023-09-07T16:13:00"/>
        <d v="2023-09-02T09:55:00"/>
        <d v="2023-09-03T11:15:00"/>
        <d v="2023-09-01T14:59:00"/>
        <d v="2023-09-06T16:04:00"/>
        <d v="2023-09-08T10:30:00"/>
        <d v="2023-09-05T11:00:00"/>
        <d v="2023-09-03T16:27:00"/>
        <d v="2023-09-02T13:43:00"/>
        <d v="2023-09-02T13:11:00"/>
        <d v="2023-09-05T15:44:00"/>
        <d v="2023-09-04T14:20:00"/>
        <d v="2023-09-04T13:46:00"/>
        <d v="2023-09-01T15:51:00"/>
        <d v="2023-09-08T13:27:00"/>
        <d v="2023-09-02T14:31:00"/>
        <d v="2023-09-07T15:28:00"/>
        <d v="2023-09-07T10:37:00"/>
        <d v="2023-09-04T09:19:00"/>
        <d v="2023-09-05T10:37:00"/>
        <d v="2023-09-07T14:40:00"/>
        <d v="2023-09-01T08:39:00"/>
        <d v="2023-09-01T08:07:00"/>
        <d v="2023-09-01T15:14:00"/>
        <d v="2023-09-04T16:57:00"/>
        <d v="2023-09-02T13:10:00"/>
        <d v="2023-09-07T09:34:00"/>
        <d v="2023-09-05T16:18:00"/>
        <d v="2023-09-05T10:41:00"/>
        <d v="2023-09-05T14:17:00"/>
        <d v="2023-09-06T15:37:00"/>
        <d v="2023-09-06T15:10:00"/>
        <d v="2023-09-06T15:21:00"/>
        <d v="2023-09-02T16:08:00"/>
        <d v="2023-09-03T08:11:00"/>
        <d v="2023-09-02T16:38:00"/>
        <d v="2023-09-04T10:19:00"/>
        <d v="2023-09-02T15:57:00"/>
        <d v="2023-09-06T15:00:00"/>
        <d v="2023-09-05T16:19:00"/>
        <d v="2023-09-02T13:51:00"/>
        <d v="2023-09-04T12:50:00"/>
        <d v="2023-09-03T14:31:00"/>
        <d v="2023-09-02T16:25:00"/>
        <d v="2023-09-04T09:11:00"/>
        <d v="2023-09-06T08:13:00"/>
        <d v="2023-09-04T09:36:00"/>
        <d v="2023-09-02T10:53:00"/>
        <d v="2023-09-01T15:29:00"/>
        <d v="2023-09-03T13:20:00"/>
        <d v="2023-09-07T16:55:00"/>
        <d v="2023-09-06T11:52:00"/>
        <d v="2023-09-06T09:40:00"/>
        <d v="2023-09-03T13:12:00"/>
        <d v="2023-09-02T14:01:00"/>
        <d v="2023-09-04T09:00:00"/>
        <d v="2023-09-08T16:08:00"/>
        <d v="2023-09-06T12:08:00"/>
        <d v="2023-09-04T13:07:00"/>
        <d v="2023-09-01T14:02:00"/>
        <d v="2023-09-02T16:45:00"/>
        <d v="2023-09-08T12:13:00"/>
        <d v="2023-09-08T13:59:00"/>
        <d v="2023-09-07T11:24:00"/>
        <d v="2023-09-08T10:58:00"/>
        <d v="2023-09-06T09:13:00"/>
        <d v="2023-09-07T16:46:00"/>
        <d v="2023-09-06T11:13:00"/>
        <d v="2023-09-01T11:51:00"/>
        <d v="2023-09-06T08:40:00"/>
        <d v="2023-09-04T15:42:00"/>
        <d v="2023-09-07T14:52:00"/>
        <d v="2023-09-08T11:37:00"/>
        <d v="2023-09-06T10:22:00"/>
        <d v="2023-09-07T09:06:00"/>
        <d v="2023-09-03T08:42:00"/>
        <d v="2023-09-04T16:58:00"/>
      </sharedItems>
      <fieldGroup par="18"/>
    </cacheField>
    <cacheField name="Order Status" numFmtId="0">
      <sharedItems/>
    </cacheField>
    <cacheField name="Backlog Flag" numFmtId="0">
      <sharedItems count="2">
        <s v="Not Backlog"/>
        <s v="Backlog"/>
      </sharedItems>
    </cacheField>
    <cacheField name="Driver ID" numFmtId="0">
      <sharedItems count="100">
        <s v="D59"/>
        <s v="D4"/>
        <s v="D21"/>
        <s v="D70"/>
        <s v="D77"/>
        <s v="D54"/>
        <s v="D99"/>
        <s v="D84"/>
        <s v="D49"/>
        <s v="D53"/>
        <s v="D1"/>
        <s v="D44"/>
        <s v="D32"/>
        <s v="D38"/>
        <s v="D23"/>
        <s v="D67"/>
        <s v="D11"/>
        <s v="D33"/>
        <s v="D9"/>
        <s v="D91"/>
        <s v="D88"/>
        <s v="D10"/>
        <s v="D5"/>
        <s v="D14"/>
        <s v="D80"/>
        <s v="D90"/>
        <s v="D60"/>
        <s v="D42"/>
        <s v="D82"/>
        <s v="D27"/>
        <s v="D43"/>
        <s v="D69"/>
        <s v="D39"/>
        <s v="D34"/>
        <s v="D6"/>
        <s v="D48"/>
        <s v="D16"/>
        <s v="D25"/>
        <s v="D86"/>
        <s v="D72"/>
        <s v="D18"/>
        <s v="D63"/>
        <s v="D28"/>
        <s v="D2"/>
        <s v="D19"/>
        <s v="D55"/>
        <s v="D66"/>
        <s v="D87"/>
        <s v="D35"/>
        <s v="D15"/>
        <s v="D68"/>
        <s v="D97"/>
        <s v="D75"/>
        <s v="D30"/>
        <s v="D76"/>
        <s v="D41"/>
        <s v="D3"/>
        <s v="D74"/>
        <s v="D64"/>
        <s v="D52"/>
        <s v="D89"/>
        <s v="D85"/>
        <s v="D78"/>
        <s v="D81"/>
        <s v="D73"/>
        <s v="D65"/>
        <s v="D98"/>
        <s v="D36"/>
        <s v="D79"/>
        <s v="D45"/>
        <s v="D31"/>
        <s v="D96"/>
        <s v="D26"/>
        <s v="D83"/>
        <s v="D71"/>
        <s v="D50"/>
        <s v="D100"/>
        <s v="D93"/>
        <s v="D40"/>
        <s v="D61"/>
        <s v="D57"/>
        <s v="D46"/>
        <s v="D29"/>
        <s v="D94"/>
        <s v="D37"/>
        <s v="D58"/>
        <s v="D13"/>
        <s v="D92"/>
        <s v="D24"/>
        <s v="D17"/>
        <s v="D51"/>
        <s v="D22"/>
        <s v="D8"/>
        <s v="D62"/>
        <s v="D95"/>
        <s v="D20"/>
        <s v="D7"/>
        <s v="D56"/>
        <s v="D47"/>
        <s v="D12"/>
      </sharedItems>
    </cacheField>
    <cacheField name="Vehicle Info" numFmtId="0">
      <sharedItems count="3">
        <s v="Van A"/>
        <s v="Truck B"/>
        <s v="Bike C"/>
      </sharedItems>
    </cacheField>
    <cacheField name="Current Location" numFmtId="0">
      <sharedItems count="5">
        <s v="City E"/>
        <s v="City A"/>
        <s v="City D"/>
        <s v="City C"/>
        <s v="City B"/>
      </sharedItems>
    </cacheField>
    <cacheField name="Delay Flag" numFmtId="0">
      <sharedItems count="3">
        <s v="delayed"/>
        <s v="On Time"/>
        <s v="In Progress"/>
      </sharedItems>
    </cacheField>
    <cacheField name="Delivery Time (min)" numFmtId="0">
      <sharedItems containsSemiMixedTypes="0" containsString="0" containsNumber="1" containsInteger="1" minValue="60" maxValue="239"/>
    </cacheField>
    <cacheField name="Delays (min)" numFmtId="0">
      <sharedItems containsSemiMixedTypes="0" containsString="0" containsNumber="1" containsInteger="1" minValue="0" maxValue="29"/>
    </cacheField>
    <cacheField name="Customer Feedback" numFmtId="0">
      <sharedItems count="3">
        <s v="Neutral"/>
        <s v="Positive"/>
        <s v="Negative"/>
      </sharedItems>
    </cacheField>
    <cacheField name="Customer feedback number" numFmtId="0">
      <sharedItems containsSemiMixedTypes="0" containsString="0" containsNumber="1" containsInteger="1" minValue="1" maxValue="3"/>
    </cacheField>
    <cacheField name="Route" numFmtId="0">
      <sharedItems count="5">
        <s v="Route2"/>
        <s v="Route1"/>
        <s v="Route3"/>
        <s v="Route5"/>
        <s v="Route4"/>
      </sharedItems>
    </cacheField>
    <cacheField name="Delivery Zone" numFmtId="0">
      <sharedItems count="3">
        <s v="Zone 2"/>
        <s v="Zone 3"/>
        <s v="Zone 1"/>
      </sharedItems>
    </cacheField>
    <cacheField name="Allocation Rules" numFmtId="0">
      <sharedItems/>
    </cacheField>
    <cacheField name="Minutes (Order Timestamp)" numFmtId="0" databaseField="0">
      <fieldGroup base="2">
        <rangePr groupBy="minutes" startDate="2023-09-01T08:00:00" endDate="2023-09-08T16:58:00"/>
        <groupItems count="62">
          <s v="&lt;01/09/2023"/>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8/09/2023"/>
        </groupItems>
      </fieldGroup>
    </cacheField>
    <cacheField name="Hours (Order Timestamp)" numFmtId="0" databaseField="0">
      <fieldGroup base="2">
        <rangePr groupBy="hours" startDate="2023-09-01T08:00:00" endDate="2023-09-08T16:58:00"/>
        <groupItems count="26">
          <s v="&lt;01/09/2023"/>
          <s v="00"/>
          <s v="01"/>
          <s v="02"/>
          <s v="03"/>
          <s v="04"/>
          <s v="05"/>
          <s v="06"/>
          <s v="07"/>
          <s v="08"/>
          <s v="09"/>
          <s v="10"/>
          <s v="11"/>
          <s v="12"/>
          <s v="13"/>
          <s v="14"/>
          <s v="15"/>
          <s v="16"/>
          <s v="17"/>
          <s v="18"/>
          <s v="19"/>
          <s v="20"/>
          <s v="21"/>
          <s v="22"/>
          <s v="23"/>
          <s v="&gt;08/09/2023"/>
        </groupItems>
      </fieldGroup>
    </cacheField>
    <cacheField name="Days (Order Timestamp)" numFmtId="0" databaseField="0">
      <fieldGroup base="2">
        <rangePr groupBy="days" startDate="2023-09-01T08:00:00" endDate="2023-09-08T16:58:00"/>
        <groupItems count="368">
          <s v="&lt;01/09/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8/09/2023"/>
        </groupItems>
      </fieldGroup>
    </cacheField>
  </cacheFields>
  <extLst>
    <ext xmlns:x14="http://schemas.microsoft.com/office/spreadsheetml/2009/9/main" uri="{725AE2AE-9491-48be-B2B4-4EB974FC3084}">
      <x14:pivotCacheDefinition pivotCacheId="19497141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0">
  <r>
    <n v="1001"/>
    <s v="884 Main St, CityE"/>
    <x v="0"/>
    <s v="Completed"/>
    <x v="0"/>
    <x v="0"/>
    <x v="0"/>
    <x v="0"/>
    <x v="0"/>
    <n v="92"/>
    <n v="13"/>
    <x v="0"/>
    <n v="2"/>
    <x v="0"/>
    <x v="0"/>
    <s v="Custom Rules"/>
  </r>
  <r>
    <n v="1002"/>
    <s v="55 Oak St, CityE"/>
    <x v="1"/>
    <s v="Completed"/>
    <x v="0"/>
    <x v="1"/>
    <x v="1"/>
    <x v="1"/>
    <x v="0"/>
    <n v="163"/>
    <n v="19"/>
    <x v="1"/>
    <n v="3"/>
    <x v="1"/>
    <x v="1"/>
    <s v="Custom Rules"/>
  </r>
  <r>
    <n v="1003"/>
    <s v="123 Main St, CityE"/>
    <x v="2"/>
    <s v="Completed"/>
    <x v="0"/>
    <x v="2"/>
    <x v="1"/>
    <x v="2"/>
    <x v="1"/>
    <n v="192"/>
    <n v="0"/>
    <x v="2"/>
    <n v="1"/>
    <x v="1"/>
    <x v="0"/>
    <s v="Custom Rules"/>
  </r>
  <r>
    <n v="1004"/>
    <s v="66 Cedar St, CityD"/>
    <x v="3"/>
    <s v="Completed"/>
    <x v="0"/>
    <x v="3"/>
    <x v="1"/>
    <x v="1"/>
    <x v="0"/>
    <n v="143"/>
    <n v="17"/>
    <x v="0"/>
    <n v="2"/>
    <x v="2"/>
    <x v="1"/>
    <s v="Custom Rules"/>
  </r>
  <r>
    <n v="1005"/>
    <s v="748 Elm St, CityB"/>
    <x v="4"/>
    <s v="Completed"/>
    <x v="0"/>
    <x v="4"/>
    <x v="2"/>
    <x v="3"/>
    <x v="0"/>
    <n v="103"/>
    <n v="17"/>
    <x v="2"/>
    <n v="1"/>
    <x v="0"/>
    <x v="2"/>
    <s v="Expedited Rules"/>
  </r>
  <r>
    <n v="1006"/>
    <s v="255 Cedar St, CityB"/>
    <x v="5"/>
    <s v="In Progress"/>
    <x v="1"/>
    <x v="5"/>
    <x v="0"/>
    <x v="0"/>
    <x v="0"/>
    <n v="153"/>
    <n v="22"/>
    <x v="0"/>
    <n v="2"/>
    <x v="3"/>
    <x v="2"/>
    <s v="Standard Rules"/>
  </r>
  <r>
    <n v="1007"/>
    <s v="856 Elm St, CityA"/>
    <x v="6"/>
    <s v="In Progress"/>
    <x v="0"/>
    <x v="6"/>
    <x v="1"/>
    <x v="0"/>
    <x v="2"/>
    <n v="161"/>
    <n v="8"/>
    <x v="1"/>
    <n v="3"/>
    <x v="4"/>
    <x v="2"/>
    <s v="Expedited Rules"/>
  </r>
  <r>
    <n v="1008"/>
    <s v="665 Pine St, CityA"/>
    <x v="7"/>
    <s v="In Progress"/>
    <x v="1"/>
    <x v="7"/>
    <x v="1"/>
    <x v="2"/>
    <x v="0"/>
    <n v="96"/>
    <n v="17"/>
    <x v="1"/>
    <n v="3"/>
    <x v="0"/>
    <x v="0"/>
    <s v="Expedited Rules"/>
  </r>
  <r>
    <n v="1009"/>
    <s v="340 Main St, CityA"/>
    <x v="8"/>
    <s v="In Progress"/>
    <x v="0"/>
    <x v="8"/>
    <x v="2"/>
    <x v="0"/>
    <x v="2"/>
    <n v="135"/>
    <n v="5"/>
    <x v="1"/>
    <n v="3"/>
    <x v="1"/>
    <x v="2"/>
    <s v="Standard Rules"/>
  </r>
  <r>
    <n v="1010"/>
    <s v="969 Pine St, CityE"/>
    <x v="9"/>
    <s v="Completed"/>
    <x v="0"/>
    <x v="9"/>
    <x v="2"/>
    <x v="4"/>
    <x v="0"/>
    <n v="233"/>
    <n v="19"/>
    <x v="0"/>
    <n v="2"/>
    <x v="1"/>
    <x v="2"/>
    <s v="Standard Rules"/>
  </r>
  <r>
    <n v="1011"/>
    <s v="718 Pine St, CityD"/>
    <x v="10"/>
    <s v="In Progress"/>
    <x v="1"/>
    <x v="10"/>
    <x v="0"/>
    <x v="4"/>
    <x v="0"/>
    <n v="203"/>
    <n v="24"/>
    <x v="0"/>
    <n v="2"/>
    <x v="3"/>
    <x v="1"/>
    <s v="Custom Rules"/>
  </r>
  <r>
    <n v="1012"/>
    <s v="391 Pine St, CityB"/>
    <x v="11"/>
    <s v="In Progress"/>
    <x v="1"/>
    <x v="11"/>
    <x v="1"/>
    <x v="1"/>
    <x v="0"/>
    <n v="150"/>
    <n v="18"/>
    <x v="2"/>
    <n v="1"/>
    <x v="1"/>
    <x v="2"/>
    <s v="Standard Rules"/>
  </r>
  <r>
    <n v="1013"/>
    <s v="868 Oak St, CityB"/>
    <x v="12"/>
    <s v="Completed"/>
    <x v="0"/>
    <x v="12"/>
    <x v="0"/>
    <x v="3"/>
    <x v="0"/>
    <n v="127"/>
    <n v="17"/>
    <x v="2"/>
    <n v="1"/>
    <x v="4"/>
    <x v="2"/>
    <s v="Expedited Rules"/>
  </r>
  <r>
    <n v="1014"/>
    <s v="99 Oak St, CityC"/>
    <x v="13"/>
    <s v="Completed"/>
    <x v="0"/>
    <x v="13"/>
    <x v="1"/>
    <x v="3"/>
    <x v="0"/>
    <n v="66"/>
    <n v="11"/>
    <x v="0"/>
    <n v="2"/>
    <x v="3"/>
    <x v="2"/>
    <s v="Expedited Rules"/>
  </r>
  <r>
    <n v="1015"/>
    <s v="182 Pine St, CityC"/>
    <x v="14"/>
    <s v="In Progress"/>
    <x v="1"/>
    <x v="14"/>
    <x v="2"/>
    <x v="4"/>
    <x v="0"/>
    <n v="75"/>
    <n v="26"/>
    <x v="1"/>
    <n v="3"/>
    <x v="4"/>
    <x v="2"/>
    <s v="Standard Rules"/>
  </r>
  <r>
    <n v="1016"/>
    <s v="512 Main St, CityB"/>
    <x v="15"/>
    <s v="In Progress"/>
    <x v="0"/>
    <x v="15"/>
    <x v="0"/>
    <x v="3"/>
    <x v="2"/>
    <n v="163"/>
    <n v="6"/>
    <x v="0"/>
    <n v="2"/>
    <x v="3"/>
    <x v="2"/>
    <s v="Std Rules"/>
  </r>
  <r>
    <n v="1017"/>
    <s v="267 Pine St, CityB"/>
    <x v="16"/>
    <s v="In Progress"/>
    <x v="1"/>
    <x v="16"/>
    <x v="0"/>
    <x v="1"/>
    <x v="0"/>
    <n v="174"/>
    <n v="16"/>
    <x v="1"/>
    <n v="3"/>
    <x v="4"/>
    <x v="1"/>
    <s v="Expedited Rules"/>
  </r>
  <r>
    <n v="1018"/>
    <s v="233 Oak St, CityA"/>
    <x v="17"/>
    <s v="Completed"/>
    <x v="0"/>
    <x v="8"/>
    <x v="1"/>
    <x v="3"/>
    <x v="1"/>
    <n v="167"/>
    <n v="1"/>
    <x v="2"/>
    <n v="1"/>
    <x v="0"/>
    <x v="2"/>
    <s v="Custom Rules"/>
  </r>
  <r>
    <n v="1019"/>
    <s v="348 Pine St, CityA"/>
    <x v="18"/>
    <s v="In Progress"/>
    <x v="1"/>
    <x v="17"/>
    <x v="0"/>
    <x v="1"/>
    <x v="0"/>
    <n v="219"/>
    <n v="13"/>
    <x v="1"/>
    <n v="3"/>
    <x v="1"/>
    <x v="1"/>
    <s v="Expedited Rules"/>
  </r>
  <r>
    <n v="1020"/>
    <s v="537 Oak St, CityA"/>
    <x v="19"/>
    <s v="In Progress"/>
    <x v="1"/>
    <x v="17"/>
    <x v="0"/>
    <x v="0"/>
    <x v="0"/>
    <n v="213"/>
    <n v="24"/>
    <x v="0"/>
    <n v="2"/>
    <x v="3"/>
    <x v="1"/>
    <s v="Custom Rules"/>
  </r>
  <r>
    <n v="1021"/>
    <s v="901 Cedar St, CityA"/>
    <x v="20"/>
    <s v="In Progress"/>
    <x v="1"/>
    <x v="18"/>
    <x v="0"/>
    <x v="0"/>
    <x v="0"/>
    <n v="94"/>
    <n v="24"/>
    <x v="2"/>
    <n v="1"/>
    <x v="2"/>
    <x v="2"/>
    <s v="Custom Rules"/>
  </r>
  <r>
    <n v="1022"/>
    <s v="571 Main St, CityC"/>
    <x v="21"/>
    <s v="Completed"/>
    <x v="0"/>
    <x v="19"/>
    <x v="0"/>
    <x v="4"/>
    <x v="0"/>
    <n v="232"/>
    <n v="21"/>
    <x v="2"/>
    <n v="1"/>
    <x v="4"/>
    <x v="2"/>
    <s v="Expedited Rules"/>
  </r>
  <r>
    <n v="1023"/>
    <s v="98 Elm St, CityA"/>
    <x v="22"/>
    <s v="Completed"/>
    <x v="0"/>
    <x v="20"/>
    <x v="1"/>
    <x v="2"/>
    <x v="1"/>
    <n v="151"/>
    <n v="6"/>
    <x v="0"/>
    <n v="2"/>
    <x v="3"/>
    <x v="1"/>
    <s v="Standard Rules"/>
  </r>
  <r>
    <n v="1024"/>
    <s v="987 Cedar St, CityA"/>
    <x v="23"/>
    <s v="Completed"/>
    <x v="0"/>
    <x v="9"/>
    <x v="0"/>
    <x v="4"/>
    <x v="0"/>
    <n v="78"/>
    <n v="29"/>
    <x v="0"/>
    <n v="2"/>
    <x v="1"/>
    <x v="0"/>
    <s v="Custom Rules"/>
  </r>
  <r>
    <n v="1025"/>
    <s v="5 Oak St, CityD"/>
    <x v="24"/>
    <s v="In Progress"/>
    <x v="0"/>
    <x v="21"/>
    <x v="2"/>
    <x v="0"/>
    <x v="2"/>
    <n v="150"/>
    <n v="0"/>
    <x v="2"/>
    <n v="1"/>
    <x v="0"/>
    <x v="1"/>
    <s v="Custom Rules"/>
  </r>
  <r>
    <n v="1026"/>
    <s v="314 Main St, CityE"/>
    <x v="25"/>
    <s v="In Progress"/>
    <x v="0"/>
    <x v="22"/>
    <x v="0"/>
    <x v="2"/>
    <x v="2"/>
    <n v="154"/>
    <n v="7"/>
    <x v="2"/>
    <n v="1"/>
    <x v="1"/>
    <x v="0"/>
    <s v="Standard Rules"/>
  </r>
  <r>
    <n v="1027"/>
    <s v="577 Oak St, CityA"/>
    <x v="26"/>
    <s v="Completed"/>
    <x v="0"/>
    <x v="23"/>
    <x v="0"/>
    <x v="1"/>
    <x v="0"/>
    <n v="153"/>
    <n v="22"/>
    <x v="0"/>
    <n v="2"/>
    <x v="0"/>
    <x v="1"/>
    <s v="Custom Rules"/>
  </r>
  <r>
    <n v="1028"/>
    <s v="979 Elm St, CityB"/>
    <x v="27"/>
    <s v="Completed"/>
    <x v="0"/>
    <x v="24"/>
    <x v="1"/>
    <x v="3"/>
    <x v="0"/>
    <n v="165"/>
    <n v="17"/>
    <x v="0"/>
    <n v="2"/>
    <x v="2"/>
    <x v="2"/>
    <s v="Expedited Rules"/>
  </r>
  <r>
    <n v="1029"/>
    <s v="652 Cedar St, CityD"/>
    <x v="28"/>
    <s v="In Progress"/>
    <x v="1"/>
    <x v="25"/>
    <x v="2"/>
    <x v="0"/>
    <x v="0"/>
    <n v="196"/>
    <n v="13"/>
    <x v="2"/>
    <n v="1"/>
    <x v="0"/>
    <x v="1"/>
    <s v="Expedited Rules"/>
  </r>
  <r>
    <n v="1030"/>
    <s v="187 Cedar St, CityB"/>
    <x v="29"/>
    <s v="In Progress"/>
    <x v="1"/>
    <x v="26"/>
    <x v="0"/>
    <x v="2"/>
    <x v="0"/>
    <n v="80"/>
    <n v="28"/>
    <x v="2"/>
    <n v="1"/>
    <x v="3"/>
    <x v="0"/>
    <s v="Expedited Rules"/>
  </r>
  <r>
    <n v="1031"/>
    <s v="1000 Oak St, CityA"/>
    <x v="30"/>
    <s v="In Progress"/>
    <x v="0"/>
    <x v="27"/>
    <x v="2"/>
    <x v="2"/>
    <x v="2"/>
    <n v="126"/>
    <n v="2"/>
    <x v="1"/>
    <n v="3"/>
    <x v="3"/>
    <x v="2"/>
    <s v="Expedited Rules"/>
  </r>
  <r>
    <n v="1032"/>
    <s v="894 Elm St, CityE"/>
    <x v="31"/>
    <s v="Completed"/>
    <x v="0"/>
    <x v="28"/>
    <x v="2"/>
    <x v="3"/>
    <x v="0"/>
    <n v="162"/>
    <n v="28"/>
    <x v="1"/>
    <n v="3"/>
    <x v="4"/>
    <x v="0"/>
    <s v="Custom Rules"/>
  </r>
  <r>
    <n v="1033"/>
    <s v="384 Cedar St, CityB"/>
    <x v="32"/>
    <s v="In Progress"/>
    <x v="1"/>
    <x v="29"/>
    <x v="0"/>
    <x v="1"/>
    <x v="0"/>
    <n v="172"/>
    <n v="20"/>
    <x v="0"/>
    <n v="2"/>
    <x v="2"/>
    <x v="0"/>
    <s v="Standard Rules"/>
  </r>
  <r>
    <n v="1034"/>
    <s v="913 Pine St, CityB"/>
    <x v="33"/>
    <s v="In Progress"/>
    <x v="1"/>
    <x v="30"/>
    <x v="2"/>
    <x v="3"/>
    <x v="0"/>
    <n v="215"/>
    <n v="26"/>
    <x v="1"/>
    <n v="3"/>
    <x v="2"/>
    <x v="1"/>
    <s v="Expedited Rules"/>
  </r>
  <r>
    <n v="1035"/>
    <s v="520 Elm St, CityD"/>
    <x v="34"/>
    <s v="Completed"/>
    <x v="0"/>
    <x v="31"/>
    <x v="2"/>
    <x v="4"/>
    <x v="1"/>
    <n v="64"/>
    <n v="6"/>
    <x v="0"/>
    <n v="2"/>
    <x v="4"/>
    <x v="0"/>
    <s v="Standard Rules"/>
  </r>
  <r>
    <n v="1036"/>
    <s v="32 Cedar St, CityA"/>
    <x v="35"/>
    <s v="Completed"/>
    <x v="0"/>
    <x v="28"/>
    <x v="2"/>
    <x v="3"/>
    <x v="0"/>
    <n v="182"/>
    <n v="15"/>
    <x v="0"/>
    <n v="2"/>
    <x v="3"/>
    <x v="0"/>
    <s v="Custom Rules"/>
  </r>
  <r>
    <n v="1037"/>
    <s v="958 Cedar St, CityA"/>
    <x v="36"/>
    <s v="In Progress"/>
    <x v="1"/>
    <x v="32"/>
    <x v="1"/>
    <x v="2"/>
    <x v="0"/>
    <n v="134"/>
    <n v="18"/>
    <x v="2"/>
    <n v="1"/>
    <x v="3"/>
    <x v="2"/>
    <s v="Custom Rules"/>
  </r>
  <r>
    <n v="1038"/>
    <s v="827 Oak St, CityC"/>
    <x v="37"/>
    <s v="In Progress"/>
    <x v="1"/>
    <x v="9"/>
    <x v="0"/>
    <x v="2"/>
    <x v="0"/>
    <n v="95"/>
    <n v="22"/>
    <x v="2"/>
    <n v="1"/>
    <x v="2"/>
    <x v="1"/>
    <s v="Custom Rules"/>
  </r>
  <r>
    <n v="1039"/>
    <s v="111 Oak St, CityB"/>
    <x v="38"/>
    <s v="Completed"/>
    <x v="0"/>
    <x v="33"/>
    <x v="0"/>
    <x v="1"/>
    <x v="1"/>
    <n v="110"/>
    <n v="7"/>
    <x v="0"/>
    <n v="2"/>
    <x v="3"/>
    <x v="2"/>
    <s v="Std Rules"/>
  </r>
  <r>
    <n v="1040"/>
    <s v="605 Cedar St, CityB"/>
    <x v="39"/>
    <s v="Completed"/>
    <x v="0"/>
    <x v="34"/>
    <x v="1"/>
    <x v="2"/>
    <x v="1"/>
    <n v="103"/>
    <n v="9"/>
    <x v="0"/>
    <n v="2"/>
    <x v="3"/>
    <x v="2"/>
    <s v="Expedited Rules"/>
  </r>
  <r>
    <n v="1041"/>
    <s v="922 Main St, CityD"/>
    <x v="40"/>
    <s v="Completed"/>
    <x v="0"/>
    <x v="35"/>
    <x v="2"/>
    <x v="0"/>
    <x v="1"/>
    <n v="166"/>
    <n v="5"/>
    <x v="0"/>
    <n v="2"/>
    <x v="4"/>
    <x v="2"/>
    <s v="Custom Rules"/>
  </r>
  <r>
    <n v="1042"/>
    <s v="198 Cedar St, CityB"/>
    <x v="41"/>
    <s v="Completed"/>
    <x v="0"/>
    <x v="36"/>
    <x v="0"/>
    <x v="0"/>
    <x v="0"/>
    <n v="168"/>
    <n v="20"/>
    <x v="0"/>
    <n v="2"/>
    <x v="2"/>
    <x v="0"/>
    <s v="Custom Rules"/>
  </r>
  <r>
    <n v="1043"/>
    <s v="628 Oak St, CityD"/>
    <x v="42"/>
    <s v="Completed"/>
    <x v="0"/>
    <x v="22"/>
    <x v="2"/>
    <x v="2"/>
    <x v="1"/>
    <n v="235"/>
    <n v="0"/>
    <x v="0"/>
    <n v="2"/>
    <x v="3"/>
    <x v="2"/>
    <s v="Custom Rules"/>
  </r>
  <r>
    <n v="1044"/>
    <s v="951 Cedar St, CityD"/>
    <x v="43"/>
    <s v="Completed"/>
    <x v="0"/>
    <x v="37"/>
    <x v="2"/>
    <x v="2"/>
    <x v="1"/>
    <n v="114"/>
    <n v="1"/>
    <x v="2"/>
    <n v="1"/>
    <x v="0"/>
    <x v="2"/>
    <s v="Custom Rules"/>
  </r>
  <r>
    <n v="1045"/>
    <s v="803 Pine St, CityA"/>
    <x v="44"/>
    <s v="In Progress"/>
    <x v="1"/>
    <x v="38"/>
    <x v="2"/>
    <x v="3"/>
    <x v="0"/>
    <n v="162"/>
    <n v="22"/>
    <x v="0"/>
    <n v="2"/>
    <x v="3"/>
    <x v="0"/>
    <s v="Custom Rules"/>
  </r>
  <r>
    <n v="1046"/>
    <s v="685 Cedar St, CityA"/>
    <x v="45"/>
    <s v="Completed"/>
    <x v="0"/>
    <x v="39"/>
    <x v="0"/>
    <x v="3"/>
    <x v="1"/>
    <n v="94"/>
    <n v="4"/>
    <x v="2"/>
    <n v="1"/>
    <x v="0"/>
    <x v="0"/>
    <s v="Expedited Rules"/>
  </r>
  <r>
    <n v="1047"/>
    <s v="347 Elm St, CityC"/>
    <x v="46"/>
    <s v="Completed"/>
    <x v="0"/>
    <x v="3"/>
    <x v="0"/>
    <x v="3"/>
    <x v="0"/>
    <n v="123"/>
    <n v="14"/>
    <x v="0"/>
    <n v="2"/>
    <x v="0"/>
    <x v="2"/>
    <s v="Custom Rules"/>
  </r>
  <r>
    <n v="1048"/>
    <s v="145 Elm St, CityD"/>
    <x v="47"/>
    <s v="In Progress"/>
    <x v="0"/>
    <x v="10"/>
    <x v="0"/>
    <x v="4"/>
    <x v="2"/>
    <n v="173"/>
    <n v="8"/>
    <x v="1"/>
    <n v="3"/>
    <x v="4"/>
    <x v="1"/>
    <s v="Custom Rules"/>
  </r>
  <r>
    <n v="1049"/>
    <s v="193 Pine St, CityA"/>
    <x v="48"/>
    <s v="In Progress"/>
    <x v="1"/>
    <x v="40"/>
    <x v="2"/>
    <x v="2"/>
    <x v="0"/>
    <n v="67"/>
    <n v="14"/>
    <x v="2"/>
    <n v="1"/>
    <x v="1"/>
    <x v="1"/>
    <s v="Standard Rules"/>
  </r>
  <r>
    <n v="1050"/>
    <s v="367 Main St, CityD"/>
    <x v="49"/>
    <s v="In Progress"/>
    <x v="1"/>
    <x v="41"/>
    <x v="0"/>
    <x v="1"/>
    <x v="0"/>
    <n v="94"/>
    <n v="15"/>
    <x v="2"/>
    <n v="1"/>
    <x v="0"/>
    <x v="0"/>
    <s v="Custom Rules"/>
  </r>
  <r>
    <n v="1051"/>
    <s v="831 Cedar St, CityA"/>
    <x v="50"/>
    <s v="Completed"/>
    <x v="0"/>
    <x v="42"/>
    <x v="1"/>
    <x v="0"/>
    <x v="0"/>
    <n v="104"/>
    <n v="19"/>
    <x v="2"/>
    <n v="1"/>
    <x v="3"/>
    <x v="1"/>
    <s v="Custom Rules"/>
  </r>
  <r>
    <n v="1052"/>
    <s v="869 Cedar St, CityA"/>
    <x v="51"/>
    <s v="In Progress"/>
    <x v="1"/>
    <x v="43"/>
    <x v="2"/>
    <x v="1"/>
    <x v="0"/>
    <n v="204"/>
    <n v="14"/>
    <x v="1"/>
    <n v="3"/>
    <x v="3"/>
    <x v="1"/>
    <s v="Standard Rules"/>
  </r>
  <r>
    <n v="1053"/>
    <s v="680 Oak St, CityE"/>
    <x v="52"/>
    <s v="In Progress"/>
    <x v="1"/>
    <x v="33"/>
    <x v="1"/>
    <x v="4"/>
    <x v="0"/>
    <n v="66"/>
    <n v="13"/>
    <x v="0"/>
    <n v="2"/>
    <x v="3"/>
    <x v="0"/>
    <s v="Expedited Rules"/>
  </r>
  <r>
    <n v="1054"/>
    <s v="577 Cedar St, CityE"/>
    <x v="53"/>
    <s v="In Progress"/>
    <x v="1"/>
    <x v="44"/>
    <x v="0"/>
    <x v="0"/>
    <x v="0"/>
    <n v="162"/>
    <n v="12"/>
    <x v="1"/>
    <n v="3"/>
    <x v="3"/>
    <x v="0"/>
    <s v="Expedited Rules"/>
  </r>
  <r>
    <n v="1055"/>
    <s v="535 Pine St, CityE"/>
    <x v="54"/>
    <s v="In Progress"/>
    <x v="1"/>
    <x v="41"/>
    <x v="1"/>
    <x v="3"/>
    <x v="0"/>
    <n v="239"/>
    <n v="24"/>
    <x v="1"/>
    <n v="3"/>
    <x v="1"/>
    <x v="2"/>
    <s v="Custom Rules"/>
  </r>
  <r>
    <n v="1056"/>
    <s v="659 Elm St, CityC"/>
    <x v="55"/>
    <s v="In Progress"/>
    <x v="1"/>
    <x v="5"/>
    <x v="0"/>
    <x v="4"/>
    <x v="0"/>
    <n v="235"/>
    <n v="23"/>
    <x v="2"/>
    <n v="1"/>
    <x v="0"/>
    <x v="1"/>
    <s v="Standard Rules"/>
  </r>
  <r>
    <n v="1057"/>
    <s v="329 Elm St, CityD"/>
    <x v="56"/>
    <s v="Completed"/>
    <x v="0"/>
    <x v="29"/>
    <x v="1"/>
    <x v="4"/>
    <x v="1"/>
    <n v="87"/>
    <n v="5"/>
    <x v="2"/>
    <n v="1"/>
    <x v="0"/>
    <x v="2"/>
    <s v="Standard Rules"/>
  </r>
  <r>
    <n v="1058"/>
    <s v="782 Elm St, CityC"/>
    <x v="57"/>
    <s v="In Progress"/>
    <x v="0"/>
    <x v="45"/>
    <x v="1"/>
    <x v="2"/>
    <x v="2"/>
    <n v="214"/>
    <n v="0"/>
    <x v="1"/>
    <n v="3"/>
    <x v="3"/>
    <x v="0"/>
    <s v="Standard Rules"/>
  </r>
  <r>
    <n v="1059"/>
    <s v="967 Pine St, CityD"/>
    <x v="58"/>
    <s v="Completed"/>
    <x v="0"/>
    <x v="40"/>
    <x v="2"/>
    <x v="4"/>
    <x v="0"/>
    <n v="151"/>
    <n v="23"/>
    <x v="1"/>
    <n v="3"/>
    <x v="0"/>
    <x v="0"/>
    <s v="Standard Rules"/>
  </r>
  <r>
    <n v="1060"/>
    <s v="446 Pine St, CityA"/>
    <x v="59"/>
    <s v="In Progress"/>
    <x v="1"/>
    <x v="46"/>
    <x v="0"/>
    <x v="2"/>
    <x v="0"/>
    <n v="132"/>
    <n v="11"/>
    <x v="2"/>
    <n v="1"/>
    <x v="3"/>
    <x v="0"/>
    <s v="Custom Rules"/>
  </r>
  <r>
    <n v="1061"/>
    <s v="503 Main St, CityD"/>
    <x v="60"/>
    <s v="Completed"/>
    <x v="0"/>
    <x v="23"/>
    <x v="0"/>
    <x v="4"/>
    <x v="0"/>
    <n v="163"/>
    <n v="25"/>
    <x v="0"/>
    <n v="2"/>
    <x v="1"/>
    <x v="2"/>
    <s v="Custom Rules"/>
  </r>
  <r>
    <n v="1062"/>
    <s v="107 Oak St, CityE"/>
    <x v="24"/>
    <s v="In Progress"/>
    <x v="0"/>
    <x v="33"/>
    <x v="2"/>
    <x v="2"/>
    <x v="2"/>
    <n v="76"/>
    <n v="4"/>
    <x v="0"/>
    <n v="2"/>
    <x v="4"/>
    <x v="1"/>
    <s v="Standard Rules"/>
  </r>
  <r>
    <n v="1063"/>
    <s v="496 Cedar St, CityD"/>
    <x v="61"/>
    <s v="In Progress"/>
    <x v="1"/>
    <x v="28"/>
    <x v="2"/>
    <x v="4"/>
    <x v="0"/>
    <n v="64"/>
    <n v="20"/>
    <x v="0"/>
    <n v="2"/>
    <x v="4"/>
    <x v="2"/>
    <s v="Standard Rules"/>
  </r>
  <r>
    <n v="1064"/>
    <s v="314 Pine St, CityC"/>
    <x v="62"/>
    <s v="Completed"/>
    <x v="0"/>
    <x v="33"/>
    <x v="2"/>
    <x v="4"/>
    <x v="1"/>
    <n v="129"/>
    <n v="2"/>
    <x v="0"/>
    <n v="2"/>
    <x v="0"/>
    <x v="0"/>
    <s v="Custom Rules"/>
  </r>
  <r>
    <n v="1065"/>
    <s v="790 Main St, CityE"/>
    <x v="63"/>
    <s v="In Progress"/>
    <x v="0"/>
    <x v="47"/>
    <x v="1"/>
    <x v="1"/>
    <x v="2"/>
    <n v="238"/>
    <n v="7"/>
    <x v="0"/>
    <n v="2"/>
    <x v="2"/>
    <x v="0"/>
    <s v="Std Rules"/>
  </r>
  <r>
    <n v="1066"/>
    <s v="852 Main St, CityB"/>
    <x v="64"/>
    <s v="In Progress"/>
    <x v="1"/>
    <x v="48"/>
    <x v="2"/>
    <x v="4"/>
    <x v="0"/>
    <n v="203"/>
    <n v="20"/>
    <x v="1"/>
    <n v="3"/>
    <x v="3"/>
    <x v="0"/>
    <s v="Custom Rules"/>
  </r>
  <r>
    <n v="1067"/>
    <s v="970 Main St, CityC"/>
    <x v="65"/>
    <s v="Completed"/>
    <x v="0"/>
    <x v="0"/>
    <x v="0"/>
    <x v="4"/>
    <x v="1"/>
    <n v="230"/>
    <n v="8"/>
    <x v="2"/>
    <n v="1"/>
    <x v="0"/>
    <x v="2"/>
    <s v="Custom Rules"/>
  </r>
  <r>
    <n v="1068"/>
    <s v="914 Cedar St, CityE"/>
    <x v="66"/>
    <s v="Completed"/>
    <x v="0"/>
    <x v="49"/>
    <x v="0"/>
    <x v="4"/>
    <x v="0"/>
    <n v="231"/>
    <n v="12"/>
    <x v="2"/>
    <n v="1"/>
    <x v="1"/>
    <x v="0"/>
    <s v="Standard Rules"/>
  </r>
  <r>
    <n v="1069"/>
    <s v="556 Elm St, CityC"/>
    <x v="67"/>
    <s v="In Progress"/>
    <x v="0"/>
    <x v="50"/>
    <x v="2"/>
    <x v="2"/>
    <x v="2"/>
    <n v="72"/>
    <n v="0"/>
    <x v="0"/>
    <n v="2"/>
    <x v="4"/>
    <x v="0"/>
    <s v="Standard Rules"/>
  </r>
  <r>
    <n v="1070"/>
    <s v="757 Main St, CityE"/>
    <x v="68"/>
    <s v="Completed"/>
    <x v="0"/>
    <x v="51"/>
    <x v="0"/>
    <x v="1"/>
    <x v="1"/>
    <n v="172"/>
    <n v="6"/>
    <x v="2"/>
    <n v="1"/>
    <x v="1"/>
    <x v="1"/>
    <s v="Expedited Rules"/>
  </r>
  <r>
    <n v="1071"/>
    <s v="29 Main St, CityC"/>
    <x v="69"/>
    <s v="In Progress"/>
    <x v="1"/>
    <x v="52"/>
    <x v="2"/>
    <x v="1"/>
    <x v="0"/>
    <n v="188"/>
    <n v="21"/>
    <x v="2"/>
    <n v="1"/>
    <x v="3"/>
    <x v="0"/>
    <s v="Custom Rules"/>
  </r>
  <r>
    <n v="1072"/>
    <s v="395 Elm St, CityC"/>
    <x v="70"/>
    <s v="Completed"/>
    <x v="0"/>
    <x v="53"/>
    <x v="1"/>
    <x v="1"/>
    <x v="0"/>
    <n v="67"/>
    <n v="23"/>
    <x v="1"/>
    <n v="3"/>
    <x v="0"/>
    <x v="0"/>
    <s v="Expedited Rules"/>
  </r>
  <r>
    <n v="1073"/>
    <s v="988 Cedar St, CityA"/>
    <x v="71"/>
    <s v="In Progress"/>
    <x v="1"/>
    <x v="54"/>
    <x v="0"/>
    <x v="2"/>
    <x v="0"/>
    <n v="220"/>
    <n v="17"/>
    <x v="2"/>
    <n v="1"/>
    <x v="4"/>
    <x v="1"/>
    <s v="Expedited Rules"/>
  </r>
  <r>
    <n v="1074"/>
    <s v="844 Pine St, CityE"/>
    <x v="72"/>
    <s v="In Progress"/>
    <x v="0"/>
    <x v="55"/>
    <x v="1"/>
    <x v="3"/>
    <x v="2"/>
    <n v="144"/>
    <n v="8"/>
    <x v="0"/>
    <n v="2"/>
    <x v="0"/>
    <x v="0"/>
    <s v="Expedited Rules"/>
  </r>
  <r>
    <n v="1075"/>
    <s v="537 Elm St, CityE"/>
    <x v="73"/>
    <s v="In Progress"/>
    <x v="1"/>
    <x v="42"/>
    <x v="1"/>
    <x v="2"/>
    <x v="0"/>
    <n v="200"/>
    <n v="26"/>
    <x v="1"/>
    <n v="3"/>
    <x v="1"/>
    <x v="0"/>
    <s v="Custom Rules"/>
  </r>
  <r>
    <n v="1076"/>
    <s v="380 Main St, CityB"/>
    <x v="74"/>
    <s v="Completed"/>
    <x v="0"/>
    <x v="56"/>
    <x v="2"/>
    <x v="2"/>
    <x v="1"/>
    <n v="126"/>
    <n v="7"/>
    <x v="0"/>
    <n v="2"/>
    <x v="2"/>
    <x v="1"/>
    <s v="Expedited Rules"/>
  </r>
  <r>
    <n v="1077"/>
    <s v="102 Pine St, CityB"/>
    <x v="75"/>
    <s v="In Progress"/>
    <x v="1"/>
    <x v="57"/>
    <x v="1"/>
    <x v="0"/>
    <x v="0"/>
    <n v="187"/>
    <n v="21"/>
    <x v="2"/>
    <n v="1"/>
    <x v="0"/>
    <x v="1"/>
    <s v="Expedited Rules"/>
  </r>
  <r>
    <n v="1078"/>
    <s v="914 Elm St, CityC"/>
    <x v="76"/>
    <s v="In Progress"/>
    <x v="1"/>
    <x v="9"/>
    <x v="0"/>
    <x v="1"/>
    <x v="0"/>
    <n v="232"/>
    <n v="21"/>
    <x v="1"/>
    <n v="3"/>
    <x v="0"/>
    <x v="1"/>
    <s v="Standard Rules"/>
  </r>
  <r>
    <n v="1079"/>
    <s v="75 Elm St, CityD"/>
    <x v="77"/>
    <s v="Completed"/>
    <x v="0"/>
    <x v="57"/>
    <x v="0"/>
    <x v="2"/>
    <x v="0"/>
    <n v="141"/>
    <n v="22"/>
    <x v="2"/>
    <n v="1"/>
    <x v="0"/>
    <x v="1"/>
    <s v="Standard Rules"/>
  </r>
  <r>
    <n v="1080"/>
    <s v="212 Cedar St, CityE"/>
    <x v="78"/>
    <s v="Completed"/>
    <x v="0"/>
    <x v="34"/>
    <x v="2"/>
    <x v="1"/>
    <x v="1"/>
    <n v="85"/>
    <n v="10"/>
    <x v="2"/>
    <n v="1"/>
    <x v="0"/>
    <x v="1"/>
    <s v="Standard Rules"/>
  </r>
  <r>
    <n v="1081"/>
    <s v="16 Main St, CityD"/>
    <x v="79"/>
    <s v="In Progress"/>
    <x v="0"/>
    <x v="5"/>
    <x v="0"/>
    <x v="2"/>
    <x v="2"/>
    <n v="157"/>
    <n v="4"/>
    <x v="2"/>
    <n v="1"/>
    <x v="1"/>
    <x v="2"/>
    <s v="Standard Rules"/>
  </r>
  <r>
    <n v="1082"/>
    <s v="211 Main St, CityC"/>
    <x v="80"/>
    <s v="In Progress"/>
    <x v="1"/>
    <x v="58"/>
    <x v="1"/>
    <x v="4"/>
    <x v="0"/>
    <n v="180"/>
    <n v="24"/>
    <x v="2"/>
    <n v="1"/>
    <x v="1"/>
    <x v="0"/>
    <s v="Expedited Rules"/>
  </r>
  <r>
    <n v="1083"/>
    <s v="5 Elm St, CityC"/>
    <x v="81"/>
    <s v="In Progress"/>
    <x v="1"/>
    <x v="59"/>
    <x v="2"/>
    <x v="1"/>
    <x v="0"/>
    <n v="63"/>
    <n v="19"/>
    <x v="2"/>
    <n v="1"/>
    <x v="3"/>
    <x v="2"/>
    <s v="Expedited Rules"/>
  </r>
  <r>
    <n v="1084"/>
    <s v="182 Pine St, CityB"/>
    <x v="82"/>
    <s v="In Progress"/>
    <x v="1"/>
    <x v="33"/>
    <x v="2"/>
    <x v="3"/>
    <x v="0"/>
    <n v="179"/>
    <n v="23"/>
    <x v="0"/>
    <n v="2"/>
    <x v="3"/>
    <x v="0"/>
    <s v="Expedited Rules"/>
  </r>
  <r>
    <n v="1085"/>
    <s v="381 Pine St, CityA"/>
    <x v="83"/>
    <s v="In Progress"/>
    <x v="0"/>
    <x v="60"/>
    <x v="0"/>
    <x v="4"/>
    <x v="2"/>
    <n v="111"/>
    <n v="6"/>
    <x v="0"/>
    <n v="2"/>
    <x v="3"/>
    <x v="1"/>
    <s v="Custom Rules"/>
  </r>
  <r>
    <n v="1086"/>
    <s v="160 Elm St, CityE"/>
    <x v="84"/>
    <s v="Completed"/>
    <x v="0"/>
    <x v="51"/>
    <x v="1"/>
    <x v="0"/>
    <x v="0"/>
    <n v="133"/>
    <n v="21"/>
    <x v="2"/>
    <n v="1"/>
    <x v="2"/>
    <x v="0"/>
    <s v="Standard Rules"/>
  </r>
  <r>
    <n v="1087"/>
    <s v="253 Cedar St, CityC"/>
    <x v="85"/>
    <s v="Completed"/>
    <x v="0"/>
    <x v="61"/>
    <x v="0"/>
    <x v="0"/>
    <x v="0"/>
    <n v="88"/>
    <n v="14"/>
    <x v="1"/>
    <n v="3"/>
    <x v="0"/>
    <x v="2"/>
    <s v="Custom Rules"/>
  </r>
  <r>
    <n v="1088"/>
    <s v="904 Pine St, CityE"/>
    <x v="86"/>
    <s v="In Progress"/>
    <x v="1"/>
    <x v="62"/>
    <x v="1"/>
    <x v="3"/>
    <x v="0"/>
    <n v="199"/>
    <n v="18"/>
    <x v="1"/>
    <n v="3"/>
    <x v="1"/>
    <x v="0"/>
    <s v="Expedited Rules"/>
  </r>
  <r>
    <n v="1089"/>
    <s v="728 Oak St, CityB"/>
    <x v="87"/>
    <s v="In Progress"/>
    <x v="0"/>
    <x v="63"/>
    <x v="0"/>
    <x v="1"/>
    <x v="2"/>
    <n v="78"/>
    <n v="6"/>
    <x v="2"/>
    <n v="1"/>
    <x v="3"/>
    <x v="2"/>
    <s v="Expedited Rules"/>
  </r>
  <r>
    <n v="1090"/>
    <s v="963 Oak St, CityD"/>
    <x v="88"/>
    <s v="Completed"/>
    <x v="0"/>
    <x v="60"/>
    <x v="0"/>
    <x v="3"/>
    <x v="0"/>
    <n v="185"/>
    <n v="27"/>
    <x v="1"/>
    <n v="3"/>
    <x v="1"/>
    <x v="1"/>
    <s v="Standard Rules"/>
  </r>
  <r>
    <n v="1091"/>
    <s v="707 Main St, CityD"/>
    <x v="89"/>
    <s v="In Progress"/>
    <x v="0"/>
    <x v="10"/>
    <x v="0"/>
    <x v="3"/>
    <x v="2"/>
    <n v="125"/>
    <n v="4"/>
    <x v="0"/>
    <n v="2"/>
    <x v="2"/>
    <x v="1"/>
    <s v="Custom Rules"/>
  </r>
  <r>
    <n v="1092"/>
    <s v="844 Pine St, CityD"/>
    <x v="90"/>
    <s v="Completed"/>
    <x v="0"/>
    <x v="64"/>
    <x v="1"/>
    <x v="0"/>
    <x v="0"/>
    <n v="198"/>
    <n v="23"/>
    <x v="1"/>
    <n v="3"/>
    <x v="0"/>
    <x v="1"/>
    <s v="Standard Rules"/>
  </r>
  <r>
    <n v="1093"/>
    <s v="285 Elm St, CityD"/>
    <x v="91"/>
    <s v="Completed"/>
    <x v="0"/>
    <x v="14"/>
    <x v="2"/>
    <x v="2"/>
    <x v="0"/>
    <n v="167"/>
    <n v="24"/>
    <x v="2"/>
    <n v="1"/>
    <x v="3"/>
    <x v="2"/>
    <s v="Standard Rules"/>
  </r>
  <r>
    <n v="1094"/>
    <s v="260 Cedar St, CityA"/>
    <x v="92"/>
    <s v="Completed"/>
    <x v="0"/>
    <x v="14"/>
    <x v="2"/>
    <x v="0"/>
    <x v="0"/>
    <n v="225"/>
    <n v="18"/>
    <x v="2"/>
    <n v="1"/>
    <x v="2"/>
    <x v="1"/>
    <s v="Expedited Rules"/>
  </r>
  <r>
    <n v="1095"/>
    <s v="642 Pine St, CityA"/>
    <x v="93"/>
    <s v="In Progress"/>
    <x v="0"/>
    <x v="65"/>
    <x v="1"/>
    <x v="0"/>
    <x v="2"/>
    <n v="157"/>
    <n v="1"/>
    <x v="0"/>
    <n v="2"/>
    <x v="1"/>
    <x v="2"/>
    <s v="Expedited Rules"/>
  </r>
  <r>
    <n v="1096"/>
    <s v="713 Pine St, CityB"/>
    <x v="94"/>
    <s v="Completed"/>
    <x v="0"/>
    <x v="31"/>
    <x v="0"/>
    <x v="4"/>
    <x v="1"/>
    <n v="201"/>
    <n v="5"/>
    <x v="1"/>
    <n v="3"/>
    <x v="2"/>
    <x v="2"/>
    <s v="Standard Rules"/>
  </r>
  <r>
    <n v="1097"/>
    <s v="679 Elm St, CityA"/>
    <x v="95"/>
    <s v="Completed"/>
    <x v="0"/>
    <x v="66"/>
    <x v="0"/>
    <x v="1"/>
    <x v="1"/>
    <n v="94"/>
    <n v="0"/>
    <x v="2"/>
    <n v="1"/>
    <x v="3"/>
    <x v="0"/>
    <s v="Standard Rules"/>
  </r>
  <r>
    <n v="1098"/>
    <s v="653 Main St, CityA"/>
    <x v="96"/>
    <s v="In Progress"/>
    <x v="1"/>
    <x v="67"/>
    <x v="2"/>
    <x v="3"/>
    <x v="0"/>
    <n v="194"/>
    <n v="22"/>
    <x v="1"/>
    <n v="3"/>
    <x v="1"/>
    <x v="0"/>
    <s v="Custom Rules"/>
  </r>
  <r>
    <n v="1099"/>
    <s v="163 Pine St, CityA"/>
    <x v="97"/>
    <s v="Completed"/>
    <x v="0"/>
    <x v="68"/>
    <x v="1"/>
    <x v="4"/>
    <x v="1"/>
    <n v="173"/>
    <n v="3"/>
    <x v="2"/>
    <n v="1"/>
    <x v="2"/>
    <x v="2"/>
    <s v="Custom Rules"/>
  </r>
  <r>
    <n v="1100"/>
    <s v="188 Cedar St, CityC"/>
    <x v="98"/>
    <s v="Completed"/>
    <x v="0"/>
    <x v="46"/>
    <x v="1"/>
    <x v="1"/>
    <x v="0"/>
    <n v="202"/>
    <n v="20"/>
    <x v="0"/>
    <n v="2"/>
    <x v="1"/>
    <x v="1"/>
    <s v="Custom Rules"/>
  </r>
  <r>
    <n v="1101"/>
    <s v="172 Oak St, CityD"/>
    <x v="99"/>
    <s v="In Progress"/>
    <x v="1"/>
    <x v="0"/>
    <x v="0"/>
    <x v="2"/>
    <x v="0"/>
    <n v="172"/>
    <n v="12"/>
    <x v="1"/>
    <n v="3"/>
    <x v="3"/>
    <x v="0"/>
    <s v="Standard Rules"/>
  </r>
  <r>
    <n v="1102"/>
    <s v="292 Cedar St, CityC"/>
    <x v="100"/>
    <s v="In Progress"/>
    <x v="1"/>
    <x v="66"/>
    <x v="0"/>
    <x v="0"/>
    <x v="0"/>
    <n v="110"/>
    <n v="29"/>
    <x v="2"/>
    <n v="1"/>
    <x v="0"/>
    <x v="0"/>
    <s v="Standard Rules"/>
  </r>
  <r>
    <n v="1103"/>
    <s v="292 Cedar St, CityC"/>
    <x v="101"/>
    <s v="Completed"/>
    <x v="0"/>
    <x v="48"/>
    <x v="2"/>
    <x v="1"/>
    <x v="1"/>
    <n v="173"/>
    <n v="4"/>
    <x v="2"/>
    <n v="1"/>
    <x v="0"/>
    <x v="2"/>
    <s v="Custom Rules"/>
  </r>
  <r>
    <n v="1104"/>
    <s v="112 Main St, CityD"/>
    <x v="102"/>
    <s v="In Progress"/>
    <x v="1"/>
    <x v="55"/>
    <x v="0"/>
    <x v="4"/>
    <x v="0"/>
    <n v="162"/>
    <n v="24"/>
    <x v="0"/>
    <n v="2"/>
    <x v="1"/>
    <x v="0"/>
    <s v="Custom Rules"/>
  </r>
  <r>
    <n v="1105"/>
    <s v="843 Elm St, CityA"/>
    <x v="73"/>
    <s v="In Progress"/>
    <x v="1"/>
    <x v="51"/>
    <x v="1"/>
    <x v="0"/>
    <x v="0"/>
    <n v="239"/>
    <n v="22"/>
    <x v="1"/>
    <n v="3"/>
    <x v="0"/>
    <x v="1"/>
    <s v="Standard Rules"/>
  </r>
  <r>
    <n v="1106"/>
    <s v="569 Pine St, CityB"/>
    <x v="103"/>
    <s v="In Progress"/>
    <x v="0"/>
    <x v="69"/>
    <x v="2"/>
    <x v="4"/>
    <x v="2"/>
    <n v="195"/>
    <n v="5"/>
    <x v="0"/>
    <n v="2"/>
    <x v="2"/>
    <x v="1"/>
    <s v="Expedited Rules"/>
  </r>
  <r>
    <n v="1107"/>
    <s v="131 Cedar St, CityA"/>
    <x v="104"/>
    <s v="Completed"/>
    <x v="0"/>
    <x v="49"/>
    <x v="0"/>
    <x v="4"/>
    <x v="0"/>
    <n v="60"/>
    <n v="29"/>
    <x v="2"/>
    <n v="1"/>
    <x v="0"/>
    <x v="1"/>
    <s v="Custom Rules"/>
  </r>
  <r>
    <n v="1108"/>
    <s v="481 Pine St, CityA"/>
    <x v="105"/>
    <s v="In Progress"/>
    <x v="1"/>
    <x v="19"/>
    <x v="2"/>
    <x v="1"/>
    <x v="0"/>
    <n v="203"/>
    <n v="24"/>
    <x v="0"/>
    <n v="2"/>
    <x v="0"/>
    <x v="1"/>
    <s v="Standard Rules"/>
  </r>
  <r>
    <n v="1109"/>
    <s v="115 Elm St, CityA"/>
    <x v="106"/>
    <s v="Completed"/>
    <x v="0"/>
    <x v="70"/>
    <x v="2"/>
    <x v="4"/>
    <x v="0"/>
    <n v="219"/>
    <n v="19"/>
    <x v="0"/>
    <n v="2"/>
    <x v="1"/>
    <x v="1"/>
    <s v="Expedited Rules"/>
  </r>
  <r>
    <n v="1110"/>
    <s v="854 Pine St, CityB"/>
    <x v="107"/>
    <s v="In Progress"/>
    <x v="1"/>
    <x v="6"/>
    <x v="1"/>
    <x v="2"/>
    <x v="0"/>
    <n v="156"/>
    <n v="23"/>
    <x v="1"/>
    <n v="3"/>
    <x v="3"/>
    <x v="0"/>
    <s v="Standard Rules"/>
  </r>
  <r>
    <n v="1111"/>
    <s v="86 Main St, CityB"/>
    <x v="108"/>
    <s v="In Progress"/>
    <x v="0"/>
    <x v="30"/>
    <x v="2"/>
    <x v="0"/>
    <x v="2"/>
    <n v="130"/>
    <n v="2"/>
    <x v="2"/>
    <n v="1"/>
    <x v="0"/>
    <x v="0"/>
    <s v="Std Rules"/>
  </r>
  <r>
    <n v="1112"/>
    <s v="447 Cedar St, CityC"/>
    <x v="109"/>
    <s v="Completed"/>
    <x v="0"/>
    <x v="31"/>
    <x v="1"/>
    <x v="0"/>
    <x v="0"/>
    <n v="212"/>
    <n v="14"/>
    <x v="1"/>
    <n v="3"/>
    <x v="2"/>
    <x v="2"/>
    <s v="Standard Rules"/>
  </r>
  <r>
    <n v="1113"/>
    <s v="449 Elm St, CityD"/>
    <x v="110"/>
    <s v="Completed"/>
    <x v="0"/>
    <x v="71"/>
    <x v="1"/>
    <x v="1"/>
    <x v="0"/>
    <n v="234"/>
    <n v="15"/>
    <x v="2"/>
    <n v="1"/>
    <x v="0"/>
    <x v="0"/>
    <s v="Expedited Rules"/>
  </r>
  <r>
    <n v="1114"/>
    <s v="612 Main St, CityE"/>
    <x v="111"/>
    <s v="Completed"/>
    <x v="0"/>
    <x v="0"/>
    <x v="2"/>
    <x v="1"/>
    <x v="1"/>
    <n v="233"/>
    <n v="1"/>
    <x v="2"/>
    <n v="1"/>
    <x v="2"/>
    <x v="1"/>
    <s v="Custom Rules"/>
  </r>
  <r>
    <n v="1115"/>
    <s v="786 Elm St, CityB"/>
    <x v="112"/>
    <s v="In Progress"/>
    <x v="0"/>
    <x v="40"/>
    <x v="2"/>
    <x v="3"/>
    <x v="2"/>
    <n v="155"/>
    <n v="8"/>
    <x v="2"/>
    <n v="1"/>
    <x v="3"/>
    <x v="0"/>
    <s v="Standard Rules"/>
  </r>
  <r>
    <n v="1116"/>
    <s v="743 Oak St, CityA"/>
    <x v="113"/>
    <s v="In Progress"/>
    <x v="1"/>
    <x v="41"/>
    <x v="2"/>
    <x v="4"/>
    <x v="0"/>
    <n v="117"/>
    <n v="15"/>
    <x v="0"/>
    <n v="2"/>
    <x v="0"/>
    <x v="2"/>
    <s v="Expedited Rules"/>
  </r>
  <r>
    <n v="1117"/>
    <s v="583 Main St, CityB"/>
    <x v="114"/>
    <s v="In Progress"/>
    <x v="1"/>
    <x v="36"/>
    <x v="0"/>
    <x v="2"/>
    <x v="0"/>
    <n v="191"/>
    <n v="16"/>
    <x v="0"/>
    <n v="2"/>
    <x v="4"/>
    <x v="0"/>
    <s v="Standard Rules"/>
  </r>
  <r>
    <n v="1118"/>
    <s v="350 Oak St, CityB"/>
    <x v="115"/>
    <s v="In Progress"/>
    <x v="1"/>
    <x v="0"/>
    <x v="1"/>
    <x v="3"/>
    <x v="0"/>
    <n v="193"/>
    <n v="23"/>
    <x v="0"/>
    <n v="2"/>
    <x v="2"/>
    <x v="0"/>
    <s v="Expedited Rules"/>
  </r>
  <r>
    <n v="1119"/>
    <s v="359 Pine St, CityB"/>
    <x v="116"/>
    <s v="Completed"/>
    <x v="0"/>
    <x v="48"/>
    <x v="1"/>
    <x v="2"/>
    <x v="0"/>
    <n v="149"/>
    <n v="17"/>
    <x v="2"/>
    <n v="1"/>
    <x v="2"/>
    <x v="1"/>
    <s v="Expedited Rules"/>
  </r>
  <r>
    <n v="1120"/>
    <s v="924 Main St, CityD"/>
    <x v="117"/>
    <s v="Completed"/>
    <x v="0"/>
    <x v="72"/>
    <x v="0"/>
    <x v="1"/>
    <x v="0"/>
    <n v="152"/>
    <n v="26"/>
    <x v="0"/>
    <n v="2"/>
    <x v="4"/>
    <x v="2"/>
    <s v="Standard Rules"/>
  </r>
  <r>
    <n v="1121"/>
    <s v="390 Elm St, CityC"/>
    <x v="118"/>
    <s v="In Progress"/>
    <x v="1"/>
    <x v="56"/>
    <x v="1"/>
    <x v="1"/>
    <x v="0"/>
    <n v="123"/>
    <n v="22"/>
    <x v="2"/>
    <n v="1"/>
    <x v="1"/>
    <x v="2"/>
    <s v="Custom Rules"/>
  </r>
  <r>
    <n v="1122"/>
    <s v="518 Main St, CityB"/>
    <x v="119"/>
    <s v="Completed"/>
    <x v="0"/>
    <x v="73"/>
    <x v="1"/>
    <x v="2"/>
    <x v="0"/>
    <n v="81"/>
    <n v="15"/>
    <x v="2"/>
    <n v="1"/>
    <x v="1"/>
    <x v="1"/>
    <s v="Expedited Rules"/>
  </r>
  <r>
    <n v="1123"/>
    <s v="189 Elm St, CityC"/>
    <x v="120"/>
    <s v="Completed"/>
    <x v="0"/>
    <x v="45"/>
    <x v="0"/>
    <x v="0"/>
    <x v="0"/>
    <n v="186"/>
    <n v="26"/>
    <x v="0"/>
    <n v="2"/>
    <x v="2"/>
    <x v="0"/>
    <s v="Custom Rules"/>
  </r>
  <r>
    <n v="1124"/>
    <s v="674 Pine St, CityA"/>
    <x v="121"/>
    <s v="Completed"/>
    <x v="0"/>
    <x v="74"/>
    <x v="0"/>
    <x v="1"/>
    <x v="1"/>
    <n v="83"/>
    <n v="2"/>
    <x v="1"/>
    <n v="3"/>
    <x v="2"/>
    <x v="0"/>
    <s v="Standard Rules"/>
  </r>
  <r>
    <n v="1125"/>
    <s v="893 Pine St, CityA"/>
    <x v="122"/>
    <s v="In Progress"/>
    <x v="1"/>
    <x v="39"/>
    <x v="0"/>
    <x v="1"/>
    <x v="0"/>
    <n v="178"/>
    <n v="28"/>
    <x v="1"/>
    <n v="3"/>
    <x v="1"/>
    <x v="0"/>
    <s v="Custom Rules"/>
  </r>
  <r>
    <n v="1126"/>
    <s v="864 Elm St, CityE"/>
    <x v="123"/>
    <s v="In Progress"/>
    <x v="1"/>
    <x v="36"/>
    <x v="2"/>
    <x v="2"/>
    <x v="0"/>
    <n v="111"/>
    <n v="27"/>
    <x v="2"/>
    <n v="1"/>
    <x v="1"/>
    <x v="0"/>
    <s v="Expedited Rules"/>
  </r>
  <r>
    <n v="1127"/>
    <s v="542 Oak St, CityE"/>
    <x v="124"/>
    <s v="Completed"/>
    <x v="0"/>
    <x v="23"/>
    <x v="0"/>
    <x v="2"/>
    <x v="1"/>
    <n v="175"/>
    <n v="9"/>
    <x v="1"/>
    <n v="3"/>
    <x v="2"/>
    <x v="1"/>
    <s v="Standard Rules"/>
  </r>
  <r>
    <n v="1128"/>
    <s v="165 Elm St, CityE"/>
    <x v="125"/>
    <s v="Completed"/>
    <x v="0"/>
    <x v="51"/>
    <x v="0"/>
    <x v="1"/>
    <x v="1"/>
    <n v="117"/>
    <n v="10"/>
    <x v="2"/>
    <n v="1"/>
    <x v="2"/>
    <x v="0"/>
    <s v="Custom Rules"/>
  </r>
  <r>
    <n v="1129"/>
    <s v="988 Oak St, CityA"/>
    <x v="126"/>
    <s v="Completed"/>
    <x v="0"/>
    <x v="75"/>
    <x v="1"/>
    <x v="4"/>
    <x v="0"/>
    <n v="195"/>
    <n v="22"/>
    <x v="2"/>
    <n v="1"/>
    <x v="4"/>
    <x v="0"/>
    <s v="Custom Rules"/>
  </r>
  <r>
    <n v="1130"/>
    <s v="115 Main St, CityD"/>
    <x v="127"/>
    <s v="Completed"/>
    <x v="0"/>
    <x v="48"/>
    <x v="2"/>
    <x v="1"/>
    <x v="0"/>
    <n v="93"/>
    <n v="20"/>
    <x v="2"/>
    <n v="1"/>
    <x v="4"/>
    <x v="0"/>
    <s v="Expedited Rules"/>
  </r>
  <r>
    <n v="1131"/>
    <s v="531 Cedar St, CityA"/>
    <x v="128"/>
    <s v="Completed"/>
    <x v="0"/>
    <x v="76"/>
    <x v="1"/>
    <x v="2"/>
    <x v="0"/>
    <n v="73"/>
    <n v="25"/>
    <x v="1"/>
    <n v="3"/>
    <x v="4"/>
    <x v="1"/>
    <s v="Custom Rules"/>
  </r>
  <r>
    <n v="1132"/>
    <s v="634 Elm St, CityC"/>
    <x v="129"/>
    <s v="Completed"/>
    <x v="0"/>
    <x v="77"/>
    <x v="2"/>
    <x v="4"/>
    <x v="0"/>
    <n v="69"/>
    <n v="23"/>
    <x v="0"/>
    <n v="2"/>
    <x v="0"/>
    <x v="0"/>
    <s v="Expedited Rules"/>
  </r>
  <r>
    <n v="1133"/>
    <s v="380 Main St, CityB"/>
    <x v="130"/>
    <s v="In Progress"/>
    <x v="1"/>
    <x v="6"/>
    <x v="0"/>
    <x v="2"/>
    <x v="0"/>
    <n v="239"/>
    <n v="18"/>
    <x v="1"/>
    <n v="3"/>
    <x v="2"/>
    <x v="1"/>
    <s v="Expedited Rules"/>
  </r>
  <r>
    <n v="1134"/>
    <s v="924 Main St, CityB"/>
    <x v="131"/>
    <s v="In Progress"/>
    <x v="0"/>
    <x v="22"/>
    <x v="1"/>
    <x v="1"/>
    <x v="2"/>
    <n v="140"/>
    <n v="0"/>
    <x v="0"/>
    <n v="2"/>
    <x v="2"/>
    <x v="0"/>
    <s v="Custom Rules"/>
  </r>
  <r>
    <n v="1135"/>
    <s v="7 Pine St, CityA"/>
    <x v="132"/>
    <s v="In Progress"/>
    <x v="0"/>
    <x v="72"/>
    <x v="0"/>
    <x v="3"/>
    <x v="2"/>
    <n v="185"/>
    <n v="5"/>
    <x v="0"/>
    <n v="2"/>
    <x v="1"/>
    <x v="1"/>
    <s v="Custom Rules"/>
  </r>
  <r>
    <n v="1136"/>
    <s v="577 Main St, CityD"/>
    <x v="133"/>
    <s v="In Progress"/>
    <x v="1"/>
    <x v="78"/>
    <x v="0"/>
    <x v="1"/>
    <x v="0"/>
    <n v="217"/>
    <n v="27"/>
    <x v="2"/>
    <n v="1"/>
    <x v="3"/>
    <x v="0"/>
    <s v="Expedited Rules"/>
  </r>
  <r>
    <n v="1137"/>
    <s v="788 Cedar St, CityA"/>
    <x v="134"/>
    <s v="In Progress"/>
    <x v="1"/>
    <x v="29"/>
    <x v="1"/>
    <x v="1"/>
    <x v="0"/>
    <n v="132"/>
    <n v="21"/>
    <x v="1"/>
    <n v="3"/>
    <x v="0"/>
    <x v="0"/>
    <s v="Expedited Rules"/>
  </r>
  <r>
    <n v="1138"/>
    <s v="878 Elm St, CityA"/>
    <x v="135"/>
    <s v="Completed"/>
    <x v="0"/>
    <x v="54"/>
    <x v="2"/>
    <x v="3"/>
    <x v="0"/>
    <n v="72"/>
    <n v="11"/>
    <x v="0"/>
    <n v="2"/>
    <x v="0"/>
    <x v="1"/>
    <s v="Standard Rules"/>
  </r>
  <r>
    <n v="1139"/>
    <s v="578 Cedar St, CityA"/>
    <x v="136"/>
    <s v="Completed"/>
    <x v="0"/>
    <x v="65"/>
    <x v="1"/>
    <x v="0"/>
    <x v="0"/>
    <n v="97"/>
    <n v="13"/>
    <x v="0"/>
    <n v="2"/>
    <x v="2"/>
    <x v="2"/>
    <s v="Expedited Rules"/>
  </r>
  <r>
    <n v="1140"/>
    <s v="21 Pine St, CityE"/>
    <x v="137"/>
    <s v="In Progress"/>
    <x v="0"/>
    <x v="66"/>
    <x v="2"/>
    <x v="4"/>
    <x v="2"/>
    <n v="117"/>
    <n v="8"/>
    <x v="0"/>
    <n v="2"/>
    <x v="4"/>
    <x v="2"/>
    <s v="Custom Rules"/>
  </r>
  <r>
    <n v="1141"/>
    <s v="661 Pine St, CityC"/>
    <x v="138"/>
    <s v="Completed"/>
    <x v="0"/>
    <x v="15"/>
    <x v="2"/>
    <x v="4"/>
    <x v="0"/>
    <n v="126"/>
    <n v="19"/>
    <x v="0"/>
    <n v="2"/>
    <x v="0"/>
    <x v="0"/>
    <s v="Expedited Rules"/>
  </r>
  <r>
    <n v="1142"/>
    <s v="703 Cedar St, CityD"/>
    <x v="139"/>
    <s v="In Progress"/>
    <x v="1"/>
    <x v="18"/>
    <x v="2"/>
    <x v="4"/>
    <x v="0"/>
    <n v="138"/>
    <n v="21"/>
    <x v="2"/>
    <n v="1"/>
    <x v="1"/>
    <x v="1"/>
    <s v="Expedited Rules"/>
  </r>
  <r>
    <n v="1143"/>
    <s v="461 Elm St, CityD"/>
    <x v="140"/>
    <s v="Completed"/>
    <x v="0"/>
    <x v="65"/>
    <x v="1"/>
    <x v="2"/>
    <x v="0"/>
    <n v="223"/>
    <n v="12"/>
    <x v="2"/>
    <n v="1"/>
    <x v="3"/>
    <x v="2"/>
    <s v="Standard Rules"/>
  </r>
  <r>
    <n v="1144"/>
    <s v="628 Oak St, CityC"/>
    <x v="141"/>
    <s v="Completed"/>
    <x v="0"/>
    <x v="58"/>
    <x v="2"/>
    <x v="2"/>
    <x v="0"/>
    <n v="215"/>
    <n v="24"/>
    <x v="2"/>
    <n v="1"/>
    <x v="4"/>
    <x v="0"/>
    <s v="Expedited Rules"/>
  </r>
  <r>
    <n v="1145"/>
    <s v="652 Pine St, CityD"/>
    <x v="142"/>
    <s v="Completed"/>
    <x v="0"/>
    <x v="29"/>
    <x v="1"/>
    <x v="4"/>
    <x v="0"/>
    <n v="221"/>
    <n v="16"/>
    <x v="2"/>
    <n v="1"/>
    <x v="4"/>
    <x v="0"/>
    <s v="Custom Rules"/>
  </r>
  <r>
    <n v="1146"/>
    <s v="942 Elm St, CityD"/>
    <x v="59"/>
    <s v="In Progress"/>
    <x v="1"/>
    <x v="74"/>
    <x v="2"/>
    <x v="3"/>
    <x v="0"/>
    <n v="172"/>
    <n v="15"/>
    <x v="2"/>
    <n v="1"/>
    <x v="0"/>
    <x v="1"/>
    <s v="Custom Rules"/>
  </r>
  <r>
    <n v="1147"/>
    <s v="550 Oak St, CityB"/>
    <x v="143"/>
    <s v="Completed"/>
    <x v="0"/>
    <x v="79"/>
    <x v="1"/>
    <x v="3"/>
    <x v="1"/>
    <n v="71"/>
    <n v="3"/>
    <x v="2"/>
    <n v="1"/>
    <x v="4"/>
    <x v="2"/>
    <s v="Custom Rules"/>
  </r>
  <r>
    <n v="1148"/>
    <s v="148 Oak St, CityB"/>
    <x v="144"/>
    <s v="In Progress"/>
    <x v="1"/>
    <x v="80"/>
    <x v="0"/>
    <x v="2"/>
    <x v="0"/>
    <n v="183"/>
    <n v="14"/>
    <x v="0"/>
    <n v="2"/>
    <x v="1"/>
    <x v="1"/>
    <s v="Expedited Rules"/>
  </r>
  <r>
    <n v="1149"/>
    <s v="987 Pine St, CityC"/>
    <x v="145"/>
    <s v="In Progress"/>
    <x v="1"/>
    <x v="7"/>
    <x v="2"/>
    <x v="0"/>
    <x v="0"/>
    <n v="64"/>
    <n v="25"/>
    <x v="1"/>
    <n v="3"/>
    <x v="3"/>
    <x v="0"/>
    <s v="Custom Rules"/>
  </r>
  <r>
    <n v="1150"/>
    <s v="904 Elm St, CityC"/>
    <x v="146"/>
    <s v="Completed"/>
    <x v="0"/>
    <x v="71"/>
    <x v="1"/>
    <x v="4"/>
    <x v="1"/>
    <n v="106"/>
    <n v="10"/>
    <x v="0"/>
    <n v="2"/>
    <x v="3"/>
    <x v="2"/>
    <s v="Expedited Rules"/>
  </r>
  <r>
    <n v="1151"/>
    <s v="758 Main St, CityD"/>
    <x v="74"/>
    <s v="Completed"/>
    <x v="0"/>
    <x v="81"/>
    <x v="1"/>
    <x v="1"/>
    <x v="0"/>
    <n v="213"/>
    <n v="15"/>
    <x v="2"/>
    <n v="1"/>
    <x v="1"/>
    <x v="2"/>
    <s v="Custom Rules"/>
  </r>
  <r>
    <n v="1152"/>
    <s v="825 Oak St, CityB"/>
    <x v="147"/>
    <s v="Completed"/>
    <x v="0"/>
    <x v="46"/>
    <x v="0"/>
    <x v="2"/>
    <x v="0"/>
    <n v="179"/>
    <n v="19"/>
    <x v="1"/>
    <n v="3"/>
    <x v="3"/>
    <x v="2"/>
    <s v="Custom Rules"/>
  </r>
  <r>
    <n v="1153"/>
    <s v="44 Pine St, CityD"/>
    <x v="148"/>
    <s v="Completed"/>
    <x v="0"/>
    <x v="82"/>
    <x v="0"/>
    <x v="4"/>
    <x v="0"/>
    <n v="162"/>
    <n v="13"/>
    <x v="1"/>
    <n v="3"/>
    <x v="1"/>
    <x v="1"/>
    <s v="Standard Rules"/>
  </r>
  <r>
    <n v="1154"/>
    <s v="728 Cedar St, CityB"/>
    <x v="149"/>
    <s v="In Progress"/>
    <x v="1"/>
    <x v="83"/>
    <x v="2"/>
    <x v="0"/>
    <x v="0"/>
    <n v="215"/>
    <n v="12"/>
    <x v="2"/>
    <n v="1"/>
    <x v="4"/>
    <x v="0"/>
    <s v="Expedited Rules"/>
  </r>
  <r>
    <n v="1155"/>
    <s v="412 Elm St, CityC"/>
    <x v="150"/>
    <s v="In Progress"/>
    <x v="1"/>
    <x v="53"/>
    <x v="2"/>
    <x v="3"/>
    <x v="0"/>
    <n v="165"/>
    <n v="15"/>
    <x v="2"/>
    <n v="1"/>
    <x v="2"/>
    <x v="0"/>
    <s v="Standard Rules"/>
  </r>
  <r>
    <n v="1156"/>
    <s v="214 Pine St, CityD"/>
    <x v="151"/>
    <s v="Completed"/>
    <x v="0"/>
    <x v="42"/>
    <x v="2"/>
    <x v="2"/>
    <x v="0"/>
    <n v="108"/>
    <n v="14"/>
    <x v="2"/>
    <n v="1"/>
    <x v="0"/>
    <x v="2"/>
    <s v="Standard Rules"/>
  </r>
  <r>
    <n v="1157"/>
    <s v="905 Pine St, CityD"/>
    <x v="152"/>
    <s v="In Progress"/>
    <x v="0"/>
    <x v="59"/>
    <x v="2"/>
    <x v="2"/>
    <x v="2"/>
    <n v="147"/>
    <n v="10"/>
    <x v="0"/>
    <n v="2"/>
    <x v="2"/>
    <x v="2"/>
    <s v="Standard Rules"/>
  </r>
  <r>
    <n v="1158"/>
    <s v="752 Pine St, CityD"/>
    <x v="153"/>
    <s v="In Progress"/>
    <x v="0"/>
    <x v="84"/>
    <x v="1"/>
    <x v="4"/>
    <x v="2"/>
    <n v="83"/>
    <n v="8"/>
    <x v="1"/>
    <n v="3"/>
    <x v="4"/>
    <x v="2"/>
    <s v="Expedited Rules"/>
  </r>
  <r>
    <n v="1159"/>
    <s v="976 Pine St, CityD"/>
    <x v="154"/>
    <s v="Completed"/>
    <x v="0"/>
    <x v="66"/>
    <x v="2"/>
    <x v="0"/>
    <x v="0"/>
    <n v="197"/>
    <n v="22"/>
    <x v="0"/>
    <n v="2"/>
    <x v="2"/>
    <x v="0"/>
    <s v="Expedited Rules"/>
  </r>
  <r>
    <n v="1160"/>
    <s v="373 Oak St, CityC"/>
    <x v="155"/>
    <s v="In Progress"/>
    <x v="1"/>
    <x v="79"/>
    <x v="0"/>
    <x v="1"/>
    <x v="0"/>
    <n v="214"/>
    <n v="14"/>
    <x v="1"/>
    <n v="3"/>
    <x v="2"/>
    <x v="2"/>
    <s v="Expedited Rules"/>
  </r>
  <r>
    <n v="1161"/>
    <s v="682 Pine St, CityB"/>
    <x v="156"/>
    <s v="Completed"/>
    <x v="0"/>
    <x v="85"/>
    <x v="0"/>
    <x v="0"/>
    <x v="1"/>
    <n v="188"/>
    <n v="2"/>
    <x v="2"/>
    <n v="1"/>
    <x v="3"/>
    <x v="1"/>
    <s v="Expedited Rules"/>
  </r>
  <r>
    <n v="1162"/>
    <s v="741 Cedar St, CityB"/>
    <x v="157"/>
    <s v="Completed"/>
    <x v="0"/>
    <x v="43"/>
    <x v="1"/>
    <x v="4"/>
    <x v="0"/>
    <n v="118"/>
    <n v="19"/>
    <x v="1"/>
    <n v="3"/>
    <x v="0"/>
    <x v="1"/>
    <s v="Custom Rules"/>
  </r>
  <r>
    <n v="1163"/>
    <s v="252 Elm St, CityB"/>
    <x v="158"/>
    <s v="In Progress"/>
    <x v="0"/>
    <x v="17"/>
    <x v="0"/>
    <x v="0"/>
    <x v="2"/>
    <n v="78"/>
    <n v="0"/>
    <x v="1"/>
    <n v="3"/>
    <x v="0"/>
    <x v="1"/>
    <s v="Expedited Rules"/>
  </r>
  <r>
    <n v="1164"/>
    <s v="583 Elm St, CityE"/>
    <x v="159"/>
    <s v="Completed"/>
    <x v="0"/>
    <x v="86"/>
    <x v="1"/>
    <x v="1"/>
    <x v="0"/>
    <n v="236"/>
    <n v="20"/>
    <x v="2"/>
    <n v="1"/>
    <x v="3"/>
    <x v="1"/>
    <s v="Expedited Rules"/>
  </r>
  <r>
    <n v="1165"/>
    <s v="373 Pine St, CityE"/>
    <x v="160"/>
    <s v="In Progress"/>
    <x v="1"/>
    <x v="53"/>
    <x v="0"/>
    <x v="2"/>
    <x v="0"/>
    <n v="79"/>
    <n v="15"/>
    <x v="0"/>
    <n v="2"/>
    <x v="2"/>
    <x v="1"/>
    <s v="Standard Rules"/>
  </r>
  <r>
    <n v="1166"/>
    <s v="884 Pine St, CityC"/>
    <x v="161"/>
    <s v="Completed"/>
    <x v="0"/>
    <x v="87"/>
    <x v="1"/>
    <x v="3"/>
    <x v="0"/>
    <n v="155"/>
    <n v="13"/>
    <x v="2"/>
    <n v="1"/>
    <x v="2"/>
    <x v="1"/>
    <s v="Custom Rules"/>
  </r>
  <r>
    <n v="1167"/>
    <s v="660 Oak St, CityB"/>
    <x v="162"/>
    <s v="Completed"/>
    <x v="0"/>
    <x v="43"/>
    <x v="2"/>
    <x v="3"/>
    <x v="1"/>
    <n v="69"/>
    <n v="8"/>
    <x v="1"/>
    <n v="3"/>
    <x v="0"/>
    <x v="1"/>
    <s v="Standard Rules"/>
  </r>
  <r>
    <n v="1168"/>
    <s v="403 Elm St, CityD"/>
    <x v="163"/>
    <s v="Completed"/>
    <x v="0"/>
    <x v="62"/>
    <x v="2"/>
    <x v="1"/>
    <x v="0"/>
    <n v="81"/>
    <n v="15"/>
    <x v="1"/>
    <n v="3"/>
    <x v="3"/>
    <x v="0"/>
    <s v="Std Rules"/>
  </r>
  <r>
    <n v="1169"/>
    <s v="112 Cedar St, CityD"/>
    <x v="164"/>
    <s v="In Progress"/>
    <x v="0"/>
    <x v="43"/>
    <x v="0"/>
    <x v="4"/>
    <x v="2"/>
    <n v="223"/>
    <n v="0"/>
    <x v="0"/>
    <n v="2"/>
    <x v="2"/>
    <x v="2"/>
    <s v="Expedited Rules"/>
  </r>
  <r>
    <n v="1170"/>
    <s v="308 Cedar St, CityD"/>
    <x v="48"/>
    <s v="In Progress"/>
    <x v="1"/>
    <x v="24"/>
    <x v="2"/>
    <x v="3"/>
    <x v="0"/>
    <n v="64"/>
    <n v="25"/>
    <x v="0"/>
    <n v="2"/>
    <x v="2"/>
    <x v="1"/>
    <s v="Expedited Rules"/>
  </r>
  <r>
    <n v="1171"/>
    <s v="53 Elm St, CityB"/>
    <x v="165"/>
    <s v="In Progress"/>
    <x v="1"/>
    <x v="49"/>
    <x v="1"/>
    <x v="0"/>
    <x v="0"/>
    <n v="137"/>
    <n v="23"/>
    <x v="1"/>
    <n v="3"/>
    <x v="2"/>
    <x v="0"/>
    <s v="Standard Rules"/>
  </r>
  <r>
    <n v="1172"/>
    <s v="346 Cedar St, CityB"/>
    <x v="166"/>
    <s v="In Progress"/>
    <x v="0"/>
    <x v="69"/>
    <x v="1"/>
    <x v="0"/>
    <x v="2"/>
    <n v="175"/>
    <n v="1"/>
    <x v="0"/>
    <n v="2"/>
    <x v="3"/>
    <x v="2"/>
    <s v="Standard Rules"/>
  </r>
  <r>
    <n v="1173"/>
    <s v="676 Pine St, CityE"/>
    <x v="167"/>
    <s v="In Progress"/>
    <x v="1"/>
    <x v="37"/>
    <x v="1"/>
    <x v="0"/>
    <x v="0"/>
    <n v="121"/>
    <n v="29"/>
    <x v="0"/>
    <n v="2"/>
    <x v="3"/>
    <x v="0"/>
    <s v="Custom Rules"/>
  </r>
  <r>
    <n v="1174"/>
    <s v="443 Elm St, CityD"/>
    <x v="168"/>
    <s v="Completed"/>
    <x v="0"/>
    <x v="46"/>
    <x v="2"/>
    <x v="3"/>
    <x v="1"/>
    <n v="178"/>
    <n v="10"/>
    <x v="0"/>
    <n v="2"/>
    <x v="1"/>
    <x v="1"/>
    <s v="Expedited Rules"/>
  </r>
  <r>
    <n v="1175"/>
    <s v="25 Elm St, CityD"/>
    <x v="169"/>
    <s v="In Progress"/>
    <x v="1"/>
    <x v="28"/>
    <x v="2"/>
    <x v="1"/>
    <x v="0"/>
    <n v="135"/>
    <n v="16"/>
    <x v="2"/>
    <n v="1"/>
    <x v="3"/>
    <x v="0"/>
    <s v="Standard Rules"/>
  </r>
  <r>
    <n v="1176"/>
    <s v="582 Elm St, CityC"/>
    <x v="170"/>
    <s v="Completed"/>
    <x v="0"/>
    <x v="5"/>
    <x v="1"/>
    <x v="0"/>
    <x v="0"/>
    <n v="172"/>
    <n v="12"/>
    <x v="2"/>
    <n v="1"/>
    <x v="3"/>
    <x v="1"/>
    <s v="Expedited Rules"/>
  </r>
  <r>
    <n v="1177"/>
    <s v="764 Cedar St, CityB"/>
    <x v="171"/>
    <s v="Completed"/>
    <x v="0"/>
    <x v="56"/>
    <x v="2"/>
    <x v="4"/>
    <x v="1"/>
    <n v="213"/>
    <n v="10"/>
    <x v="0"/>
    <n v="2"/>
    <x v="1"/>
    <x v="2"/>
    <s v="Expedited Rules"/>
  </r>
  <r>
    <n v="1178"/>
    <s v="657 Pine St, CityE"/>
    <x v="172"/>
    <s v="In Progress"/>
    <x v="1"/>
    <x v="88"/>
    <x v="2"/>
    <x v="0"/>
    <x v="0"/>
    <n v="204"/>
    <n v="20"/>
    <x v="0"/>
    <n v="2"/>
    <x v="1"/>
    <x v="0"/>
    <s v="Custom Rules"/>
  </r>
  <r>
    <n v="1179"/>
    <s v="801 Elm St, CityB"/>
    <x v="173"/>
    <s v="Completed"/>
    <x v="0"/>
    <x v="3"/>
    <x v="0"/>
    <x v="4"/>
    <x v="0"/>
    <n v="109"/>
    <n v="22"/>
    <x v="1"/>
    <n v="3"/>
    <x v="3"/>
    <x v="2"/>
    <s v="Custom Rules"/>
  </r>
  <r>
    <n v="1180"/>
    <s v="422 Oak St, CityD"/>
    <x v="174"/>
    <s v="In Progress"/>
    <x v="0"/>
    <x v="89"/>
    <x v="0"/>
    <x v="4"/>
    <x v="2"/>
    <n v="82"/>
    <n v="3"/>
    <x v="2"/>
    <n v="1"/>
    <x v="4"/>
    <x v="1"/>
    <s v="Standard Rules"/>
  </r>
  <r>
    <n v="1181"/>
    <s v="252 Elm St, CityD"/>
    <x v="175"/>
    <s v="Completed"/>
    <x v="0"/>
    <x v="90"/>
    <x v="0"/>
    <x v="2"/>
    <x v="0"/>
    <n v="87"/>
    <n v="23"/>
    <x v="2"/>
    <n v="1"/>
    <x v="1"/>
    <x v="0"/>
    <s v="Custom Rules"/>
  </r>
  <r>
    <n v="1182"/>
    <s v="324 Cedar St, CityE"/>
    <x v="176"/>
    <s v="In Progress"/>
    <x v="1"/>
    <x v="40"/>
    <x v="0"/>
    <x v="4"/>
    <x v="0"/>
    <n v="186"/>
    <n v="28"/>
    <x v="2"/>
    <n v="1"/>
    <x v="2"/>
    <x v="2"/>
    <s v="Custom Rules"/>
  </r>
  <r>
    <n v="1183"/>
    <s v="544 Main St, CityA"/>
    <x v="177"/>
    <s v="Completed"/>
    <x v="0"/>
    <x v="69"/>
    <x v="2"/>
    <x v="2"/>
    <x v="1"/>
    <n v="203"/>
    <n v="3"/>
    <x v="2"/>
    <n v="1"/>
    <x v="2"/>
    <x v="0"/>
    <s v="Expedited Rules"/>
  </r>
  <r>
    <n v="1184"/>
    <s v="806 Main St, CityA"/>
    <x v="178"/>
    <s v="Completed"/>
    <x v="0"/>
    <x v="33"/>
    <x v="0"/>
    <x v="4"/>
    <x v="1"/>
    <n v="171"/>
    <n v="4"/>
    <x v="1"/>
    <n v="3"/>
    <x v="3"/>
    <x v="1"/>
    <s v="Expedited Rules"/>
  </r>
  <r>
    <n v="1185"/>
    <s v="22 Main St, CityA"/>
    <x v="179"/>
    <s v="In Progress"/>
    <x v="1"/>
    <x v="91"/>
    <x v="1"/>
    <x v="0"/>
    <x v="0"/>
    <n v="110"/>
    <n v="19"/>
    <x v="0"/>
    <n v="2"/>
    <x v="3"/>
    <x v="2"/>
    <s v="Custom Rules"/>
  </r>
  <r>
    <n v="1186"/>
    <s v="340 Main St, CityC"/>
    <x v="180"/>
    <s v="Completed"/>
    <x v="0"/>
    <x v="34"/>
    <x v="2"/>
    <x v="1"/>
    <x v="0"/>
    <n v="196"/>
    <n v="15"/>
    <x v="0"/>
    <n v="2"/>
    <x v="1"/>
    <x v="1"/>
    <s v="Expedited Rules"/>
  </r>
  <r>
    <n v="1187"/>
    <s v="954 Oak St, CityB"/>
    <x v="181"/>
    <s v="In Progress"/>
    <x v="1"/>
    <x v="33"/>
    <x v="2"/>
    <x v="4"/>
    <x v="0"/>
    <n v="219"/>
    <n v="25"/>
    <x v="1"/>
    <n v="3"/>
    <x v="1"/>
    <x v="0"/>
    <s v="Standard Rules"/>
  </r>
  <r>
    <n v="1188"/>
    <s v="762 Elm St, CityB"/>
    <x v="182"/>
    <s v="In Progress"/>
    <x v="1"/>
    <x v="18"/>
    <x v="1"/>
    <x v="0"/>
    <x v="0"/>
    <n v="70"/>
    <n v="12"/>
    <x v="0"/>
    <n v="2"/>
    <x v="1"/>
    <x v="0"/>
    <s v="Expedited Rules"/>
  </r>
  <r>
    <n v="1189"/>
    <s v="315 Main St, CityC"/>
    <x v="183"/>
    <s v="Completed"/>
    <x v="0"/>
    <x v="7"/>
    <x v="2"/>
    <x v="1"/>
    <x v="0"/>
    <n v="224"/>
    <n v="23"/>
    <x v="2"/>
    <n v="1"/>
    <x v="3"/>
    <x v="1"/>
    <s v="Standard Rules"/>
  </r>
  <r>
    <n v="1190"/>
    <s v="639 Oak St, CityE"/>
    <x v="184"/>
    <s v="In Progress"/>
    <x v="0"/>
    <x v="91"/>
    <x v="1"/>
    <x v="2"/>
    <x v="2"/>
    <n v="95"/>
    <n v="0"/>
    <x v="2"/>
    <n v="1"/>
    <x v="0"/>
    <x v="2"/>
    <s v="Custom Rules"/>
  </r>
  <r>
    <n v="1191"/>
    <s v="927 Pine St, CityD"/>
    <x v="185"/>
    <s v="Completed"/>
    <x v="0"/>
    <x v="53"/>
    <x v="1"/>
    <x v="4"/>
    <x v="1"/>
    <n v="147"/>
    <n v="6"/>
    <x v="0"/>
    <n v="2"/>
    <x v="3"/>
    <x v="0"/>
    <s v="Expedited Rules"/>
  </r>
  <r>
    <n v="1192"/>
    <s v="347 Elm St, CityC"/>
    <x v="186"/>
    <s v="In Progress"/>
    <x v="1"/>
    <x v="16"/>
    <x v="1"/>
    <x v="3"/>
    <x v="0"/>
    <n v="149"/>
    <n v="22"/>
    <x v="1"/>
    <n v="3"/>
    <x v="4"/>
    <x v="2"/>
    <s v="Custom Rules"/>
  </r>
  <r>
    <n v="1193"/>
    <s v="311 Main St, CityE"/>
    <x v="187"/>
    <s v="Completed"/>
    <x v="0"/>
    <x v="68"/>
    <x v="2"/>
    <x v="1"/>
    <x v="1"/>
    <n v="233"/>
    <n v="5"/>
    <x v="0"/>
    <n v="2"/>
    <x v="1"/>
    <x v="0"/>
    <s v="Expedited Rules"/>
  </r>
  <r>
    <n v="1194"/>
    <s v="164 Elm St, CityB"/>
    <x v="133"/>
    <s v="Completed"/>
    <x v="0"/>
    <x v="22"/>
    <x v="2"/>
    <x v="3"/>
    <x v="1"/>
    <n v="234"/>
    <n v="8"/>
    <x v="1"/>
    <n v="3"/>
    <x v="4"/>
    <x v="1"/>
    <s v="Standard Rules"/>
  </r>
  <r>
    <n v="1195"/>
    <s v="426 Main St, CityE"/>
    <x v="188"/>
    <s v="Completed"/>
    <x v="0"/>
    <x v="77"/>
    <x v="0"/>
    <x v="0"/>
    <x v="0"/>
    <n v="146"/>
    <n v="12"/>
    <x v="0"/>
    <n v="2"/>
    <x v="1"/>
    <x v="0"/>
    <s v="Standard Rules"/>
  </r>
  <r>
    <n v="1196"/>
    <s v="933 Cedar St, CityD"/>
    <x v="189"/>
    <s v="In Progress"/>
    <x v="0"/>
    <x v="7"/>
    <x v="0"/>
    <x v="2"/>
    <x v="2"/>
    <n v="76"/>
    <n v="0"/>
    <x v="2"/>
    <n v="1"/>
    <x v="0"/>
    <x v="1"/>
    <s v="Standard Rules"/>
  </r>
  <r>
    <n v="1197"/>
    <s v="163 Cedar St, CityE"/>
    <x v="190"/>
    <s v="In Progress"/>
    <x v="1"/>
    <x v="81"/>
    <x v="0"/>
    <x v="1"/>
    <x v="0"/>
    <n v="124"/>
    <n v="13"/>
    <x v="0"/>
    <n v="2"/>
    <x v="1"/>
    <x v="0"/>
    <s v="Custom Rules"/>
  </r>
  <r>
    <n v="1198"/>
    <s v="644 Pine St, CityC"/>
    <x v="191"/>
    <s v="In Progress"/>
    <x v="1"/>
    <x v="85"/>
    <x v="0"/>
    <x v="4"/>
    <x v="0"/>
    <n v="72"/>
    <n v="25"/>
    <x v="2"/>
    <n v="1"/>
    <x v="2"/>
    <x v="1"/>
    <s v="Expedited Rules"/>
  </r>
  <r>
    <n v="1199"/>
    <s v="707 Elm St, CityA"/>
    <x v="192"/>
    <s v="In Progress"/>
    <x v="0"/>
    <x v="26"/>
    <x v="0"/>
    <x v="2"/>
    <x v="2"/>
    <n v="215"/>
    <n v="4"/>
    <x v="1"/>
    <n v="3"/>
    <x v="3"/>
    <x v="2"/>
    <s v="Std Rules"/>
  </r>
  <r>
    <n v="1200"/>
    <s v="680 Elm St, CityD"/>
    <x v="193"/>
    <s v="Completed"/>
    <x v="0"/>
    <x v="40"/>
    <x v="0"/>
    <x v="2"/>
    <x v="0"/>
    <n v="85"/>
    <n v="14"/>
    <x v="1"/>
    <n v="3"/>
    <x v="2"/>
    <x v="0"/>
    <s v="Custom Rules"/>
  </r>
  <r>
    <n v="1201"/>
    <s v="100 Main St, CityB"/>
    <x v="194"/>
    <s v="In Progress"/>
    <x v="1"/>
    <x v="10"/>
    <x v="0"/>
    <x v="2"/>
    <x v="0"/>
    <n v="67"/>
    <n v="16"/>
    <x v="2"/>
    <n v="1"/>
    <x v="2"/>
    <x v="2"/>
    <s v="Standard Rules"/>
  </r>
  <r>
    <n v="1202"/>
    <s v="902 Pine St, CityD"/>
    <x v="195"/>
    <s v="In Progress"/>
    <x v="0"/>
    <x v="48"/>
    <x v="0"/>
    <x v="2"/>
    <x v="2"/>
    <n v="63"/>
    <n v="0"/>
    <x v="1"/>
    <n v="3"/>
    <x v="3"/>
    <x v="0"/>
    <s v="Standard Rules"/>
  </r>
  <r>
    <n v="1203"/>
    <s v="389 Pine St, CityB"/>
    <x v="196"/>
    <s v="Completed"/>
    <x v="0"/>
    <x v="66"/>
    <x v="0"/>
    <x v="3"/>
    <x v="1"/>
    <n v="77"/>
    <n v="1"/>
    <x v="0"/>
    <n v="2"/>
    <x v="3"/>
    <x v="1"/>
    <s v="Standard Rules"/>
  </r>
  <r>
    <n v="1204"/>
    <s v="786 Main St, CityE"/>
    <x v="197"/>
    <s v="Completed"/>
    <x v="0"/>
    <x v="67"/>
    <x v="1"/>
    <x v="4"/>
    <x v="0"/>
    <n v="101"/>
    <n v="24"/>
    <x v="1"/>
    <n v="3"/>
    <x v="4"/>
    <x v="0"/>
    <s v="Expedited Rules"/>
  </r>
  <r>
    <n v="1205"/>
    <s v="705 Oak St, CityD"/>
    <x v="198"/>
    <s v="Completed"/>
    <x v="0"/>
    <x v="18"/>
    <x v="1"/>
    <x v="2"/>
    <x v="0"/>
    <n v="171"/>
    <n v="12"/>
    <x v="2"/>
    <n v="1"/>
    <x v="1"/>
    <x v="2"/>
    <s v="Expedited Rules"/>
  </r>
  <r>
    <n v="1206"/>
    <s v="599 Cedar St, CityB"/>
    <x v="199"/>
    <s v="In Progress"/>
    <x v="1"/>
    <x v="56"/>
    <x v="2"/>
    <x v="4"/>
    <x v="0"/>
    <n v="161"/>
    <n v="14"/>
    <x v="2"/>
    <n v="1"/>
    <x v="0"/>
    <x v="2"/>
    <s v="Expedited Rules"/>
  </r>
  <r>
    <n v="1207"/>
    <s v="459 Main St, CityD"/>
    <x v="200"/>
    <s v="Completed"/>
    <x v="0"/>
    <x v="92"/>
    <x v="2"/>
    <x v="0"/>
    <x v="0"/>
    <n v="107"/>
    <n v="11"/>
    <x v="2"/>
    <n v="1"/>
    <x v="3"/>
    <x v="1"/>
    <s v="Expedited Rules"/>
  </r>
  <r>
    <n v="1208"/>
    <s v="970 Cedar St, CityC"/>
    <x v="201"/>
    <s v="Completed"/>
    <x v="0"/>
    <x v="19"/>
    <x v="0"/>
    <x v="3"/>
    <x v="0"/>
    <n v="135"/>
    <n v="21"/>
    <x v="0"/>
    <n v="2"/>
    <x v="0"/>
    <x v="1"/>
    <s v="Standard Rules"/>
  </r>
  <r>
    <n v="1209"/>
    <s v="907 Oak St, CityA"/>
    <x v="202"/>
    <s v="In Progress"/>
    <x v="0"/>
    <x v="60"/>
    <x v="0"/>
    <x v="3"/>
    <x v="2"/>
    <n v="224"/>
    <n v="9"/>
    <x v="0"/>
    <n v="2"/>
    <x v="0"/>
    <x v="0"/>
    <s v="Custom Rules"/>
  </r>
  <r>
    <n v="1210"/>
    <s v="908 Oak St, CityA"/>
    <x v="203"/>
    <s v="In Progress"/>
    <x v="1"/>
    <x v="58"/>
    <x v="1"/>
    <x v="4"/>
    <x v="0"/>
    <n v="212"/>
    <n v="23"/>
    <x v="1"/>
    <n v="3"/>
    <x v="2"/>
    <x v="1"/>
    <s v="Custom Rules"/>
  </r>
  <r>
    <n v="1211"/>
    <s v="182 Elm St, CityE"/>
    <x v="204"/>
    <s v="In Progress"/>
    <x v="1"/>
    <x v="60"/>
    <x v="0"/>
    <x v="0"/>
    <x v="0"/>
    <n v="212"/>
    <n v="17"/>
    <x v="2"/>
    <n v="1"/>
    <x v="1"/>
    <x v="2"/>
    <s v="Expedited Rules"/>
  </r>
  <r>
    <n v="1212"/>
    <s v="308 Pine St, CityB"/>
    <x v="205"/>
    <s v="Completed"/>
    <x v="0"/>
    <x v="54"/>
    <x v="2"/>
    <x v="2"/>
    <x v="1"/>
    <n v="105"/>
    <n v="6"/>
    <x v="2"/>
    <n v="1"/>
    <x v="1"/>
    <x v="2"/>
    <s v="Standard Rules"/>
  </r>
  <r>
    <n v="1213"/>
    <s v="114 Elm St, CityC"/>
    <x v="206"/>
    <s v="In Progress"/>
    <x v="0"/>
    <x v="19"/>
    <x v="2"/>
    <x v="3"/>
    <x v="2"/>
    <n v="129"/>
    <n v="5"/>
    <x v="1"/>
    <n v="3"/>
    <x v="4"/>
    <x v="0"/>
    <s v="Custom Rules"/>
  </r>
  <r>
    <n v="1214"/>
    <s v="300 Main St, CityC"/>
    <x v="207"/>
    <s v="Completed"/>
    <x v="0"/>
    <x v="48"/>
    <x v="2"/>
    <x v="0"/>
    <x v="0"/>
    <n v="168"/>
    <n v="12"/>
    <x v="2"/>
    <n v="1"/>
    <x v="0"/>
    <x v="2"/>
    <s v="Expedited Rules"/>
  </r>
  <r>
    <n v="1215"/>
    <s v="618 Pine St, CityA"/>
    <x v="208"/>
    <s v="Completed"/>
    <x v="0"/>
    <x v="86"/>
    <x v="2"/>
    <x v="0"/>
    <x v="0"/>
    <n v="162"/>
    <n v="25"/>
    <x v="1"/>
    <n v="3"/>
    <x v="2"/>
    <x v="0"/>
    <s v="Custom Rules"/>
  </r>
  <r>
    <n v="1216"/>
    <s v="637 Cedar St, CityD"/>
    <x v="209"/>
    <s v="In Progress"/>
    <x v="0"/>
    <x v="64"/>
    <x v="0"/>
    <x v="3"/>
    <x v="2"/>
    <n v="136"/>
    <n v="2"/>
    <x v="0"/>
    <n v="2"/>
    <x v="4"/>
    <x v="2"/>
    <s v="Custom Rules"/>
  </r>
  <r>
    <n v="1217"/>
    <s v="174 Oak St, CityC"/>
    <x v="210"/>
    <s v="In Progress"/>
    <x v="0"/>
    <x v="42"/>
    <x v="1"/>
    <x v="1"/>
    <x v="2"/>
    <n v="221"/>
    <n v="7"/>
    <x v="0"/>
    <n v="2"/>
    <x v="1"/>
    <x v="1"/>
    <s v="Expedited Rules"/>
  </r>
  <r>
    <n v="1218"/>
    <s v="197 Cedar St, CityC"/>
    <x v="211"/>
    <s v="Completed"/>
    <x v="0"/>
    <x v="2"/>
    <x v="2"/>
    <x v="2"/>
    <x v="1"/>
    <n v="164"/>
    <n v="6"/>
    <x v="2"/>
    <n v="1"/>
    <x v="3"/>
    <x v="1"/>
    <s v="Standard Rules"/>
  </r>
  <r>
    <n v="1219"/>
    <s v="533 Main St, CityD"/>
    <x v="212"/>
    <s v="Completed"/>
    <x v="0"/>
    <x v="48"/>
    <x v="0"/>
    <x v="1"/>
    <x v="0"/>
    <n v="223"/>
    <n v="13"/>
    <x v="1"/>
    <n v="3"/>
    <x v="4"/>
    <x v="0"/>
    <s v="Expedited Rules"/>
  </r>
  <r>
    <n v="1220"/>
    <s v="327 Elm St, CityA"/>
    <x v="213"/>
    <s v="In Progress"/>
    <x v="0"/>
    <x v="35"/>
    <x v="1"/>
    <x v="0"/>
    <x v="2"/>
    <n v="86"/>
    <n v="0"/>
    <x v="1"/>
    <n v="3"/>
    <x v="4"/>
    <x v="0"/>
    <s v="Custom Rules"/>
  </r>
  <r>
    <n v="1221"/>
    <s v="665 Elm St, CityC"/>
    <x v="214"/>
    <s v="Completed"/>
    <x v="0"/>
    <x v="76"/>
    <x v="0"/>
    <x v="0"/>
    <x v="0"/>
    <n v="177"/>
    <n v="19"/>
    <x v="0"/>
    <n v="2"/>
    <x v="2"/>
    <x v="1"/>
    <s v="Standard Rules"/>
  </r>
  <r>
    <n v="1222"/>
    <s v="270 Pine St, CityD"/>
    <x v="215"/>
    <s v="Completed"/>
    <x v="0"/>
    <x v="70"/>
    <x v="2"/>
    <x v="2"/>
    <x v="0"/>
    <n v="194"/>
    <n v="24"/>
    <x v="1"/>
    <n v="3"/>
    <x v="2"/>
    <x v="2"/>
    <s v="Standard Rules"/>
  </r>
  <r>
    <n v="1223"/>
    <s v="346 Main St, CityC"/>
    <x v="216"/>
    <s v="Completed"/>
    <x v="0"/>
    <x v="74"/>
    <x v="0"/>
    <x v="3"/>
    <x v="0"/>
    <n v="103"/>
    <n v="15"/>
    <x v="1"/>
    <n v="3"/>
    <x v="0"/>
    <x v="1"/>
    <s v="Standard Rules"/>
  </r>
  <r>
    <n v="1224"/>
    <s v="768 Pine St, CityA"/>
    <x v="217"/>
    <s v="Completed"/>
    <x v="0"/>
    <x v="73"/>
    <x v="1"/>
    <x v="1"/>
    <x v="0"/>
    <n v="61"/>
    <n v="29"/>
    <x v="0"/>
    <n v="2"/>
    <x v="1"/>
    <x v="2"/>
    <s v="Expedited Rules"/>
  </r>
  <r>
    <n v="1225"/>
    <s v="341 Cedar St, CityA"/>
    <x v="218"/>
    <s v="Completed"/>
    <x v="0"/>
    <x v="21"/>
    <x v="2"/>
    <x v="2"/>
    <x v="0"/>
    <n v="102"/>
    <n v="29"/>
    <x v="1"/>
    <n v="3"/>
    <x v="4"/>
    <x v="2"/>
    <s v="Standard Rules"/>
  </r>
  <r>
    <n v="1226"/>
    <s v="134 Cedar St, CityA"/>
    <x v="219"/>
    <s v="Completed"/>
    <x v="0"/>
    <x v="92"/>
    <x v="2"/>
    <x v="2"/>
    <x v="0"/>
    <n v="88"/>
    <n v="27"/>
    <x v="0"/>
    <n v="2"/>
    <x v="2"/>
    <x v="1"/>
    <s v="Custom Rules"/>
  </r>
  <r>
    <n v="1227"/>
    <s v="753 Cedar St, CityA"/>
    <x v="220"/>
    <s v="Completed"/>
    <x v="0"/>
    <x v="24"/>
    <x v="0"/>
    <x v="3"/>
    <x v="0"/>
    <n v="92"/>
    <n v="21"/>
    <x v="2"/>
    <n v="1"/>
    <x v="0"/>
    <x v="1"/>
    <s v="Standard Rules"/>
  </r>
  <r>
    <n v="1228"/>
    <s v="310 Pine St, CityB"/>
    <x v="221"/>
    <s v="Completed"/>
    <x v="0"/>
    <x v="93"/>
    <x v="0"/>
    <x v="2"/>
    <x v="1"/>
    <n v="148"/>
    <n v="9"/>
    <x v="1"/>
    <n v="3"/>
    <x v="2"/>
    <x v="2"/>
    <s v="Custom Rules"/>
  </r>
  <r>
    <n v="1229"/>
    <s v="927 Pine St, CityD"/>
    <x v="222"/>
    <s v="In Progress"/>
    <x v="0"/>
    <x v="87"/>
    <x v="1"/>
    <x v="1"/>
    <x v="2"/>
    <n v="75"/>
    <n v="1"/>
    <x v="2"/>
    <n v="1"/>
    <x v="3"/>
    <x v="1"/>
    <s v="Standard Rules"/>
  </r>
  <r>
    <n v="1230"/>
    <s v="398 Main St, CityC"/>
    <x v="223"/>
    <s v="Completed"/>
    <x v="0"/>
    <x v="68"/>
    <x v="0"/>
    <x v="4"/>
    <x v="1"/>
    <n v="205"/>
    <n v="3"/>
    <x v="2"/>
    <n v="1"/>
    <x v="4"/>
    <x v="0"/>
    <s v="Standard Rules"/>
  </r>
  <r>
    <n v="1231"/>
    <s v="714 Pine St, CityC"/>
    <x v="224"/>
    <s v="In Progress"/>
    <x v="0"/>
    <x v="78"/>
    <x v="1"/>
    <x v="1"/>
    <x v="2"/>
    <n v="237"/>
    <n v="8"/>
    <x v="2"/>
    <n v="1"/>
    <x v="1"/>
    <x v="0"/>
    <s v="Expedited Rules"/>
  </r>
  <r>
    <n v="1232"/>
    <s v="376 Cedar St, CityD"/>
    <x v="225"/>
    <s v="In Progress"/>
    <x v="1"/>
    <x v="86"/>
    <x v="0"/>
    <x v="0"/>
    <x v="0"/>
    <n v="140"/>
    <n v="17"/>
    <x v="1"/>
    <n v="3"/>
    <x v="2"/>
    <x v="0"/>
    <s v="Standard Rules"/>
  </r>
  <r>
    <n v="1233"/>
    <s v="417 Oak St, CityB"/>
    <x v="226"/>
    <s v="In Progress"/>
    <x v="0"/>
    <x v="28"/>
    <x v="1"/>
    <x v="1"/>
    <x v="2"/>
    <n v="63"/>
    <n v="8"/>
    <x v="1"/>
    <n v="3"/>
    <x v="0"/>
    <x v="1"/>
    <s v="Custom Rules"/>
  </r>
  <r>
    <n v="1234"/>
    <s v="966 Oak St, CityC"/>
    <x v="227"/>
    <s v="In Progress"/>
    <x v="0"/>
    <x v="44"/>
    <x v="1"/>
    <x v="1"/>
    <x v="2"/>
    <n v="79"/>
    <n v="4"/>
    <x v="0"/>
    <n v="2"/>
    <x v="4"/>
    <x v="2"/>
    <s v="Standard Rules"/>
  </r>
  <r>
    <n v="1235"/>
    <s v="566 Elm St, CityD"/>
    <x v="228"/>
    <s v="In Progress"/>
    <x v="1"/>
    <x v="44"/>
    <x v="1"/>
    <x v="0"/>
    <x v="0"/>
    <n v="194"/>
    <n v="19"/>
    <x v="1"/>
    <n v="3"/>
    <x v="1"/>
    <x v="2"/>
    <s v="Custom Rules"/>
  </r>
  <r>
    <n v="1236"/>
    <s v="289 Oak St, CityA"/>
    <x v="229"/>
    <s v="Completed"/>
    <x v="0"/>
    <x v="51"/>
    <x v="2"/>
    <x v="4"/>
    <x v="1"/>
    <n v="232"/>
    <n v="4"/>
    <x v="1"/>
    <n v="3"/>
    <x v="2"/>
    <x v="1"/>
    <s v="Standard Rules"/>
  </r>
  <r>
    <n v="1237"/>
    <s v="936 Pine St, CityA"/>
    <x v="230"/>
    <s v="In Progress"/>
    <x v="1"/>
    <x v="67"/>
    <x v="2"/>
    <x v="0"/>
    <x v="0"/>
    <n v="79"/>
    <n v="19"/>
    <x v="1"/>
    <n v="3"/>
    <x v="3"/>
    <x v="1"/>
    <s v="Custom Rules"/>
  </r>
  <r>
    <n v="1238"/>
    <s v="825 Oak St, CityE"/>
    <x v="231"/>
    <s v="In Progress"/>
    <x v="1"/>
    <x v="3"/>
    <x v="1"/>
    <x v="1"/>
    <x v="0"/>
    <n v="111"/>
    <n v="19"/>
    <x v="0"/>
    <n v="2"/>
    <x v="4"/>
    <x v="1"/>
    <s v="Standard Rules"/>
  </r>
  <r>
    <n v="1239"/>
    <s v="918 Main St, CityA"/>
    <x v="232"/>
    <s v="Completed"/>
    <x v="0"/>
    <x v="26"/>
    <x v="2"/>
    <x v="4"/>
    <x v="0"/>
    <n v="89"/>
    <n v="26"/>
    <x v="1"/>
    <n v="3"/>
    <x v="4"/>
    <x v="1"/>
    <s v="Standard Rules"/>
  </r>
  <r>
    <n v="1240"/>
    <s v="831 Elm St, CityA"/>
    <x v="233"/>
    <s v="In Progress"/>
    <x v="1"/>
    <x v="1"/>
    <x v="0"/>
    <x v="4"/>
    <x v="0"/>
    <n v="201"/>
    <n v="14"/>
    <x v="0"/>
    <n v="2"/>
    <x v="0"/>
    <x v="2"/>
    <s v="Expedited Rules"/>
  </r>
  <r>
    <n v="1241"/>
    <s v="249 Main St, CityB"/>
    <x v="234"/>
    <s v="Completed"/>
    <x v="0"/>
    <x v="54"/>
    <x v="0"/>
    <x v="1"/>
    <x v="1"/>
    <n v="225"/>
    <n v="5"/>
    <x v="1"/>
    <n v="3"/>
    <x v="1"/>
    <x v="1"/>
    <s v="Custom Rules"/>
  </r>
  <r>
    <n v="1242"/>
    <s v="383 Main St, CityB"/>
    <x v="235"/>
    <s v="In Progress"/>
    <x v="1"/>
    <x v="83"/>
    <x v="1"/>
    <x v="3"/>
    <x v="0"/>
    <n v="186"/>
    <n v="24"/>
    <x v="2"/>
    <n v="1"/>
    <x v="0"/>
    <x v="2"/>
    <s v="Expedited Rules"/>
  </r>
  <r>
    <n v="1243"/>
    <s v="586 Elm St, CityA"/>
    <x v="236"/>
    <s v="In Progress"/>
    <x v="0"/>
    <x v="94"/>
    <x v="0"/>
    <x v="3"/>
    <x v="2"/>
    <n v="180"/>
    <n v="2"/>
    <x v="2"/>
    <n v="1"/>
    <x v="1"/>
    <x v="1"/>
    <s v="Custom Rules"/>
  </r>
  <r>
    <n v="1244"/>
    <s v="885 Main St, CityA"/>
    <x v="237"/>
    <s v="Completed"/>
    <x v="0"/>
    <x v="39"/>
    <x v="0"/>
    <x v="4"/>
    <x v="0"/>
    <n v="74"/>
    <n v="26"/>
    <x v="0"/>
    <n v="2"/>
    <x v="3"/>
    <x v="1"/>
    <s v="Expedited Rules"/>
  </r>
  <r>
    <n v="1245"/>
    <s v="741 Main St, CityC"/>
    <x v="238"/>
    <s v="Completed"/>
    <x v="0"/>
    <x v="79"/>
    <x v="1"/>
    <x v="0"/>
    <x v="1"/>
    <n v="64"/>
    <n v="8"/>
    <x v="2"/>
    <n v="1"/>
    <x v="4"/>
    <x v="0"/>
    <s v="Standard Rules"/>
  </r>
  <r>
    <n v="1246"/>
    <s v="892 Cedar St, CityA"/>
    <x v="239"/>
    <s v="Completed"/>
    <x v="0"/>
    <x v="95"/>
    <x v="1"/>
    <x v="1"/>
    <x v="0"/>
    <n v="66"/>
    <n v="21"/>
    <x v="2"/>
    <n v="1"/>
    <x v="2"/>
    <x v="2"/>
    <s v="Expedited Rules"/>
  </r>
  <r>
    <n v="1247"/>
    <s v="160 Cedar St, CityD"/>
    <x v="240"/>
    <s v="Completed"/>
    <x v="0"/>
    <x v="71"/>
    <x v="2"/>
    <x v="3"/>
    <x v="0"/>
    <n v="156"/>
    <n v="17"/>
    <x v="1"/>
    <n v="3"/>
    <x v="4"/>
    <x v="2"/>
    <s v="Custom Rules"/>
  </r>
  <r>
    <n v="1248"/>
    <s v="647 Oak St, CityA"/>
    <x v="241"/>
    <s v="In Progress"/>
    <x v="1"/>
    <x v="75"/>
    <x v="2"/>
    <x v="3"/>
    <x v="0"/>
    <n v="175"/>
    <n v="20"/>
    <x v="0"/>
    <n v="2"/>
    <x v="1"/>
    <x v="0"/>
    <s v="Custom Rules"/>
  </r>
  <r>
    <n v="1249"/>
    <s v="628 Main St, CityA"/>
    <x v="242"/>
    <s v="In Progress"/>
    <x v="1"/>
    <x v="17"/>
    <x v="0"/>
    <x v="0"/>
    <x v="0"/>
    <n v="180"/>
    <n v="25"/>
    <x v="0"/>
    <n v="2"/>
    <x v="2"/>
    <x v="0"/>
    <s v="Standard Rules"/>
  </r>
  <r>
    <n v="1250"/>
    <s v="722 Elm St, CityB"/>
    <x v="243"/>
    <s v="Completed"/>
    <x v="0"/>
    <x v="57"/>
    <x v="1"/>
    <x v="0"/>
    <x v="1"/>
    <n v="97"/>
    <n v="5"/>
    <x v="1"/>
    <n v="3"/>
    <x v="2"/>
    <x v="0"/>
    <s v="Standard Rules"/>
  </r>
  <r>
    <n v="1251"/>
    <s v="941 Main St, CityB"/>
    <x v="244"/>
    <s v="Completed"/>
    <x v="0"/>
    <x v="9"/>
    <x v="0"/>
    <x v="1"/>
    <x v="0"/>
    <n v="79"/>
    <n v="26"/>
    <x v="2"/>
    <n v="1"/>
    <x v="0"/>
    <x v="2"/>
    <s v="Expedited Rules"/>
  </r>
  <r>
    <n v="1252"/>
    <s v="94 Main St, CityA"/>
    <x v="245"/>
    <s v="Completed"/>
    <x v="0"/>
    <x v="29"/>
    <x v="1"/>
    <x v="0"/>
    <x v="0"/>
    <n v="141"/>
    <n v="18"/>
    <x v="0"/>
    <n v="2"/>
    <x v="0"/>
    <x v="1"/>
    <s v="Expedited Rules"/>
  </r>
  <r>
    <n v="1253"/>
    <s v="444 Elm St, CityB"/>
    <x v="246"/>
    <s v="Completed"/>
    <x v="0"/>
    <x v="88"/>
    <x v="0"/>
    <x v="4"/>
    <x v="0"/>
    <n v="128"/>
    <n v="16"/>
    <x v="0"/>
    <n v="2"/>
    <x v="0"/>
    <x v="0"/>
    <s v="Custom Rules"/>
  </r>
  <r>
    <n v="1254"/>
    <s v="52 Main St, CityD"/>
    <x v="247"/>
    <s v="Completed"/>
    <x v="0"/>
    <x v="14"/>
    <x v="1"/>
    <x v="4"/>
    <x v="1"/>
    <n v="64"/>
    <n v="9"/>
    <x v="2"/>
    <n v="1"/>
    <x v="1"/>
    <x v="1"/>
    <s v="Expedited Rules"/>
  </r>
  <r>
    <n v="1255"/>
    <s v="329 Cedar St, CityB"/>
    <x v="248"/>
    <s v="In Progress"/>
    <x v="1"/>
    <x v="35"/>
    <x v="0"/>
    <x v="4"/>
    <x v="0"/>
    <n v="69"/>
    <n v="29"/>
    <x v="2"/>
    <n v="1"/>
    <x v="0"/>
    <x v="0"/>
    <s v="Standard Rules"/>
  </r>
  <r>
    <n v="1256"/>
    <s v="488 Elm St, CityD"/>
    <x v="249"/>
    <s v="In Progress"/>
    <x v="1"/>
    <x v="16"/>
    <x v="1"/>
    <x v="3"/>
    <x v="0"/>
    <n v="67"/>
    <n v="22"/>
    <x v="1"/>
    <n v="3"/>
    <x v="0"/>
    <x v="1"/>
    <s v="Standard Rules"/>
  </r>
  <r>
    <n v="1257"/>
    <s v="620 Elm St, CityD"/>
    <x v="250"/>
    <s v="In Progress"/>
    <x v="1"/>
    <x v="58"/>
    <x v="1"/>
    <x v="4"/>
    <x v="0"/>
    <n v="218"/>
    <n v="25"/>
    <x v="1"/>
    <n v="3"/>
    <x v="2"/>
    <x v="2"/>
    <s v="Expedited Rules"/>
  </r>
  <r>
    <n v="1258"/>
    <s v="295 Cedar St, CityA"/>
    <x v="251"/>
    <s v="In Progress"/>
    <x v="1"/>
    <x v="32"/>
    <x v="0"/>
    <x v="4"/>
    <x v="0"/>
    <n v="75"/>
    <n v="22"/>
    <x v="1"/>
    <n v="3"/>
    <x v="3"/>
    <x v="2"/>
    <s v="Standard Rules"/>
  </r>
  <r>
    <n v="1259"/>
    <s v="454 Elm St, CityE"/>
    <x v="252"/>
    <s v="In Progress"/>
    <x v="1"/>
    <x v="44"/>
    <x v="0"/>
    <x v="4"/>
    <x v="0"/>
    <n v="226"/>
    <n v="14"/>
    <x v="1"/>
    <n v="3"/>
    <x v="4"/>
    <x v="1"/>
    <s v="Custom Rules"/>
  </r>
  <r>
    <n v="1260"/>
    <s v="7 Main St, CityB"/>
    <x v="253"/>
    <s v="Completed"/>
    <x v="0"/>
    <x v="88"/>
    <x v="1"/>
    <x v="4"/>
    <x v="1"/>
    <n v="193"/>
    <n v="5"/>
    <x v="2"/>
    <n v="1"/>
    <x v="0"/>
    <x v="0"/>
    <s v="Custom Rules"/>
  </r>
  <r>
    <n v="1261"/>
    <s v="998 Elm St, CityC"/>
    <x v="254"/>
    <s v="Completed"/>
    <x v="0"/>
    <x v="13"/>
    <x v="1"/>
    <x v="1"/>
    <x v="1"/>
    <n v="91"/>
    <n v="10"/>
    <x v="2"/>
    <n v="1"/>
    <x v="0"/>
    <x v="2"/>
    <s v="Expedited Rules"/>
  </r>
  <r>
    <n v="1262"/>
    <s v="148 Cedar St, CityE"/>
    <x v="255"/>
    <s v="Completed"/>
    <x v="0"/>
    <x v="43"/>
    <x v="1"/>
    <x v="4"/>
    <x v="0"/>
    <n v="66"/>
    <n v="22"/>
    <x v="2"/>
    <n v="1"/>
    <x v="0"/>
    <x v="1"/>
    <s v="Standard Rules"/>
  </r>
  <r>
    <n v="1263"/>
    <s v="997 Elm St, CityA"/>
    <x v="256"/>
    <s v="In Progress"/>
    <x v="1"/>
    <x v="33"/>
    <x v="0"/>
    <x v="4"/>
    <x v="0"/>
    <n v="75"/>
    <n v="15"/>
    <x v="2"/>
    <n v="1"/>
    <x v="0"/>
    <x v="2"/>
    <s v="Standard Rules"/>
  </r>
  <r>
    <n v="1264"/>
    <s v="720 Main St, CityB"/>
    <x v="257"/>
    <s v="Completed"/>
    <x v="0"/>
    <x v="60"/>
    <x v="0"/>
    <x v="3"/>
    <x v="0"/>
    <n v="76"/>
    <n v="14"/>
    <x v="0"/>
    <n v="2"/>
    <x v="3"/>
    <x v="1"/>
    <s v="Custom Rules"/>
  </r>
  <r>
    <n v="1265"/>
    <s v="192 Oak St, CityB"/>
    <x v="258"/>
    <s v="Completed"/>
    <x v="0"/>
    <x v="73"/>
    <x v="0"/>
    <x v="1"/>
    <x v="1"/>
    <n v="123"/>
    <n v="2"/>
    <x v="2"/>
    <n v="1"/>
    <x v="2"/>
    <x v="2"/>
    <s v="Expedited Rules"/>
  </r>
  <r>
    <n v="1266"/>
    <s v="167 Pine St, CityE"/>
    <x v="259"/>
    <s v="In Progress"/>
    <x v="0"/>
    <x v="47"/>
    <x v="2"/>
    <x v="1"/>
    <x v="2"/>
    <n v="225"/>
    <n v="4"/>
    <x v="0"/>
    <n v="2"/>
    <x v="3"/>
    <x v="0"/>
    <s v="Standard Rules"/>
  </r>
  <r>
    <n v="1267"/>
    <s v="304 Cedar St, CityD"/>
    <x v="260"/>
    <s v="Completed"/>
    <x v="0"/>
    <x v="42"/>
    <x v="1"/>
    <x v="4"/>
    <x v="1"/>
    <n v="221"/>
    <n v="2"/>
    <x v="0"/>
    <n v="2"/>
    <x v="0"/>
    <x v="2"/>
    <s v="Custom Rules"/>
  </r>
  <r>
    <n v="1268"/>
    <s v="519 Oak St, CityB"/>
    <x v="261"/>
    <s v="Completed"/>
    <x v="0"/>
    <x v="14"/>
    <x v="2"/>
    <x v="3"/>
    <x v="1"/>
    <n v="109"/>
    <n v="10"/>
    <x v="1"/>
    <n v="3"/>
    <x v="3"/>
    <x v="2"/>
    <s v="Expedited Rules"/>
  </r>
  <r>
    <n v="1269"/>
    <s v="437 Oak St, CityC"/>
    <x v="262"/>
    <s v="In Progress"/>
    <x v="1"/>
    <x v="5"/>
    <x v="2"/>
    <x v="3"/>
    <x v="0"/>
    <n v="237"/>
    <n v="20"/>
    <x v="0"/>
    <n v="2"/>
    <x v="2"/>
    <x v="2"/>
    <s v="Expedited Rules"/>
  </r>
  <r>
    <n v="1270"/>
    <s v="754 Elm St, CityE"/>
    <x v="263"/>
    <s v="In Progress"/>
    <x v="0"/>
    <x v="86"/>
    <x v="1"/>
    <x v="3"/>
    <x v="2"/>
    <n v="132"/>
    <n v="2"/>
    <x v="0"/>
    <n v="2"/>
    <x v="2"/>
    <x v="2"/>
    <s v="Custom Rules"/>
  </r>
  <r>
    <n v="1271"/>
    <s v="8 Oak St, CityC"/>
    <x v="264"/>
    <s v="In Progress"/>
    <x v="1"/>
    <x v="23"/>
    <x v="0"/>
    <x v="1"/>
    <x v="0"/>
    <n v="187"/>
    <n v="16"/>
    <x v="1"/>
    <n v="3"/>
    <x v="2"/>
    <x v="1"/>
    <s v="Custom Rules"/>
  </r>
  <r>
    <n v="1272"/>
    <s v="773 Elm St, CityA"/>
    <x v="51"/>
    <s v="In Progress"/>
    <x v="1"/>
    <x v="31"/>
    <x v="1"/>
    <x v="1"/>
    <x v="0"/>
    <n v="235"/>
    <n v="18"/>
    <x v="2"/>
    <n v="1"/>
    <x v="2"/>
    <x v="1"/>
    <s v="Expedited Rules"/>
  </r>
  <r>
    <n v="1273"/>
    <s v="64 Main St, CityD"/>
    <x v="19"/>
    <s v="In Progress"/>
    <x v="1"/>
    <x v="24"/>
    <x v="1"/>
    <x v="0"/>
    <x v="0"/>
    <n v="221"/>
    <n v="24"/>
    <x v="0"/>
    <n v="2"/>
    <x v="2"/>
    <x v="1"/>
    <s v="Custom Rules"/>
  </r>
  <r>
    <n v="1274"/>
    <s v="353 Main St, CityE"/>
    <x v="265"/>
    <s v="In Progress"/>
    <x v="0"/>
    <x v="96"/>
    <x v="0"/>
    <x v="4"/>
    <x v="2"/>
    <n v="163"/>
    <n v="10"/>
    <x v="0"/>
    <n v="2"/>
    <x v="2"/>
    <x v="0"/>
    <s v="Expedited Rules"/>
  </r>
  <r>
    <n v="1275"/>
    <s v="774 Pine St, CityA"/>
    <x v="266"/>
    <s v="In Progress"/>
    <x v="0"/>
    <x v="22"/>
    <x v="1"/>
    <x v="3"/>
    <x v="2"/>
    <n v="114"/>
    <n v="9"/>
    <x v="0"/>
    <n v="2"/>
    <x v="0"/>
    <x v="0"/>
    <s v="Standard Rules"/>
  </r>
  <r>
    <n v="1276"/>
    <s v="691 Pine St, CityA"/>
    <x v="267"/>
    <s v="In Progress"/>
    <x v="1"/>
    <x v="37"/>
    <x v="1"/>
    <x v="3"/>
    <x v="0"/>
    <n v="148"/>
    <n v="29"/>
    <x v="1"/>
    <n v="3"/>
    <x v="1"/>
    <x v="0"/>
    <s v="Standard Rules"/>
  </r>
  <r>
    <n v="1277"/>
    <s v="763 Main St, CityC"/>
    <x v="268"/>
    <s v="Completed"/>
    <x v="0"/>
    <x v="78"/>
    <x v="2"/>
    <x v="3"/>
    <x v="0"/>
    <n v="149"/>
    <n v="26"/>
    <x v="2"/>
    <n v="1"/>
    <x v="0"/>
    <x v="0"/>
    <s v="Custom Rules"/>
  </r>
  <r>
    <n v="1278"/>
    <s v="603 Oak St, CityE"/>
    <x v="269"/>
    <s v="Completed"/>
    <x v="0"/>
    <x v="8"/>
    <x v="2"/>
    <x v="1"/>
    <x v="1"/>
    <n v="106"/>
    <n v="2"/>
    <x v="2"/>
    <n v="1"/>
    <x v="3"/>
    <x v="2"/>
    <s v="Expedited Rules"/>
  </r>
  <r>
    <n v="1279"/>
    <s v="695 Main St, CityE"/>
    <x v="270"/>
    <s v="In Progress"/>
    <x v="0"/>
    <x v="50"/>
    <x v="1"/>
    <x v="4"/>
    <x v="2"/>
    <n v="227"/>
    <n v="1"/>
    <x v="1"/>
    <n v="3"/>
    <x v="4"/>
    <x v="2"/>
    <s v="Expedited Rules"/>
  </r>
  <r>
    <n v="1280"/>
    <s v="269 Oak St, CityD"/>
    <x v="271"/>
    <s v="Completed"/>
    <x v="0"/>
    <x v="97"/>
    <x v="1"/>
    <x v="2"/>
    <x v="0"/>
    <n v="98"/>
    <n v="25"/>
    <x v="0"/>
    <n v="2"/>
    <x v="3"/>
    <x v="2"/>
    <s v="Expedited Rules"/>
  </r>
  <r>
    <n v="1281"/>
    <s v="367 Pine St, CityC"/>
    <x v="272"/>
    <s v="In Progress"/>
    <x v="1"/>
    <x v="86"/>
    <x v="2"/>
    <x v="0"/>
    <x v="0"/>
    <n v="220"/>
    <n v="27"/>
    <x v="0"/>
    <n v="2"/>
    <x v="3"/>
    <x v="1"/>
    <s v="Standard Rules"/>
  </r>
  <r>
    <n v="1282"/>
    <s v="512 Oak St, CityD"/>
    <x v="273"/>
    <s v="In Progress"/>
    <x v="0"/>
    <x v="60"/>
    <x v="2"/>
    <x v="0"/>
    <x v="2"/>
    <n v="102"/>
    <n v="3"/>
    <x v="0"/>
    <n v="2"/>
    <x v="0"/>
    <x v="0"/>
    <s v="Expedited Rules"/>
  </r>
  <r>
    <n v="1283"/>
    <s v="321 Cedar St, CityB"/>
    <x v="274"/>
    <s v="Completed"/>
    <x v="0"/>
    <x v="8"/>
    <x v="0"/>
    <x v="0"/>
    <x v="0"/>
    <n v="60"/>
    <n v="21"/>
    <x v="2"/>
    <n v="1"/>
    <x v="3"/>
    <x v="1"/>
    <s v="Custom Rules"/>
  </r>
  <r>
    <n v="1284"/>
    <s v="234 Cedar St, CityB"/>
    <x v="275"/>
    <s v="Completed"/>
    <x v="0"/>
    <x v="42"/>
    <x v="0"/>
    <x v="0"/>
    <x v="0"/>
    <n v="199"/>
    <n v="29"/>
    <x v="0"/>
    <n v="2"/>
    <x v="3"/>
    <x v="0"/>
    <s v="Custom Rules"/>
  </r>
  <r>
    <n v="1285"/>
    <s v="44 Oak St, CityD"/>
    <x v="276"/>
    <s v="Completed"/>
    <x v="0"/>
    <x v="96"/>
    <x v="1"/>
    <x v="3"/>
    <x v="1"/>
    <n v="159"/>
    <n v="6"/>
    <x v="1"/>
    <n v="3"/>
    <x v="3"/>
    <x v="1"/>
    <s v="Custom Rules"/>
  </r>
  <r>
    <n v="1286"/>
    <s v="477 Pine St, CityC"/>
    <x v="277"/>
    <s v="In Progress"/>
    <x v="1"/>
    <x v="79"/>
    <x v="1"/>
    <x v="4"/>
    <x v="0"/>
    <n v="104"/>
    <n v="22"/>
    <x v="2"/>
    <n v="1"/>
    <x v="0"/>
    <x v="0"/>
    <s v="Custom Rules"/>
  </r>
  <r>
    <n v="1287"/>
    <s v="946 Pine St, CityD"/>
    <x v="278"/>
    <s v="In Progress"/>
    <x v="1"/>
    <x v="43"/>
    <x v="0"/>
    <x v="0"/>
    <x v="0"/>
    <n v="205"/>
    <n v="18"/>
    <x v="1"/>
    <n v="3"/>
    <x v="4"/>
    <x v="2"/>
    <s v="Expedited Rules"/>
  </r>
  <r>
    <n v="1288"/>
    <s v="890 Pine St, CityD"/>
    <x v="279"/>
    <s v="In Progress"/>
    <x v="1"/>
    <x v="95"/>
    <x v="0"/>
    <x v="4"/>
    <x v="0"/>
    <n v="125"/>
    <n v="24"/>
    <x v="2"/>
    <n v="1"/>
    <x v="0"/>
    <x v="1"/>
    <s v="Custom Rules"/>
  </r>
  <r>
    <n v="1289"/>
    <s v="157 Elm St, CityD"/>
    <x v="280"/>
    <s v="In Progress"/>
    <x v="1"/>
    <x v="3"/>
    <x v="1"/>
    <x v="4"/>
    <x v="0"/>
    <n v="145"/>
    <n v="13"/>
    <x v="1"/>
    <n v="3"/>
    <x v="4"/>
    <x v="1"/>
    <s v="Standard Rules"/>
  </r>
  <r>
    <n v="1290"/>
    <s v="430 Main St, CityB"/>
    <x v="281"/>
    <s v="Completed"/>
    <x v="0"/>
    <x v="59"/>
    <x v="0"/>
    <x v="4"/>
    <x v="0"/>
    <n v="193"/>
    <n v="26"/>
    <x v="0"/>
    <n v="2"/>
    <x v="1"/>
    <x v="2"/>
    <s v="Custom Rules"/>
  </r>
  <r>
    <n v="1291"/>
    <s v="808 Oak St, CityD"/>
    <x v="282"/>
    <s v="Completed"/>
    <x v="0"/>
    <x v="85"/>
    <x v="1"/>
    <x v="4"/>
    <x v="0"/>
    <n v="161"/>
    <n v="11"/>
    <x v="2"/>
    <n v="1"/>
    <x v="4"/>
    <x v="1"/>
    <s v="Expedited Rules"/>
  </r>
  <r>
    <n v="1292"/>
    <s v="892 Elm St, CityD"/>
    <x v="283"/>
    <s v="Completed"/>
    <x v="0"/>
    <x v="60"/>
    <x v="0"/>
    <x v="3"/>
    <x v="1"/>
    <n v="163"/>
    <n v="0"/>
    <x v="0"/>
    <n v="2"/>
    <x v="4"/>
    <x v="2"/>
    <s v="Custom Rules"/>
  </r>
  <r>
    <n v="1293"/>
    <s v="375 Main St, CityD"/>
    <x v="284"/>
    <s v="Completed"/>
    <x v="0"/>
    <x v="7"/>
    <x v="1"/>
    <x v="4"/>
    <x v="1"/>
    <n v="236"/>
    <n v="6"/>
    <x v="2"/>
    <n v="1"/>
    <x v="3"/>
    <x v="1"/>
    <s v="Custom Rules"/>
  </r>
  <r>
    <n v="1294"/>
    <s v="811 Elm St, CityB"/>
    <x v="285"/>
    <s v="In Progress"/>
    <x v="0"/>
    <x v="91"/>
    <x v="0"/>
    <x v="2"/>
    <x v="2"/>
    <n v="77"/>
    <n v="8"/>
    <x v="0"/>
    <n v="2"/>
    <x v="4"/>
    <x v="0"/>
    <s v="Custom Rules"/>
  </r>
  <r>
    <n v="1295"/>
    <s v="608 Elm St, CityB"/>
    <x v="286"/>
    <s v="Completed"/>
    <x v="0"/>
    <x v="92"/>
    <x v="0"/>
    <x v="4"/>
    <x v="0"/>
    <n v="99"/>
    <n v="12"/>
    <x v="1"/>
    <n v="3"/>
    <x v="3"/>
    <x v="2"/>
    <s v="Expedited Rules"/>
  </r>
  <r>
    <n v="1296"/>
    <s v="98 Main St, CityD"/>
    <x v="287"/>
    <s v="Completed"/>
    <x v="0"/>
    <x v="95"/>
    <x v="1"/>
    <x v="0"/>
    <x v="0"/>
    <n v="177"/>
    <n v="25"/>
    <x v="1"/>
    <n v="3"/>
    <x v="1"/>
    <x v="0"/>
    <s v="Standard Rules"/>
  </r>
  <r>
    <n v="1297"/>
    <s v="484 Elm St, CityC"/>
    <x v="288"/>
    <s v="In Progress"/>
    <x v="0"/>
    <x v="76"/>
    <x v="1"/>
    <x v="2"/>
    <x v="2"/>
    <n v="175"/>
    <n v="0"/>
    <x v="1"/>
    <n v="3"/>
    <x v="4"/>
    <x v="2"/>
    <s v="Custom Rules"/>
  </r>
  <r>
    <n v="1298"/>
    <s v="346 Elm St, CityA"/>
    <x v="289"/>
    <s v="In Progress"/>
    <x v="0"/>
    <x v="22"/>
    <x v="0"/>
    <x v="4"/>
    <x v="2"/>
    <n v="155"/>
    <n v="3"/>
    <x v="1"/>
    <n v="3"/>
    <x v="1"/>
    <x v="1"/>
    <s v="Standard Rules"/>
  </r>
  <r>
    <n v="1299"/>
    <s v="510 Pine St, CityB"/>
    <x v="97"/>
    <s v="Completed"/>
    <x v="0"/>
    <x v="22"/>
    <x v="2"/>
    <x v="1"/>
    <x v="1"/>
    <n v="153"/>
    <n v="2"/>
    <x v="1"/>
    <n v="3"/>
    <x v="3"/>
    <x v="1"/>
    <s v="Custom Rules"/>
  </r>
  <r>
    <n v="1300"/>
    <s v="311 Cedar St, CityC"/>
    <x v="290"/>
    <s v="In Progress"/>
    <x v="1"/>
    <x v="4"/>
    <x v="0"/>
    <x v="0"/>
    <x v="0"/>
    <n v="178"/>
    <n v="29"/>
    <x v="0"/>
    <n v="2"/>
    <x v="4"/>
    <x v="0"/>
    <s v="Standard Rules"/>
  </r>
  <r>
    <n v="1301"/>
    <s v="234 Elm St, CityD"/>
    <x v="291"/>
    <s v="Completed"/>
    <x v="0"/>
    <x v="30"/>
    <x v="1"/>
    <x v="1"/>
    <x v="0"/>
    <n v="178"/>
    <n v="11"/>
    <x v="1"/>
    <n v="3"/>
    <x v="1"/>
    <x v="0"/>
    <s v="Custom Rules"/>
  </r>
  <r>
    <n v="1302"/>
    <s v="622 Pine St, CityD"/>
    <x v="292"/>
    <s v="In Progress"/>
    <x v="0"/>
    <x v="76"/>
    <x v="1"/>
    <x v="3"/>
    <x v="2"/>
    <n v="237"/>
    <n v="1"/>
    <x v="1"/>
    <n v="3"/>
    <x v="0"/>
    <x v="2"/>
    <s v="Custom Rules"/>
  </r>
  <r>
    <n v="1303"/>
    <s v="446 Elm St, CityD"/>
    <x v="293"/>
    <s v="In Progress"/>
    <x v="1"/>
    <x v="70"/>
    <x v="2"/>
    <x v="0"/>
    <x v="0"/>
    <n v="115"/>
    <n v="17"/>
    <x v="2"/>
    <n v="1"/>
    <x v="0"/>
    <x v="2"/>
    <s v="Custom Rules"/>
  </r>
  <r>
    <n v="1304"/>
    <s v="993 Main St, CityC"/>
    <x v="294"/>
    <s v="In Progress"/>
    <x v="0"/>
    <x v="90"/>
    <x v="0"/>
    <x v="0"/>
    <x v="2"/>
    <n v="185"/>
    <n v="5"/>
    <x v="2"/>
    <n v="1"/>
    <x v="0"/>
    <x v="0"/>
    <s v="Expedited Rules"/>
  </r>
  <r>
    <n v="1305"/>
    <s v="985 Main St, CityA"/>
    <x v="295"/>
    <s v="In Progress"/>
    <x v="0"/>
    <x v="5"/>
    <x v="0"/>
    <x v="4"/>
    <x v="2"/>
    <n v="200"/>
    <n v="2"/>
    <x v="1"/>
    <n v="3"/>
    <x v="1"/>
    <x v="2"/>
    <s v="Custom Rules"/>
  </r>
  <r>
    <n v="1306"/>
    <s v="976 Oak St, CityD"/>
    <x v="296"/>
    <s v="In Progress"/>
    <x v="1"/>
    <x v="77"/>
    <x v="0"/>
    <x v="1"/>
    <x v="0"/>
    <n v="171"/>
    <n v="15"/>
    <x v="1"/>
    <n v="3"/>
    <x v="4"/>
    <x v="0"/>
    <s v="Custom Rules"/>
  </r>
  <r>
    <n v="1307"/>
    <s v="623 Oak St, CityB"/>
    <x v="297"/>
    <s v="In Progress"/>
    <x v="0"/>
    <x v="40"/>
    <x v="2"/>
    <x v="4"/>
    <x v="2"/>
    <n v="164"/>
    <n v="3"/>
    <x v="2"/>
    <n v="1"/>
    <x v="0"/>
    <x v="2"/>
    <s v="Expedited Rules"/>
  </r>
  <r>
    <n v="1308"/>
    <s v="241 Cedar St, CityD"/>
    <x v="298"/>
    <s v="Completed"/>
    <x v="0"/>
    <x v="18"/>
    <x v="2"/>
    <x v="3"/>
    <x v="1"/>
    <n v="62"/>
    <n v="1"/>
    <x v="2"/>
    <n v="1"/>
    <x v="3"/>
    <x v="2"/>
    <s v="Expedited Rules"/>
  </r>
  <r>
    <n v="1309"/>
    <s v="823 Elm St, CityD"/>
    <x v="299"/>
    <s v="Completed"/>
    <x v="0"/>
    <x v="57"/>
    <x v="0"/>
    <x v="3"/>
    <x v="0"/>
    <n v="201"/>
    <n v="11"/>
    <x v="1"/>
    <n v="3"/>
    <x v="0"/>
    <x v="0"/>
    <s v="Custom Rules"/>
  </r>
  <r>
    <n v="1310"/>
    <s v="503 Main St, CityC"/>
    <x v="300"/>
    <s v="In Progress"/>
    <x v="1"/>
    <x v="98"/>
    <x v="0"/>
    <x v="1"/>
    <x v="0"/>
    <n v="227"/>
    <n v="12"/>
    <x v="1"/>
    <n v="3"/>
    <x v="1"/>
    <x v="0"/>
    <s v="Standard Rules"/>
  </r>
  <r>
    <n v="1311"/>
    <s v="647 Elm St, CityC"/>
    <x v="301"/>
    <s v="Completed"/>
    <x v="0"/>
    <x v="72"/>
    <x v="2"/>
    <x v="4"/>
    <x v="0"/>
    <n v="174"/>
    <n v="29"/>
    <x v="0"/>
    <n v="2"/>
    <x v="0"/>
    <x v="2"/>
    <s v="Standard Rules"/>
  </r>
  <r>
    <n v="1312"/>
    <s v="646 Oak St, CityE"/>
    <x v="302"/>
    <s v="In Progress"/>
    <x v="1"/>
    <x v="9"/>
    <x v="2"/>
    <x v="0"/>
    <x v="0"/>
    <n v="69"/>
    <n v="20"/>
    <x v="2"/>
    <n v="1"/>
    <x v="2"/>
    <x v="0"/>
    <s v="Expedited Rules"/>
  </r>
  <r>
    <n v="1313"/>
    <s v="440 Cedar St, CityA"/>
    <x v="303"/>
    <s v="Completed"/>
    <x v="0"/>
    <x v="3"/>
    <x v="1"/>
    <x v="1"/>
    <x v="0"/>
    <n v="182"/>
    <n v="15"/>
    <x v="1"/>
    <n v="3"/>
    <x v="1"/>
    <x v="0"/>
    <s v="Custom Rules"/>
  </r>
  <r>
    <n v="1314"/>
    <s v="614 Elm St, CityE"/>
    <x v="268"/>
    <s v="Completed"/>
    <x v="0"/>
    <x v="52"/>
    <x v="2"/>
    <x v="2"/>
    <x v="1"/>
    <n v="96"/>
    <n v="4"/>
    <x v="0"/>
    <n v="2"/>
    <x v="2"/>
    <x v="1"/>
    <s v="Expedited Rules"/>
  </r>
  <r>
    <n v="1315"/>
    <s v="289 Oak St, CityC"/>
    <x v="304"/>
    <s v="Completed"/>
    <x v="0"/>
    <x v="1"/>
    <x v="0"/>
    <x v="3"/>
    <x v="1"/>
    <n v="171"/>
    <n v="2"/>
    <x v="0"/>
    <n v="2"/>
    <x v="3"/>
    <x v="0"/>
    <s v="Custom Rules"/>
  </r>
  <r>
    <n v="1316"/>
    <s v="827 Elm St, CityC"/>
    <x v="305"/>
    <s v="Completed"/>
    <x v="0"/>
    <x v="43"/>
    <x v="2"/>
    <x v="0"/>
    <x v="1"/>
    <n v="193"/>
    <n v="3"/>
    <x v="0"/>
    <n v="2"/>
    <x v="3"/>
    <x v="0"/>
    <s v="Expedited Rules"/>
  </r>
  <r>
    <n v="1317"/>
    <s v="579 Pine St, CityA"/>
    <x v="306"/>
    <s v="In Progress"/>
    <x v="1"/>
    <x v="11"/>
    <x v="2"/>
    <x v="2"/>
    <x v="0"/>
    <n v="176"/>
    <n v="27"/>
    <x v="2"/>
    <n v="1"/>
    <x v="1"/>
    <x v="0"/>
    <s v="Standard Rules"/>
  </r>
  <r>
    <n v="1318"/>
    <s v="19 Pine St, CityC"/>
    <x v="307"/>
    <s v="Completed"/>
    <x v="0"/>
    <x v="26"/>
    <x v="2"/>
    <x v="3"/>
    <x v="0"/>
    <n v="135"/>
    <n v="11"/>
    <x v="2"/>
    <n v="1"/>
    <x v="3"/>
    <x v="1"/>
    <s v="Standard Rules"/>
  </r>
  <r>
    <n v="1319"/>
    <s v="428 Elm St, CityB"/>
    <x v="308"/>
    <s v="Completed"/>
    <x v="0"/>
    <x v="79"/>
    <x v="2"/>
    <x v="0"/>
    <x v="0"/>
    <n v="197"/>
    <n v="25"/>
    <x v="1"/>
    <n v="3"/>
    <x v="0"/>
    <x v="0"/>
    <s v="Expedited Rules"/>
  </r>
  <r>
    <n v="1320"/>
    <s v="968 Oak St, CityB"/>
    <x v="309"/>
    <s v="Completed"/>
    <x v="0"/>
    <x v="62"/>
    <x v="0"/>
    <x v="0"/>
    <x v="1"/>
    <n v="102"/>
    <n v="9"/>
    <x v="1"/>
    <n v="3"/>
    <x v="1"/>
    <x v="1"/>
    <s v="Expedited Rules"/>
  </r>
  <r>
    <n v="1321"/>
    <s v="932 Oak St, CityD"/>
    <x v="310"/>
    <s v="In Progress"/>
    <x v="1"/>
    <x v="55"/>
    <x v="0"/>
    <x v="0"/>
    <x v="0"/>
    <n v="196"/>
    <n v="23"/>
    <x v="2"/>
    <n v="1"/>
    <x v="4"/>
    <x v="2"/>
    <s v="Expedited Rules"/>
  </r>
  <r>
    <n v="1322"/>
    <s v="806 Oak St, CityE"/>
    <x v="311"/>
    <s v="Completed"/>
    <x v="0"/>
    <x v="1"/>
    <x v="2"/>
    <x v="4"/>
    <x v="0"/>
    <n v="76"/>
    <n v="26"/>
    <x v="1"/>
    <n v="3"/>
    <x v="1"/>
    <x v="0"/>
    <s v="Standard Rules"/>
  </r>
  <r>
    <n v="1323"/>
    <s v="349 Cedar St, CityC"/>
    <x v="83"/>
    <s v="Completed"/>
    <x v="0"/>
    <x v="92"/>
    <x v="1"/>
    <x v="1"/>
    <x v="1"/>
    <n v="213"/>
    <n v="4"/>
    <x v="0"/>
    <n v="2"/>
    <x v="1"/>
    <x v="2"/>
    <s v="Custom Rules"/>
  </r>
  <r>
    <n v="1324"/>
    <s v="716 Elm St, CityB"/>
    <x v="312"/>
    <s v="In Progress"/>
    <x v="0"/>
    <x v="86"/>
    <x v="0"/>
    <x v="1"/>
    <x v="2"/>
    <n v="119"/>
    <n v="10"/>
    <x v="0"/>
    <n v="2"/>
    <x v="0"/>
    <x v="0"/>
    <s v="Custom Rules"/>
  </r>
  <r>
    <n v="1325"/>
    <s v="989 Oak St, CityE"/>
    <x v="313"/>
    <s v="Completed"/>
    <x v="0"/>
    <x v="58"/>
    <x v="0"/>
    <x v="4"/>
    <x v="1"/>
    <n v="201"/>
    <n v="7"/>
    <x v="1"/>
    <n v="3"/>
    <x v="1"/>
    <x v="1"/>
    <s v="Expedited Rules"/>
  </r>
  <r>
    <n v="1326"/>
    <s v="995 Elm St, CityE"/>
    <x v="314"/>
    <s v="Completed"/>
    <x v="0"/>
    <x v="12"/>
    <x v="2"/>
    <x v="4"/>
    <x v="1"/>
    <n v="122"/>
    <n v="8"/>
    <x v="2"/>
    <n v="1"/>
    <x v="0"/>
    <x v="1"/>
    <s v="Standard Rules"/>
  </r>
  <r>
    <n v="1327"/>
    <s v="625 Elm St, CityB"/>
    <x v="315"/>
    <s v="In Progress"/>
    <x v="1"/>
    <x v="40"/>
    <x v="0"/>
    <x v="2"/>
    <x v="0"/>
    <n v="178"/>
    <n v="24"/>
    <x v="2"/>
    <n v="1"/>
    <x v="1"/>
    <x v="1"/>
    <s v="Expedited Rules"/>
  </r>
  <r>
    <n v="1328"/>
    <s v="501 Cedar St, CityD"/>
    <x v="316"/>
    <s v="In Progress"/>
    <x v="1"/>
    <x v="30"/>
    <x v="1"/>
    <x v="2"/>
    <x v="0"/>
    <n v="143"/>
    <n v="14"/>
    <x v="0"/>
    <n v="2"/>
    <x v="4"/>
    <x v="0"/>
    <s v="Custom Rules"/>
  </r>
  <r>
    <n v="1329"/>
    <s v="912 Main St, CityC"/>
    <x v="317"/>
    <s v="Completed"/>
    <x v="0"/>
    <x v="64"/>
    <x v="0"/>
    <x v="4"/>
    <x v="1"/>
    <n v="191"/>
    <n v="9"/>
    <x v="1"/>
    <n v="3"/>
    <x v="1"/>
    <x v="2"/>
    <s v="Standard Rules"/>
  </r>
  <r>
    <n v="1330"/>
    <s v="524 Main St, CityD"/>
    <x v="318"/>
    <s v="In Progress"/>
    <x v="1"/>
    <x v="43"/>
    <x v="0"/>
    <x v="1"/>
    <x v="0"/>
    <n v="84"/>
    <n v="15"/>
    <x v="1"/>
    <n v="3"/>
    <x v="4"/>
    <x v="0"/>
    <s v="Standard Rules"/>
  </r>
  <r>
    <n v="1331"/>
    <s v="769 Elm St, CityE"/>
    <x v="319"/>
    <s v="In Progress"/>
    <x v="1"/>
    <x v="1"/>
    <x v="1"/>
    <x v="2"/>
    <x v="0"/>
    <n v="91"/>
    <n v="17"/>
    <x v="0"/>
    <n v="2"/>
    <x v="2"/>
    <x v="0"/>
    <s v="Standard Rules"/>
  </r>
  <r>
    <n v="1332"/>
    <s v="330 Main St, CityE"/>
    <x v="320"/>
    <s v="In Progress"/>
    <x v="0"/>
    <x v="26"/>
    <x v="2"/>
    <x v="2"/>
    <x v="2"/>
    <n v="90"/>
    <n v="9"/>
    <x v="1"/>
    <n v="3"/>
    <x v="3"/>
    <x v="0"/>
    <s v="Custom Rules"/>
  </r>
  <r>
    <n v="1333"/>
    <s v="503 Pine St, CityE"/>
    <x v="321"/>
    <s v="Completed"/>
    <x v="0"/>
    <x v="42"/>
    <x v="1"/>
    <x v="3"/>
    <x v="0"/>
    <n v="185"/>
    <n v="13"/>
    <x v="2"/>
    <n v="1"/>
    <x v="3"/>
    <x v="2"/>
    <s v="Custom Rules"/>
  </r>
  <r>
    <n v="1334"/>
    <s v="923 Oak St, CityA"/>
    <x v="191"/>
    <s v="Completed"/>
    <x v="0"/>
    <x v="68"/>
    <x v="0"/>
    <x v="0"/>
    <x v="0"/>
    <n v="190"/>
    <n v="28"/>
    <x v="2"/>
    <n v="1"/>
    <x v="2"/>
    <x v="1"/>
    <s v="Expedited Rules"/>
  </r>
  <r>
    <n v="1335"/>
    <s v="461 Pine St, CityB"/>
    <x v="322"/>
    <s v="In Progress"/>
    <x v="1"/>
    <x v="26"/>
    <x v="0"/>
    <x v="3"/>
    <x v="0"/>
    <n v="118"/>
    <n v="18"/>
    <x v="2"/>
    <n v="1"/>
    <x v="4"/>
    <x v="1"/>
    <s v="Custom Rules"/>
  </r>
  <r>
    <n v="1336"/>
    <s v="811 Oak St, CityB"/>
    <x v="323"/>
    <s v="In Progress"/>
    <x v="0"/>
    <x v="99"/>
    <x v="1"/>
    <x v="3"/>
    <x v="2"/>
    <n v="237"/>
    <n v="9"/>
    <x v="1"/>
    <n v="3"/>
    <x v="1"/>
    <x v="1"/>
    <s v="Custom Rules"/>
  </r>
  <r>
    <n v="1337"/>
    <s v="373 Main St, CityD"/>
    <x v="324"/>
    <s v="Completed"/>
    <x v="0"/>
    <x v="37"/>
    <x v="0"/>
    <x v="4"/>
    <x v="1"/>
    <n v="67"/>
    <n v="2"/>
    <x v="1"/>
    <n v="3"/>
    <x v="3"/>
    <x v="2"/>
    <s v="Custom Rules"/>
  </r>
  <r>
    <n v="1338"/>
    <s v="253 Elm St, CityA"/>
    <x v="254"/>
    <s v="In Progress"/>
    <x v="0"/>
    <x v="51"/>
    <x v="1"/>
    <x v="1"/>
    <x v="2"/>
    <n v="191"/>
    <n v="10"/>
    <x v="2"/>
    <n v="1"/>
    <x v="3"/>
    <x v="2"/>
    <s v="Standard Rules"/>
  </r>
  <r>
    <n v="1339"/>
    <s v="336 Oak St, CityE"/>
    <x v="325"/>
    <s v="Completed"/>
    <x v="0"/>
    <x v="76"/>
    <x v="2"/>
    <x v="1"/>
    <x v="1"/>
    <n v="149"/>
    <n v="7"/>
    <x v="2"/>
    <n v="1"/>
    <x v="0"/>
    <x v="0"/>
    <s v="Custom Rules"/>
  </r>
  <r>
    <n v="1340"/>
    <s v="495 Cedar St, CityB"/>
    <x v="326"/>
    <s v="In Progress"/>
    <x v="0"/>
    <x v="22"/>
    <x v="2"/>
    <x v="2"/>
    <x v="2"/>
    <n v="215"/>
    <n v="9"/>
    <x v="2"/>
    <n v="1"/>
    <x v="0"/>
    <x v="1"/>
    <s v="Custom Rules"/>
  </r>
  <r>
    <n v="1341"/>
    <s v="803 Oak St, CityC"/>
    <x v="327"/>
    <s v="In Progress"/>
    <x v="0"/>
    <x v="7"/>
    <x v="2"/>
    <x v="4"/>
    <x v="2"/>
    <n v="211"/>
    <n v="8"/>
    <x v="0"/>
    <n v="2"/>
    <x v="1"/>
    <x v="2"/>
    <s v="Expedited Rules"/>
  </r>
  <r>
    <n v="1342"/>
    <s v="497 Oak St, CityE"/>
    <x v="328"/>
    <s v="In Progress"/>
    <x v="1"/>
    <x v="85"/>
    <x v="0"/>
    <x v="0"/>
    <x v="0"/>
    <n v="185"/>
    <n v="26"/>
    <x v="1"/>
    <n v="3"/>
    <x v="1"/>
    <x v="1"/>
    <s v="Standard Rules"/>
  </r>
  <r>
    <n v="1343"/>
    <s v="905 Cedar St, CityB"/>
    <x v="293"/>
    <s v="Completed"/>
    <x v="0"/>
    <x v="91"/>
    <x v="0"/>
    <x v="3"/>
    <x v="0"/>
    <n v="106"/>
    <n v="24"/>
    <x v="0"/>
    <n v="2"/>
    <x v="1"/>
    <x v="1"/>
    <s v="Expedited Rules"/>
  </r>
  <r>
    <n v="1344"/>
    <s v="844 Elm St, CityE"/>
    <x v="329"/>
    <s v="In Progress"/>
    <x v="1"/>
    <x v="2"/>
    <x v="1"/>
    <x v="1"/>
    <x v="0"/>
    <n v="156"/>
    <n v="15"/>
    <x v="2"/>
    <n v="1"/>
    <x v="3"/>
    <x v="0"/>
    <s v="Standard Rules"/>
  </r>
  <r>
    <n v="1345"/>
    <s v="620 Main St, CityC"/>
    <x v="330"/>
    <s v="In Progress"/>
    <x v="0"/>
    <x v="99"/>
    <x v="2"/>
    <x v="0"/>
    <x v="2"/>
    <n v="203"/>
    <n v="1"/>
    <x v="2"/>
    <n v="1"/>
    <x v="1"/>
    <x v="0"/>
    <s v="Custom Rules"/>
  </r>
  <r>
    <n v="1346"/>
    <s v="752 Main St, CityB"/>
    <x v="331"/>
    <s v="Completed"/>
    <x v="0"/>
    <x v="23"/>
    <x v="1"/>
    <x v="4"/>
    <x v="0"/>
    <n v="110"/>
    <n v="12"/>
    <x v="2"/>
    <n v="1"/>
    <x v="2"/>
    <x v="0"/>
    <s v="Custom Rules"/>
  </r>
  <r>
    <n v="1347"/>
    <s v="537 Cedar St, CityC"/>
    <x v="332"/>
    <s v="Completed"/>
    <x v="0"/>
    <x v="29"/>
    <x v="2"/>
    <x v="2"/>
    <x v="0"/>
    <n v="185"/>
    <n v="12"/>
    <x v="1"/>
    <n v="3"/>
    <x v="2"/>
    <x v="1"/>
    <s v="Standard Rules"/>
  </r>
  <r>
    <n v="1348"/>
    <s v="255 Pine St, CityD"/>
    <x v="333"/>
    <s v="Completed"/>
    <x v="0"/>
    <x v="3"/>
    <x v="1"/>
    <x v="3"/>
    <x v="1"/>
    <n v="156"/>
    <n v="1"/>
    <x v="2"/>
    <n v="1"/>
    <x v="1"/>
    <x v="2"/>
    <s v="Expedited Rules"/>
  </r>
  <r>
    <n v="1349"/>
    <s v="718 Main St, CityC"/>
    <x v="334"/>
    <s v="In Progress"/>
    <x v="0"/>
    <x v="8"/>
    <x v="1"/>
    <x v="0"/>
    <x v="2"/>
    <n v="237"/>
    <n v="6"/>
    <x v="2"/>
    <n v="1"/>
    <x v="0"/>
    <x v="0"/>
    <s v="Custom Rules"/>
  </r>
  <r>
    <n v="1350"/>
    <s v="268 Elm St, CityB"/>
    <x v="335"/>
    <s v="In Progress"/>
    <x v="1"/>
    <x v="64"/>
    <x v="1"/>
    <x v="1"/>
    <x v="0"/>
    <n v="107"/>
    <n v="26"/>
    <x v="2"/>
    <n v="1"/>
    <x v="1"/>
    <x v="1"/>
    <s v="Expedited Rules"/>
  </r>
  <r>
    <n v="1351"/>
    <s v="304 Main St, CityA"/>
    <x v="336"/>
    <s v="Completed"/>
    <x v="0"/>
    <x v="34"/>
    <x v="2"/>
    <x v="0"/>
    <x v="0"/>
    <n v="176"/>
    <n v="16"/>
    <x v="1"/>
    <n v="3"/>
    <x v="4"/>
    <x v="1"/>
    <s v="Expedited Rules"/>
  </r>
  <r>
    <n v="1352"/>
    <s v="668 Pine St, CityA"/>
    <x v="324"/>
    <s v="Completed"/>
    <x v="0"/>
    <x v="71"/>
    <x v="1"/>
    <x v="4"/>
    <x v="0"/>
    <n v="130"/>
    <n v="14"/>
    <x v="1"/>
    <n v="3"/>
    <x v="2"/>
    <x v="2"/>
    <s v="Standard Rules"/>
  </r>
  <r>
    <n v="1353"/>
    <s v="378 Pine St, CityB"/>
    <x v="337"/>
    <s v="Completed"/>
    <x v="0"/>
    <x v="46"/>
    <x v="0"/>
    <x v="4"/>
    <x v="0"/>
    <n v="83"/>
    <n v="19"/>
    <x v="0"/>
    <n v="2"/>
    <x v="2"/>
    <x v="0"/>
    <s v="Expedited Rules"/>
  </r>
  <r>
    <n v="1354"/>
    <s v="458 Pine St, CityE"/>
    <x v="338"/>
    <s v="In Progress"/>
    <x v="1"/>
    <x v="79"/>
    <x v="1"/>
    <x v="2"/>
    <x v="0"/>
    <n v="146"/>
    <n v="17"/>
    <x v="2"/>
    <n v="1"/>
    <x v="4"/>
    <x v="1"/>
    <s v="Custom Rules"/>
  </r>
  <r>
    <n v="1355"/>
    <s v="161 Cedar St, CityD"/>
    <x v="339"/>
    <s v="Completed"/>
    <x v="0"/>
    <x v="21"/>
    <x v="1"/>
    <x v="2"/>
    <x v="1"/>
    <n v="126"/>
    <n v="9"/>
    <x v="1"/>
    <n v="3"/>
    <x v="2"/>
    <x v="0"/>
    <s v="Custom Rules"/>
  </r>
  <r>
    <n v="1356"/>
    <s v="777 Oak St, CityA"/>
    <x v="340"/>
    <s v="In Progress"/>
    <x v="0"/>
    <x v="7"/>
    <x v="2"/>
    <x v="1"/>
    <x v="2"/>
    <n v="81"/>
    <n v="3"/>
    <x v="2"/>
    <n v="1"/>
    <x v="4"/>
    <x v="0"/>
    <s v="Expedited Rules"/>
  </r>
  <r>
    <n v="1357"/>
    <s v="960 Oak St, CityD"/>
    <x v="341"/>
    <s v="Completed"/>
    <x v="0"/>
    <x v="75"/>
    <x v="1"/>
    <x v="4"/>
    <x v="0"/>
    <n v="152"/>
    <n v="18"/>
    <x v="2"/>
    <n v="1"/>
    <x v="4"/>
    <x v="0"/>
    <s v="Std Rules"/>
  </r>
  <r>
    <n v="1358"/>
    <s v="283 Elm St, CityE"/>
    <x v="342"/>
    <s v="Completed"/>
    <x v="0"/>
    <x v="58"/>
    <x v="1"/>
    <x v="1"/>
    <x v="0"/>
    <n v="110"/>
    <n v="15"/>
    <x v="2"/>
    <n v="1"/>
    <x v="4"/>
    <x v="2"/>
    <s v="Expedited Rules"/>
  </r>
  <r>
    <n v="1359"/>
    <s v="465 Oak St, CityB"/>
    <x v="343"/>
    <s v="Completed"/>
    <x v="0"/>
    <x v="44"/>
    <x v="2"/>
    <x v="2"/>
    <x v="1"/>
    <n v="164"/>
    <n v="1"/>
    <x v="1"/>
    <n v="3"/>
    <x v="2"/>
    <x v="0"/>
    <s v="Standard Rules"/>
  </r>
  <r>
    <n v="1360"/>
    <s v="601 Elm St, CityC"/>
    <x v="344"/>
    <s v="Completed"/>
    <x v="0"/>
    <x v="88"/>
    <x v="0"/>
    <x v="3"/>
    <x v="0"/>
    <n v="171"/>
    <n v="27"/>
    <x v="2"/>
    <n v="1"/>
    <x v="2"/>
    <x v="1"/>
    <s v="Expedited Rules"/>
  </r>
  <r>
    <n v="1361"/>
    <s v="980 Main St, CityA"/>
    <x v="312"/>
    <s v="Completed"/>
    <x v="0"/>
    <x v="36"/>
    <x v="0"/>
    <x v="4"/>
    <x v="1"/>
    <n v="189"/>
    <n v="3"/>
    <x v="1"/>
    <n v="3"/>
    <x v="0"/>
    <x v="2"/>
    <s v="Custom Rules"/>
  </r>
  <r>
    <n v="1362"/>
    <s v="54 Oak St, CityE"/>
    <x v="345"/>
    <s v="Completed"/>
    <x v="0"/>
    <x v="1"/>
    <x v="0"/>
    <x v="2"/>
    <x v="0"/>
    <n v="136"/>
    <n v="14"/>
    <x v="2"/>
    <n v="1"/>
    <x v="0"/>
    <x v="1"/>
    <s v="Custom Rules"/>
  </r>
  <r>
    <n v="1363"/>
    <s v="489 Oak St, CityB"/>
    <x v="346"/>
    <s v="Completed"/>
    <x v="0"/>
    <x v="17"/>
    <x v="2"/>
    <x v="4"/>
    <x v="0"/>
    <n v="67"/>
    <n v="20"/>
    <x v="2"/>
    <n v="1"/>
    <x v="4"/>
    <x v="2"/>
    <s v="Standard Rules"/>
  </r>
  <r>
    <n v="1364"/>
    <s v="323 Pine St, CityE"/>
    <x v="347"/>
    <s v="Completed"/>
    <x v="0"/>
    <x v="55"/>
    <x v="0"/>
    <x v="2"/>
    <x v="0"/>
    <n v="171"/>
    <n v="20"/>
    <x v="2"/>
    <n v="1"/>
    <x v="1"/>
    <x v="1"/>
    <s v="Expedited Rules"/>
  </r>
  <r>
    <n v="1365"/>
    <s v="27 Pine St, CityC"/>
    <x v="348"/>
    <s v="In Progress"/>
    <x v="0"/>
    <x v="19"/>
    <x v="1"/>
    <x v="3"/>
    <x v="2"/>
    <n v="85"/>
    <n v="9"/>
    <x v="0"/>
    <n v="2"/>
    <x v="3"/>
    <x v="0"/>
    <s v="Custom Rules"/>
  </r>
  <r>
    <n v="1366"/>
    <s v="406 Elm St, CityC"/>
    <x v="349"/>
    <s v="In Progress"/>
    <x v="1"/>
    <x v="76"/>
    <x v="0"/>
    <x v="2"/>
    <x v="0"/>
    <n v="62"/>
    <n v="19"/>
    <x v="0"/>
    <n v="2"/>
    <x v="2"/>
    <x v="2"/>
    <s v="Standard Rules"/>
  </r>
  <r>
    <n v="1367"/>
    <s v="628 Main St, CityC"/>
    <x v="101"/>
    <s v="Completed"/>
    <x v="0"/>
    <x v="67"/>
    <x v="0"/>
    <x v="3"/>
    <x v="1"/>
    <n v="222"/>
    <n v="5"/>
    <x v="0"/>
    <n v="2"/>
    <x v="3"/>
    <x v="1"/>
    <s v="Custom Rules"/>
  </r>
  <r>
    <n v="1368"/>
    <s v="332 Cedar St, CityE"/>
    <x v="350"/>
    <s v="Completed"/>
    <x v="0"/>
    <x v="71"/>
    <x v="2"/>
    <x v="4"/>
    <x v="0"/>
    <n v="101"/>
    <n v="25"/>
    <x v="2"/>
    <n v="1"/>
    <x v="4"/>
    <x v="0"/>
    <s v="Standard Rules"/>
  </r>
  <r>
    <n v="1369"/>
    <s v="41 Cedar St, CityA"/>
    <x v="351"/>
    <s v="Completed"/>
    <x v="0"/>
    <x v="9"/>
    <x v="1"/>
    <x v="0"/>
    <x v="1"/>
    <n v="155"/>
    <n v="2"/>
    <x v="2"/>
    <n v="1"/>
    <x v="1"/>
    <x v="2"/>
    <s v="Standard Rules"/>
  </r>
  <r>
    <n v="1370"/>
    <s v="741 Elm St, CityD"/>
    <x v="215"/>
    <s v="Completed"/>
    <x v="0"/>
    <x v="49"/>
    <x v="2"/>
    <x v="2"/>
    <x v="0"/>
    <n v="69"/>
    <n v="29"/>
    <x v="2"/>
    <n v="1"/>
    <x v="0"/>
    <x v="1"/>
    <s v="Standard Rules"/>
  </r>
  <r>
    <n v="1371"/>
    <s v="66 Main St, CityB"/>
    <x v="352"/>
    <s v="Completed"/>
    <x v="0"/>
    <x v="58"/>
    <x v="2"/>
    <x v="3"/>
    <x v="0"/>
    <n v="172"/>
    <n v="27"/>
    <x v="2"/>
    <n v="1"/>
    <x v="3"/>
    <x v="2"/>
    <s v="Standard Rules"/>
  </r>
  <r>
    <n v="1372"/>
    <s v="156 Main St, CityE"/>
    <x v="353"/>
    <s v="Completed"/>
    <x v="0"/>
    <x v="49"/>
    <x v="2"/>
    <x v="2"/>
    <x v="0"/>
    <n v="188"/>
    <n v="15"/>
    <x v="1"/>
    <n v="3"/>
    <x v="1"/>
    <x v="0"/>
    <s v="Expedited Rules"/>
  </r>
  <r>
    <n v="1373"/>
    <s v="168 Elm St, CityA"/>
    <x v="354"/>
    <s v="Completed"/>
    <x v="0"/>
    <x v="64"/>
    <x v="2"/>
    <x v="1"/>
    <x v="1"/>
    <n v="165"/>
    <n v="6"/>
    <x v="0"/>
    <n v="2"/>
    <x v="0"/>
    <x v="1"/>
    <s v="Standard Rules"/>
  </r>
  <r>
    <n v="1374"/>
    <s v="773 Oak St, CityC"/>
    <x v="355"/>
    <s v="In Progress"/>
    <x v="1"/>
    <x v="91"/>
    <x v="0"/>
    <x v="4"/>
    <x v="0"/>
    <n v="108"/>
    <n v="20"/>
    <x v="0"/>
    <n v="2"/>
    <x v="0"/>
    <x v="1"/>
    <s v="Custom Rules"/>
  </r>
  <r>
    <n v="1375"/>
    <s v="347 Main St, CityD"/>
    <x v="356"/>
    <s v="In Progress"/>
    <x v="1"/>
    <x v="74"/>
    <x v="0"/>
    <x v="1"/>
    <x v="0"/>
    <n v="61"/>
    <n v="20"/>
    <x v="2"/>
    <n v="1"/>
    <x v="4"/>
    <x v="1"/>
    <s v="Expedited Rules"/>
  </r>
  <r>
    <n v="1376"/>
    <s v="352 Main St, CityD"/>
    <x v="357"/>
    <s v="In Progress"/>
    <x v="0"/>
    <x v="18"/>
    <x v="2"/>
    <x v="0"/>
    <x v="2"/>
    <n v="108"/>
    <n v="5"/>
    <x v="1"/>
    <n v="3"/>
    <x v="4"/>
    <x v="1"/>
    <s v="Custom Rules"/>
  </r>
  <r>
    <n v="1377"/>
    <s v="411 Cedar St, CityA"/>
    <x v="171"/>
    <s v="Completed"/>
    <x v="0"/>
    <x v="79"/>
    <x v="1"/>
    <x v="2"/>
    <x v="0"/>
    <n v="182"/>
    <n v="17"/>
    <x v="1"/>
    <n v="3"/>
    <x v="4"/>
    <x v="1"/>
    <s v="Custom Rules"/>
  </r>
  <r>
    <n v="1378"/>
    <s v="538 Pine St, CityD"/>
    <x v="358"/>
    <s v="Completed"/>
    <x v="0"/>
    <x v="10"/>
    <x v="2"/>
    <x v="1"/>
    <x v="0"/>
    <n v="134"/>
    <n v="16"/>
    <x v="1"/>
    <n v="3"/>
    <x v="4"/>
    <x v="0"/>
    <s v="Expedited Rules"/>
  </r>
  <r>
    <n v="1379"/>
    <s v="712 Elm St, CityE"/>
    <x v="359"/>
    <s v="Completed"/>
    <x v="0"/>
    <x v="0"/>
    <x v="0"/>
    <x v="2"/>
    <x v="0"/>
    <n v="97"/>
    <n v="28"/>
    <x v="2"/>
    <n v="1"/>
    <x v="1"/>
    <x v="2"/>
    <s v="Custom Rules"/>
  </r>
  <r>
    <n v="1380"/>
    <s v="843 Main St, CityB"/>
    <x v="360"/>
    <s v="In Progress"/>
    <x v="1"/>
    <x v="17"/>
    <x v="2"/>
    <x v="4"/>
    <x v="0"/>
    <n v="162"/>
    <n v="28"/>
    <x v="0"/>
    <n v="2"/>
    <x v="4"/>
    <x v="0"/>
    <s v="Expedited Rules"/>
  </r>
  <r>
    <n v="1381"/>
    <s v="460 Elm St, CityA"/>
    <x v="361"/>
    <s v="In Progress"/>
    <x v="1"/>
    <x v="78"/>
    <x v="1"/>
    <x v="1"/>
    <x v="0"/>
    <n v="181"/>
    <n v="27"/>
    <x v="1"/>
    <n v="3"/>
    <x v="0"/>
    <x v="0"/>
    <s v="Expedited Rules"/>
  </r>
  <r>
    <n v="1382"/>
    <s v="782 Oak St, CityB"/>
    <x v="362"/>
    <s v="Completed"/>
    <x v="0"/>
    <x v="12"/>
    <x v="2"/>
    <x v="1"/>
    <x v="1"/>
    <n v="90"/>
    <n v="3"/>
    <x v="1"/>
    <n v="3"/>
    <x v="1"/>
    <x v="1"/>
    <s v="Standard Rules"/>
  </r>
  <r>
    <n v="1383"/>
    <s v="246 Main St, CityE"/>
    <x v="363"/>
    <s v="In Progress"/>
    <x v="1"/>
    <x v="9"/>
    <x v="0"/>
    <x v="0"/>
    <x v="0"/>
    <n v="152"/>
    <n v="18"/>
    <x v="0"/>
    <n v="2"/>
    <x v="2"/>
    <x v="1"/>
    <s v="Expedited Rules"/>
  </r>
  <r>
    <n v="1384"/>
    <s v="25 Main St, CityB"/>
    <x v="364"/>
    <s v="In Progress"/>
    <x v="0"/>
    <x v="96"/>
    <x v="0"/>
    <x v="0"/>
    <x v="2"/>
    <n v="140"/>
    <n v="7"/>
    <x v="2"/>
    <n v="1"/>
    <x v="2"/>
    <x v="1"/>
    <s v="Standard Rules"/>
  </r>
  <r>
    <n v="1385"/>
    <s v="491 Main St, CityA"/>
    <x v="365"/>
    <s v="Completed"/>
    <x v="0"/>
    <x v="44"/>
    <x v="0"/>
    <x v="4"/>
    <x v="0"/>
    <n v="192"/>
    <n v="14"/>
    <x v="2"/>
    <n v="1"/>
    <x v="0"/>
    <x v="1"/>
    <s v="Expedited Rules"/>
  </r>
  <r>
    <n v="1386"/>
    <s v="225 Elm St, CityB"/>
    <x v="326"/>
    <s v="In Progress"/>
    <x v="1"/>
    <x v="82"/>
    <x v="2"/>
    <x v="0"/>
    <x v="0"/>
    <n v="78"/>
    <n v="19"/>
    <x v="1"/>
    <n v="3"/>
    <x v="1"/>
    <x v="2"/>
    <s v="Custom Rules"/>
  </r>
  <r>
    <n v="1387"/>
    <s v="978 Elm St, CityE"/>
    <x v="366"/>
    <s v="In Progress"/>
    <x v="1"/>
    <x v="66"/>
    <x v="1"/>
    <x v="3"/>
    <x v="0"/>
    <n v="93"/>
    <n v="28"/>
    <x v="2"/>
    <n v="1"/>
    <x v="4"/>
    <x v="2"/>
    <s v="Custom Rules"/>
  </r>
  <r>
    <n v="1388"/>
    <s v="328 Oak St, CityD"/>
    <x v="367"/>
    <s v="In Progress"/>
    <x v="1"/>
    <x v="32"/>
    <x v="0"/>
    <x v="3"/>
    <x v="0"/>
    <n v="143"/>
    <n v="17"/>
    <x v="2"/>
    <n v="1"/>
    <x v="3"/>
    <x v="0"/>
    <s v="Standard Rules"/>
  </r>
  <r>
    <n v="1389"/>
    <s v="775 Pine St, CityA"/>
    <x v="368"/>
    <s v="In Progress"/>
    <x v="1"/>
    <x v="13"/>
    <x v="2"/>
    <x v="4"/>
    <x v="0"/>
    <n v="127"/>
    <n v="28"/>
    <x v="2"/>
    <n v="1"/>
    <x v="2"/>
    <x v="1"/>
    <s v="Standard Rules"/>
  </r>
  <r>
    <n v="1390"/>
    <s v="523 Oak St, CityD"/>
    <x v="369"/>
    <s v="In Progress"/>
    <x v="0"/>
    <x v="89"/>
    <x v="1"/>
    <x v="3"/>
    <x v="2"/>
    <n v="112"/>
    <n v="6"/>
    <x v="0"/>
    <n v="2"/>
    <x v="0"/>
    <x v="2"/>
    <s v="Custom Rules"/>
  </r>
  <r>
    <n v="1391"/>
    <s v="25 Pine St, CityE"/>
    <x v="370"/>
    <s v="In Progress"/>
    <x v="1"/>
    <x v="88"/>
    <x v="1"/>
    <x v="1"/>
    <x v="0"/>
    <n v="176"/>
    <n v="14"/>
    <x v="0"/>
    <n v="2"/>
    <x v="3"/>
    <x v="2"/>
    <s v="Expedited Rules"/>
  </r>
  <r>
    <n v="1392"/>
    <s v="70 Main St, CityB"/>
    <x v="371"/>
    <s v="Completed"/>
    <x v="0"/>
    <x v="98"/>
    <x v="2"/>
    <x v="4"/>
    <x v="0"/>
    <n v="193"/>
    <n v="16"/>
    <x v="0"/>
    <n v="2"/>
    <x v="1"/>
    <x v="1"/>
    <s v="Custom Rules"/>
  </r>
  <r>
    <n v="1393"/>
    <s v="604 Main St, CityB"/>
    <x v="372"/>
    <s v="Completed"/>
    <x v="0"/>
    <x v="44"/>
    <x v="0"/>
    <x v="4"/>
    <x v="0"/>
    <n v="205"/>
    <n v="15"/>
    <x v="1"/>
    <n v="3"/>
    <x v="1"/>
    <x v="1"/>
    <s v="Expedited Rules"/>
  </r>
  <r>
    <n v="1394"/>
    <s v="236 Cedar St, CityD"/>
    <x v="373"/>
    <s v="In Progress"/>
    <x v="0"/>
    <x v="99"/>
    <x v="1"/>
    <x v="1"/>
    <x v="2"/>
    <n v="92"/>
    <n v="5"/>
    <x v="0"/>
    <n v="2"/>
    <x v="0"/>
    <x v="1"/>
    <s v="Custom Rules"/>
  </r>
  <r>
    <n v="1395"/>
    <s v="8 Oak St, CityA"/>
    <x v="374"/>
    <s v="In Progress"/>
    <x v="1"/>
    <x v="73"/>
    <x v="2"/>
    <x v="1"/>
    <x v="0"/>
    <n v="185"/>
    <n v="12"/>
    <x v="0"/>
    <n v="2"/>
    <x v="1"/>
    <x v="2"/>
    <s v="Expedited Rules"/>
  </r>
  <r>
    <n v="1396"/>
    <s v="596 Oak St, CityE"/>
    <x v="375"/>
    <s v="Completed"/>
    <x v="0"/>
    <x v="90"/>
    <x v="1"/>
    <x v="3"/>
    <x v="0"/>
    <n v="146"/>
    <n v="29"/>
    <x v="1"/>
    <n v="3"/>
    <x v="1"/>
    <x v="1"/>
    <s v="Custom Rules"/>
  </r>
  <r>
    <n v="1397"/>
    <s v="921 Elm St, CityD"/>
    <x v="376"/>
    <s v="In Progress"/>
    <x v="1"/>
    <x v="43"/>
    <x v="0"/>
    <x v="4"/>
    <x v="0"/>
    <n v="64"/>
    <n v="12"/>
    <x v="1"/>
    <n v="3"/>
    <x v="2"/>
    <x v="0"/>
    <s v="Custom Rules"/>
  </r>
  <r>
    <n v="1398"/>
    <s v="218 Elm St, CityE"/>
    <x v="377"/>
    <s v="In Progress"/>
    <x v="1"/>
    <x v="44"/>
    <x v="1"/>
    <x v="3"/>
    <x v="0"/>
    <n v="84"/>
    <n v="24"/>
    <x v="1"/>
    <n v="3"/>
    <x v="3"/>
    <x v="2"/>
    <s v="Standard Rules"/>
  </r>
  <r>
    <n v="1399"/>
    <s v="8 Cedar St, CityC"/>
    <x v="378"/>
    <s v="Completed"/>
    <x v="0"/>
    <x v="11"/>
    <x v="2"/>
    <x v="3"/>
    <x v="0"/>
    <n v="96"/>
    <n v="18"/>
    <x v="2"/>
    <n v="1"/>
    <x v="2"/>
    <x v="1"/>
    <s v="Standard Rules"/>
  </r>
  <r>
    <n v="1400"/>
    <s v="273 Cedar St, CityC"/>
    <x v="29"/>
    <s v="Completed"/>
    <x v="0"/>
    <x v="88"/>
    <x v="2"/>
    <x v="1"/>
    <x v="0"/>
    <n v="63"/>
    <n v="21"/>
    <x v="1"/>
    <n v="3"/>
    <x v="3"/>
    <x v="1"/>
    <s v="Expedited Rules"/>
  </r>
  <r>
    <n v="1401"/>
    <s v="524 Pine St, CityB"/>
    <x v="379"/>
    <s v="Completed"/>
    <x v="0"/>
    <x v="42"/>
    <x v="0"/>
    <x v="3"/>
    <x v="0"/>
    <n v="88"/>
    <n v="28"/>
    <x v="0"/>
    <n v="2"/>
    <x v="0"/>
    <x v="1"/>
    <s v="Standard Rules"/>
  </r>
  <r>
    <n v="1402"/>
    <s v="855 Elm St, CityE"/>
    <x v="51"/>
    <s v="In Progress"/>
    <x v="1"/>
    <x v="54"/>
    <x v="0"/>
    <x v="1"/>
    <x v="0"/>
    <n v="216"/>
    <n v="20"/>
    <x v="1"/>
    <n v="3"/>
    <x v="0"/>
    <x v="0"/>
    <s v="Standard Rules"/>
  </r>
  <r>
    <n v="1403"/>
    <s v="263 Oak St, CityB"/>
    <x v="380"/>
    <s v="In Progress"/>
    <x v="1"/>
    <x v="48"/>
    <x v="1"/>
    <x v="3"/>
    <x v="0"/>
    <n v="186"/>
    <n v="26"/>
    <x v="0"/>
    <n v="2"/>
    <x v="4"/>
    <x v="1"/>
    <s v="Standard Rules"/>
  </r>
  <r>
    <n v="1404"/>
    <s v="335 Oak St, CityD"/>
    <x v="381"/>
    <s v="In Progress"/>
    <x v="0"/>
    <x v="51"/>
    <x v="2"/>
    <x v="4"/>
    <x v="2"/>
    <n v="203"/>
    <n v="7"/>
    <x v="2"/>
    <n v="1"/>
    <x v="3"/>
    <x v="0"/>
    <s v="Standard Rules"/>
  </r>
  <r>
    <n v="1405"/>
    <s v="123 Oak St, CityD"/>
    <x v="382"/>
    <s v="Completed"/>
    <x v="0"/>
    <x v="16"/>
    <x v="1"/>
    <x v="4"/>
    <x v="0"/>
    <n v="81"/>
    <n v="26"/>
    <x v="1"/>
    <n v="3"/>
    <x v="4"/>
    <x v="0"/>
    <s v="Standard Rules"/>
  </r>
  <r>
    <n v="1406"/>
    <s v="30 Pine St, CityE"/>
    <x v="383"/>
    <s v="In Progress"/>
    <x v="1"/>
    <x v="44"/>
    <x v="1"/>
    <x v="1"/>
    <x v="0"/>
    <n v="220"/>
    <n v="27"/>
    <x v="0"/>
    <n v="2"/>
    <x v="0"/>
    <x v="0"/>
    <s v="Expedited Rules"/>
  </r>
  <r>
    <n v="1407"/>
    <s v="991 Cedar St, CityD"/>
    <x v="384"/>
    <s v="In Progress"/>
    <x v="1"/>
    <x v="83"/>
    <x v="0"/>
    <x v="0"/>
    <x v="0"/>
    <n v="141"/>
    <n v="29"/>
    <x v="0"/>
    <n v="2"/>
    <x v="2"/>
    <x v="1"/>
    <s v="Standard Rules"/>
  </r>
  <r>
    <n v="1408"/>
    <s v="210 Elm St, CityA"/>
    <x v="385"/>
    <s v="Completed"/>
    <x v="0"/>
    <x v="38"/>
    <x v="0"/>
    <x v="1"/>
    <x v="1"/>
    <n v="178"/>
    <n v="5"/>
    <x v="0"/>
    <n v="2"/>
    <x v="2"/>
    <x v="0"/>
    <s v="Expedited Rules"/>
  </r>
  <r>
    <n v="1409"/>
    <s v="43 Pine St, CityA"/>
    <x v="386"/>
    <s v="In Progress"/>
    <x v="1"/>
    <x v="83"/>
    <x v="1"/>
    <x v="3"/>
    <x v="0"/>
    <n v="190"/>
    <n v="23"/>
    <x v="1"/>
    <n v="3"/>
    <x v="1"/>
    <x v="2"/>
    <s v="Standard Rules"/>
  </r>
  <r>
    <n v="1410"/>
    <s v="761 Elm St, CityB"/>
    <x v="387"/>
    <s v="Completed"/>
    <x v="0"/>
    <x v="56"/>
    <x v="0"/>
    <x v="4"/>
    <x v="1"/>
    <n v="199"/>
    <n v="3"/>
    <x v="1"/>
    <n v="3"/>
    <x v="2"/>
    <x v="2"/>
    <s v="Custom Rules"/>
  </r>
  <r>
    <n v="1411"/>
    <s v="778 Cedar St, CityC"/>
    <x v="388"/>
    <s v="Completed"/>
    <x v="0"/>
    <x v="52"/>
    <x v="2"/>
    <x v="1"/>
    <x v="0"/>
    <n v="203"/>
    <n v="14"/>
    <x v="1"/>
    <n v="3"/>
    <x v="1"/>
    <x v="1"/>
    <s v="Standard Rules"/>
  </r>
  <r>
    <n v="1412"/>
    <s v="853 Elm St, CityE"/>
    <x v="389"/>
    <s v="Completed"/>
    <x v="0"/>
    <x v="48"/>
    <x v="2"/>
    <x v="0"/>
    <x v="0"/>
    <n v="183"/>
    <n v="21"/>
    <x v="1"/>
    <n v="3"/>
    <x v="0"/>
    <x v="1"/>
    <s v="Standard Rules"/>
  </r>
  <r>
    <n v="1413"/>
    <s v="838 Oak St, CityC"/>
    <x v="390"/>
    <s v="In Progress"/>
    <x v="1"/>
    <x v="78"/>
    <x v="2"/>
    <x v="2"/>
    <x v="0"/>
    <n v="125"/>
    <n v="21"/>
    <x v="0"/>
    <n v="2"/>
    <x v="1"/>
    <x v="2"/>
    <s v="Custom Rules"/>
  </r>
  <r>
    <n v="1414"/>
    <s v="475 Main St, CityB"/>
    <x v="391"/>
    <s v="Completed"/>
    <x v="0"/>
    <x v="94"/>
    <x v="0"/>
    <x v="2"/>
    <x v="1"/>
    <n v="89"/>
    <n v="1"/>
    <x v="2"/>
    <n v="1"/>
    <x v="3"/>
    <x v="0"/>
    <s v="Custom Rules"/>
  </r>
  <r>
    <n v="1415"/>
    <s v="581 Oak St, CityB"/>
    <x v="392"/>
    <s v="Completed"/>
    <x v="0"/>
    <x v="85"/>
    <x v="1"/>
    <x v="0"/>
    <x v="0"/>
    <n v="203"/>
    <n v="28"/>
    <x v="1"/>
    <n v="3"/>
    <x v="2"/>
    <x v="0"/>
    <s v="Expedited Rules"/>
  </r>
  <r>
    <n v="1416"/>
    <s v="524 Main St, CityC"/>
    <x v="393"/>
    <s v="Completed"/>
    <x v="0"/>
    <x v="79"/>
    <x v="0"/>
    <x v="2"/>
    <x v="0"/>
    <n v="105"/>
    <n v="18"/>
    <x v="0"/>
    <n v="2"/>
    <x v="0"/>
    <x v="1"/>
    <s v="Standard Rules"/>
  </r>
  <r>
    <n v="1417"/>
    <s v="13 Elm St, CityB"/>
    <x v="394"/>
    <s v="Completed"/>
    <x v="0"/>
    <x v="88"/>
    <x v="2"/>
    <x v="4"/>
    <x v="1"/>
    <n v="216"/>
    <n v="9"/>
    <x v="1"/>
    <n v="3"/>
    <x v="3"/>
    <x v="1"/>
    <s v="Custom Rules"/>
  </r>
  <r>
    <n v="1418"/>
    <s v="882 Oak St, CityB"/>
    <x v="395"/>
    <s v="In Progress"/>
    <x v="1"/>
    <x v="8"/>
    <x v="1"/>
    <x v="3"/>
    <x v="0"/>
    <n v="205"/>
    <n v="17"/>
    <x v="0"/>
    <n v="2"/>
    <x v="2"/>
    <x v="2"/>
    <s v="Expedited Rules"/>
  </r>
  <r>
    <n v="1419"/>
    <s v="512 Pine St, CityC"/>
    <x v="396"/>
    <s v="Completed"/>
    <x v="0"/>
    <x v="68"/>
    <x v="0"/>
    <x v="2"/>
    <x v="0"/>
    <n v="231"/>
    <n v="11"/>
    <x v="2"/>
    <n v="1"/>
    <x v="4"/>
    <x v="1"/>
    <s v="Custom Rules"/>
  </r>
  <r>
    <n v="1420"/>
    <s v="469 Pine St, CityE"/>
    <x v="397"/>
    <s v="Completed"/>
    <x v="0"/>
    <x v="56"/>
    <x v="0"/>
    <x v="0"/>
    <x v="0"/>
    <n v="228"/>
    <n v="21"/>
    <x v="2"/>
    <n v="1"/>
    <x v="4"/>
    <x v="0"/>
    <s v="Expedited Rules"/>
  </r>
  <r>
    <n v="1421"/>
    <s v="772 Elm St, CityD"/>
    <x v="398"/>
    <s v="Completed"/>
    <x v="0"/>
    <x v="29"/>
    <x v="1"/>
    <x v="4"/>
    <x v="0"/>
    <n v="101"/>
    <n v="25"/>
    <x v="1"/>
    <n v="3"/>
    <x v="1"/>
    <x v="0"/>
    <s v="Standard Rules"/>
  </r>
  <r>
    <n v="1422"/>
    <s v="492 Cedar St, CityE"/>
    <x v="399"/>
    <s v="Completed"/>
    <x v="0"/>
    <x v="47"/>
    <x v="0"/>
    <x v="3"/>
    <x v="1"/>
    <n v="231"/>
    <n v="10"/>
    <x v="0"/>
    <n v="2"/>
    <x v="1"/>
    <x v="0"/>
    <s v="Standard Rules"/>
  </r>
  <r>
    <n v="1423"/>
    <s v="293 Elm St, CityA"/>
    <x v="400"/>
    <s v="Completed"/>
    <x v="0"/>
    <x v="88"/>
    <x v="1"/>
    <x v="3"/>
    <x v="0"/>
    <n v="192"/>
    <n v="16"/>
    <x v="2"/>
    <n v="1"/>
    <x v="0"/>
    <x v="1"/>
    <s v="Expedited Rules"/>
  </r>
  <r>
    <n v="1424"/>
    <s v="632 Main St, CityA"/>
    <x v="401"/>
    <s v="Completed"/>
    <x v="0"/>
    <x v="5"/>
    <x v="0"/>
    <x v="4"/>
    <x v="1"/>
    <n v="69"/>
    <n v="8"/>
    <x v="2"/>
    <n v="1"/>
    <x v="2"/>
    <x v="2"/>
    <s v="Custom Rules"/>
  </r>
  <r>
    <n v="1425"/>
    <s v="874 Main St, CityE"/>
    <x v="402"/>
    <s v="Completed"/>
    <x v="0"/>
    <x v="73"/>
    <x v="0"/>
    <x v="4"/>
    <x v="0"/>
    <n v="194"/>
    <n v="12"/>
    <x v="2"/>
    <n v="1"/>
    <x v="2"/>
    <x v="0"/>
    <s v="Standard Rules"/>
  </r>
  <r>
    <n v="1426"/>
    <s v="52 Main St, CityC"/>
    <x v="403"/>
    <s v="Completed"/>
    <x v="0"/>
    <x v="63"/>
    <x v="2"/>
    <x v="1"/>
    <x v="1"/>
    <n v="120"/>
    <n v="0"/>
    <x v="2"/>
    <n v="1"/>
    <x v="3"/>
    <x v="1"/>
    <s v="Expedited Rules"/>
  </r>
  <r>
    <n v="1427"/>
    <s v="953 Main St, CityC"/>
    <x v="404"/>
    <s v="Completed"/>
    <x v="0"/>
    <x v="81"/>
    <x v="1"/>
    <x v="0"/>
    <x v="0"/>
    <n v="116"/>
    <n v="22"/>
    <x v="1"/>
    <n v="3"/>
    <x v="2"/>
    <x v="1"/>
    <s v="Expedited Rules"/>
  </r>
  <r>
    <n v="1428"/>
    <s v="456 Pine St, CityE"/>
    <x v="405"/>
    <s v="Completed"/>
    <x v="0"/>
    <x v="55"/>
    <x v="0"/>
    <x v="0"/>
    <x v="1"/>
    <n v="166"/>
    <n v="10"/>
    <x v="1"/>
    <n v="3"/>
    <x v="3"/>
    <x v="0"/>
    <s v="Custom Rules"/>
  </r>
  <r>
    <n v="1429"/>
    <s v="985 Elm St, CityA"/>
    <x v="406"/>
    <s v="In Progress"/>
    <x v="1"/>
    <x v="86"/>
    <x v="1"/>
    <x v="4"/>
    <x v="0"/>
    <n v="142"/>
    <n v="11"/>
    <x v="2"/>
    <n v="1"/>
    <x v="0"/>
    <x v="1"/>
    <s v="Custom Rules"/>
  </r>
  <r>
    <n v="1430"/>
    <s v="55 Oak St, CityB"/>
    <x v="407"/>
    <s v="In Progress"/>
    <x v="1"/>
    <x v="82"/>
    <x v="1"/>
    <x v="3"/>
    <x v="0"/>
    <n v="134"/>
    <n v="21"/>
    <x v="2"/>
    <n v="1"/>
    <x v="1"/>
    <x v="0"/>
    <s v="Standard Rules"/>
  </r>
  <r>
    <n v="1431"/>
    <s v="662 Elm St, CityD"/>
    <x v="408"/>
    <s v="In Progress"/>
    <x v="0"/>
    <x v="89"/>
    <x v="2"/>
    <x v="3"/>
    <x v="2"/>
    <n v="140"/>
    <n v="10"/>
    <x v="0"/>
    <n v="2"/>
    <x v="2"/>
    <x v="1"/>
    <s v="Custom Rules"/>
  </r>
  <r>
    <n v="1432"/>
    <s v="760 Oak St, CityA"/>
    <x v="409"/>
    <s v="Completed"/>
    <x v="0"/>
    <x v="79"/>
    <x v="0"/>
    <x v="0"/>
    <x v="1"/>
    <n v="135"/>
    <n v="7"/>
    <x v="1"/>
    <n v="3"/>
    <x v="3"/>
    <x v="1"/>
    <s v="Standard Rules"/>
  </r>
  <r>
    <n v="1433"/>
    <s v="287 Pine St, CityA"/>
    <x v="410"/>
    <s v="Completed"/>
    <x v="0"/>
    <x v="9"/>
    <x v="1"/>
    <x v="1"/>
    <x v="1"/>
    <n v="144"/>
    <n v="2"/>
    <x v="2"/>
    <n v="1"/>
    <x v="3"/>
    <x v="2"/>
    <s v="Custom Rules"/>
  </r>
  <r>
    <n v="1434"/>
    <s v="305 Main St, CityA"/>
    <x v="411"/>
    <s v="Completed"/>
    <x v="0"/>
    <x v="16"/>
    <x v="1"/>
    <x v="0"/>
    <x v="0"/>
    <n v="224"/>
    <n v="23"/>
    <x v="2"/>
    <n v="1"/>
    <x v="1"/>
    <x v="0"/>
    <s v="Standard Rules"/>
  </r>
  <r>
    <n v="1435"/>
    <s v="310 Elm St, CityC"/>
    <x v="412"/>
    <s v="Completed"/>
    <x v="0"/>
    <x v="7"/>
    <x v="2"/>
    <x v="4"/>
    <x v="0"/>
    <n v="184"/>
    <n v="11"/>
    <x v="2"/>
    <n v="1"/>
    <x v="4"/>
    <x v="1"/>
    <s v="Expedited Rules"/>
  </r>
  <r>
    <n v="1436"/>
    <s v="468 Elm St, CityA"/>
    <x v="413"/>
    <s v="Completed"/>
    <x v="0"/>
    <x v="26"/>
    <x v="2"/>
    <x v="1"/>
    <x v="0"/>
    <n v="212"/>
    <n v="20"/>
    <x v="0"/>
    <n v="2"/>
    <x v="4"/>
    <x v="0"/>
    <s v="Standard Rules"/>
  </r>
  <r>
    <n v="1437"/>
    <s v="942 Main St, CityD"/>
    <x v="414"/>
    <s v="Completed"/>
    <x v="0"/>
    <x v="62"/>
    <x v="1"/>
    <x v="3"/>
    <x v="0"/>
    <n v="221"/>
    <n v="29"/>
    <x v="0"/>
    <n v="2"/>
    <x v="0"/>
    <x v="2"/>
    <s v="Expedited Rules"/>
  </r>
  <r>
    <n v="1438"/>
    <s v="179 Main St, CityA"/>
    <x v="415"/>
    <s v="Completed"/>
    <x v="0"/>
    <x v="32"/>
    <x v="1"/>
    <x v="0"/>
    <x v="0"/>
    <n v="178"/>
    <n v="12"/>
    <x v="1"/>
    <n v="3"/>
    <x v="1"/>
    <x v="0"/>
    <s v="Expedited Rules"/>
  </r>
  <r>
    <n v="1439"/>
    <s v="89 Elm St, CityD"/>
    <x v="416"/>
    <s v="Completed"/>
    <x v="0"/>
    <x v="77"/>
    <x v="2"/>
    <x v="2"/>
    <x v="0"/>
    <n v="200"/>
    <n v="20"/>
    <x v="1"/>
    <n v="3"/>
    <x v="1"/>
    <x v="2"/>
    <s v="Expedited Rules"/>
  </r>
  <r>
    <n v="1440"/>
    <s v="891 Cedar St, CityE"/>
    <x v="417"/>
    <s v="Completed"/>
    <x v="0"/>
    <x v="39"/>
    <x v="2"/>
    <x v="2"/>
    <x v="1"/>
    <n v="107"/>
    <n v="9"/>
    <x v="0"/>
    <n v="2"/>
    <x v="1"/>
    <x v="0"/>
    <s v="Expedited Rules"/>
  </r>
  <r>
    <n v="1441"/>
    <s v="280 Oak St, CityA"/>
    <x v="302"/>
    <s v="Completed"/>
    <x v="0"/>
    <x v="1"/>
    <x v="1"/>
    <x v="1"/>
    <x v="1"/>
    <n v="170"/>
    <n v="1"/>
    <x v="0"/>
    <n v="2"/>
    <x v="2"/>
    <x v="2"/>
    <s v="Standard Rules"/>
  </r>
  <r>
    <n v="1442"/>
    <s v="720 Cedar St, CityD"/>
    <x v="418"/>
    <s v="Completed"/>
    <x v="0"/>
    <x v="47"/>
    <x v="1"/>
    <x v="2"/>
    <x v="0"/>
    <n v="208"/>
    <n v="23"/>
    <x v="1"/>
    <n v="3"/>
    <x v="0"/>
    <x v="1"/>
    <s v="Expedited Rules"/>
  </r>
  <r>
    <n v="1443"/>
    <s v="65 Elm St, CityB"/>
    <x v="419"/>
    <s v="In Progress"/>
    <x v="0"/>
    <x v="40"/>
    <x v="2"/>
    <x v="2"/>
    <x v="2"/>
    <n v="87"/>
    <n v="7"/>
    <x v="2"/>
    <n v="1"/>
    <x v="3"/>
    <x v="2"/>
    <s v="Custom Rules"/>
  </r>
  <r>
    <n v="1444"/>
    <s v="67 Pine St, CityD"/>
    <x v="420"/>
    <s v="Completed"/>
    <x v="0"/>
    <x v="48"/>
    <x v="1"/>
    <x v="2"/>
    <x v="1"/>
    <n v="167"/>
    <n v="8"/>
    <x v="0"/>
    <n v="2"/>
    <x v="4"/>
    <x v="2"/>
    <s v="Standard Rules"/>
  </r>
  <r>
    <n v="1445"/>
    <s v="31 Main St, CityD"/>
    <x v="421"/>
    <s v="In Progress"/>
    <x v="0"/>
    <x v="69"/>
    <x v="2"/>
    <x v="0"/>
    <x v="2"/>
    <n v="81"/>
    <n v="2"/>
    <x v="2"/>
    <n v="1"/>
    <x v="3"/>
    <x v="1"/>
    <s v="Expedited Rules"/>
  </r>
  <r>
    <n v="1446"/>
    <s v="443 Pine St, CityD"/>
    <x v="422"/>
    <s v="Completed"/>
    <x v="0"/>
    <x v="60"/>
    <x v="1"/>
    <x v="4"/>
    <x v="0"/>
    <n v="179"/>
    <n v="25"/>
    <x v="2"/>
    <n v="1"/>
    <x v="0"/>
    <x v="0"/>
    <s v="Expedited Rules"/>
  </r>
  <r>
    <n v="1447"/>
    <s v="180 Main St, CityE"/>
    <x v="423"/>
    <s v="In Progress"/>
    <x v="1"/>
    <x v="81"/>
    <x v="2"/>
    <x v="4"/>
    <x v="0"/>
    <n v="170"/>
    <n v="13"/>
    <x v="2"/>
    <n v="1"/>
    <x v="4"/>
    <x v="0"/>
    <s v="Standard Rules"/>
  </r>
  <r>
    <n v="1448"/>
    <s v="919 Main St, CityA"/>
    <x v="424"/>
    <s v="Completed"/>
    <x v="0"/>
    <x v="52"/>
    <x v="0"/>
    <x v="4"/>
    <x v="1"/>
    <n v="206"/>
    <n v="3"/>
    <x v="0"/>
    <n v="2"/>
    <x v="3"/>
    <x v="1"/>
    <s v="Standard Rules"/>
  </r>
  <r>
    <n v="1449"/>
    <s v="983 Oak St, CityC"/>
    <x v="425"/>
    <s v="Completed"/>
    <x v="0"/>
    <x v="3"/>
    <x v="1"/>
    <x v="4"/>
    <x v="0"/>
    <n v="176"/>
    <n v="16"/>
    <x v="1"/>
    <n v="3"/>
    <x v="1"/>
    <x v="2"/>
    <s v="Custom Rules"/>
  </r>
  <r>
    <n v="1450"/>
    <s v="737 Pine St, CityB"/>
    <x v="426"/>
    <s v="In Progress"/>
    <x v="0"/>
    <x v="69"/>
    <x v="1"/>
    <x v="0"/>
    <x v="2"/>
    <n v="75"/>
    <n v="7"/>
    <x v="0"/>
    <n v="2"/>
    <x v="3"/>
    <x v="0"/>
    <s v="Standard Rules"/>
  </r>
  <r>
    <n v="1451"/>
    <s v="822 Oak St, CityA"/>
    <x v="427"/>
    <s v="In Progress"/>
    <x v="1"/>
    <x v="49"/>
    <x v="0"/>
    <x v="0"/>
    <x v="0"/>
    <n v="105"/>
    <n v="12"/>
    <x v="0"/>
    <n v="2"/>
    <x v="0"/>
    <x v="2"/>
    <s v="Custom Rules"/>
  </r>
  <r>
    <n v="1452"/>
    <s v="688 Oak St, CityB"/>
    <x v="428"/>
    <s v="In Progress"/>
    <x v="1"/>
    <x v="8"/>
    <x v="1"/>
    <x v="0"/>
    <x v="0"/>
    <n v="136"/>
    <n v="18"/>
    <x v="1"/>
    <n v="3"/>
    <x v="0"/>
    <x v="0"/>
    <s v="Standard Rules"/>
  </r>
  <r>
    <n v="1453"/>
    <s v="241 Pine St, CityA"/>
    <x v="429"/>
    <s v="In Progress"/>
    <x v="1"/>
    <x v="22"/>
    <x v="1"/>
    <x v="2"/>
    <x v="0"/>
    <n v="235"/>
    <n v="27"/>
    <x v="2"/>
    <n v="1"/>
    <x v="2"/>
    <x v="2"/>
    <s v="Custom Rules"/>
  </r>
  <r>
    <n v="1454"/>
    <s v="666 Main St, CityE"/>
    <x v="336"/>
    <s v="In Progress"/>
    <x v="0"/>
    <x v="89"/>
    <x v="1"/>
    <x v="3"/>
    <x v="2"/>
    <n v="79"/>
    <n v="3"/>
    <x v="0"/>
    <n v="2"/>
    <x v="1"/>
    <x v="2"/>
    <s v="Expedited Rules"/>
  </r>
  <r>
    <n v="1455"/>
    <s v="856 Pine St, CityE"/>
    <x v="430"/>
    <s v="Completed"/>
    <x v="0"/>
    <x v="23"/>
    <x v="0"/>
    <x v="1"/>
    <x v="0"/>
    <n v="182"/>
    <n v="15"/>
    <x v="2"/>
    <n v="1"/>
    <x v="3"/>
    <x v="0"/>
    <s v="Custom Rules"/>
  </r>
  <r>
    <n v="1456"/>
    <s v="975 Pine St, CityB"/>
    <x v="431"/>
    <s v="In Progress"/>
    <x v="1"/>
    <x v="23"/>
    <x v="1"/>
    <x v="3"/>
    <x v="0"/>
    <n v="212"/>
    <n v="20"/>
    <x v="0"/>
    <n v="2"/>
    <x v="0"/>
    <x v="2"/>
    <s v="Expedited Rules"/>
  </r>
  <r>
    <n v="1457"/>
    <s v="733 Main St, CityC"/>
    <x v="432"/>
    <s v="In Progress"/>
    <x v="1"/>
    <x v="57"/>
    <x v="1"/>
    <x v="0"/>
    <x v="0"/>
    <n v="198"/>
    <n v="28"/>
    <x v="1"/>
    <n v="3"/>
    <x v="2"/>
    <x v="0"/>
    <s v="Standard Rules"/>
  </r>
  <r>
    <n v="1458"/>
    <s v="373 Main St, CityE"/>
    <x v="433"/>
    <s v="In Progress"/>
    <x v="1"/>
    <x v="38"/>
    <x v="2"/>
    <x v="1"/>
    <x v="0"/>
    <n v="229"/>
    <n v="27"/>
    <x v="1"/>
    <n v="3"/>
    <x v="1"/>
    <x v="2"/>
    <s v="Expedited Rules"/>
  </r>
  <r>
    <n v="1459"/>
    <s v="377 Pine St, CityD"/>
    <x v="269"/>
    <s v="Completed"/>
    <x v="0"/>
    <x v="49"/>
    <x v="1"/>
    <x v="4"/>
    <x v="1"/>
    <n v="141"/>
    <n v="9"/>
    <x v="1"/>
    <n v="3"/>
    <x v="1"/>
    <x v="1"/>
    <s v="Custom Rules"/>
  </r>
  <r>
    <n v="1460"/>
    <s v="558 Elm St, CityC"/>
    <x v="434"/>
    <s v="Completed"/>
    <x v="0"/>
    <x v="55"/>
    <x v="2"/>
    <x v="3"/>
    <x v="0"/>
    <n v="60"/>
    <n v="21"/>
    <x v="0"/>
    <n v="2"/>
    <x v="3"/>
    <x v="0"/>
    <s v="Custom Rules"/>
  </r>
  <r>
    <n v="1461"/>
    <s v="675 Oak St, CityE"/>
    <x v="435"/>
    <s v="In Progress"/>
    <x v="1"/>
    <x v="31"/>
    <x v="1"/>
    <x v="2"/>
    <x v="0"/>
    <n v="174"/>
    <n v="19"/>
    <x v="1"/>
    <n v="3"/>
    <x v="1"/>
    <x v="0"/>
    <s v="Standard Rules"/>
  </r>
  <r>
    <n v="1462"/>
    <s v="554 Elm St, CityC"/>
    <x v="436"/>
    <s v="Completed"/>
    <x v="0"/>
    <x v="52"/>
    <x v="0"/>
    <x v="0"/>
    <x v="1"/>
    <n v="122"/>
    <n v="0"/>
    <x v="0"/>
    <n v="2"/>
    <x v="3"/>
    <x v="1"/>
    <s v="Standard Rules"/>
  </r>
  <r>
    <n v="1463"/>
    <s v="753 Oak St, CityD"/>
    <x v="437"/>
    <s v="In Progress"/>
    <x v="1"/>
    <x v="99"/>
    <x v="2"/>
    <x v="3"/>
    <x v="0"/>
    <n v="176"/>
    <n v="29"/>
    <x v="2"/>
    <n v="1"/>
    <x v="0"/>
    <x v="1"/>
    <s v="Standard Rules"/>
  </r>
  <r>
    <n v="1464"/>
    <s v="179 Cedar St, CityD"/>
    <x v="438"/>
    <s v="Completed"/>
    <x v="0"/>
    <x v="91"/>
    <x v="0"/>
    <x v="2"/>
    <x v="1"/>
    <n v="95"/>
    <n v="10"/>
    <x v="0"/>
    <n v="2"/>
    <x v="3"/>
    <x v="1"/>
    <s v="Standard Rules"/>
  </r>
  <r>
    <n v="1465"/>
    <s v="382 Pine St, CityC"/>
    <x v="439"/>
    <s v="In Progress"/>
    <x v="0"/>
    <x v="97"/>
    <x v="0"/>
    <x v="3"/>
    <x v="2"/>
    <n v="80"/>
    <n v="9"/>
    <x v="0"/>
    <n v="2"/>
    <x v="3"/>
    <x v="1"/>
    <s v="Custom Rules"/>
  </r>
  <r>
    <n v="1466"/>
    <s v="786 Oak St, CityB"/>
    <x v="440"/>
    <s v="In Progress"/>
    <x v="0"/>
    <x v="3"/>
    <x v="0"/>
    <x v="1"/>
    <x v="2"/>
    <n v="178"/>
    <n v="2"/>
    <x v="0"/>
    <n v="2"/>
    <x v="3"/>
    <x v="1"/>
    <s v="Expedited Rules"/>
  </r>
  <r>
    <n v="1467"/>
    <s v="834 Pine St, CityE"/>
    <x v="441"/>
    <s v="In Progress"/>
    <x v="1"/>
    <x v="59"/>
    <x v="2"/>
    <x v="0"/>
    <x v="0"/>
    <n v="207"/>
    <n v="18"/>
    <x v="1"/>
    <n v="3"/>
    <x v="3"/>
    <x v="2"/>
    <s v="Standard Rules"/>
  </r>
  <r>
    <n v="1468"/>
    <s v="418 Oak St, CityD"/>
    <x v="442"/>
    <s v="In Progress"/>
    <x v="1"/>
    <x v="51"/>
    <x v="2"/>
    <x v="3"/>
    <x v="0"/>
    <n v="78"/>
    <n v="15"/>
    <x v="1"/>
    <n v="3"/>
    <x v="0"/>
    <x v="0"/>
    <s v="Standard Rules"/>
  </r>
  <r>
    <n v="1469"/>
    <s v="89 Cedar St, CityC"/>
    <x v="443"/>
    <s v="Completed"/>
    <x v="0"/>
    <x v="25"/>
    <x v="0"/>
    <x v="0"/>
    <x v="1"/>
    <n v="70"/>
    <n v="8"/>
    <x v="2"/>
    <n v="1"/>
    <x v="4"/>
    <x v="0"/>
    <s v="Expedited Rules"/>
  </r>
  <r>
    <n v="1470"/>
    <s v="907 Elm St, CityC"/>
    <x v="444"/>
    <s v="Completed"/>
    <x v="0"/>
    <x v="84"/>
    <x v="2"/>
    <x v="3"/>
    <x v="0"/>
    <n v="86"/>
    <n v="18"/>
    <x v="1"/>
    <n v="3"/>
    <x v="3"/>
    <x v="1"/>
    <s v="Expedited Rules"/>
  </r>
  <r>
    <n v="1471"/>
    <s v="947 Oak St, CityD"/>
    <x v="445"/>
    <s v="Completed"/>
    <x v="0"/>
    <x v="83"/>
    <x v="0"/>
    <x v="0"/>
    <x v="1"/>
    <n v="204"/>
    <n v="8"/>
    <x v="1"/>
    <n v="3"/>
    <x v="1"/>
    <x v="2"/>
    <s v="Custom Rules"/>
  </r>
  <r>
    <n v="1472"/>
    <s v="462 Cedar St, CityB"/>
    <x v="446"/>
    <s v="In Progress"/>
    <x v="0"/>
    <x v="62"/>
    <x v="2"/>
    <x v="0"/>
    <x v="2"/>
    <n v="204"/>
    <n v="5"/>
    <x v="2"/>
    <n v="1"/>
    <x v="2"/>
    <x v="1"/>
    <s v="Expedited Rules"/>
  </r>
  <r>
    <n v="1473"/>
    <s v="912 Main St, CityC"/>
    <x v="447"/>
    <s v="In Progress"/>
    <x v="1"/>
    <x v="31"/>
    <x v="1"/>
    <x v="4"/>
    <x v="0"/>
    <n v="104"/>
    <n v="19"/>
    <x v="1"/>
    <n v="3"/>
    <x v="1"/>
    <x v="0"/>
    <s v="Expedited Rules"/>
  </r>
  <r>
    <n v="1474"/>
    <s v="519 Elm St, CityE"/>
    <x v="448"/>
    <s v="In Progress"/>
    <x v="1"/>
    <x v="9"/>
    <x v="1"/>
    <x v="0"/>
    <x v="0"/>
    <n v="97"/>
    <n v="23"/>
    <x v="2"/>
    <n v="1"/>
    <x v="3"/>
    <x v="2"/>
    <s v="Standard Rules"/>
  </r>
  <r>
    <n v="1475"/>
    <s v="350 Cedar St, CityB"/>
    <x v="449"/>
    <s v="Completed"/>
    <x v="0"/>
    <x v="17"/>
    <x v="0"/>
    <x v="4"/>
    <x v="1"/>
    <n v="79"/>
    <n v="10"/>
    <x v="0"/>
    <n v="2"/>
    <x v="1"/>
    <x v="2"/>
    <s v="Custom Rules"/>
  </r>
  <r>
    <n v="1476"/>
    <s v="872 Cedar St, CityB"/>
    <x v="450"/>
    <s v="Completed"/>
    <x v="0"/>
    <x v="93"/>
    <x v="0"/>
    <x v="3"/>
    <x v="0"/>
    <n v="71"/>
    <n v="14"/>
    <x v="0"/>
    <n v="2"/>
    <x v="1"/>
    <x v="1"/>
    <s v="Standard Rules"/>
  </r>
  <r>
    <n v="1477"/>
    <s v="836 Elm St, CityD"/>
    <x v="451"/>
    <s v="In Progress"/>
    <x v="1"/>
    <x v="39"/>
    <x v="2"/>
    <x v="2"/>
    <x v="0"/>
    <n v="178"/>
    <n v="25"/>
    <x v="0"/>
    <n v="2"/>
    <x v="0"/>
    <x v="0"/>
    <s v="Standard Rules"/>
  </r>
  <r>
    <n v="1478"/>
    <s v="84 Pine St, CityA"/>
    <x v="452"/>
    <s v="Completed"/>
    <x v="0"/>
    <x v="45"/>
    <x v="1"/>
    <x v="2"/>
    <x v="1"/>
    <n v="121"/>
    <n v="3"/>
    <x v="1"/>
    <n v="3"/>
    <x v="0"/>
    <x v="1"/>
    <s v="Expedited Rules"/>
  </r>
  <r>
    <n v="1479"/>
    <s v="514 Cedar St, CityA"/>
    <x v="453"/>
    <s v="In Progress"/>
    <x v="1"/>
    <x v="46"/>
    <x v="0"/>
    <x v="4"/>
    <x v="0"/>
    <n v="184"/>
    <n v="19"/>
    <x v="0"/>
    <n v="2"/>
    <x v="0"/>
    <x v="1"/>
    <s v="Custom Rules"/>
  </r>
  <r>
    <n v="1480"/>
    <s v="533 Main St, CityE"/>
    <x v="454"/>
    <s v="In Progress"/>
    <x v="1"/>
    <x v="47"/>
    <x v="1"/>
    <x v="2"/>
    <x v="0"/>
    <n v="77"/>
    <n v="28"/>
    <x v="0"/>
    <n v="2"/>
    <x v="0"/>
    <x v="1"/>
    <s v="Expedited Rules"/>
  </r>
  <r>
    <n v="1481"/>
    <s v="5 Oak St, CityE"/>
    <x v="88"/>
    <s v="In Progress"/>
    <x v="1"/>
    <x v="5"/>
    <x v="0"/>
    <x v="4"/>
    <x v="0"/>
    <n v="128"/>
    <n v="13"/>
    <x v="2"/>
    <n v="1"/>
    <x v="3"/>
    <x v="1"/>
    <s v="Expedited Rules"/>
  </r>
  <r>
    <n v="1482"/>
    <s v="681 Elm St, CityB"/>
    <x v="455"/>
    <s v="In Progress"/>
    <x v="0"/>
    <x v="89"/>
    <x v="0"/>
    <x v="1"/>
    <x v="2"/>
    <n v="222"/>
    <n v="10"/>
    <x v="0"/>
    <n v="2"/>
    <x v="3"/>
    <x v="2"/>
    <s v="Standard Rules"/>
  </r>
  <r>
    <n v="1483"/>
    <s v="701 Oak St, CityD"/>
    <x v="456"/>
    <s v="In Progress"/>
    <x v="1"/>
    <x v="42"/>
    <x v="2"/>
    <x v="0"/>
    <x v="0"/>
    <n v="69"/>
    <n v="22"/>
    <x v="0"/>
    <n v="2"/>
    <x v="3"/>
    <x v="1"/>
    <s v="Custom Rules"/>
  </r>
  <r>
    <n v="1484"/>
    <s v="120 Oak St, CityC"/>
    <x v="457"/>
    <s v="In Progress"/>
    <x v="1"/>
    <x v="26"/>
    <x v="2"/>
    <x v="3"/>
    <x v="0"/>
    <n v="89"/>
    <n v="28"/>
    <x v="0"/>
    <n v="2"/>
    <x v="1"/>
    <x v="0"/>
    <s v="Expedited Rules"/>
  </r>
  <r>
    <n v="1485"/>
    <s v="562 Pine St, CityE"/>
    <x v="458"/>
    <s v="Completed"/>
    <x v="0"/>
    <x v="8"/>
    <x v="2"/>
    <x v="2"/>
    <x v="0"/>
    <n v="183"/>
    <n v="15"/>
    <x v="1"/>
    <n v="3"/>
    <x v="3"/>
    <x v="0"/>
    <s v="Standard Rules"/>
  </r>
  <r>
    <n v="1486"/>
    <s v="673 Pine St, CityB"/>
    <x v="459"/>
    <s v="In Progress"/>
    <x v="1"/>
    <x v="92"/>
    <x v="0"/>
    <x v="2"/>
    <x v="0"/>
    <n v="116"/>
    <n v="11"/>
    <x v="2"/>
    <n v="1"/>
    <x v="1"/>
    <x v="1"/>
    <s v="Expedited Rules"/>
  </r>
  <r>
    <n v="1487"/>
    <s v="591 Oak St, CityD"/>
    <x v="460"/>
    <s v="Completed"/>
    <x v="0"/>
    <x v="43"/>
    <x v="1"/>
    <x v="4"/>
    <x v="1"/>
    <n v="186"/>
    <n v="4"/>
    <x v="1"/>
    <n v="3"/>
    <x v="2"/>
    <x v="1"/>
    <s v="Custom Rules"/>
  </r>
  <r>
    <n v="1488"/>
    <s v="705 Main St, CityB"/>
    <x v="461"/>
    <s v="In Progress"/>
    <x v="1"/>
    <x v="65"/>
    <x v="1"/>
    <x v="0"/>
    <x v="0"/>
    <n v="193"/>
    <n v="28"/>
    <x v="1"/>
    <n v="3"/>
    <x v="4"/>
    <x v="2"/>
    <s v="Custom Rules"/>
  </r>
  <r>
    <n v="1489"/>
    <s v="656 Pine St, CityB"/>
    <x v="462"/>
    <s v="In Progress"/>
    <x v="1"/>
    <x v="50"/>
    <x v="2"/>
    <x v="4"/>
    <x v="0"/>
    <n v="172"/>
    <n v="12"/>
    <x v="1"/>
    <n v="3"/>
    <x v="0"/>
    <x v="1"/>
    <s v="Custom Rules"/>
  </r>
  <r>
    <n v="1490"/>
    <s v="855 Elm St, CityA"/>
    <x v="463"/>
    <s v="Completed"/>
    <x v="0"/>
    <x v="48"/>
    <x v="2"/>
    <x v="3"/>
    <x v="0"/>
    <n v="190"/>
    <n v="12"/>
    <x v="1"/>
    <n v="3"/>
    <x v="2"/>
    <x v="0"/>
    <s v="Standard Rules"/>
  </r>
  <r>
    <n v="1491"/>
    <s v="915 Cedar St, CityA"/>
    <x v="271"/>
    <s v="In Progress"/>
    <x v="1"/>
    <x v="78"/>
    <x v="1"/>
    <x v="3"/>
    <x v="0"/>
    <n v="211"/>
    <n v="22"/>
    <x v="2"/>
    <n v="1"/>
    <x v="3"/>
    <x v="1"/>
    <s v="Custom Rules"/>
  </r>
  <r>
    <n v="1492"/>
    <s v="508 Elm St, CityA"/>
    <x v="464"/>
    <s v="In Progress"/>
    <x v="0"/>
    <x v="0"/>
    <x v="2"/>
    <x v="4"/>
    <x v="2"/>
    <n v="235"/>
    <n v="1"/>
    <x v="0"/>
    <n v="2"/>
    <x v="3"/>
    <x v="1"/>
    <s v="Standard Rules"/>
  </r>
  <r>
    <n v="1493"/>
    <s v="712 Oak St, CityB"/>
    <x v="294"/>
    <s v="Completed"/>
    <x v="0"/>
    <x v="33"/>
    <x v="0"/>
    <x v="3"/>
    <x v="1"/>
    <n v="218"/>
    <n v="4"/>
    <x v="1"/>
    <n v="3"/>
    <x v="2"/>
    <x v="1"/>
    <s v="Expedited Rules"/>
  </r>
  <r>
    <n v="1494"/>
    <s v="774 Pine St, CityC"/>
    <x v="465"/>
    <s v="In Progress"/>
    <x v="1"/>
    <x v="1"/>
    <x v="0"/>
    <x v="3"/>
    <x v="0"/>
    <n v="67"/>
    <n v="24"/>
    <x v="0"/>
    <n v="2"/>
    <x v="0"/>
    <x v="0"/>
    <s v="Expedited Rules"/>
  </r>
  <r>
    <n v="1495"/>
    <s v="846 Elm St, CityE"/>
    <x v="466"/>
    <s v="In Progress"/>
    <x v="1"/>
    <x v="46"/>
    <x v="1"/>
    <x v="1"/>
    <x v="0"/>
    <n v="118"/>
    <n v="29"/>
    <x v="0"/>
    <n v="2"/>
    <x v="0"/>
    <x v="2"/>
    <s v="Expedited Rules"/>
  </r>
  <r>
    <n v="1496"/>
    <s v="654 Main St, CityB"/>
    <x v="467"/>
    <s v="In Progress"/>
    <x v="0"/>
    <x v="71"/>
    <x v="0"/>
    <x v="0"/>
    <x v="2"/>
    <n v="231"/>
    <n v="10"/>
    <x v="0"/>
    <n v="2"/>
    <x v="3"/>
    <x v="1"/>
    <s v="Standard Rules"/>
  </r>
  <r>
    <n v="1497"/>
    <s v="25 Main St, CityA"/>
    <x v="468"/>
    <s v="Completed"/>
    <x v="0"/>
    <x v="53"/>
    <x v="0"/>
    <x v="2"/>
    <x v="0"/>
    <n v="182"/>
    <n v="14"/>
    <x v="0"/>
    <n v="2"/>
    <x v="2"/>
    <x v="1"/>
    <s v="Standard Rules"/>
  </r>
  <r>
    <n v="1498"/>
    <s v="303 Main St, CityB"/>
    <x v="469"/>
    <s v="Completed"/>
    <x v="0"/>
    <x v="80"/>
    <x v="0"/>
    <x v="4"/>
    <x v="1"/>
    <n v="181"/>
    <n v="2"/>
    <x v="2"/>
    <n v="1"/>
    <x v="1"/>
    <x v="2"/>
    <s v="Std Rules"/>
  </r>
  <r>
    <n v="1499"/>
    <s v="191 Main St, CityA"/>
    <x v="470"/>
    <s v="Completed"/>
    <x v="0"/>
    <x v="61"/>
    <x v="0"/>
    <x v="0"/>
    <x v="0"/>
    <n v="90"/>
    <n v="23"/>
    <x v="0"/>
    <n v="2"/>
    <x v="0"/>
    <x v="2"/>
    <s v="Expedited Rules"/>
  </r>
  <r>
    <n v="1500"/>
    <s v="260 Pine St, CityA"/>
    <x v="471"/>
    <s v="In Progress"/>
    <x v="0"/>
    <x v="39"/>
    <x v="0"/>
    <x v="4"/>
    <x v="2"/>
    <n v="85"/>
    <n v="7"/>
    <x v="1"/>
    <n v="3"/>
    <x v="4"/>
    <x v="0"/>
    <s v="Custom Rules"/>
  </r>
  <r>
    <n v="1501"/>
    <s v="433 Oak St, CityD"/>
    <x v="472"/>
    <s v="In Progress"/>
    <x v="1"/>
    <x v="99"/>
    <x v="2"/>
    <x v="4"/>
    <x v="0"/>
    <n v="197"/>
    <n v="19"/>
    <x v="2"/>
    <n v="1"/>
    <x v="2"/>
    <x v="1"/>
    <s v="Standard Rules"/>
  </r>
  <r>
    <n v="1502"/>
    <s v="11 Cedar St, CityC"/>
    <x v="465"/>
    <s v="In Progress"/>
    <x v="1"/>
    <x v="64"/>
    <x v="1"/>
    <x v="4"/>
    <x v="0"/>
    <n v="125"/>
    <n v="16"/>
    <x v="2"/>
    <n v="1"/>
    <x v="2"/>
    <x v="2"/>
    <s v="Custom Rules"/>
  </r>
  <r>
    <n v="1503"/>
    <s v="352 Pine St, CityC"/>
    <x v="473"/>
    <s v="Completed"/>
    <x v="0"/>
    <x v="49"/>
    <x v="0"/>
    <x v="3"/>
    <x v="1"/>
    <n v="122"/>
    <n v="1"/>
    <x v="0"/>
    <n v="2"/>
    <x v="3"/>
    <x v="0"/>
    <s v="Expedited Rules"/>
  </r>
  <r>
    <n v="1504"/>
    <s v="214 Oak St, CityD"/>
    <x v="474"/>
    <s v="In Progress"/>
    <x v="1"/>
    <x v="57"/>
    <x v="1"/>
    <x v="1"/>
    <x v="0"/>
    <n v="75"/>
    <n v="28"/>
    <x v="2"/>
    <n v="1"/>
    <x v="3"/>
    <x v="2"/>
    <s v="Expedited Rules"/>
  </r>
  <r>
    <n v="1505"/>
    <s v="635 Cedar St, CityD"/>
    <x v="319"/>
    <s v="Completed"/>
    <x v="0"/>
    <x v="22"/>
    <x v="2"/>
    <x v="1"/>
    <x v="1"/>
    <n v="77"/>
    <n v="5"/>
    <x v="1"/>
    <n v="3"/>
    <x v="2"/>
    <x v="0"/>
    <s v="Expedited Rules"/>
  </r>
  <r>
    <n v="1506"/>
    <s v="651 Cedar St, CityE"/>
    <x v="475"/>
    <s v="Completed"/>
    <x v="0"/>
    <x v="41"/>
    <x v="0"/>
    <x v="0"/>
    <x v="0"/>
    <n v="74"/>
    <n v="28"/>
    <x v="2"/>
    <n v="1"/>
    <x v="0"/>
    <x v="0"/>
    <s v="Expedited Rules"/>
  </r>
  <r>
    <n v="1507"/>
    <s v="43 Pine St, CityA"/>
    <x v="476"/>
    <s v="In Progress"/>
    <x v="1"/>
    <x v="13"/>
    <x v="1"/>
    <x v="4"/>
    <x v="0"/>
    <n v="221"/>
    <n v="24"/>
    <x v="1"/>
    <n v="3"/>
    <x v="0"/>
    <x v="1"/>
    <s v="Expedited Rules"/>
  </r>
  <r>
    <n v="1508"/>
    <s v="512 Oak St, CityC"/>
    <x v="477"/>
    <s v="In Progress"/>
    <x v="0"/>
    <x v="24"/>
    <x v="0"/>
    <x v="3"/>
    <x v="2"/>
    <n v="69"/>
    <n v="9"/>
    <x v="2"/>
    <n v="1"/>
    <x v="2"/>
    <x v="1"/>
    <s v="Standard Rules"/>
  </r>
  <r>
    <n v="1509"/>
    <s v="32 Oak St, CityD"/>
    <x v="478"/>
    <s v="In Progress"/>
    <x v="1"/>
    <x v="64"/>
    <x v="2"/>
    <x v="2"/>
    <x v="0"/>
    <n v="62"/>
    <n v="28"/>
    <x v="0"/>
    <n v="2"/>
    <x v="4"/>
    <x v="2"/>
    <s v="Expedited Rules"/>
  </r>
  <r>
    <n v="1510"/>
    <s v="882 Pine St, CityE"/>
    <x v="479"/>
    <s v="In Progress"/>
    <x v="0"/>
    <x v="89"/>
    <x v="0"/>
    <x v="4"/>
    <x v="2"/>
    <n v="209"/>
    <n v="9"/>
    <x v="2"/>
    <n v="1"/>
    <x v="3"/>
    <x v="2"/>
    <s v="Custom Rules"/>
  </r>
  <r>
    <n v="1511"/>
    <s v="789 Main St, CityD"/>
    <x v="480"/>
    <s v="Completed"/>
    <x v="0"/>
    <x v="16"/>
    <x v="1"/>
    <x v="3"/>
    <x v="1"/>
    <n v="87"/>
    <n v="9"/>
    <x v="0"/>
    <n v="2"/>
    <x v="2"/>
    <x v="2"/>
    <s v="Standard Rules"/>
  </r>
  <r>
    <n v="1512"/>
    <s v="706 Cedar St, CityE"/>
    <x v="481"/>
    <s v="In Progress"/>
    <x v="0"/>
    <x v="97"/>
    <x v="0"/>
    <x v="2"/>
    <x v="2"/>
    <n v="129"/>
    <n v="8"/>
    <x v="2"/>
    <n v="1"/>
    <x v="4"/>
    <x v="1"/>
    <s v="Expedited Rules"/>
  </r>
  <r>
    <n v="1513"/>
    <s v="902 Oak St, CityD"/>
    <x v="482"/>
    <s v="Completed"/>
    <x v="0"/>
    <x v="32"/>
    <x v="2"/>
    <x v="4"/>
    <x v="0"/>
    <n v="133"/>
    <n v="22"/>
    <x v="0"/>
    <n v="2"/>
    <x v="3"/>
    <x v="2"/>
    <s v="Custom Rules"/>
  </r>
  <r>
    <n v="1514"/>
    <s v="28 Pine St, CityA"/>
    <x v="483"/>
    <s v="Completed"/>
    <x v="0"/>
    <x v="34"/>
    <x v="1"/>
    <x v="0"/>
    <x v="0"/>
    <n v="201"/>
    <n v="25"/>
    <x v="1"/>
    <n v="3"/>
    <x v="1"/>
    <x v="0"/>
    <s v="Expedited Rules"/>
  </r>
  <r>
    <n v="1515"/>
    <s v="986 Pine St, CityA"/>
    <x v="484"/>
    <s v="In Progress"/>
    <x v="1"/>
    <x v="96"/>
    <x v="0"/>
    <x v="2"/>
    <x v="0"/>
    <n v="188"/>
    <n v="16"/>
    <x v="0"/>
    <n v="2"/>
    <x v="2"/>
    <x v="2"/>
    <s v="Expedited Rules"/>
  </r>
  <r>
    <n v="1516"/>
    <s v="487 Oak St, CityE"/>
    <x v="485"/>
    <s v="Completed"/>
    <x v="0"/>
    <x v="59"/>
    <x v="0"/>
    <x v="4"/>
    <x v="1"/>
    <n v="172"/>
    <n v="3"/>
    <x v="2"/>
    <n v="1"/>
    <x v="3"/>
    <x v="0"/>
    <s v="Standard Rules"/>
  </r>
  <r>
    <n v="1517"/>
    <s v="95 Main St, CityB"/>
    <x v="249"/>
    <s v="In Progress"/>
    <x v="1"/>
    <x v="57"/>
    <x v="0"/>
    <x v="0"/>
    <x v="0"/>
    <n v="231"/>
    <n v="16"/>
    <x v="0"/>
    <n v="2"/>
    <x v="0"/>
    <x v="2"/>
    <s v="Standard Rules"/>
  </r>
  <r>
    <n v="1518"/>
    <s v="742 Main St, CityD"/>
    <x v="226"/>
    <s v="In Progress"/>
    <x v="1"/>
    <x v="94"/>
    <x v="1"/>
    <x v="3"/>
    <x v="0"/>
    <n v="226"/>
    <n v="14"/>
    <x v="1"/>
    <n v="3"/>
    <x v="3"/>
    <x v="0"/>
    <s v="Expedited Rules"/>
  </r>
  <r>
    <n v="1519"/>
    <s v="389 Oak St, CityB"/>
    <x v="486"/>
    <s v="In Progress"/>
    <x v="1"/>
    <x v="77"/>
    <x v="2"/>
    <x v="4"/>
    <x v="0"/>
    <n v="172"/>
    <n v="27"/>
    <x v="1"/>
    <n v="3"/>
    <x v="3"/>
    <x v="0"/>
    <s v="Custom Rules"/>
  </r>
  <r>
    <n v="1520"/>
    <s v="619 Pine St, CityA"/>
    <x v="487"/>
    <s v="Completed"/>
    <x v="0"/>
    <x v="66"/>
    <x v="2"/>
    <x v="1"/>
    <x v="1"/>
    <n v="206"/>
    <n v="0"/>
    <x v="1"/>
    <n v="3"/>
    <x v="0"/>
    <x v="0"/>
    <s v="Expedited Rules"/>
  </r>
  <r>
    <n v="1521"/>
    <s v="331 Oak St, CityE"/>
    <x v="488"/>
    <s v="Completed"/>
    <x v="0"/>
    <x v="50"/>
    <x v="2"/>
    <x v="1"/>
    <x v="0"/>
    <n v="205"/>
    <n v="15"/>
    <x v="2"/>
    <n v="1"/>
    <x v="0"/>
    <x v="2"/>
    <s v="Expedited Rules"/>
  </r>
  <r>
    <n v="1522"/>
    <s v="796 Pine St, CityB"/>
    <x v="489"/>
    <s v="Completed"/>
    <x v="0"/>
    <x v="6"/>
    <x v="1"/>
    <x v="4"/>
    <x v="0"/>
    <n v="136"/>
    <n v="25"/>
    <x v="2"/>
    <n v="1"/>
    <x v="2"/>
    <x v="2"/>
    <s v="Standard Rules"/>
  </r>
  <r>
    <n v="1523"/>
    <s v="629 Pine St, CityA"/>
    <x v="185"/>
    <s v="In Progress"/>
    <x v="1"/>
    <x v="72"/>
    <x v="2"/>
    <x v="4"/>
    <x v="0"/>
    <n v="100"/>
    <n v="22"/>
    <x v="1"/>
    <n v="3"/>
    <x v="1"/>
    <x v="0"/>
    <s v="Standard Rules"/>
  </r>
  <r>
    <n v="1524"/>
    <s v="11 Elm St, CityE"/>
    <x v="490"/>
    <s v="Completed"/>
    <x v="0"/>
    <x v="90"/>
    <x v="1"/>
    <x v="4"/>
    <x v="0"/>
    <n v="79"/>
    <n v="29"/>
    <x v="2"/>
    <n v="1"/>
    <x v="4"/>
    <x v="0"/>
    <s v="Standard Rules"/>
  </r>
  <r>
    <n v="1525"/>
    <s v="884 Main St, CityE"/>
    <x v="491"/>
    <s v="Completed"/>
    <x v="0"/>
    <x v="62"/>
    <x v="2"/>
    <x v="3"/>
    <x v="0"/>
    <n v="120"/>
    <n v="18"/>
    <x v="2"/>
    <n v="1"/>
    <x v="2"/>
    <x v="2"/>
    <s v="Custom Rules"/>
  </r>
  <r>
    <n v="1526"/>
    <s v="456 Main St, CityE"/>
    <x v="492"/>
    <s v="In Progress"/>
    <x v="1"/>
    <x v="83"/>
    <x v="2"/>
    <x v="1"/>
    <x v="0"/>
    <n v="230"/>
    <n v="11"/>
    <x v="2"/>
    <n v="1"/>
    <x v="4"/>
    <x v="0"/>
    <s v="Custom Rules"/>
  </r>
  <r>
    <n v="1527"/>
    <s v="186 Pine St, CityC"/>
    <x v="359"/>
    <s v="Completed"/>
    <x v="0"/>
    <x v="63"/>
    <x v="2"/>
    <x v="3"/>
    <x v="0"/>
    <n v="159"/>
    <n v="27"/>
    <x v="2"/>
    <n v="1"/>
    <x v="4"/>
    <x v="1"/>
    <s v="Standard Rules"/>
  </r>
  <r>
    <n v="1528"/>
    <s v="714 Cedar St, CityD"/>
    <x v="493"/>
    <s v="In Progress"/>
    <x v="1"/>
    <x v="89"/>
    <x v="0"/>
    <x v="0"/>
    <x v="0"/>
    <n v="124"/>
    <n v="19"/>
    <x v="2"/>
    <n v="1"/>
    <x v="3"/>
    <x v="1"/>
    <s v="Standard Rules"/>
  </r>
  <r>
    <n v="1529"/>
    <s v="821 Cedar St, CityA"/>
    <x v="494"/>
    <s v="In Progress"/>
    <x v="0"/>
    <x v="72"/>
    <x v="2"/>
    <x v="0"/>
    <x v="2"/>
    <n v="213"/>
    <n v="1"/>
    <x v="0"/>
    <n v="2"/>
    <x v="1"/>
    <x v="2"/>
    <s v="Custom Rules"/>
  </r>
  <r>
    <n v="1530"/>
    <s v="260 Cedar St, CityA"/>
    <x v="495"/>
    <s v="In Progress"/>
    <x v="1"/>
    <x v="27"/>
    <x v="1"/>
    <x v="4"/>
    <x v="0"/>
    <n v="72"/>
    <n v="22"/>
    <x v="1"/>
    <n v="3"/>
    <x v="4"/>
    <x v="0"/>
    <s v="Custom Rules"/>
  </r>
  <r>
    <n v="1531"/>
    <s v="715 Cedar St, CityD"/>
    <x v="226"/>
    <s v="In Progress"/>
    <x v="0"/>
    <x v="53"/>
    <x v="0"/>
    <x v="0"/>
    <x v="2"/>
    <n v="193"/>
    <n v="10"/>
    <x v="0"/>
    <n v="2"/>
    <x v="2"/>
    <x v="0"/>
    <s v="Expedited Rules"/>
  </r>
  <r>
    <n v="1532"/>
    <s v="179 Pine St, CityC"/>
    <x v="496"/>
    <s v="In Progress"/>
    <x v="0"/>
    <x v="67"/>
    <x v="2"/>
    <x v="1"/>
    <x v="2"/>
    <n v="78"/>
    <n v="7"/>
    <x v="1"/>
    <n v="3"/>
    <x v="1"/>
    <x v="0"/>
    <s v="Standard Rules"/>
  </r>
  <r>
    <n v="1533"/>
    <s v="875 Elm St, CityA"/>
    <x v="497"/>
    <s v="In Progress"/>
    <x v="0"/>
    <x v="3"/>
    <x v="1"/>
    <x v="1"/>
    <x v="2"/>
    <n v="208"/>
    <n v="10"/>
    <x v="2"/>
    <n v="1"/>
    <x v="1"/>
    <x v="1"/>
    <s v="Custom Rules"/>
  </r>
  <r>
    <n v="1534"/>
    <s v="298 Cedar St, CityC"/>
    <x v="498"/>
    <s v="Completed"/>
    <x v="0"/>
    <x v="48"/>
    <x v="0"/>
    <x v="0"/>
    <x v="0"/>
    <n v="205"/>
    <n v="12"/>
    <x v="0"/>
    <n v="2"/>
    <x v="0"/>
    <x v="2"/>
    <s v="Custom Rules"/>
  </r>
  <r>
    <n v="1535"/>
    <s v="437 Main St, CityB"/>
    <x v="499"/>
    <s v="Completed"/>
    <x v="0"/>
    <x v="46"/>
    <x v="1"/>
    <x v="2"/>
    <x v="0"/>
    <n v="228"/>
    <n v="11"/>
    <x v="0"/>
    <n v="2"/>
    <x v="3"/>
    <x v="1"/>
    <s v="Standard Rules"/>
  </r>
  <r>
    <n v="1536"/>
    <s v="992 Main St, CityB"/>
    <x v="500"/>
    <s v="Completed"/>
    <x v="0"/>
    <x v="97"/>
    <x v="1"/>
    <x v="2"/>
    <x v="1"/>
    <n v="191"/>
    <n v="7"/>
    <x v="1"/>
    <n v="3"/>
    <x v="1"/>
    <x v="2"/>
    <s v="Expedited Rules"/>
  </r>
  <r>
    <n v="1537"/>
    <s v="494 Pine St, CityB"/>
    <x v="501"/>
    <s v="Completed"/>
    <x v="0"/>
    <x v="48"/>
    <x v="2"/>
    <x v="4"/>
    <x v="0"/>
    <n v="195"/>
    <n v="23"/>
    <x v="0"/>
    <n v="2"/>
    <x v="2"/>
    <x v="0"/>
    <s v="Custom Rules"/>
  </r>
  <r>
    <n v="1538"/>
    <s v="6 Pine St, CityB"/>
    <x v="502"/>
    <s v="Completed"/>
    <x v="0"/>
    <x v="85"/>
    <x v="0"/>
    <x v="2"/>
    <x v="0"/>
    <n v="192"/>
    <n v="14"/>
    <x v="0"/>
    <n v="2"/>
    <x v="3"/>
    <x v="0"/>
    <s v="Custom Rules"/>
  </r>
  <r>
    <n v="1539"/>
    <s v="792 Pine St, CityA"/>
    <x v="503"/>
    <s v="In Progress"/>
    <x v="1"/>
    <x v="34"/>
    <x v="2"/>
    <x v="1"/>
    <x v="0"/>
    <n v="173"/>
    <n v="17"/>
    <x v="0"/>
    <n v="2"/>
    <x v="4"/>
    <x v="1"/>
    <s v="Custom Rules"/>
  </r>
  <r>
    <n v="1540"/>
    <s v="310 Elm St, CityB"/>
    <x v="504"/>
    <s v="In Progress"/>
    <x v="1"/>
    <x v="65"/>
    <x v="0"/>
    <x v="4"/>
    <x v="0"/>
    <n v="231"/>
    <n v="16"/>
    <x v="1"/>
    <n v="3"/>
    <x v="0"/>
    <x v="2"/>
    <s v="Expedited Rules"/>
  </r>
  <r>
    <n v="1541"/>
    <s v="349 Cedar St, CityD"/>
    <x v="505"/>
    <s v="In Progress"/>
    <x v="0"/>
    <x v="2"/>
    <x v="2"/>
    <x v="2"/>
    <x v="2"/>
    <n v="138"/>
    <n v="3"/>
    <x v="0"/>
    <n v="2"/>
    <x v="3"/>
    <x v="0"/>
    <s v="Standard Rules"/>
  </r>
  <r>
    <n v="1542"/>
    <s v="235 Pine St, CityA"/>
    <x v="506"/>
    <s v="In Progress"/>
    <x v="1"/>
    <x v="36"/>
    <x v="1"/>
    <x v="2"/>
    <x v="0"/>
    <n v="87"/>
    <n v="28"/>
    <x v="2"/>
    <n v="1"/>
    <x v="0"/>
    <x v="1"/>
    <s v="Standard Rules"/>
  </r>
  <r>
    <n v="1543"/>
    <s v="104 Elm St, CityB"/>
    <x v="507"/>
    <s v="Completed"/>
    <x v="0"/>
    <x v="82"/>
    <x v="0"/>
    <x v="1"/>
    <x v="1"/>
    <n v="123"/>
    <n v="10"/>
    <x v="2"/>
    <n v="1"/>
    <x v="1"/>
    <x v="2"/>
    <s v="Standard Rules"/>
  </r>
  <r>
    <n v="1544"/>
    <s v="136 Cedar St, CityE"/>
    <x v="508"/>
    <s v="Completed"/>
    <x v="0"/>
    <x v="57"/>
    <x v="2"/>
    <x v="3"/>
    <x v="1"/>
    <n v="179"/>
    <n v="9"/>
    <x v="2"/>
    <n v="1"/>
    <x v="4"/>
    <x v="0"/>
    <s v="Standard Rules"/>
  </r>
  <r>
    <n v="1545"/>
    <s v="25 Pine St, CityD"/>
    <x v="509"/>
    <s v="In Progress"/>
    <x v="0"/>
    <x v="50"/>
    <x v="2"/>
    <x v="3"/>
    <x v="2"/>
    <n v="198"/>
    <n v="0"/>
    <x v="0"/>
    <n v="2"/>
    <x v="4"/>
    <x v="0"/>
    <s v="Custom Rules"/>
  </r>
  <r>
    <n v="1546"/>
    <s v="376 Pine St, CityA"/>
    <x v="510"/>
    <s v="In Progress"/>
    <x v="0"/>
    <x v="9"/>
    <x v="1"/>
    <x v="1"/>
    <x v="2"/>
    <n v="130"/>
    <n v="3"/>
    <x v="0"/>
    <n v="2"/>
    <x v="0"/>
    <x v="2"/>
    <s v="Expedited Rules"/>
  </r>
  <r>
    <n v="1547"/>
    <s v="726 Cedar St, CityC"/>
    <x v="511"/>
    <s v="Completed"/>
    <x v="0"/>
    <x v="55"/>
    <x v="2"/>
    <x v="0"/>
    <x v="0"/>
    <n v="205"/>
    <n v="29"/>
    <x v="0"/>
    <n v="2"/>
    <x v="3"/>
    <x v="2"/>
    <s v="Custom Rules"/>
  </r>
  <r>
    <n v="1548"/>
    <s v="651 Cedar St, CityA"/>
    <x v="512"/>
    <s v="Completed"/>
    <x v="0"/>
    <x v="67"/>
    <x v="2"/>
    <x v="3"/>
    <x v="0"/>
    <n v="62"/>
    <n v="25"/>
    <x v="2"/>
    <n v="1"/>
    <x v="4"/>
    <x v="1"/>
    <s v="Standard Rules"/>
  </r>
  <r>
    <n v="1549"/>
    <s v="429 Pine St, CityA"/>
    <x v="513"/>
    <s v="In Progress"/>
    <x v="0"/>
    <x v="97"/>
    <x v="2"/>
    <x v="2"/>
    <x v="2"/>
    <n v="75"/>
    <n v="4"/>
    <x v="2"/>
    <n v="1"/>
    <x v="2"/>
    <x v="1"/>
    <s v="Expedited Rules"/>
  </r>
  <r>
    <n v="1550"/>
    <s v="286 Pine St, CityE"/>
    <x v="514"/>
    <s v="Completed"/>
    <x v="0"/>
    <x v="88"/>
    <x v="2"/>
    <x v="4"/>
    <x v="0"/>
    <n v="72"/>
    <n v="26"/>
    <x v="1"/>
    <n v="3"/>
    <x v="0"/>
    <x v="0"/>
    <s v="Expedited Rules"/>
  </r>
  <r>
    <n v="1551"/>
    <s v="719 Pine St, CityA"/>
    <x v="515"/>
    <s v="In Progress"/>
    <x v="0"/>
    <x v="44"/>
    <x v="0"/>
    <x v="4"/>
    <x v="2"/>
    <n v="173"/>
    <n v="4"/>
    <x v="2"/>
    <n v="1"/>
    <x v="1"/>
    <x v="2"/>
    <s v="Custom Rules"/>
  </r>
  <r>
    <n v="1552"/>
    <s v="67 Main St, CityC"/>
    <x v="82"/>
    <s v="Completed"/>
    <x v="0"/>
    <x v="87"/>
    <x v="2"/>
    <x v="1"/>
    <x v="1"/>
    <n v="101"/>
    <n v="8"/>
    <x v="1"/>
    <n v="3"/>
    <x v="3"/>
    <x v="2"/>
    <s v="Custom Rules"/>
  </r>
  <r>
    <n v="1553"/>
    <s v="899 Oak St, CityD"/>
    <x v="516"/>
    <s v="Completed"/>
    <x v="0"/>
    <x v="43"/>
    <x v="2"/>
    <x v="2"/>
    <x v="1"/>
    <n v="187"/>
    <n v="2"/>
    <x v="2"/>
    <n v="1"/>
    <x v="3"/>
    <x v="0"/>
    <s v="Custom Rules"/>
  </r>
  <r>
    <n v="1554"/>
    <s v="411 Cedar St, CityB"/>
    <x v="148"/>
    <s v="In Progress"/>
    <x v="0"/>
    <x v="91"/>
    <x v="2"/>
    <x v="3"/>
    <x v="2"/>
    <n v="179"/>
    <n v="0"/>
    <x v="0"/>
    <n v="2"/>
    <x v="0"/>
    <x v="2"/>
    <s v="Standard Rules"/>
  </r>
  <r>
    <n v="1555"/>
    <s v="929 Elm St, CityA"/>
    <x v="517"/>
    <s v="Completed"/>
    <x v="0"/>
    <x v="18"/>
    <x v="1"/>
    <x v="1"/>
    <x v="1"/>
    <n v="222"/>
    <n v="2"/>
    <x v="2"/>
    <n v="1"/>
    <x v="1"/>
    <x v="0"/>
    <s v="Expedited Rules"/>
  </r>
  <r>
    <n v="1556"/>
    <s v="25 Elm St, CityA"/>
    <x v="518"/>
    <s v="Completed"/>
    <x v="0"/>
    <x v="91"/>
    <x v="2"/>
    <x v="1"/>
    <x v="0"/>
    <n v="106"/>
    <n v="13"/>
    <x v="2"/>
    <n v="1"/>
    <x v="2"/>
    <x v="2"/>
    <s v="Expedited Rules"/>
  </r>
  <r>
    <n v="1557"/>
    <s v="585 Elm St, CityB"/>
    <x v="519"/>
    <s v="In Progress"/>
    <x v="1"/>
    <x v="72"/>
    <x v="0"/>
    <x v="4"/>
    <x v="0"/>
    <n v="75"/>
    <n v="13"/>
    <x v="0"/>
    <n v="2"/>
    <x v="1"/>
    <x v="0"/>
    <s v="Expedited Rules"/>
  </r>
  <r>
    <n v="1558"/>
    <s v="457 Cedar St, CityC"/>
    <x v="520"/>
    <s v="Completed"/>
    <x v="0"/>
    <x v="71"/>
    <x v="2"/>
    <x v="0"/>
    <x v="0"/>
    <n v="170"/>
    <n v="29"/>
    <x v="2"/>
    <n v="1"/>
    <x v="1"/>
    <x v="1"/>
    <s v="Expedited Rules"/>
  </r>
  <r>
    <n v="1559"/>
    <s v="571 Oak St, CityD"/>
    <x v="521"/>
    <s v="In Progress"/>
    <x v="1"/>
    <x v="83"/>
    <x v="2"/>
    <x v="1"/>
    <x v="0"/>
    <n v="195"/>
    <n v="23"/>
    <x v="2"/>
    <n v="1"/>
    <x v="2"/>
    <x v="1"/>
    <s v="Expedited Rules"/>
  </r>
  <r>
    <n v="1560"/>
    <s v="69 Elm St, CityE"/>
    <x v="522"/>
    <s v="Completed"/>
    <x v="0"/>
    <x v="41"/>
    <x v="1"/>
    <x v="1"/>
    <x v="0"/>
    <n v="217"/>
    <n v="19"/>
    <x v="1"/>
    <n v="3"/>
    <x v="4"/>
    <x v="0"/>
    <s v="Expedited Rules"/>
  </r>
  <r>
    <n v="1561"/>
    <s v="424 Main St, CityE"/>
    <x v="523"/>
    <s v="Completed"/>
    <x v="0"/>
    <x v="20"/>
    <x v="1"/>
    <x v="1"/>
    <x v="0"/>
    <n v="176"/>
    <n v="18"/>
    <x v="2"/>
    <n v="1"/>
    <x v="0"/>
    <x v="2"/>
    <s v="Expedited Rules"/>
  </r>
  <r>
    <n v="1562"/>
    <s v="41 Elm St, CityB"/>
    <x v="524"/>
    <s v="In Progress"/>
    <x v="0"/>
    <x v="71"/>
    <x v="0"/>
    <x v="0"/>
    <x v="2"/>
    <n v="135"/>
    <n v="3"/>
    <x v="2"/>
    <n v="1"/>
    <x v="4"/>
    <x v="0"/>
    <s v="Standard Rules"/>
  </r>
  <r>
    <n v="1563"/>
    <s v="151 Oak St, CityB"/>
    <x v="525"/>
    <s v="Completed"/>
    <x v="0"/>
    <x v="44"/>
    <x v="0"/>
    <x v="4"/>
    <x v="0"/>
    <n v="69"/>
    <n v="14"/>
    <x v="2"/>
    <n v="1"/>
    <x v="0"/>
    <x v="0"/>
    <s v="Expedited Rules"/>
  </r>
  <r>
    <n v="1564"/>
    <s v="765 Pine St, CityA"/>
    <x v="526"/>
    <s v="In Progress"/>
    <x v="0"/>
    <x v="43"/>
    <x v="0"/>
    <x v="4"/>
    <x v="2"/>
    <n v="210"/>
    <n v="1"/>
    <x v="0"/>
    <n v="2"/>
    <x v="0"/>
    <x v="0"/>
    <s v="Standard Rules"/>
  </r>
  <r>
    <n v="1565"/>
    <s v="381 Main St, CityE"/>
    <x v="527"/>
    <s v="In Progress"/>
    <x v="1"/>
    <x v="81"/>
    <x v="2"/>
    <x v="3"/>
    <x v="0"/>
    <n v="202"/>
    <n v="27"/>
    <x v="0"/>
    <n v="2"/>
    <x v="4"/>
    <x v="2"/>
    <s v="Expedited Rules"/>
  </r>
  <r>
    <n v="1566"/>
    <s v="808 Main St, CityA"/>
    <x v="528"/>
    <s v="In Progress"/>
    <x v="1"/>
    <x v="30"/>
    <x v="2"/>
    <x v="4"/>
    <x v="0"/>
    <n v="75"/>
    <n v="20"/>
    <x v="0"/>
    <n v="2"/>
    <x v="4"/>
    <x v="0"/>
    <s v="Standard Rules"/>
  </r>
  <r>
    <n v="1567"/>
    <s v="538 Oak St, CityE"/>
    <x v="529"/>
    <s v="Completed"/>
    <x v="0"/>
    <x v="10"/>
    <x v="2"/>
    <x v="0"/>
    <x v="0"/>
    <n v="168"/>
    <n v="19"/>
    <x v="2"/>
    <n v="1"/>
    <x v="0"/>
    <x v="1"/>
    <s v="Custom Rules"/>
  </r>
  <r>
    <n v="1568"/>
    <s v="544 Main St, CityC"/>
    <x v="530"/>
    <s v="In Progress"/>
    <x v="0"/>
    <x v="29"/>
    <x v="0"/>
    <x v="0"/>
    <x v="2"/>
    <n v="228"/>
    <n v="6"/>
    <x v="2"/>
    <n v="1"/>
    <x v="2"/>
    <x v="2"/>
    <s v="Expedited Rules"/>
  </r>
  <r>
    <n v="1569"/>
    <s v="902 Elm St, CityC"/>
    <x v="531"/>
    <s v="Completed"/>
    <x v="0"/>
    <x v="66"/>
    <x v="1"/>
    <x v="4"/>
    <x v="0"/>
    <n v="230"/>
    <n v="14"/>
    <x v="1"/>
    <n v="3"/>
    <x v="0"/>
    <x v="1"/>
    <s v="Standard Rules"/>
  </r>
  <r>
    <n v="1570"/>
    <s v="943 Elm St, CityD"/>
    <x v="320"/>
    <s v="In Progress"/>
    <x v="0"/>
    <x v="42"/>
    <x v="2"/>
    <x v="4"/>
    <x v="2"/>
    <n v="81"/>
    <n v="4"/>
    <x v="0"/>
    <n v="2"/>
    <x v="2"/>
    <x v="2"/>
    <s v="Expedited Rules"/>
  </r>
  <r>
    <n v="1571"/>
    <s v="821 Elm St, CityB"/>
    <x v="532"/>
    <s v="Completed"/>
    <x v="0"/>
    <x v="10"/>
    <x v="2"/>
    <x v="4"/>
    <x v="1"/>
    <n v="208"/>
    <n v="7"/>
    <x v="1"/>
    <n v="3"/>
    <x v="1"/>
    <x v="0"/>
    <s v="Expedited Rules"/>
  </r>
  <r>
    <n v="1572"/>
    <s v="680 Pine St, CityD"/>
    <x v="533"/>
    <s v="Completed"/>
    <x v="0"/>
    <x v="92"/>
    <x v="2"/>
    <x v="3"/>
    <x v="1"/>
    <n v="114"/>
    <n v="1"/>
    <x v="0"/>
    <n v="2"/>
    <x v="4"/>
    <x v="1"/>
    <s v="Expedited Rules"/>
  </r>
  <r>
    <n v="1573"/>
    <s v="491 Elm St, CityA"/>
    <x v="534"/>
    <s v="Completed"/>
    <x v="0"/>
    <x v="56"/>
    <x v="1"/>
    <x v="2"/>
    <x v="0"/>
    <n v="162"/>
    <n v="20"/>
    <x v="2"/>
    <n v="1"/>
    <x v="2"/>
    <x v="2"/>
    <s v="Custom Rules"/>
  </r>
  <r>
    <n v="1574"/>
    <s v="177 Pine St, CityE"/>
    <x v="535"/>
    <s v="In Progress"/>
    <x v="0"/>
    <x v="56"/>
    <x v="2"/>
    <x v="1"/>
    <x v="2"/>
    <n v="170"/>
    <n v="8"/>
    <x v="0"/>
    <n v="2"/>
    <x v="0"/>
    <x v="2"/>
    <s v="Standard Rules"/>
  </r>
  <r>
    <n v="1575"/>
    <s v="649 Cedar St, CityA"/>
    <x v="536"/>
    <s v="Completed"/>
    <x v="0"/>
    <x v="74"/>
    <x v="2"/>
    <x v="1"/>
    <x v="1"/>
    <n v="165"/>
    <n v="6"/>
    <x v="0"/>
    <n v="2"/>
    <x v="3"/>
    <x v="1"/>
    <s v="Custom Rules"/>
  </r>
  <r>
    <n v="1576"/>
    <s v="150 Elm St, CityE"/>
    <x v="537"/>
    <s v="In Progress"/>
    <x v="1"/>
    <x v="15"/>
    <x v="2"/>
    <x v="0"/>
    <x v="0"/>
    <n v="230"/>
    <n v="25"/>
    <x v="1"/>
    <n v="3"/>
    <x v="3"/>
    <x v="0"/>
    <s v="Custom Rules"/>
  </r>
  <r>
    <n v="1577"/>
    <s v="149 Main St, CityD"/>
    <x v="538"/>
    <s v="Completed"/>
    <x v="0"/>
    <x v="8"/>
    <x v="2"/>
    <x v="4"/>
    <x v="0"/>
    <n v="146"/>
    <n v="28"/>
    <x v="0"/>
    <n v="2"/>
    <x v="2"/>
    <x v="2"/>
    <s v="Standard Rules"/>
  </r>
  <r>
    <n v="1578"/>
    <s v="526 Main St, CityE"/>
    <x v="539"/>
    <s v="Completed"/>
    <x v="0"/>
    <x v="12"/>
    <x v="1"/>
    <x v="2"/>
    <x v="0"/>
    <n v="77"/>
    <n v="21"/>
    <x v="1"/>
    <n v="3"/>
    <x v="2"/>
    <x v="2"/>
    <s v="Standard Rules"/>
  </r>
  <r>
    <n v="1579"/>
    <s v="169 Elm St, CityD"/>
    <x v="155"/>
    <s v="Completed"/>
    <x v="0"/>
    <x v="13"/>
    <x v="1"/>
    <x v="1"/>
    <x v="1"/>
    <n v="138"/>
    <n v="0"/>
    <x v="2"/>
    <n v="1"/>
    <x v="0"/>
    <x v="2"/>
    <s v="Expedited Rules"/>
  </r>
  <r>
    <n v="1580"/>
    <s v="860 Oak St, CityB"/>
    <x v="540"/>
    <s v="In Progress"/>
    <x v="0"/>
    <x v="71"/>
    <x v="1"/>
    <x v="1"/>
    <x v="2"/>
    <n v="61"/>
    <n v="6"/>
    <x v="1"/>
    <n v="3"/>
    <x v="0"/>
    <x v="0"/>
    <s v="Expedited Rules"/>
  </r>
  <r>
    <n v="1581"/>
    <s v="848 Oak St, CityD"/>
    <x v="385"/>
    <s v="Completed"/>
    <x v="0"/>
    <x v="87"/>
    <x v="2"/>
    <x v="2"/>
    <x v="1"/>
    <n v="76"/>
    <n v="10"/>
    <x v="1"/>
    <n v="3"/>
    <x v="2"/>
    <x v="0"/>
    <s v="Custom Rules"/>
  </r>
  <r>
    <n v="1582"/>
    <s v="62 Pine St, CityA"/>
    <x v="541"/>
    <s v="Completed"/>
    <x v="0"/>
    <x v="59"/>
    <x v="2"/>
    <x v="1"/>
    <x v="0"/>
    <n v="217"/>
    <n v="12"/>
    <x v="0"/>
    <n v="2"/>
    <x v="0"/>
    <x v="0"/>
    <s v="Custom Rules"/>
  </r>
  <r>
    <n v="1583"/>
    <s v="892 Oak St, CityD"/>
    <x v="542"/>
    <s v="Completed"/>
    <x v="0"/>
    <x v="0"/>
    <x v="0"/>
    <x v="0"/>
    <x v="0"/>
    <n v="168"/>
    <n v="23"/>
    <x v="0"/>
    <n v="2"/>
    <x v="2"/>
    <x v="0"/>
    <s v="Standard Rules"/>
  </r>
  <r>
    <n v="1584"/>
    <s v="29 Elm St, CityC"/>
    <x v="543"/>
    <s v="In Progress"/>
    <x v="1"/>
    <x v="70"/>
    <x v="2"/>
    <x v="4"/>
    <x v="0"/>
    <n v="239"/>
    <n v="22"/>
    <x v="1"/>
    <n v="3"/>
    <x v="0"/>
    <x v="2"/>
    <s v="Standard Rules"/>
  </r>
  <r>
    <n v="1585"/>
    <s v="401 Pine St, CityE"/>
    <x v="544"/>
    <s v="In Progress"/>
    <x v="1"/>
    <x v="54"/>
    <x v="0"/>
    <x v="2"/>
    <x v="0"/>
    <n v="66"/>
    <n v="21"/>
    <x v="0"/>
    <n v="2"/>
    <x v="0"/>
    <x v="0"/>
    <s v="Custom Rules"/>
  </r>
  <r>
    <n v="1586"/>
    <s v="857 Elm St, CityB"/>
    <x v="545"/>
    <s v="Completed"/>
    <x v="0"/>
    <x v="49"/>
    <x v="0"/>
    <x v="2"/>
    <x v="0"/>
    <n v="173"/>
    <n v="12"/>
    <x v="0"/>
    <n v="2"/>
    <x v="1"/>
    <x v="2"/>
    <s v="Standard Rules"/>
  </r>
  <r>
    <n v="1587"/>
    <s v="491 Cedar St, CityE"/>
    <x v="546"/>
    <s v="In Progress"/>
    <x v="0"/>
    <x v="68"/>
    <x v="0"/>
    <x v="1"/>
    <x v="2"/>
    <n v="178"/>
    <n v="5"/>
    <x v="2"/>
    <n v="1"/>
    <x v="3"/>
    <x v="2"/>
    <s v="Expedited Rules"/>
  </r>
  <r>
    <n v="1588"/>
    <s v="911 Pine St, CityB"/>
    <x v="547"/>
    <s v="Completed"/>
    <x v="0"/>
    <x v="10"/>
    <x v="1"/>
    <x v="3"/>
    <x v="1"/>
    <n v="236"/>
    <n v="9"/>
    <x v="2"/>
    <n v="1"/>
    <x v="0"/>
    <x v="0"/>
    <s v="Standard Rules"/>
  </r>
  <r>
    <n v="1589"/>
    <s v="248 Cedar St, CityE"/>
    <x v="475"/>
    <s v="Completed"/>
    <x v="0"/>
    <x v="10"/>
    <x v="1"/>
    <x v="2"/>
    <x v="1"/>
    <n v="149"/>
    <n v="5"/>
    <x v="1"/>
    <n v="3"/>
    <x v="0"/>
    <x v="0"/>
    <s v="Standard Rules"/>
  </r>
  <r>
    <n v="1590"/>
    <s v="295 Pine St, CityA"/>
    <x v="548"/>
    <s v="In Progress"/>
    <x v="1"/>
    <x v="15"/>
    <x v="0"/>
    <x v="3"/>
    <x v="0"/>
    <n v="187"/>
    <n v="14"/>
    <x v="2"/>
    <n v="1"/>
    <x v="3"/>
    <x v="1"/>
    <s v="Expedited Rules"/>
  </r>
  <r>
    <n v="1591"/>
    <s v="444 Cedar St, CityA"/>
    <x v="549"/>
    <s v="In Progress"/>
    <x v="0"/>
    <x v="15"/>
    <x v="2"/>
    <x v="2"/>
    <x v="2"/>
    <n v="237"/>
    <n v="8"/>
    <x v="0"/>
    <n v="2"/>
    <x v="4"/>
    <x v="0"/>
    <s v="Custom Rules"/>
  </r>
  <r>
    <n v="1592"/>
    <s v="428 Main St, CityE"/>
    <x v="550"/>
    <s v="In Progress"/>
    <x v="1"/>
    <x v="57"/>
    <x v="2"/>
    <x v="1"/>
    <x v="0"/>
    <n v="159"/>
    <n v="14"/>
    <x v="0"/>
    <n v="2"/>
    <x v="1"/>
    <x v="1"/>
    <s v="Expedited Rules"/>
  </r>
  <r>
    <n v="1593"/>
    <s v="87 Elm St, CityA"/>
    <x v="453"/>
    <s v="In Progress"/>
    <x v="0"/>
    <x v="6"/>
    <x v="0"/>
    <x v="2"/>
    <x v="2"/>
    <n v="187"/>
    <n v="9"/>
    <x v="1"/>
    <n v="3"/>
    <x v="2"/>
    <x v="2"/>
    <s v="Expedited Rules"/>
  </r>
  <r>
    <n v="1594"/>
    <s v="379 Oak St, CityD"/>
    <x v="551"/>
    <s v="Completed"/>
    <x v="0"/>
    <x v="76"/>
    <x v="0"/>
    <x v="1"/>
    <x v="0"/>
    <n v="169"/>
    <n v="20"/>
    <x v="0"/>
    <n v="2"/>
    <x v="2"/>
    <x v="1"/>
    <s v="Expedited Rules"/>
  </r>
  <r>
    <n v="1595"/>
    <s v="288 Pine St, CityC"/>
    <x v="552"/>
    <s v="Completed"/>
    <x v="0"/>
    <x v="64"/>
    <x v="2"/>
    <x v="2"/>
    <x v="0"/>
    <n v="135"/>
    <n v="27"/>
    <x v="0"/>
    <n v="2"/>
    <x v="3"/>
    <x v="0"/>
    <s v="Custom Rules"/>
  </r>
  <r>
    <n v="1596"/>
    <s v="311 Cedar St, CityE"/>
    <x v="553"/>
    <s v="In Progress"/>
    <x v="1"/>
    <x v="99"/>
    <x v="2"/>
    <x v="2"/>
    <x v="0"/>
    <n v="198"/>
    <n v="19"/>
    <x v="1"/>
    <n v="3"/>
    <x v="4"/>
    <x v="0"/>
    <s v="Standard Rules"/>
  </r>
  <r>
    <n v="1597"/>
    <s v="335 Oak St, CityD"/>
    <x v="554"/>
    <s v="In Progress"/>
    <x v="1"/>
    <x v="36"/>
    <x v="1"/>
    <x v="4"/>
    <x v="0"/>
    <n v="186"/>
    <n v="13"/>
    <x v="1"/>
    <n v="3"/>
    <x v="4"/>
    <x v="1"/>
    <s v="Custom Rules"/>
  </r>
  <r>
    <n v="1598"/>
    <s v="524 Pine St, CityD"/>
    <x v="198"/>
    <s v="In Progress"/>
    <x v="1"/>
    <x v="17"/>
    <x v="1"/>
    <x v="2"/>
    <x v="0"/>
    <n v="173"/>
    <n v="16"/>
    <x v="0"/>
    <n v="2"/>
    <x v="1"/>
    <x v="1"/>
    <s v="Custom Rules"/>
  </r>
  <r>
    <n v="1599"/>
    <s v="776 Cedar St, CityE"/>
    <x v="555"/>
    <s v="In Progress"/>
    <x v="1"/>
    <x v="36"/>
    <x v="0"/>
    <x v="3"/>
    <x v="0"/>
    <n v="134"/>
    <n v="11"/>
    <x v="1"/>
    <n v="3"/>
    <x v="4"/>
    <x v="1"/>
    <s v="Custom Rules"/>
  </r>
  <r>
    <n v="1600"/>
    <s v="946 Cedar St, CityE"/>
    <x v="556"/>
    <s v="Completed"/>
    <x v="0"/>
    <x v="59"/>
    <x v="0"/>
    <x v="4"/>
    <x v="0"/>
    <n v="110"/>
    <n v="20"/>
    <x v="2"/>
    <n v="1"/>
    <x v="2"/>
    <x v="1"/>
    <s v="Custom Rules"/>
  </r>
  <r>
    <n v="1601"/>
    <s v="677 Cedar St, CityB"/>
    <x v="557"/>
    <s v="In Progress"/>
    <x v="1"/>
    <x v="10"/>
    <x v="0"/>
    <x v="0"/>
    <x v="0"/>
    <n v="72"/>
    <n v="16"/>
    <x v="0"/>
    <n v="2"/>
    <x v="1"/>
    <x v="0"/>
    <s v="Custom Rules"/>
  </r>
  <r>
    <n v="1602"/>
    <s v="481 Oak St, CityA"/>
    <x v="558"/>
    <s v="In Progress"/>
    <x v="1"/>
    <x v="56"/>
    <x v="0"/>
    <x v="3"/>
    <x v="0"/>
    <n v="60"/>
    <n v="18"/>
    <x v="2"/>
    <n v="1"/>
    <x v="3"/>
    <x v="2"/>
    <s v="Standard Rules"/>
  </r>
  <r>
    <n v="1603"/>
    <s v="709 Pine St, CityC"/>
    <x v="559"/>
    <s v="Completed"/>
    <x v="0"/>
    <x v="52"/>
    <x v="2"/>
    <x v="1"/>
    <x v="1"/>
    <n v="226"/>
    <n v="0"/>
    <x v="0"/>
    <n v="2"/>
    <x v="3"/>
    <x v="0"/>
    <s v="Standard Rules"/>
  </r>
  <r>
    <n v="1604"/>
    <s v="546 Cedar St, CityE"/>
    <x v="560"/>
    <s v="Completed"/>
    <x v="0"/>
    <x v="99"/>
    <x v="1"/>
    <x v="1"/>
    <x v="0"/>
    <n v="210"/>
    <n v="11"/>
    <x v="0"/>
    <n v="2"/>
    <x v="0"/>
    <x v="1"/>
    <s v="Custom Rules"/>
  </r>
  <r>
    <n v="1605"/>
    <s v="647 Main St, CityC"/>
    <x v="561"/>
    <s v="Completed"/>
    <x v="0"/>
    <x v="75"/>
    <x v="2"/>
    <x v="0"/>
    <x v="0"/>
    <n v="119"/>
    <n v="14"/>
    <x v="1"/>
    <n v="3"/>
    <x v="4"/>
    <x v="2"/>
    <s v="Custom Rules"/>
  </r>
  <r>
    <n v="1606"/>
    <s v="645 Oak St, CityC"/>
    <x v="562"/>
    <s v="In Progress"/>
    <x v="1"/>
    <x v="64"/>
    <x v="1"/>
    <x v="3"/>
    <x v="0"/>
    <n v="234"/>
    <n v="28"/>
    <x v="2"/>
    <n v="1"/>
    <x v="1"/>
    <x v="2"/>
    <s v="Standard Rules"/>
  </r>
  <r>
    <n v="1607"/>
    <s v="896 Oak St, CityE"/>
    <x v="563"/>
    <s v="Completed"/>
    <x v="0"/>
    <x v="51"/>
    <x v="0"/>
    <x v="4"/>
    <x v="0"/>
    <n v="61"/>
    <n v="27"/>
    <x v="0"/>
    <n v="2"/>
    <x v="3"/>
    <x v="0"/>
    <s v="Standard Rules"/>
  </r>
  <r>
    <n v="1608"/>
    <s v="526 Elm St, CityC"/>
    <x v="564"/>
    <s v="In Progress"/>
    <x v="0"/>
    <x v="94"/>
    <x v="2"/>
    <x v="2"/>
    <x v="2"/>
    <n v="119"/>
    <n v="2"/>
    <x v="0"/>
    <n v="2"/>
    <x v="0"/>
    <x v="1"/>
    <s v="Custom Rules"/>
  </r>
  <r>
    <n v="1609"/>
    <s v="950 Oak St, CityB"/>
    <x v="565"/>
    <s v="In Progress"/>
    <x v="1"/>
    <x v="63"/>
    <x v="0"/>
    <x v="4"/>
    <x v="0"/>
    <n v="114"/>
    <n v="15"/>
    <x v="2"/>
    <n v="1"/>
    <x v="1"/>
    <x v="1"/>
    <s v="Expedited Rules"/>
  </r>
  <r>
    <n v="1610"/>
    <s v="580 Elm St, CityC"/>
    <x v="566"/>
    <s v="In Progress"/>
    <x v="1"/>
    <x v="95"/>
    <x v="1"/>
    <x v="4"/>
    <x v="0"/>
    <n v="163"/>
    <n v="19"/>
    <x v="2"/>
    <n v="1"/>
    <x v="0"/>
    <x v="0"/>
    <s v="Standard Rules"/>
  </r>
  <r>
    <n v="1611"/>
    <s v="996 Oak St, CityB"/>
    <x v="567"/>
    <s v="Completed"/>
    <x v="0"/>
    <x v="70"/>
    <x v="1"/>
    <x v="3"/>
    <x v="1"/>
    <n v="180"/>
    <n v="5"/>
    <x v="1"/>
    <n v="3"/>
    <x v="0"/>
    <x v="2"/>
    <s v="Standard Rules"/>
  </r>
  <r>
    <n v="1612"/>
    <s v="846 Oak St, CityE"/>
    <x v="568"/>
    <s v="In Progress"/>
    <x v="0"/>
    <x v="40"/>
    <x v="1"/>
    <x v="2"/>
    <x v="2"/>
    <n v="126"/>
    <n v="3"/>
    <x v="1"/>
    <n v="3"/>
    <x v="3"/>
    <x v="1"/>
    <s v="Standard Rules"/>
  </r>
  <r>
    <n v="1613"/>
    <s v="693 Pine St, CityC"/>
    <x v="569"/>
    <s v="Completed"/>
    <x v="0"/>
    <x v="20"/>
    <x v="1"/>
    <x v="1"/>
    <x v="0"/>
    <n v="135"/>
    <n v="26"/>
    <x v="0"/>
    <n v="2"/>
    <x v="0"/>
    <x v="2"/>
    <s v="Custom Rules"/>
  </r>
  <r>
    <n v="1614"/>
    <s v="271 Cedar St, CityD"/>
    <x v="570"/>
    <s v="Completed"/>
    <x v="0"/>
    <x v="58"/>
    <x v="1"/>
    <x v="2"/>
    <x v="0"/>
    <n v="106"/>
    <n v="28"/>
    <x v="2"/>
    <n v="1"/>
    <x v="3"/>
    <x v="2"/>
    <s v="Standard Rules"/>
  </r>
  <r>
    <n v="1615"/>
    <s v="686 Elm St, CityE"/>
    <x v="571"/>
    <s v="Completed"/>
    <x v="0"/>
    <x v="72"/>
    <x v="1"/>
    <x v="2"/>
    <x v="1"/>
    <n v="121"/>
    <n v="5"/>
    <x v="1"/>
    <n v="3"/>
    <x v="3"/>
    <x v="1"/>
    <s v="Custom Rules"/>
  </r>
  <r>
    <n v="1616"/>
    <s v="912 Elm St, CityC"/>
    <x v="572"/>
    <s v="In Progress"/>
    <x v="1"/>
    <x v="0"/>
    <x v="0"/>
    <x v="4"/>
    <x v="0"/>
    <n v="129"/>
    <n v="16"/>
    <x v="2"/>
    <n v="1"/>
    <x v="0"/>
    <x v="1"/>
    <s v="Custom Rules"/>
  </r>
  <r>
    <n v="1617"/>
    <s v="195 Oak St, CityE"/>
    <x v="573"/>
    <s v="In Progress"/>
    <x v="1"/>
    <x v="94"/>
    <x v="2"/>
    <x v="4"/>
    <x v="0"/>
    <n v="174"/>
    <n v="27"/>
    <x v="2"/>
    <n v="1"/>
    <x v="3"/>
    <x v="1"/>
    <s v="Expedited Rules"/>
  </r>
  <r>
    <n v="1618"/>
    <s v="567 Oak St, CityB"/>
    <x v="456"/>
    <s v="Completed"/>
    <x v="0"/>
    <x v="52"/>
    <x v="2"/>
    <x v="1"/>
    <x v="1"/>
    <n v="215"/>
    <n v="6"/>
    <x v="0"/>
    <n v="2"/>
    <x v="1"/>
    <x v="0"/>
    <s v="Std Rules"/>
  </r>
  <r>
    <n v="1619"/>
    <s v="818 Pine St, CityE"/>
    <x v="574"/>
    <s v="In Progress"/>
    <x v="0"/>
    <x v="47"/>
    <x v="0"/>
    <x v="4"/>
    <x v="2"/>
    <n v="193"/>
    <n v="2"/>
    <x v="2"/>
    <n v="1"/>
    <x v="3"/>
    <x v="0"/>
    <s v="Expedited Rules"/>
  </r>
  <r>
    <n v="1620"/>
    <s v="533 Elm St, CityA"/>
    <x v="575"/>
    <s v="Completed"/>
    <x v="0"/>
    <x v="31"/>
    <x v="2"/>
    <x v="4"/>
    <x v="0"/>
    <n v="133"/>
    <n v="11"/>
    <x v="0"/>
    <n v="2"/>
    <x v="0"/>
    <x v="2"/>
    <s v="Standard Rules"/>
  </r>
  <r>
    <n v="1621"/>
    <s v="742 Oak St, CityB"/>
    <x v="576"/>
    <s v="In Progress"/>
    <x v="0"/>
    <x v="6"/>
    <x v="0"/>
    <x v="2"/>
    <x v="2"/>
    <n v="168"/>
    <n v="6"/>
    <x v="2"/>
    <n v="1"/>
    <x v="3"/>
    <x v="0"/>
    <s v="Custom Rules"/>
  </r>
  <r>
    <n v="1622"/>
    <s v="211 Cedar St, CityC"/>
    <x v="577"/>
    <s v="In Progress"/>
    <x v="1"/>
    <x v="57"/>
    <x v="1"/>
    <x v="1"/>
    <x v="0"/>
    <n v="196"/>
    <n v="17"/>
    <x v="2"/>
    <n v="1"/>
    <x v="3"/>
    <x v="2"/>
    <s v="Expedited Rules"/>
  </r>
  <r>
    <n v="1623"/>
    <s v="188 Pine St, CityC"/>
    <x v="578"/>
    <s v="In Progress"/>
    <x v="1"/>
    <x v="83"/>
    <x v="2"/>
    <x v="1"/>
    <x v="0"/>
    <n v="117"/>
    <n v="20"/>
    <x v="2"/>
    <n v="1"/>
    <x v="4"/>
    <x v="2"/>
    <s v="Expedited Rules"/>
  </r>
  <r>
    <n v="1624"/>
    <s v="252 Pine St, CityD"/>
    <x v="579"/>
    <s v="In Progress"/>
    <x v="0"/>
    <x v="0"/>
    <x v="0"/>
    <x v="0"/>
    <x v="2"/>
    <n v="226"/>
    <n v="5"/>
    <x v="1"/>
    <n v="3"/>
    <x v="1"/>
    <x v="2"/>
    <s v="Expedited Rules"/>
  </r>
  <r>
    <n v="1625"/>
    <s v="735 Oak St, CityE"/>
    <x v="580"/>
    <s v="In Progress"/>
    <x v="0"/>
    <x v="94"/>
    <x v="2"/>
    <x v="3"/>
    <x v="2"/>
    <n v="192"/>
    <n v="3"/>
    <x v="0"/>
    <n v="2"/>
    <x v="2"/>
    <x v="2"/>
    <s v="Custom Rules"/>
  </r>
  <r>
    <n v="1626"/>
    <s v="471 Cedar St, CityC"/>
    <x v="581"/>
    <s v="In Progress"/>
    <x v="1"/>
    <x v="87"/>
    <x v="0"/>
    <x v="3"/>
    <x v="0"/>
    <n v="189"/>
    <n v="26"/>
    <x v="2"/>
    <n v="1"/>
    <x v="3"/>
    <x v="0"/>
    <s v="Standard Rules"/>
  </r>
  <r>
    <n v="1627"/>
    <s v="150 Oak St, CityE"/>
    <x v="582"/>
    <s v="In Progress"/>
    <x v="1"/>
    <x v="24"/>
    <x v="2"/>
    <x v="1"/>
    <x v="0"/>
    <n v="223"/>
    <n v="19"/>
    <x v="1"/>
    <n v="3"/>
    <x v="0"/>
    <x v="0"/>
    <s v="Custom Rules"/>
  </r>
  <r>
    <n v="1628"/>
    <s v="74 Oak St, CityA"/>
    <x v="583"/>
    <s v="In Progress"/>
    <x v="1"/>
    <x v="34"/>
    <x v="0"/>
    <x v="2"/>
    <x v="0"/>
    <n v="141"/>
    <n v="13"/>
    <x v="0"/>
    <n v="2"/>
    <x v="2"/>
    <x v="2"/>
    <s v="Expedited Rules"/>
  </r>
  <r>
    <n v="1629"/>
    <s v="990 Pine St, CityE"/>
    <x v="584"/>
    <s v="In Progress"/>
    <x v="1"/>
    <x v="75"/>
    <x v="2"/>
    <x v="3"/>
    <x v="0"/>
    <n v="203"/>
    <n v="27"/>
    <x v="2"/>
    <n v="1"/>
    <x v="3"/>
    <x v="0"/>
    <s v="Expedited Rules"/>
  </r>
  <r>
    <n v="1630"/>
    <s v="403 Main St, CityA"/>
    <x v="585"/>
    <s v="In Progress"/>
    <x v="1"/>
    <x v="43"/>
    <x v="0"/>
    <x v="4"/>
    <x v="0"/>
    <n v="133"/>
    <n v="16"/>
    <x v="0"/>
    <n v="2"/>
    <x v="2"/>
    <x v="2"/>
    <s v="Custom Rules"/>
  </r>
  <r>
    <n v="1631"/>
    <s v="194 Oak St, CityD"/>
    <x v="586"/>
    <s v="Completed"/>
    <x v="0"/>
    <x v="3"/>
    <x v="1"/>
    <x v="4"/>
    <x v="1"/>
    <n v="116"/>
    <n v="1"/>
    <x v="0"/>
    <n v="2"/>
    <x v="4"/>
    <x v="0"/>
    <s v="Custom Rules"/>
  </r>
  <r>
    <n v="1632"/>
    <s v="466 Cedar St, CityE"/>
    <x v="587"/>
    <s v="Completed"/>
    <x v="0"/>
    <x v="83"/>
    <x v="1"/>
    <x v="1"/>
    <x v="1"/>
    <n v="77"/>
    <n v="5"/>
    <x v="2"/>
    <n v="1"/>
    <x v="3"/>
    <x v="1"/>
    <s v="Expedited Rules"/>
  </r>
  <r>
    <n v="1633"/>
    <s v="841 Oak St, CityE"/>
    <x v="588"/>
    <s v="Completed"/>
    <x v="0"/>
    <x v="11"/>
    <x v="2"/>
    <x v="2"/>
    <x v="0"/>
    <n v="71"/>
    <n v="13"/>
    <x v="0"/>
    <n v="2"/>
    <x v="0"/>
    <x v="2"/>
    <s v="Standard Rules"/>
  </r>
  <r>
    <n v="1634"/>
    <s v="582 Pine St, CityB"/>
    <x v="589"/>
    <s v="In Progress"/>
    <x v="1"/>
    <x v="32"/>
    <x v="2"/>
    <x v="3"/>
    <x v="0"/>
    <n v="88"/>
    <n v="14"/>
    <x v="2"/>
    <n v="1"/>
    <x v="2"/>
    <x v="2"/>
    <s v="Custom Rules"/>
  </r>
  <r>
    <n v="1635"/>
    <s v="273 Main St, CityD"/>
    <x v="590"/>
    <s v="In Progress"/>
    <x v="1"/>
    <x v="3"/>
    <x v="0"/>
    <x v="3"/>
    <x v="0"/>
    <n v="129"/>
    <n v="24"/>
    <x v="1"/>
    <n v="3"/>
    <x v="4"/>
    <x v="0"/>
    <s v="Standard Rules"/>
  </r>
  <r>
    <n v="1636"/>
    <s v="644 Pine St, CityE"/>
    <x v="591"/>
    <s v="Completed"/>
    <x v="0"/>
    <x v="16"/>
    <x v="2"/>
    <x v="3"/>
    <x v="1"/>
    <n v="128"/>
    <n v="3"/>
    <x v="1"/>
    <n v="3"/>
    <x v="2"/>
    <x v="1"/>
    <s v="Standard Rules"/>
  </r>
  <r>
    <n v="1637"/>
    <s v="111 Pine St, CityD"/>
    <x v="592"/>
    <s v="Completed"/>
    <x v="0"/>
    <x v="74"/>
    <x v="1"/>
    <x v="1"/>
    <x v="0"/>
    <n v="204"/>
    <n v="24"/>
    <x v="0"/>
    <n v="2"/>
    <x v="0"/>
    <x v="2"/>
    <s v="Expedited Rules"/>
  </r>
  <r>
    <n v="1638"/>
    <s v="397 Oak St, CityA"/>
    <x v="328"/>
    <s v="In Progress"/>
    <x v="1"/>
    <x v="45"/>
    <x v="2"/>
    <x v="4"/>
    <x v="0"/>
    <n v="92"/>
    <n v="25"/>
    <x v="1"/>
    <n v="3"/>
    <x v="4"/>
    <x v="2"/>
    <s v="Expedited Rules"/>
  </r>
  <r>
    <n v="1639"/>
    <s v="144 Elm St, CityA"/>
    <x v="593"/>
    <s v="Completed"/>
    <x v="0"/>
    <x v="93"/>
    <x v="1"/>
    <x v="2"/>
    <x v="0"/>
    <n v="173"/>
    <n v="16"/>
    <x v="0"/>
    <n v="2"/>
    <x v="4"/>
    <x v="1"/>
    <s v="Standard Rules"/>
  </r>
  <r>
    <n v="1640"/>
    <s v="371 Main St, CityA"/>
    <x v="594"/>
    <s v="In Progress"/>
    <x v="1"/>
    <x v="33"/>
    <x v="1"/>
    <x v="4"/>
    <x v="0"/>
    <n v="213"/>
    <n v="21"/>
    <x v="1"/>
    <n v="3"/>
    <x v="1"/>
    <x v="2"/>
    <s v="Expedited Rules"/>
  </r>
  <r>
    <n v="1641"/>
    <s v="868 Main St, CityC"/>
    <x v="595"/>
    <s v="In Progress"/>
    <x v="0"/>
    <x v="75"/>
    <x v="1"/>
    <x v="2"/>
    <x v="2"/>
    <n v="132"/>
    <n v="9"/>
    <x v="0"/>
    <n v="2"/>
    <x v="3"/>
    <x v="1"/>
    <s v="Standard Rules"/>
  </r>
  <r>
    <n v="1642"/>
    <s v="111 Cedar St, CityE"/>
    <x v="596"/>
    <s v="In Progress"/>
    <x v="0"/>
    <x v="12"/>
    <x v="0"/>
    <x v="2"/>
    <x v="2"/>
    <n v="73"/>
    <n v="8"/>
    <x v="0"/>
    <n v="2"/>
    <x v="0"/>
    <x v="1"/>
    <s v="Standard Rules"/>
  </r>
  <r>
    <n v="1643"/>
    <s v="275 Elm St, CityA"/>
    <x v="597"/>
    <s v="Completed"/>
    <x v="0"/>
    <x v="34"/>
    <x v="0"/>
    <x v="2"/>
    <x v="0"/>
    <n v="155"/>
    <n v="22"/>
    <x v="2"/>
    <n v="1"/>
    <x v="1"/>
    <x v="2"/>
    <s v="Standard Rules"/>
  </r>
  <r>
    <n v="1644"/>
    <s v="948 Pine St, CityB"/>
    <x v="598"/>
    <s v="Completed"/>
    <x v="0"/>
    <x v="96"/>
    <x v="1"/>
    <x v="0"/>
    <x v="0"/>
    <n v="226"/>
    <n v="15"/>
    <x v="0"/>
    <n v="2"/>
    <x v="4"/>
    <x v="2"/>
    <s v="Standard Rules"/>
  </r>
  <r>
    <n v="1645"/>
    <s v="41 Cedar St, CityA"/>
    <x v="599"/>
    <s v="In Progress"/>
    <x v="1"/>
    <x v="56"/>
    <x v="1"/>
    <x v="3"/>
    <x v="0"/>
    <n v="185"/>
    <n v="27"/>
    <x v="1"/>
    <n v="3"/>
    <x v="4"/>
    <x v="2"/>
    <s v="Expedited Rules"/>
  </r>
  <r>
    <n v="1646"/>
    <s v="11 Main St, CityC"/>
    <x v="600"/>
    <s v="Completed"/>
    <x v="0"/>
    <x v="4"/>
    <x v="1"/>
    <x v="2"/>
    <x v="1"/>
    <n v="97"/>
    <n v="5"/>
    <x v="1"/>
    <n v="3"/>
    <x v="0"/>
    <x v="1"/>
    <s v="Expedited Rules"/>
  </r>
  <r>
    <n v="1647"/>
    <s v="640 Oak St, CityC"/>
    <x v="601"/>
    <s v="In Progress"/>
    <x v="1"/>
    <x v="54"/>
    <x v="2"/>
    <x v="2"/>
    <x v="0"/>
    <n v="221"/>
    <n v="24"/>
    <x v="2"/>
    <n v="1"/>
    <x v="2"/>
    <x v="0"/>
    <s v="Expedited Rules"/>
  </r>
  <r>
    <n v="1648"/>
    <s v="441 Elm St, CityB"/>
    <x v="602"/>
    <s v="Completed"/>
    <x v="0"/>
    <x v="46"/>
    <x v="2"/>
    <x v="1"/>
    <x v="1"/>
    <n v="203"/>
    <n v="4"/>
    <x v="0"/>
    <n v="2"/>
    <x v="1"/>
    <x v="2"/>
    <s v="Custom Rules"/>
  </r>
  <r>
    <n v="1649"/>
    <s v="226 Cedar St, CityE"/>
    <x v="603"/>
    <s v="In Progress"/>
    <x v="1"/>
    <x v="67"/>
    <x v="2"/>
    <x v="2"/>
    <x v="0"/>
    <n v="156"/>
    <n v="22"/>
    <x v="0"/>
    <n v="2"/>
    <x v="3"/>
    <x v="0"/>
    <s v="Standard Rules"/>
  </r>
  <r>
    <n v="1650"/>
    <s v="585 Oak St, CityE"/>
    <x v="604"/>
    <s v="In Progress"/>
    <x v="0"/>
    <x v="20"/>
    <x v="2"/>
    <x v="4"/>
    <x v="2"/>
    <n v="94"/>
    <n v="6"/>
    <x v="1"/>
    <n v="3"/>
    <x v="4"/>
    <x v="0"/>
    <s v="Custom Rules"/>
  </r>
  <r>
    <n v="1651"/>
    <s v="363 Elm St, CityB"/>
    <x v="605"/>
    <s v="In Progress"/>
    <x v="1"/>
    <x v="82"/>
    <x v="1"/>
    <x v="3"/>
    <x v="0"/>
    <n v="188"/>
    <n v="26"/>
    <x v="2"/>
    <n v="1"/>
    <x v="1"/>
    <x v="0"/>
    <s v="Standard Rules"/>
  </r>
  <r>
    <n v="1652"/>
    <s v="24 Cedar St, CityE"/>
    <x v="606"/>
    <s v="Completed"/>
    <x v="0"/>
    <x v="12"/>
    <x v="0"/>
    <x v="0"/>
    <x v="1"/>
    <n v="110"/>
    <n v="10"/>
    <x v="1"/>
    <n v="3"/>
    <x v="2"/>
    <x v="0"/>
    <s v="Custom Rules"/>
  </r>
  <r>
    <n v="1653"/>
    <s v="325 Elm St, CityB"/>
    <x v="607"/>
    <s v="In Progress"/>
    <x v="0"/>
    <x v="97"/>
    <x v="1"/>
    <x v="3"/>
    <x v="2"/>
    <n v="227"/>
    <n v="6"/>
    <x v="2"/>
    <n v="1"/>
    <x v="0"/>
    <x v="2"/>
    <s v="Custom Rules"/>
  </r>
  <r>
    <n v="1654"/>
    <s v="826 Pine St, CityB"/>
    <x v="608"/>
    <s v="Completed"/>
    <x v="0"/>
    <x v="36"/>
    <x v="0"/>
    <x v="4"/>
    <x v="0"/>
    <n v="146"/>
    <n v="27"/>
    <x v="0"/>
    <n v="2"/>
    <x v="0"/>
    <x v="2"/>
    <s v="Custom Rules"/>
  </r>
  <r>
    <n v="1655"/>
    <s v="555 Cedar St, CityA"/>
    <x v="609"/>
    <s v="In Progress"/>
    <x v="1"/>
    <x v="86"/>
    <x v="2"/>
    <x v="0"/>
    <x v="0"/>
    <n v="196"/>
    <n v="28"/>
    <x v="2"/>
    <n v="1"/>
    <x v="4"/>
    <x v="1"/>
    <s v="Expedited Rules"/>
  </r>
  <r>
    <n v="1656"/>
    <s v="978 Elm St, CityA"/>
    <x v="610"/>
    <s v="In Progress"/>
    <x v="1"/>
    <x v="77"/>
    <x v="1"/>
    <x v="1"/>
    <x v="0"/>
    <n v="152"/>
    <n v="20"/>
    <x v="1"/>
    <n v="3"/>
    <x v="0"/>
    <x v="1"/>
    <s v="Custom Rules"/>
  </r>
  <r>
    <n v="1657"/>
    <s v="585 Cedar St, CityC"/>
    <x v="611"/>
    <s v="In Progress"/>
    <x v="0"/>
    <x v="12"/>
    <x v="0"/>
    <x v="3"/>
    <x v="2"/>
    <n v="110"/>
    <n v="4"/>
    <x v="1"/>
    <n v="3"/>
    <x v="0"/>
    <x v="1"/>
    <s v="Standard Rules"/>
  </r>
  <r>
    <n v="1658"/>
    <s v="829 Pine St, CityA"/>
    <x v="612"/>
    <s v="In Progress"/>
    <x v="1"/>
    <x v="85"/>
    <x v="2"/>
    <x v="2"/>
    <x v="0"/>
    <n v="219"/>
    <n v="28"/>
    <x v="1"/>
    <n v="3"/>
    <x v="2"/>
    <x v="1"/>
    <s v="Custom Rules"/>
  </r>
  <r>
    <n v="1659"/>
    <s v="98 Elm St, CityD"/>
    <x v="613"/>
    <s v="In Progress"/>
    <x v="1"/>
    <x v="16"/>
    <x v="2"/>
    <x v="1"/>
    <x v="0"/>
    <n v="208"/>
    <n v="13"/>
    <x v="0"/>
    <n v="2"/>
    <x v="2"/>
    <x v="0"/>
    <s v="Standard Rules"/>
  </r>
  <r>
    <n v="1660"/>
    <s v="227 Elm St, CityD"/>
    <x v="614"/>
    <s v="Completed"/>
    <x v="0"/>
    <x v="86"/>
    <x v="0"/>
    <x v="2"/>
    <x v="1"/>
    <n v="138"/>
    <n v="6"/>
    <x v="1"/>
    <n v="3"/>
    <x v="4"/>
    <x v="1"/>
    <s v="Standard Rules"/>
  </r>
  <r>
    <n v="1661"/>
    <s v="625 Elm St, CityB"/>
    <x v="615"/>
    <s v="Completed"/>
    <x v="0"/>
    <x v="15"/>
    <x v="1"/>
    <x v="3"/>
    <x v="0"/>
    <n v="135"/>
    <n v="18"/>
    <x v="1"/>
    <n v="3"/>
    <x v="4"/>
    <x v="0"/>
    <s v="Expedited Rules"/>
  </r>
  <r>
    <n v="1662"/>
    <s v="940 Elm St, CityC"/>
    <x v="494"/>
    <s v="Completed"/>
    <x v="0"/>
    <x v="16"/>
    <x v="2"/>
    <x v="3"/>
    <x v="0"/>
    <n v="137"/>
    <n v="11"/>
    <x v="1"/>
    <n v="3"/>
    <x v="4"/>
    <x v="2"/>
    <s v="Standard Rules"/>
  </r>
  <r>
    <n v="1663"/>
    <s v="110 Main St, CityB"/>
    <x v="616"/>
    <s v="In Progress"/>
    <x v="1"/>
    <x v="55"/>
    <x v="2"/>
    <x v="1"/>
    <x v="0"/>
    <n v="101"/>
    <n v="11"/>
    <x v="0"/>
    <n v="2"/>
    <x v="1"/>
    <x v="2"/>
    <s v="Expedited Rules"/>
  </r>
  <r>
    <n v="1664"/>
    <s v="688 Oak St, CityD"/>
    <x v="617"/>
    <s v="Completed"/>
    <x v="0"/>
    <x v="99"/>
    <x v="2"/>
    <x v="0"/>
    <x v="0"/>
    <n v="97"/>
    <n v="17"/>
    <x v="0"/>
    <n v="2"/>
    <x v="1"/>
    <x v="2"/>
    <s v="Custom Rules"/>
  </r>
  <r>
    <n v="1665"/>
    <s v="594 Cedar St, CityD"/>
    <x v="618"/>
    <s v="Completed"/>
    <x v="0"/>
    <x v="61"/>
    <x v="2"/>
    <x v="0"/>
    <x v="0"/>
    <n v="190"/>
    <n v="23"/>
    <x v="0"/>
    <n v="2"/>
    <x v="4"/>
    <x v="2"/>
    <s v="Expedited Rules"/>
  </r>
  <r>
    <n v="1666"/>
    <s v="457 Elm St, CityB"/>
    <x v="619"/>
    <s v="In Progress"/>
    <x v="1"/>
    <x v="62"/>
    <x v="1"/>
    <x v="2"/>
    <x v="0"/>
    <n v="233"/>
    <n v="22"/>
    <x v="1"/>
    <n v="3"/>
    <x v="1"/>
    <x v="0"/>
    <s v="Custom Rules"/>
  </r>
  <r>
    <n v="1667"/>
    <s v="103 Main St, CityD"/>
    <x v="620"/>
    <s v="Completed"/>
    <x v="0"/>
    <x v="39"/>
    <x v="2"/>
    <x v="1"/>
    <x v="0"/>
    <n v="80"/>
    <n v="19"/>
    <x v="1"/>
    <n v="3"/>
    <x v="1"/>
    <x v="0"/>
    <s v="Custom Rules"/>
  </r>
  <r>
    <n v="1668"/>
    <s v="730 Pine St, CityD"/>
    <x v="621"/>
    <s v="In Progress"/>
    <x v="1"/>
    <x v="73"/>
    <x v="0"/>
    <x v="1"/>
    <x v="0"/>
    <n v="161"/>
    <n v="21"/>
    <x v="1"/>
    <n v="3"/>
    <x v="1"/>
    <x v="2"/>
    <s v="Custom Rules"/>
  </r>
  <r>
    <n v="1669"/>
    <s v="154 Pine St, CityE"/>
    <x v="622"/>
    <s v="Completed"/>
    <x v="0"/>
    <x v="35"/>
    <x v="2"/>
    <x v="2"/>
    <x v="1"/>
    <n v="153"/>
    <n v="8"/>
    <x v="0"/>
    <n v="2"/>
    <x v="3"/>
    <x v="2"/>
    <s v="Standard Rules"/>
  </r>
  <r>
    <n v="1670"/>
    <s v="769 Pine St, CityA"/>
    <x v="623"/>
    <s v="Completed"/>
    <x v="0"/>
    <x v="60"/>
    <x v="1"/>
    <x v="0"/>
    <x v="1"/>
    <n v="198"/>
    <n v="10"/>
    <x v="0"/>
    <n v="2"/>
    <x v="2"/>
    <x v="0"/>
    <s v="Expedited Rules"/>
  </r>
  <r>
    <n v="1671"/>
    <s v="555 Oak St, CityB"/>
    <x v="431"/>
    <s v="Completed"/>
    <x v="0"/>
    <x v="33"/>
    <x v="1"/>
    <x v="0"/>
    <x v="0"/>
    <n v="230"/>
    <n v="24"/>
    <x v="0"/>
    <n v="2"/>
    <x v="1"/>
    <x v="0"/>
    <s v="Custom Rules"/>
  </r>
  <r>
    <n v="1672"/>
    <s v="903 Pine St, CityD"/>
    <x v="624"/>
    <s v="In Progress"/>
    <x v="0"/>
    <x v="30"/>
    <x v="2"/>
    <x v="0"/>
    <x v="2"/>
    <n v="126"/>
    <n v="3"/>
    <x v="2"/>
    <n v="1"/>
    <x v="3"/>
    <x v="1"/>
    <s v="Standard Rules"/>
  </r>
  <r>
    <n v="1673"/>
    <s v="809 Cedar St, CityC"/>
    <x v="625"/>
    <s v="In Progress"/>
    <x v="0"/>
    <x v="65"/>
    <x v="1"/>
    <x v="4"/>
    <x v="2"/>
    <n v="115"/>
    <n v="6"/>
    <x v="1"/>
    <n v="3"/>
    <x v="1"/>
    <x v="1"/>
    <s v="Expedited Rules"/>
  </r>
  <r>
    <n v="1674"/>
    <s v="330 Main St, CityD"/>
    <x v="626"/>
    <s v="Completed"/>
    <x v="0"/>
    <x v="44"/>
    <x v="2"/>
    <x v="4"/>
    <x v="1"/>
    <n v="214"/>
    <n v="8"/>
    <x v="0"/>
    <n v="2"/>
    <x v="1"/>
    <x v="1"/>
    <s v="Custom Rules"/>
  </r>
  <r>
    <n v="1675"/>
    <s v="520 Cedar St, CityD"/>
    <x v="627"/>
    <s v="Completed"/>
    <x v="0"/>
    <x v="66"/>
    <x v="0"/>
    <x v="3"/>
    <x v="0"/>
    <n v="103"/>
    <n v="13"/>
    <x v="2"/>
    <n v="1"/>
    <x v="1"/>
    <x v="0"/>
    <s v="Standard Rules"/>
  </r>
  <r>
    <n v="1676"/>
    <s v="859 Pine St, CityE"/>
    <x v="628"/>
    <s v="Completed"/>
    <x v="0"/>
    <x v="57"/>
    <x v="1"/>
    <x v="4"/>
    <x v="1"/>
    <n v="161"/>
    <n v="1"/>
    <x v="1"/>
    <n v="3"/>
    <x v="2"/>
    <x v="0"/>
    <s v="Expedited Rules"/>
  </r>
  <r>
    <n v="1677"/>
    <s v="211 Oak St, CityB"/>
    <x v="629"/>
    <s v="In Progress"/>
    <x v="1"/>
    <x v="78"/>
    <x v="0"/>
    <x v="1"/>
    <x v="0"/>
    <n v="87"/>
    <n v="16"/>
    <x v="0"/>
    <n v="2"/>
    <x v="1"/>
    <x v="1"/>
    <s v="Custom Rules"/>
  </r>
  <r>
    <n v="1678"/>
    <s v="721 Main St, CityE"/>
    <x v="630"/>
    <s v="In Progress"/>
    <x v="1"/>
    <x v="95"/>
    <x v="2"/>
    <x v="4"/>
    <x v="0"/>
    <n v="99"/>
    <n v="17"/>
    <x v="0"/>
    <n v="2"/>
    <x v="4"/>
    <x v="1"/>
    <s v="Custom Rules"/>
  </r>
  <r>
    <n v="1679"/>
    <s v="858 Pine St, CityB"/>
    <x v="631"/>
    <s v="Completed"/>
    <x v="0"/>
    <x v="56"/>
    <x v="2"/>
    <x v="3"/>
    <x v="1"/>
    <n v="158"/>
    <n v="3"/>
    <x v="2"/>
    <n v="1"/>
    <x v="4"/>
    <x v="2"/>
    <s v="Standard Rules"/>
  </r>
  <r>
    <n v="1680"/>
    <s v="807 Pine St, CityB"/>
    <x v="632"/>
    <s v="In Progress"/>
    <x v="0"/>
    <x v="37"/>
    <x v="1"/>
    <x v="0"/>
    <x v="2"/>
    <n v="145"/>
    <n v="9"/>
    <x v="0"/>
    <n v="2"/>
    <x v="2"/>
    <x v="2"/>
    <s v="Custom Rules"/>
  </r>
  <r>
    <n v="1681"/>
    <s v="224 Oak St, CityC"/>
    <x v="132"/>
    <s v="Completed"/>
    <x v="0"/>
    <x v="28"/>
    <x v="2"/>
    <x v="4"/>
    <x v="1"/>
    <n v="134"/>
    <n v="5"/>
    <x v="0"/>
    <n v="2"/>
    <x v="1"/>
    <x v="1"/>
    <s v="Custom Rules"/>
  </r>
  <r>
    <n v="1682"/>
    <s v="415 Oak St, CityB"/>
    <x v="633"/>
    <s v="In Progress"/>
    <x v="0"/>
    <x v="33"/>
    <x v="2"/>
    <x v="2"/>
    <x v="2"/>
    <n v="197"/>
    <n v="3"/>
    <x v="2"/>
    <n v="1"/>
    <x v="0"/>
    <x v="2"/>
    <s v="Standard Rules"/>
  </r>
  <r>
    <n v="1683"/>
    <s v="733 Oak St, CityB"/>
    <x v="634"/>
    <s v="Completed"/>
    <x v="0"/>
    <x v="38"/>
    <x v="2"/>
    <x v="3"/>
    <x v="0"/>
    <n v="193"/>
    <n v="26"/>
    <x v="0"/>
    <n v="2"/>
    <x v="2"/>
    <x v="2"/>
    <s v="Expedited Rules"/>
  </r>
  <r>
    <n v="1684"/>
    <s v="389 Cedar St, CityD"/>
    <x v="635"/>
    <s v="Completed"/>
    <x v="0"/>
    <x v="43"/>
    <x v="0"/>
    <x v="3"/>
    <x v="1"/>
    <n v="82"/>
    <n v="6"/>
    <x v="0"/>
    <n v="2"/>
    <x v="2"/>
    <x v="0"/>
    <s v="Standard Rules"/>
  </r>
  <r>
    <n v="1685"/>
    <s v="984 Main St, CityE"/>
    <x v="636"/>
    <s v="In Progress"/>
    <x v="1"/>
    <x v="18"/>
    <x v="0"/>
    <x v="3"/>
    <x v="0"/>
    <n v="228"/>
    <n v="20"/>
    <x v="0"/>
    <n v="2"/>
    <x v="2"/>
    <x v="1"/>
    <s v="Expedited Rules"/>
  </r>
  <r>
    <n v="1686"/>
    <s v="250 Main St, CityD"/>
    <x v="637"/>
    <s v="Completed"/>
    <x v="0"/>
    <x v="98"/>
    <x v="0"/>
    <x v="1"/>
    <x v="1"/>
    <n v="206"/>
    <n v="3"/>
    <x v="0"/>
    <n v="2"/>
    <x v="2"/>
    <x v="0"/>
    <s v="Custom Rules"/>
  </r>
  <r>
    <n v="1687"/>
    <s v="731 Main St, CityD"/>
    <x v="638"/>
    <s v="In Progress"/>
    <x v="1"/>
    <x v="29"/>
    <x v="1"/>
    <x v="2"/>
    <x v="0"/>
    <n v="100"/>
    <n v="28"/>
    <x v="0"/>
    <n v="2"/>
    <x v="1"/>
    <x v="1"/>
    <s v="Custom Rules"/>
  </r>
  <r>
    <n v="1688"/>
    <s v="586 Oak St, CityC"/>
    <x v="639"/>
    <s v="In Progress"/>
    <x v="1"/>
    <x v="27"/>
    <x v="1"/>
    <x v="4"/>
    <x v="0"/>
    <n v="202"/>
    <n v="14"/>
    <x v="1"/>
    <n v="3"/>
    <x v="4"/>
    <x v="2"/>
    <s v="Custom Rules"/>
  </r>
  <r>
    <n v="1689"/>
    <s v="391 Main St, CityD"/>
    <x v="22"/>
    <s v="Completed"/>
    <x v="0"/>
    <x v="66"/>
    <x v="1"/>
    <x v="4"/>
    <x v="0"/>
    <n v="157"/>
    <n v="26"/>
    <x v="1"/>
    <n v="3"/>
    <x v="4"/>
    <x v="2"/>
    <s v="Expedited Rules"/>
  </r>
  <r>
    <n v="1690"/>
    <s v="447 Pine St, CityD"/>
    <x v="640"/>
    <s v="Completed"/>
    <x v="0"/>
    <x v="70"/>
    <x v="0"/>
    <x v="3"/>
    <x v="1"/>
    <n v="90"/>
    <n v="4"/>
    <x v="2"/>
    <n v="1"/>
    <x v="3"/>
    <x v="0"/>
    <s v="Standard Rules"/>
  </r>
  <r>
    <n v="1691"/>
    <s v="92 Pine St, CityC"/>
    <x v="641"/>
    <s v="Completed"/>
    <x v="0"/>
    <x v="67"/>
    <x v="1"/>
    <x v="3"/>
    <x v="1"/>
    <n v="195"/>
    <n v="10"/>
    <x v="2"/>
    <n v="1"/>
    <x v="1"/>
    <x v="2"/>
    <s v="Custom Rules"/>
  </r>
  <r>
    <n v="1692"/>
    <s v="357 Elm St, CityC"/>
    <x v="642"/>
    <s v="In Progress"/>
    <x v="1"/>
    <x v="9"/>
    <x v="1"/>
    <x v="2"/>
    <x v="0"/>
    <n v="114"/>
    <n v="14"/>
    <x v="0"/>
    <n v="2"/>
    <x v="0"/>
    <x v="2"/>
    <s v="Std Rules"/>
  </r>
  <r>
    <n v="1693"/>
    <s v="376 Oak St, CityD"/>
    <x v="643"/>
    <s v="In Progress"/>
    <x v="1"/>
    <x v="9"/>
    <x v="0"/>
    <x v="3"/>
    <x v="0"/>
    <n v="199"/>
    <n v="21"/>
    <x v="1"/>
    <n v="3"/>
    <x v="2"/>
    <x v="2"/>
    <s v="Custom Rules"/>
  </r>
  <r>
    <n v="1694"/>
    <s v="162 Elm St, CityB"/>
    <x v="644"/>
    <s v="In Progress"/>
    <x v="1"/>
    <x v="1"/>
    <x v="0"/>
    <x v="4"/>
    <x v="0"/>
    <n v="173"/>
    <n v="15"/>
    <x v="0"/>
    <n v="2"/>
    <x v="1"/>
    <x v="2"/>
    <s v="Expedited Rules"/>
  </r>
  <r>
    <n v="1695"/>
    <s v="875 Cedar St, CityE"/>
    <x v="645"/>
    <s v="In Progress"/>
    <x v="1"/>
    <x v="85"/>
    <x v="0"/>
    <x v="0"/>
    <x v="0"/>
    <n v="208"/>
    <n v="29"/>
    <x v="1"/>
    <n v="3"/>
    <x v="4"/>
    <x v="0"/>
    <s v="Standard Rules"/>
  </r>
  <r>
    <n v="1696"/>
    <s v="614 Cedar St, CityB"/>
    <x v="646"/>
    <s v="In Progress"/>
    <x v="1"/>
    <x v="27"/>
    <x v="2"/>
    <x v="2"/>
    <x v="0"/>
    <n v="125"/>
    <n v="29"/>
    <x v="2"/>
    <n v="1"/>
    <x v="4"/>
    <x v="2"/>
    <s v="Custom Rules"/>
  </r>
  <r>
    <n v="1697"/>
    <s v="867 Main St, CityD"/>
    <x v="446"/>
    <s v="Completed"/>
    <x v="0"/>
    <x v="8"/>
    <x v="2"/>
    <x v="0"/>
    <x v="0"/>
    <n v="136"/>
    <n v="21"/>
    <x v="2"/>
    <n v="1"/>
    <x v="3"/>
    <x v="0"/>
    <s v="Expedited Rules"/>
  </r>
  <r>
    <n v="1698"/>
    <s v="374 Main St, CityB"/>
    <x v="647"/>
    <s v="In Progress"/>
    <x v="0"/>
    <x v="57"/>
    <x v="0"/>
    <x v="3"/>
    <x v="2"/>
    <n v="86"/>
    <n v="0"/>
    <x v="2"/>
    <n v="1"/>
    <x v="3"/>
    <x v="2"/>
    <s v="Expedited Rules"/>
  </r>
  <r>
    <n v="1699"/>
    <s v="93 Elm St, CityA"/>
    <x v="648"/>
    <s v="Completed"/>
    <x v="0"/>
    <x v="62"/>
    <x v="2"/>
    <x v="2"/>
    <x v="0"/>
    <n v="230"/>
    <n v="24"/>
    <x v="2"/>
    <n v="1"/>
    <x v="3"/>
    <x v="0"/>
    <s v="Standard Rules"/>
  </r>
  <r>
    <n v="1700"/>
    <s v="631 Cedar St, CityA"/>
    <x v="162"/>
    <s v="Completed"/>
    <x v="0"/>
    <x v="4"/>
    <x v="0"/>
    <x v="0"/>
    <x v="0"/>
    <n v="225"/>
    <n v="12"/>
    <x v="2"/>
    <n v="1"/>
    <x v="3"/>
    <x v="2"/>
    <s v="Custom Rules"/>
  </r>
  <r>
    <n v="1701"/>
    <s v="257 Main St, CityE"/>
    <x v="649"/>
    <s v="In Progress"/>
    <x v="0"/>
    <x v="17"/>
    <x v="2"/>
    <x v="1"/>
    <x v="2"/>
    <n v="201"/>
    <n v="3"/>
    <x v="0"/>
    <n v="2"/>
    <x v="4"/>
    <x v="0"/>
    <s v="Standard Rules"/>
  </r>
  <r>
    <n v="1702"/>
    <s v="955 Oak St, CityD"/>
    <x v="650"/>
    <s v="Completed"/>
    <x v="0"/>
    <x v="84"/>
    <x v="0"/>
    <x v="4"/>
    <x v="1"/>
    <n v="69"/>
    <n v="2"/>
    <x v="1"/>
    <n v="3"/>
    <x v="2"/>
    <x v="1"/>
    <s v="Standard Rules"/>
  </r>
  <r>
    <n v="1703"/>
    <s v="153 Oak St, CityB"/>
    <x v="651"/>
    <s v="In Progress"/>
    <x v="1"/>
    <x v="52"/>
    <x v="1"/>
    <x v="3"/>
    <x v="0"/>
    <n v="90"/>
    <n v="13"/>
    <x v="2"/>
    <n v="1"/>
    <x v="3"/>
    <x v="1"/>
    <s v="Expedited Rules"/>
  </r>
  <r>
    <n v="1704"/>
    <s v="880 Pine St, CityC"/>
    <x v="246"/>
    <s v="Completed"/>
    <x v="0"/>
    <x v="19"/>
    <x v="2"/>
    <x v="3"/>
    <x v="0"/>
    <n v="108"/>
    <n v="26"/>
    <x v="2"/>
    <n v="1"/>
    <x v="3"/>
    <x v="2"/>
    <s v="Custom Rules"/>
  </r>
  <r>
    <n v="1705"/>
    <s v="892 Elm St, CityB"/>
    <x v="218"/>
    <s v="Completed"/>
    <x v="0"/>
    <x v="48"/>
    <x v="0"/>
    <x v="0"/>
    <x v="0"/>
    <n v="181"/>
    <n v="25"/>
    <x v="1"/>
    <n v="3"/>
    <x v="3"/>
    <x v="2"/>
    <s v="Standard Rules"/>
  </r>
  <r>
    <n v="1706"/>
    <s v="420 Oak St, CityB"/>
    <x v="652"/>
    <s v="Completed"/>
    <x v="0"/>
    <x v="59"/>
    <x v="2"/>
    <x v="3"/>
    <x v="0"/>
    <n v="206"/>
    <n v="27"/>
    <x v="2"/>
    <n v="1"/>
    <x v="2"/>
    <x v="0"/>
    <s v="Expedited Rules"/>
  </r>
  <r>
    <n v="1707"/>
    <s v="534 Main St, CityB"/>
    <x v="653"/>
    <s v="Completed"/>
    <x v="0"/>
    <x v="97"/>
    <x v="2"/>
    <x v="4"/>
    <x v="0"/>
    <n v="120"/>
    <n v="12"/>
    <x v="2"/>
    <n v="1"/>
    <x v="3"/>
    <x v="0"/>
    <s v="Expedited Rules"/>
  </r>
  <r>
    <n v="1708"/>
    <s v="893 Main St, CityE"/>
    <x v="654"/>
    <s v="Completed"/>
    <x v="0"/>
    <x v="80"/>
    <x v="2"/>
    <x v="2"/>
    <x v="0"/>
    <n v="114"/>
    <n v="13"/>
    <x v="1"/>
    <n v="3"/>
    <x v="0"/>
    <x v="2"/>
    <s v="Standard Rules"/>
  </r>
  <r>
    <n v="1709"/>
    <s v="54 Cedar St, CityB"/>
    <x v="655"/>
    <s v="Completed"/>
    <x v="0"/>
    <x v="44"/>
    <x v="2"/>
    <x v="4"/>
    <x v="1"/>
    <n v="125"/>
    <n v="4"/>
    <x v="2"/>
    <n v="1"/>
    <x v="0"/>
    <x v="1"/>
    <s v="Standard Rules"/>
  </r>
  <r>
    <n v="1710"/>
    <s v="296 Cedar St, CityD"/>
    <x v="656"/>
    <s v="Completed"/>
    <x v="0"/>
    <x v="87"/>
    <x v="1"/>
    <x v="2"/>
    <x v="0"/>
    <n v="194"/>
    <n v="17"/>
    <x v="1"/>
    <n v="3"/>
    <x v="2"/>
    <x v="0"/>
    <s v="Custom Rules"/>
  </r>
  <r>
    <n v="1711"/>
    <s v="965 Pine St, CityB"/>
    <x v="657"/>
    <s v="In Progress"/>
    <x v="0"/>
    <x v="96"/>
    <x v="1"/>
    <x v="0"/>
    <x v="2"/>
    <n v="151"/>
    <n v="7"/>
    <x v="2"/>
    <n v="1"/>
    <x v="3"/>
    <x v="0"/>
    <s v="Custom Rules"/>
  </r>
  <r>
    <n v="1712"/>
    <s v="242 Main St, CityB"/>
    <x v="658"/>
    <s v="In Progress"/>
    <x v="1"/>
    <x v="86"/>
    <x v="2"/>
    <x v="0"/>
    <x v="0"/>
    <n v="195"/>
    <n v="22"/>
    <x v="1"/>
    <n v="3"/>
    <x v="1"/>
    <x v="2"/>
    <s v="Standard Rules"/>
  </r>
  <r>
    <n v="1713"/>
    <s v="618 Main St, CityA"/>
    <x v="659"/>
    <s v="In Progress"/>
    <x v="0"/>
    <x v="92"/>
    <x v="1"/>
    <x v="1"/>
    <x v="2"/>
    <n v="204"/>
    <n v="0"/>
    <x v="1"/>
    <n v="3"/>
    <x v="4"/>
    <x v="2"/>
    <s v="Expedited Rules"/>
  </r>
  <r>
    <n v="1714"/>
    <s v="792 Main St, CityC"/>
    <x v="660"/>
    <s v="Completed"/>
    <x v="0"/>
    <x v="74"/>
    <x v="0"/>
    <x v="3"/>
    <x v="0"/>
    <n v="150"/>
    <n v="27"/>
    <x v="2"/>
    <n v="1"/>
    <x v="3"/>
    <x v="1"/>
    <s v="Custom Rules"/>
  </r>
  <r>
    <n v="1715"/>
    <s v="837 Elm St, CityE"/>
    <x v="661"/>
    <s v="In Progress"/>
    <x v="0"/>
    <x v="40"/>
    <x v="2"/>
    <x v="2"/>
    <x v="2"/>
    <n v="192"/>
    <n v="7"/>
    <x v="2"/>
    <n v="1"/>
    <x v="3"/>
    <x v="0"/>
    <s v="Standard Rules"/>
  </r>
  <r>
    <n v="1716"/>
    <s v="128 Pine St, CityE"/>
    <x v="127"/>
    <s v="Completed"/>
    <x v="0"/>
    <x v="48"/>
    <x v="1"/>
    <x v="4"/>
    <x v="1"/>
    <n v="218"/>
    <n v="2"/>
    <x v="1"/>
    <n v="3"/>
    <x v="1"/>
    <x v="0"/>
    <s v="Standard Rules"/>
  </r>
  <r>
    <n v="1717"/>
    <s v="780 Oak St, CityB"/>
    <x v="662"/>
    <s v="Completed"/>
    <x v="0"/>
    <x v="73"/>
    <x v="1"/>
    <x v="4"/>
    <x v="0"/>
    <n v="161"/>
    <n v="24"/>
    <x v="1"/>
    <n v="3"/>
    <x v="2"/>
    <x v="2"/>
    <s v="Custom Rules"/>
  </r>
  <r>
    <n v="1718"/>
    <s v="157 Cedar St, CityB"/>
    <x v="663"/>
    <s v="Completed"/>
    <x v="0"/>
    <x v="77"/>
    <x v="0"/>
    <x v="0"/>
    <x v="1"/>
    <n v="90"/>
    <n v="9"/>
    <x v="0"/>
    <n v="2"/>
    <x v="3"/>
    <x v="1"/>
    <s v="Custom Rules"/>
  </r>
  <r>
    <n v="1719"/>
    <s v="252 Main St, CityC"/>
    <x v="664"/>
    <s v="Completed"/>
    <x v="0"/>
    <x v="56"/>
    <x v="1"/>
    <x v="2"/>
    <x v="0"/>
    <n v="209"/>
    <n v="21"/>
    <x v="1"/>
    <n v="3"/>
    <x v="4"/>
    <x v="1"/>
    <s v="Standard Rules"/>
  </r>
  <r>
    <n v="1720"/>
    <s v="876 Elm St, CityC"/>
    <x v="665"/>
    <s v="Completed"/>
    <x v="0"/>
    <x v="40"/>
    <x v="0"/>
    <x v="3"/>
    <x v="1"/>
    <n v="148"/>
    <n v="1"/>
    <x v="2"/>
    <n v="1"/>
    <x v="4"/>
    <x v="2"/>
    <s v="Expedited Rules"/>
  </r>
  <r>
    <n v="1721"/>
    <s v="526 Main St, CityE"/>
    <x v="666"/>
    <s v="Completed"/>
    <x v="0"/>
    <x v="19"/>
    <x v="1"/>
    <x v="1"/>
    <x v="0"/>
    <n v="90"/>
    <n v="24"/>
    <x v="1"/>
    <n v="3"/>
    <x v="2"/>
    <x v="0"/>
    <s v="Standard Rules"/>
  </r>
  <r>
    <n v="1722"/>
    <s v="517 Main St, CityD"/>
    <x v="423"/>
    <s v="Completed"/>
    <x v="0"/>
    <x v="6"/>
    <x v="1"/>
    <x v="1"/>
    <x v="0"/>
    <n v="190"/>
    <n v="16"/>
    <x v="2"/>
    <n v="1"/>
    <x v="2"/>
    <x v="2"/>
    <s v="Custom Rules"/>
  </r>
  <r>
    <n v="1723"/>
    <s v="139 Elm St, CityA"/>
    <x v="667"/>
    <s v="In Progress"/>
    <x v="0"/>
    <x v="3"/>
    <x v="0"/>
    <x v="1"/>
    <x v="2"/>
    <n v="112"/>
    <n v="1"/>
    <x v="2"/>
    <n v="1"/>
    <x v="2"/>
    <x v="2"/>
    <s v="Custom Rules"/>
  </r>
  <r>
    <n v="1724"/>
    <s v="481 Elm St, CityB"/>
    <x v="668"/>
    <s v="In Progress"/>
    <x v="1"/>
    <x v="99"/>
    <x v="2"/>
    <x v="0"/>
    <x v="0"/>
    <n v="96"/>
    <n v="20"/>
    <x v="2"/>
    <n v="1"/>
    <x v="2"/>
    <x v="1"/>
    <s v="Standard Rules"/>
  </r>
  <r>
    <n v="1725"/>
    <s v="248 Cedar St, CityC"/>
    <x v="131"/>
    <s v="Completed"/>
    <x v="0"/>
    <x v="60"/>
    <x v="0"/>
    <x v="3"/>
    <x v="0"/>
    <n v="60"/>
    <n v="20"/>
    <x v="2"/>
    <n v="1"/>
    <x v="4"/>
    <x v="0"/>
    <s v="Expedited Rules"/>
  </r>
  <r>
    <n v="1726"/>
    <s v="588 Oak St, CityD"/>
    <x v="669"/>
    <s v="Completed"/>
    <x v="0"/>
    <x v="65"/>
    <x v="2"/>
    <x v="4"/>
    <x v="0"/>
    <n v="153"/>
    <n v="26"/>
    <x v="2"/>
    <n v="1"/>
    <x v="1"/>
    <x v="0"/>
    <s v="Custom Rules"/>
  </r>
  <r>
    <n v="1727"/>
    <s v="252 Pine St, CityB"/>
    <x v="670"/>
    <s v="In Progress"/>
    <x v="1"/>
    <x v="95"/>
    <x v="0"/>
    <x v="0"/>
    <x v="0"/>
    <n v="237"/>
    <n v="19"/>
    <x v="1"/>
    <n v="3"/>
    <x v="3"/>
    <x v="1"/>
    <s v="Custom Rules"/>
  </r>
  <r>
    <n v="1728"/>
    <s v="728 Main St, CityB"/>
    <x v="671"/>
    <s v="Completed"/>
    <x v="0"/>
    <x v="40"/>
    <x v="1"/>
    <x v="3"/>
    <x v="0"/>
    <n v="203"/>
    <n v="16"/>
    <x v="2"/>
    <n v="1"/>
    <x v="0"/>
    <x v="1"/>
    <s v="Expedited Rules"/>
  </r>
  <r>
    <n v="1729"/>
    <s v="166 Cedar St, CityA"/>
    <x v="672"/>
    <s v="In Progress"/>
    <x v="1"/>
    <x v="7"/>
    <x v="2"/>
    <x v="3"/>
    <x v="0"/>
    <n v="206"/>
    <n v="20"/>
    <x v="2"/>
    <n v="1"/>
    <x v="1"/>
    <x v="0"/>
    <s v="Expedited Rules"/>
  </r>
  <r>
    <n v="1730"/>
    <s v="69 Pine St, CityB"/>
    <x v="673"/>
    <s v="Completed"/>
    <x v="0"/>
    <x v="82"/>
    <x v="0"/>
    <x v="2"/>
    <x v="0"/>
    <n v="138"/>
    <n v="14"/>
    <x v="1"/>
    <n v="3"/>
    <x v="2"/>
    <x v="2"/>
    <s v="Expedited Rules"/>
  </r>
  <r>
    <n v="1731"/>
    <s v="1 Oak St, CityD"/>
    <x v="674"/>
    <s v="In Progress"/>
    <x v="1"/>
    <x v="46"/>
    <x v="2"/>
    <x v="3"/>
    <x v="0"/>
    <n v="121"/>
    <n v="22"/>
    <x v="2"/>
    <n v="1"/>
    <x v="1"/>
    <x v="2"/>
    <s v="Custom Rules"/>
  </r>
  <r>
    <n v="1732"/>
    <s v="542 Pine St, CityD"/>
    <x v="675"/>
    <s v="Completed"/>
    <x v="0"/>
    <x v="85"/>
    <x v="0"/>
    <x v="4"/>
    <x v="1"/>
    <n v="204"/>
    <n v="3"/>
    <x v="2"/>
    <n v="1"/>
    <x v="0"/>
    <x v="1"/>
    <s v="Standard Rules"/>
  </r>
  <r>
    <n v="1733"/>
    <s v="564 Cedar St, CityD"/>
    <x v="676"/>
    <s v="Completed"/>
    <x v="0"/>
    <x v="4"/>
    <x v="2"/>
    <x v="1"/>
    <x v="0"/>
    <n v="137"/>
    <n v="24"/>
    <x v="2"/>
    <n v="1"/>
    <x v="4"/>
    <x v="0"/>
    <s v="Expedited Rules"/>
  </r>
  <r>
    <n v="1734"/>
    <s v="911 Cedar St, CityD"/>
    <x v="677"/>
    <s v="In Progress"/>
    <x v="0"/>
    <x v="6"/>
    <x v="2"/>
    <x v="2"/>
    <x v="2"/>
    <n v="196"/>
    <n v="5"/>
    <x v="0"/>
    <n v="2"/>
    <x v="0"/>
    <x v="2"/>
    <s v="Standard Rules"/>
  </r>
  <r>
    <n v="1735"/>
    <s v="986 Cedar St, CityC"/>
    <x v="678"/>
    <s v="In Progress"/>
    <x v="0"/>
    <x v="84"/>
    <x v="0"/>
    <x v="3"/>
    <x v="2"/>
    <n v="228"/>
    <n v="1"/>
    <x v="0"/>
    <n v="2"/>
    <x v="1"/>
    <x v="1"/>
    <s v="Standard Rules"/>
  </r>
  <r>
    <n v="1736"/>
    <s v="806 Cedar St, CityE"/>
    <x v="679"/>
    <s v="In Progress"/>
    <x v="1"/>
    <x v="10"/>
    <x v="0"/>
    <x v="4"/>
    <x v="0"/>
    <n v="100"/>
    <n v="26"/>
    <x v="0"/>
    <n v="2"/>
    <x v="0"/>
    <x v="2"/>
    <s v="Standard Rules"/>
  </r>
  <r>
    <n v="1737"/>
    <s v="736 Pine St, CityC"/>
    <x v="680"/>
    <s v="In Progress"/>
    <x v="1"/>
    <x v="95"/>
    <x v="1"/>
    <x v="3"/>
    <x v="0"/>
    <n v="232"/>
    <n v="19"/>
    <x v="1"/>
    <n v="3"/>
    <x v="4"/>
    <x v="0"/>
    <s v="Expedited Rules"/>
  </r>
  <r>
    <n v="1738"/>
    <s v="537 Pine St, CityB"/>
    <x v="681"/>
    <s v="Completed"/>
    <x v="0"/>
    <x v="90"/>
    <x v="2"/>
    <x v="0"/>
    <x v="0"/>
    <n v="186"/>
    <n v="13"/>
    <x v="2"/>
    <n v="1"/>
    <x v="3"/>
    <x v="1"/>
    <s v="Standard Rules"/>
  </r>
  <r>
    <n v="1739"/>
    <s v="516 Pine St, CityB"/>
    <x v="682"/>
    <s v="Completed"/>
    <x v="0"/>
    <x v="44"/>
    <x v="0"/>
    <x v="0"/>
    <x v="1"/>
    <n v="197"/>
    <n v="2"/>
    <x v="2"/>
    <n v="1"/>
    <x v="3"/>
    <x v="0"/>
    <s v="Expedited Rules"/>
  </r>
  <r>
    <n v="1740"/>
    <s v="825 Main St, CityB"/>
    <x v="683"/>
    <s v="In Progress"/>
    <x v="1"/>
    <x v="22"/>
    <x v="0"/>
    <x v="1"/>
    <x v="0"/>
    <n v="159"/>
    <n v="28"/>
    <x v="1"/>
    <n v="3"/>
    <x v="1"/>
    <x v="0"/>
    <s v="Standard Rules"/>
  </r>
  <r>
    <n v="1741"/>
    <s v="76 Cedar St, CityC"/>
    <x v="684"/>
    <s v="Completed"/>
    <x v="0"/>
    <x v="50"/>
    <x v="0"/>
    <x v="1"/>
    <x v="0"/>
    <n v="181"/>
    <n v="19"/>
    <x v="0"/>
    <n v="2"/>
    <x v="0"/>
    <x v="1"/>
    <s v="Custom Rules"/>
  </r>
  <r>
    <n v="1742"/>
    <s v="863 Oak St, CityA"/>
    <x v="685"/>
    <s v="Completed"/>
    <x v="0"/>
    <x v="69"/>
    <x v="2"/>
    <x v="0"/>
    <x v="0"/>
    <n v="64"/>
    <n v="24"/>
    <x v="1"/>
    <n v="3"/>
    <x v="1"/>
    <x v="2"/>
    <s v="Standard Rules"/>
  </r>
  <r>
    <n v="1743"/>
    <s v="619 Pine St, CityD"/>
    <x v="256"/>
    <s v="In Progress"/>
    <x v="1"/>
    <x v="65"/>
    <x v="2"/>
    <x v="4"/>
    <x v="0"/>
    <n v="194"/>
    <n v="14"/>
    <x v="1"/>
    <n v="3"/>
    <x v="0"/>
    <x v="2"/>
    <s v="Standard Rules"/>
  </r>
  <r>
    <n v="1744"/>
    <s v="385 Oak St, CityC"/>
    <x v="686"/>
    <s v="In Progress"/>
    <x v="0"/>
    <x v="18"/>
    <x v="0"/>
    <x v="2"/>
    <x v="2"/>
    <n v="163"/>
    <n v="2"/>
    <x v="2"/>
    <n v="1"/>
    <x v="4"/>
    <x v="2"/>
    <s v="Standard Rules"/>
  </r>
  <r>
    <n v="1745"/>
    <s v="25 Oak St, CityD"/>
    <x v="687"/>
    <s v="Completed"/>
    <x v="0"/>
    <x v="58"/>
    <x v="0"/>
    <x v="0"/>
    <x v="0"/>
    <n v="222"/>
    <n v="19"/>
    <x v="2"/>
    <n v="1"/>
    <x v="0"/>
    <x v="0"/>
    <s v="Expedited Rules"/>
  </r>
  <r>
    <n v="1746"/>
    <s v="204 Main St, CityB"/>
    <x v="688"/>
    <s v="Completed"/>
    <x v="0"/>
    <x v="33"/>
    <x v="2"/>
    <x v="1"/>
    <x v="1"/>
    <n v="233"/>
    <n v="10"/>
    <x v="2"/>
    <n v="1"/>
    <x v="3"/>
    <x v="1"/>
    <s v="Custom Rules"/>
  </r>
  <r>
    <n v="1747"/>
    <s v="446 Elm St, CityD"/>
    <x v="689"/>
    <s v="In Progress"/>
    <x v="1"/>
    <x v="60"/>
    <x v="0"/>
    <x v="3"/>
    <x v="0"/>
    <n v="149"/>
    <n v="19"/>
    <x v="0"/>
    <n v="2"/>
    <x v="3"/>
    <x v="2"/>
    <s v="Expedited Rules"/>
  </r>
  <r>
    <n v="1748"/>
    <s v="886 Cedar St, CityB"/>
    <x v="690"/>
    <s v="In Progress"/>
    <x v="1"/>
    <x v="27"/>
    <x v="2"/>
    <x v="2"/>
    <x v="0"/>
    <n v="114"/>
    <n v="25"/>
    <x v="2"/>
    <n v="1"/>
    <x v="2"/>
    <x v="1"/>
    <s v="Standard Rules"/>
  </r>
  <r>
    <n v="1749"/>
    <s v="665 Oak St, CityD"/>
    <x v="347"/>
    <s v="In Progress"/>
    <x v="0"/>
    <x v="40"/>
    <x v="1"/>
    <x v="1"/>
    <x v="2"/>
    <n v="110"/>
    <n v="8"/>
    <x v="2"/>
    <n v="1"/>
    <x v="1"/>
    <x v="0"/>
    <s v="Standard Rules"/>
  </r>
  <r>
    <n v="1750"/>
    <s v="251 Elm St, CityA"/>
    <x v="691"/>
    <s v="Completed"/>
    <x v="0"/>
    <x v="26"/>
    <x v="2"/>
    <x v="3"/>
    <x v="1"/>
    <n v="199"/>
    <n v="0"/>
    <x v="1"/>
    <n v="3"/>
    <x v="0"/>
    <x v="2"/>
    <s v="Custom Rules"/>
  </r>
  <r>
    <n v="1751"/>
    <s v="923 Elm St, CityD"/>
    <x v="692"/>
    <s v="In Progress"/>
    <x v="0"/>
    <x v="53"/>
    <x v="0"/>
    <x v="2"/>
    <x v="2"/>
    <n v="169"/>
    <n v="8"/>
    <x v="1"/>
    <n v="3"/>
    <x v="2"/>
    <x v="2"/>
    <s v="Custom Rules"/>
  </r>
  <r>
    <n v="1752"/>
    <s v="259 Pine St, CityD"/>
    <x v="693"/>
    <s v="Completed"/>
    <x v="0"/>
    <x v="81"/>
    <x v="0"/>
    <x v="2"/>
    <x v="1"/>
    <n v="128"/>
    <n v="4"/>
    <x v="0"/>
    <n v="2"/>
    <x v="3"/>
    <x v="0"/>
    <s v="Standard Rules"/>
  </r>
  <r>
    <n v="1753"/>
    <s v="478 Pine St, CityC"/>
    <x v="694"/>
    <s v="Completed"/>
    <x v="0"/>
    <x v="28"/>
    <x v="1"/>
    <x v="1"/>
    <x v="1"/>
    <n v="227"/>
    <n v="1"/>
    <x v="1"/>
    <n v="3"/>
    <x v="4"/>
    <x v="0"/>
    <s v="Expedited Rules"/>
  </r>
  <r>
    <n v="1754"/>
    <s v="904 Elm St, CityD"/>
    <x v="695"/>
    <s v="Completed"/>
    <x v="0"/>
    <x v="37"/>
    <x v="1"/>
    <x v="3"/>
    <x v="0"/>
    <n v="145"/>
    <n v="23"/>
    <x v="2"/>
    <n v="1"/>
    <x v="3"/>
    <x v="1"/>
    <s v="Expedited Rules"/>
  </r>
  <r>
    <n v="1755"/>
    <s v="134 Pine St, CityA"/>
    <x v="696"/>
    <s v="In Progress"/>
    <x v="1"/>
    <x v="9"/>
    <x v="0"/>
    <x v="4"/>
    <x v="0"/>
    <n v="143"/>
    <n v="11"/>
    <x v="2"/>
    <n v="1"/>
    <x v="1"/>
    <x v="1"/>
    <s v="Standard Rules"/>
  </r>
  <r>
    <n v="1756"/>
    <s v="252 Elm St, CityA"/>
    <x v="310"/>
    <s v="In Progress"/>
    <x v="1"/>
    <x v="78"/>
    <x v="0"/>
    <x v="2"/>
    <x v="0"/>
    <n v="100"/>
    <n v="12"/>
    <x v="1"/>
    <n v="3"/>
    <x v="2"/>
    <x v="1"/>
    <s v="Standard Rules"/>
  </r>
  <r>
    <n v="1757"/>
    <s v="303 Oak St, CityA"/>
    <x v="697"/>
    <s v="Completed"/>
    <x v="0"/>
    <x v="2"/>
    <x v="1"/>
    <x v="0"/>
    <x v="0"/>
    <n v="109"/>
    <n v="17"/>
    <x v="1"/>
    <n v="3"/>
    <x v="1"/>
    <x v="1"/>
    <s v="Expedited Rules"/>
  </r>
  <r>
    <n v="1758"/>
    <s v="359 Pine St, CityD"/>
    <x v="698"/>
    <s v="In Progress"/>
    <x v="1"/>
    <x v="82"/>
    <x v="2"/>
    <x v="0"/>
    <x v="0"/>
    <n v="94"/>
    <n v="23"/>
    <x v="2"/>
    <n v="1"/>
    <x v="0"/>
    <x v="1"/>
    <s v="Standard Rules"/>
  </r>
  <r>
    <n v="1759"/>
    <s v="909 Pine St, CityA"/>
    <x v="607"/>
    <s v="In Progress"/>
    <x v="1"/>
    <x v="69"/>
    <x v="1"/>
    <x v="3"/>
    <x v="0"/>
    <n v="165"/>
    <n v="21"/>
    <x v="0"/>
    <n v="2"/>
    <x v="2"/>
    <x v="0"/>
    <s v="Expedited Rules"/>
  </r>
  <r>
    <n v="1760"/>
    <s v="613 Oak St, CityC"/>
    <x v="699"/>
    <s v="Completed"/>
    <x v="0"/>
    <x v="0"/>
    <x v="1"/>
    <x v="3"/>
    <x v="1"/>
    <n v="97"/>
    <n v="10"/>
    <x v="0"/>
    <n v="2"/>
    <x v="4"/>
    <x v="2"/>
    <s v="Custom Rules"/>
  </r>
  <r>
    <n v="1761"/>
    <s v="841 Cedar St, CityE"/>
    <x v="38"/>
    <s v="Completed"/>
    <x v="0"/>
    <x v="56"/>
    <x v="0"/>
    <x v="4"/>
    <x v="1"/>
    <n v="207"/>
    <n v="6"/>
    <x v="0"/>
    <n v="2"/>
    <x v="3"/>
    <x v="2"/>
    <s v="Custom Rules"/>
  </r>
  <r>
    <n v="1762"/>
    <s v="489 Main St, CityD"/>
    <x v="483"/>
    <s v="Completed"/>
    <x v="0"/>
    <x v="43"/>
    <x v="1"/>
    <x v="2"/>
    <x v="0"/>
    <n v="211"/>
    <n v="26"/>
    <x v="2"/>
    <n v="1"/>
    <x v="3"/>
    <x v="2"/>
    <s v="Expedited Rules"/>
  </r>
  <r>
    <n v="1763"/>
    <s v="70 Oak St, CityC"/>
    <x v="333"/>
    <s v="Completed"/>
    <x v="0"/>
    <x v="13"/>
    <x v="2"/>
    <x v="1"/>
    <x v="1"/>
    <n v="124"/>
    <n v="10"/>
    <x v="1"/>
    <n v="3"/>
    <x v="1"/>
    <x v="1"/>
    <s v="Custom Rules"/>
  </r>
  <r>
    <n v="1764"/>
    <s v="199 Oak St, CityE"/>
    <x v="700"/>
    <s v="Completed"/>
    <x v="0"/>
    <x v="99"/>
    <x v="1"/>
    <x v="2"/>
    <x v="0"/>
    <n v="150"/>
    <n v="22"/>
    <x v="0"/>
    <n v="2"/>
    <x v="0"/>
    <x v="2"/>
    <s v="Custom Rules"/>
  </r>
  <r>
    <n v="1765"/>
    <s v="170 Main St, CityA"/>
    <x v="701"/>
    <s v="Completed"/>
    <x v="0"/>
    <x v="2"/>
    <x v="1"/>
    <x v="2"/>
    <x v="1"/>
    <n v="73"/>
    <n v="1"/>
    <x v="2"/>
    <n v="1"/>
    <x v="1"/>
    <x v="0"/>
    <s v="Custom Rules"/>
  </r>
  <r>
    <n v="1766"/>
    <s v="150 Cedar St, CityC"/>
    <x v="574"/>
    <s v="Completed"/>
    <x v="0"/>
    <x v="24"/>
    <x v="2"/>
    <x v="1"/>
    <x v="0"/>
    <n v="134"/>
    <n v="13"/>
    <x v="2"/>
    <n v="1"/>
    <x v="0"/>
    <x v="0"/>
    <s v="Custom Rules"/>
  </r>
  <r>
    <n v="1767"/>
    <s v="62 Main St, CityE"/>
    <x v="702"/>
    <s v="Completed"/>
    <x v="0"/>
    <x v="86"/>
    <x v="1"/>
    <x v="0"/>
    <x v="1"/>
    <n v="171"/>
    <n v="2"/>
    <x v="0"/>
    <n v="2"/>
    <x v="1"/>
    <x v="0"/>
    <s v="Custom Rules"/>
  </r>
  <r>
    <n v="1768"/>
    <s v="224 Cedar St, CityC"/>
    <x v="703"/>
    <s v="Completed"/>
    <x v="0"/>
    <x v="6"/>
    <x v="0"/>
    <x v="2"/>
    <x v="1"/>
    <n v="61"/>
    <n v="6"/>
    <x v="1"/>
    <n v="3"/>
    <x v="4"/>
    <x v="1"/>
    <s v="Standard Rules"/>
  </r>
  <r>
    <n v="1769"/>
    <s v="25 Pine St, CityD"/>
    <x v="704"/>
    <s v="In Progress"/>
    <x v="1"/>
    <x v="39"/>
    <x v="2"/>
    <x v="3"/>
    <x v="0"/>
    <n v="222"/>
    <n v="27"/>
    <x v="1"/>
    <n v="3"/>
    <x v="2"/>
    <x v="1"/>
    <s v="Expedited Rules"/>
  </r>
  <r>
    <n v="1770"/>
    <s v="343 Cedar St, CityD"/>
    <x v="705"/>
    <s v="Completed"/>
    <x v="0"/>
    <x v="40"/>
    <x v="2"/>
    <x v="2"/>
    <x v="0"/>
    <n v="81"/>
    <n v="15"/>
    <x v="1"/>
    <n v="3"/>
    <x v="3"/>
    <x v="2"/>
    <s v="Custom Rules"/>
  </r>
  <r>
    <n v="1771"/>
    <s v="356 Cedar St, CityC"/>
    <x v="90"/>
    <s v="Completed"/>
    <x v="0"/>
    <x v="74"/>
    <x v="0"/>
    <x v="3"/>
    <x v="1"/>
    <n v="61"/>
    <n v="10"/>
    <x v="1"/>
    <n v="3"/>
    <x v="2"/>
    <x v="1"/>
    <s v="Standard Rules"/>
  </r>
  <r>
    <n v="1772"/>
    <s v="292 Oak St, CityA"/>
    <x v="636"/>
    <s v="Completed"/>
    <x v="0"/>
    <x v="25"/>
    <x v="0"/>
    <x v="2"/>
    <x v="1"/>
    <n v="114"/>
    <n v="3"/>
    <x v="2"/>
    <n v="1"/>
    <x v="4"/>
    <x v="0"/>
    <s v="Standard Rules"/>
  </r>
  <r>
    <n v="1773"/>
    <s v="821 Cedar St, CityE"/>
    <x v="706"/>
    <s v="In Progress"/>
    <x v="0"/>
    <x v="30"/>
    <x v="0"/>
    <x v="2"/>
    <x v="2"/>
    <n v="238"/>
    <n v="9"/>
    <x v="1"/>
    <n v="3"/>
    <x v="4"/>
    <x v="1"/>
    <s v="Expedited Rules"/>
  </r>
  <r>
    <n v="1774"/>
    <s v="127 Pine St, CityD"/>
    <x v="628"/>
    <s v="Completed"/>
    <x v="0"/>
    <x v="23"/>
    <x v="2"/>
    <x v="4"/>
    <x v="1"/>
    <n v="161"/>
    <n v="1"/>
    <x v="1"/>
    <n v="3"/>
    <x v="2"/>
    <x v="0"/>
    <s v="Custom Rules"/>
  </r>
  <r>
    <n v="1775"/>
    <s v="444 Cedar St, CityA"/>
    <x v="707"/>
    <s v="In Progress"/>
    <x v="1"/>
    <x v="74"/>
    <x v="2"/>
    <x v="2"/>
    <x v="0"/>
    <n v="125"/>
    <n v="13"/>
    <x v="2"/>
    <n v="1"/>
    <x v="0"/>
    <x v="1"/>
    <s v="Custom Rules"/>
  </r>
  <r>
    <n v="1776"/>
    <s v="683 Cedar St, CityE"/>
    <x v="708"/>
    <s v="Completed"/>
    <x v="0"/>
    <x v="49"/>
    <x v="0"/>
    <x v="4"/>
    <x v="0"/>
    <n v="159"/>
    <n v="22"/>
    <x v="1"/>
    <n v="3"/>
    <x v="3"/>
    <x v="0"/>
    <s v="Expedited Rules"/>
  </r>
  <r>
    <n v="1777"/>
    <s v="519 Main St, CityB"/>
    <x v="709"/>
    <s v="Completed"/>
    <x v="0"/>
    <x v="20"/>
    <x v="0"/>
    <x v="2"/>
    <x v="0"/>
    <n v="115"/>
    <n v="22"/>
    <x v="2"/>
    <n v="1"/>
    <x v="0"/>
    <x v="2"/>
    <s v="Expedited Rules"/>
  </r>
  <r>
    <n v="1778"/>
    <s v="956 Pine St, CityC"/>
    <x v="710"/>
    <s v="Completed"/>
    <x v="0"/>
    <x v="5"/>
    <x v="0"/>
    <x v="0"/>
    <x v="1"/>
    <n v="143"/>
    <n v="4"/>
    <x v="1"/>
    <n v="3"/>
    <x v="0"/>
    <x v="1"/>
    <s v="Standard Rules"/>
  </r>
  <r>
    <n v="1779"/>
    <s v="677 Pine St, CityC"/>
    <x v="711"/>
    <s v="In Progress"/>
    <x v="0"/>
    <x v="18"/>
    <x v="0"/>
    <x v="1"/>
    <x v="2"/>
    <n v="98"/>
    <n v="1"/>
    <x v="0"/>
    <n v="2"/>
    <x v="3"/>
    <x v="2"/>
    <s v="Custom Rules"/>
  </r>
  <r>
    <n v="1780"/>
    <s v="148 Elm St, CityB"/>
    <x v="712"/>
    <s v="Completed"/>
    <x v="0"/>
    <x v="63"/>
    <x v="1"/>
    <x v="3"/>
    <x v="1"/>
    <n v="184"/>
    <n v="7"/>
    <x v="1"/>
    <n v="3"/>
    <x v="3"/>
    <x v="2"/>
    <s v="Expedited Rules"/>
  </r>
  <r>
    <n v="1781"/>
    <s v="96 Cedar St, CityD"/>
    <x v="363"/>
    <s v="In Progress"/>
    <x v="0"/>
    <x v="14"/>
    <x v="1"/>
    <x v="3"/>
    <x v="2"/>
    <n v="153"/>
    <n v="5"/>
    <x v="0"/>
    <n v="2"/>
    <x v="0"/>
    <x v="1"/>
    <s v="Expedited Rules"/>
  </r>
  <r>
    <n v="1782"/>
    <s v="283 Pine St, CityB"/>
    <x v="713"/>
    <s v="Completed"/>
    <x v="0"/>
    <x v="63"/>
    <x v="1"/>
    <x v="1"/>
    <x v="0"/>
    <n v="146"/>
    <n v="29"/>
    <x v="2"/>
    <n v="1"/>
    <x v="2"/>
    <x v="2"/>
    <s v="Expedited Rules"/>
  </r>
  <r>
    <n v="1783"/>
    <s v="43 Main St, CityC"/>
    <x v="714"/>
    <s v="In Progress"/>
    <x v="0"/>
    <x v="27"/>
    <x v="2"/>
    <x v="0"/>
    <x v="2"/>
    <n v="149"/>
    <n v="8"/>
    <x v="1"/>
    <n v="3"/>
    <x v="2"/>
    <x v="2"/>
    <s v="Expedited Rules"/>
  </r>
  <r>
    <n v="1784"/>
    <s v="13 Elm St, CityB"/>
    <x v="715"/>
    <s v="Completed"/>
    <x v="0"/>
    <x v="69"/>
    <x v="1"/>
    <x v="3"/>
    <x v="0"/>
    <n v="209"/>
    <n v="24"/>
    <x v="0"/>
    <n v="2"/>
    <x v="2"/>
    <x v="2"/>
    <s v="Expedited Rules"/>
  </r>
  <r>
    <n v="1785"/>
    <s v="429 Cedar St, CityB"/>
    <x v="716"/>
    <s v="Completed"/>
    <x v="0"/>
    <x v="64"/>
    <x v="1"/>
    <x v="0"/>
    <x v="0"/>
    <n v="143"/>
    <n v="21"/>
    <x v="1"/>
    <n v="3"/>
    <x v="1"/>
    <x v="1"/>
    <s v="Custom Rules"/>
  </r>
  <r>
    <n v="1786"/>
    <s v="428 Elm St, CityD"/>
    <x v="717"/>
    <s v="Completed"/>
    <x v="0"/>
    <x v="56"/>
    <x v="2"/>
    <x v="0"/>
    <x v="1"/>
    <n v="237"/>
    <n v="10"/>
    <x v="2"/>
    <n v="1"/>
    <x v="1"/>
    <x v="1"/>
    <s v="Standard Rules"/>
  </r>
  <r>
    <n v="1787"/>
    <s v="561 Cedar St, CityC"/>
    <x v="718"/>
    <s v="In Progress"/>
    <x v="1"/>
    <x v="84"/>
    <x v="0"/>
    <x v="0"/>
    <x v="0"/>
    <n v="115"/>
    <n v="20"/>
    <x v="0"/>
    <n v="2"/>
    <x v="2"/>
    <x v="0"/>
    <s v="Standard Rules"/>
  </r>
  <r>
    <n v="1788"/>
    <s v="939 Elm St, CityA"/>
    <x v="719"/>
    <s v="In Progress"/>
    <x v="1"/>
    <x v="38"/>
    <x v="1"/>
    <x v="1"/>
    <x v="0"/>
    <n v="150"/>
    <n v="18"/>
    <x v="2"/>
    <n v="1"/>
    <x v="0"/>
    <x v="2"/>
    <s v="Standard Rules"/>
  </r>
  <r>
    <n v="1789"/>
    <s v="68 Elm St, CityA"/>
    <x v="720"/>
    <s v="In Progress"/>
    <x v="1"/>
    <x v="90"/>
    <x v="2"/>
    <x v="1"/>
    <x v="0"/>
    <n v="181"/>
    <n v="13"/>
    <x v="1"/>
    <n v="3"/>
    <x v="4"/>
    <x v="0"/>
    <s v="Custom Rules"/>
  </r>
  <r>
    <n v="1790"/>
    <s v="272 Pine St, CityA"/>
    <x v="406"/>
    <s v="Completed"/>
    <x v="0"/>
    <x v="49"/>
    <x v="0"/>
    <x v="4"/>
    <x v="0"/>
    <n v="146"/>
    <n v="29"/>
    <x v="1"/>
    <n v="3"/>
    <x v="4"/>
    <x v="1"/>
    <s v="Expedited Rules"/>
  </r>
  <r>
    <n v="1791"/>
    <s v="225 Pine St, CityB"/>
    <x v="721"/>
    <s v="In Progress"/>
    <x v="0"/>
    <x v="22"/>
    <x v="0"/>
    <x v="2"/>
    <x v="2"/>
    <n v="140"/>
    <n v="9"/>
    <x v="1"/>
    <n v="3"/>
    <x v="2"/>
    <x v="0"/>
    <s v="Standard Rules"/>
  </r>
  <r>
    <n v="1792"/>
    <s v="948 Pine St, CityA"/>
    <x v="722"/>
    <s v="Completed"/>
    <x v="0"/>
    <x v="92"/>
    <x v="0"/>
    <x v="2"/>
    <x v="1"/>
    <n v="198"/>
    <n v="5"/>
    <x v="0"/>
    <n v="2"/>
    <x v="2"/>
    <x v="1"/>
    <s v="Custom Rules"/>
  </r>
  <r>
    <n v="1793"/>
    <s v="82 Pine St, CityC"/>
    <x v="723"/>
    <s v="Completed"/>
    <x v="0"/>
    <x v="26"/>
    <x v="2"/>
    <x v="4"/>
    <x v="1"/>
    <n v="65"/>
    <n v="6"/>
    <x v="0"/>
    <n v="2"/>
    <x v="1"/>
    <x v="0"/>
    <s v="Expedited Rules"/>
  </r>
  <r>
    <n v="1794"/>
    <s v="632 Oak St, CityD"/>
    <x v="724"/>
    <s v="Completed"/>
    <x v="0"/>
    <x v="62"/>
    <x v="0"/>
    <x v="0"/>
    <x v="1"/>
    <n v="89"/>
    <n v="7"/>
    <x v="1"/>
    <n v="3"/>
    <x v="4"/>
    <x v="0"/>
    <s v="Expedited Rules"/>
  </r>
  <r>
    <n v="1795"/>
    <s v="979 Oak St, CityE"/>
    <x v="725"/>
    <s v="Completed"/>
    <x v="0"/>
    <x v="14"/>
    <x v="2"/>
    <x v="1"/>
    <x v="1"/>
    <n v="195"/>
    <n v="6"/>
    <x v="0"/>
    <n v="2"/>
    <x v="3"/>
    <x v="0"/>
    <s v="Standard Rules"/>
  </r>
  <r>
    <n v="1796"/>
    <s v="572 Cedar St, CityC"/>
    <x v="24"/>
    <s v="Completed"/>
    <x v="0"/>
    <x v="82"/>
    <x v="1"/>
    <x v="1"/>
    <x v="1"/>
    <n v="151"/>
    <n v="2"/>
    <x v="2"/>
    <n v="1"/>
    <x v="4"/>
    <x v="2"/>
    <s v="Custom Rules"/>
  </r>
  <r>
    <n v="1797"/>
    <s v="647 Oak St, CityE"/>
    <x v="726"/>
    <s v="In Progress"/>
    <x v="0"/>
    <x v="92"/>
    <x v="1"/>
    <x v="0"/>
    <x v="2"/>
    <n v="208"/>
    <n v="6"/>
    <x v="2"/>
    <n v="1"/>
    <x v="0"/>
    <x v="1"/>
    <s v="Custom Rules"/>
  </r>
  <r>
    <n v="1798"/>
    <s v="160 Cedar St, CityE"/>
    <x v="727"/>
    <s v="In Progress"/>
    <x v="0"/>
    <x v="33"/>
    <x v="1"/>
    <x v="3"/>
    <x v="2"/>
    <n v="201"/>
    <n v="10"/>
    <x v="2"/>
    <n v="1"/>
    <x v="1"/>
    <x v="2"/>
    <s v="Custom Rules"/>
  </r>
  <r>
    <n v="1799"/>
    <s v="699 Oak St, CityE"/>
    <x v="728"/>
    <s v="In Progress"/>
    <x v="0"/>
    <x v="45"/>
    <x v="2"/>
    <x v="3"/>
    <x v="2"/>
    <n v="68"/>
    <n v="4"/>
    <x v="0"/>
    <n v="2"/>
    <x v="4"/>
    <x v="2"/>
    <s v="Custom Rules"/>
  </r>
  <r>
    <n v="1800"/>
    <s v="797 Elm St, CityB"/>
    <x v="729"/>
    <s v="In Progress"/>
    <x v="1"/>
    <x v="9"/>
    <x v="1"/>
    <x v="1"/>
    <x v="0"/>
    <n v="87"/>
    <n v="14"/>
    <x v="1"/>
    <n v="3"/>
    <x v="1"/>
    <x v="1"/>
    <s v="Standard Rules"/>
  </r>
  <r>
    <n v="1801"/>
    <s v="835 Main St, CityD"/>
    <x v="730"/>
    <s v="In Progress"/>
    <x v="1"/>
    <x v="1"/>
    <x v="0"/>
    <x v="2"/>
    <x v="0"/>
    <n v="121"/>
    <n v="16"/>
    <x v="0"/>
    <n v="2"/>
    <x v="4"/>
    <x v="1"/>
    <s v="Standard Rules"/>
  </r>
  <r>
    <n v="1802"/>
    <s v="495 Oak St, CityC"/>
    <x v="731"/>
    <s v="Completed"/>
    <x v="0"/>
    <x v="96"/>
    <x v="0"/>
    <x v="0"/>
    <x v="1"/>
    <n v="235"/>
    <n v="7"/>
    <x v="2"/>
    <n v="1"/>
    <x v="4"/>
    <x v="2"/>
    <s v="Expedited Rules"/>
  </r>
  <r>
    <n v="1803"/>
    <s v="963 Cedar St, CityC"/>
    <x v="732"/>
    <s v="In Progress"/>
    <x v="0"/>
    <x v="16"/>
    <x v="0"/>
    <x v="2"/>
    <x v="2"/>
    <n v="125"/>
    <n v="10"/>
    <x v="0"/>
    <n v="2"/>
    <x v="2"/>
    <x v="2"/>
    <s v="Custom Rules"/>
  </r>
  <r>
    <n v="1804"/>
    <s v="511 Pine St, CityA"/>
    <x v="733"/>
    <s v="In Progress"/>
    <x v="1"/>
    <x v="89"/>
    <x v="1"/>
    <x v="1"/>
    <x v="0"/>
    <n v="168"/>
    <n v="17"/>
    <x v="1"/>
    <n v="3"/>
    <x v="2"/>
    <x v="1"/>
    <s v="Expedited Rules"/>
  </r>
  <r>
    <n v="1805"/>
    <s v="975 Cedar St, CityC"/>
    <x v="29"/>
    <s v="In Progress"/>
    <x v="0"/>
    <x v="39"/>
    <x v="1"/>
    <x v="3"/>
    <x v="2"/>
    <n v="153"/>
    <n v="3"/>
    <x v="0"/>
    <n v="2"/>
    <x v="0"/>
    <x v="1"/>
    <s v="Expedited Rules"/>
  </r>
  <r>
    <n v="1806"/>
    <s v="821 Oak St, CityA"/>
    <x v="734"/>
    <s v="In Progress"/>
    <x v="1"/>
    <x v="12"/>
    <x v="1"/>
    <x v="4"/>
    <x v="0"/>
    <n v="110"/>
    <n v="22"/>
    <x v="2"/>
    <n v="1"/>
    <x v="4"/>
    <x v="0"/>
    <s v="Custom Rules"/>
  </r>
  <r>
    <n v="1807"/>
    <s v="844 Elm St, CityE"/>
    <x v="735"/>
    <s v="Completed"/>
    <x v="0"/>
    <x v="15"/>
    <x v="0"/>
    <x v="3"/>
    <x v="1"/>
    <n v="157"/>
    <n v="10"/>
    <x v="0"/>
    <n v="2"/>
    <x v="1"/>
    <x v="1"/>
    <s v="Custom Rules"/>
  </r>
  <r>
    <n v="1808"/>
    <s v="229 Elm St, CityB"/>
    <x v="249"/>
    <s v="Completed"/>
    <x v="0"/>
    <x v="44"/>
    <x v="0"/>
    <x v="2"/>
    <x v="1"/>
    <n v="150"/>
    <n v="6"/>
    <x v="0"/>
    <n v="2"/>
    <x v="1"/>
    <x v="2"/>
    <s v="Custom Rules"/>
  </r>
  <r>
    <n v="1809"/>
    <s v="476 Elm St, CityA"/>
    <x v="736"/>
    <s v="Completed"/>
    <x v="0"/>
    <x v="0"/>
    <x v="1"/>
    <x v="2"/>
    <x v="0"/>
    <n v="81"/>
    <n v="12"/>
    <x v="1"/>
    <n v="3"/>
    <x v="3"/>
    <x v="1"/>
    <s v="Expedited Rules"/>
  </r>
  <r>
    <n v="1810"/>
    <s v="715 Cedar St, CityE"/>
    <x v="737"/>
    <s v="In Progress"/>
    <x v="1"/>
    <x v="99"/>
    <x v="2"/>
    <x v="1"/>
    <x v="0"/>
    <n v="131"/>
    <n v="26"/>
    <x v="2"/>
    <n v="1"/>
    <x v="1"/>
    <x v="2"/>
    <s v="Custom Rules"/>
  </r>
  <r>
    <n v="1811"/>
    <s v="372 Pine St, CityD"/>
    <x v="738"/>
    <s v="In Progress"/>
    <x v="1"/>
    <x v="1"/>
    <x v="1"/>
    <x v="3"/>
    <x v="0"/>
    <n v="176"/>
    <n v="24"/>
    <x v="1"/>
    <n v="3"/>
    <x v="2"/>
    <x v="1"/>
    <s v="Expedited Rules"/>
  </r>
  <r>
    <n v="1812"/>
    <s v="430 Cedar St, CityC"/>
    <x v="89"/>
    <s v="Completed"/>
    <x v="0"/>
    <x v="99"/>
    <x v="1"/>
    <x v="1"/>
    <x v="0"/>
    <n v="211"/>
    <n v="23"/>
    <x v="2"/>
    <n v="1"/>
    <x v="1"/>
    <x v="2"/>
    <s v="Standard Rules"/>
  </r>
  <r>
    <n v="1813"/>
    <s v="307 Main St, CityB"/>
    <x v="739"/>
    <s v="Completed"/>
    <x v="0"/>
    <x v="77"/>
    <x v="1"/>
    <x v="4"/>
    <x v="1"/>
    <n v="128"/>
    <n v="0"/>
    <x v="2"/>
    <n v="1"/>
    <x v="4"/>
    <x v="1"/>
    <s v="Custom Rules"/>
  </r>
  <r>
    <n v="1814"/>
    <s v="167 Cedar St, CityD"/>
    <x v="402"/>
    <s v="In Progress"/>
    <x v="1"/>
    <x v="71"/>
    <x v="0"/>
    <x v="4"/>
    <x v="0"/>
    <n v="238"/>
    <n v="27"/>
    <x v="2"/>
    <n v="1"/>
    <x v="4"/>
    <x v="1"/>
    <s v="Custom Rules"/>
  </r>
  <r>
    <n v="1815"/>
    <s v="972 Main St, CityC"/>
    <x v="740"/>
    <s v="Completed"/>
    <x v="0"/>
    <x v="14"/>
    <x v="2"/>
    <x v="2"/>
    <x v="1"/>
    <n v="205"/>
    <n v="5"/>
    <x v="1"/>
    <n v="3"/>
    <x v="4"/>
    <x v="2"/>
    <s v="Standard Rules"/>
  </r>
  <r>
    <n v="1816"/>
    <s v="949 Main St, CityD"/>
    <x v="340"/>
    <s v="Completed"/>
    <x v="0"/>
    <x v="72"/>
    <x v="2"/>
    <x v="3"/>
    <x v="0"/>
    <n v="68"/>
    <n v="21"/>
    <x v="2"/>
    <n v="1"/>
    <x v="4"/>
    <x v="1"/>
    <s v="Custom Rules"/>
  </r>
  <r>
    <n v="1817"/>
    <s v="416 Pine St, CityB"/>
    <x v="741"/>
    <s v="In Progress"/>
    <x v="0"/>
    <x v="89"/>
    <x v="2"/>
    <x v="2"/>
    <x v="2"/>
    <n v="159"/>
    <n v="1"/>
    <x v="1"/>
    <n v="3"/>
    <x v="3"/>
    <x v="1"/>
    <s v="Standard Rules"/>
  </r>
  <r>
    <n v="1818"/>
    <s v="425 Pine St, CityA"/>
    <x v="675"/>
    <s v="Completed"/>
    <x v="0"/>
    <x v="64"/>
    <x v="1"/>
    <x v="0"/>
    <x v="0"/>
    <n v="182"/>
    <n v="25"/>
    <x v="1"/>
    <n v="3"/>
    <x v="2"/>
    <x v="2"/>
    <s v="Expedited Rules"/>
  </r>
  <r>
    <n v="1819"/>
    <s v="342 Oak St, CityA"/>
    <x v="126"/>
    <s v="In Progress"/>
    <x v="1"/>
    <x v="94"/>
    <x v="2"/>
    <x v="0"/>
    <x v="0"/>
    <n v="162"/>
    <n v="27"/>
    <x v="0"/>
    <n v="2"/>
    <x v="0"/>
    <x v="0"/>
    <s v="Expedited Rules"/>
  </r>
  <r>
    <n v="1820"/>
    <s v="316 Elm St, CityD"/>
    <x v="742"/>
    <s v="Completed"/>
    <x v="0"/>
    <x v="63"/>
    <x v="0"/>
    <x v="4"/>
    <x v="0"/>
    <n v="136"/>
    <n v="22"/>
    <x v="2"/>
    <n v="1"/>
    <x v="0"/>
    <x v="2"/>
    <s v="Standard Rules"/>
  </r>
  <r>
    <n v="1821"/>
    <s v="901 Pine St, CityD"/>
    <x v="718"/>
    <s v="In Progress"/>
    <x v="0"/>
    <x v="45"/>
    <x v="0"/>
    <x v="4"/>
    <x v="2"/>
    <n v="142"/>
    <n v="2"/>
    <x v="0"/>
    <n v="2"/>
    <x v="3"/>
    <x v="0"/>
    <s v="Custom Rules"/>
  </r>
  <r>
    <n v="1822"/>
    <s v="603 Elm St, CityD"/>
    <x v="743"/>
    <s v="In Progress"/>
    <x v="0"/>
    <x v="18"/>
    <x v="0"/>
    <x v="1"/>
    <x v="2"/>
    <n v="113"/>
    <n v="8"/>
    <x v="1"/>
    <n v="3"/>
    <x v="0"/>
    <x v="1"/>
    <s v="Expedited Rules"/>
  </r>
  <r>
    <n v="1823"/>
    <s v="441 Elm St, CityC"/>
    <x v="744"/>
    <s v="In Progress"/>
    <x v="0"/>
    <x v="69"/>
    <x v="0"/>
    <x v="2"/>
    <x v="2"/>
    <n v="231"/>
    <n v="9"/>
    <x v="2"/>
    <n v="1"/>
    <x v="1"/>
    <x v="0"/>
    <s v="Custom Rules"/>
  </r>
  <r>
    <n v="1824"/>
    <s v="250 Cedar St, CityB"/>
    <x v="16"/>
    <s v="Completed"/>
    <x v="0"/>
    <x v="99"/>
    <x v="0"/>
    <x v="2"/>
    <x v="1"/>
    <n v="203"/>
    <n v="10"/>
    <x v="1"/>
    <n v="3"/>
    <x v="1"/>
    <x v="1"/>
    <s v="Expedited Rules"/>
  </r>
  <r>
    <n v="1825"/>
    <s v="345 Elm St, CityE"/>
    <x v="745"/>
    <s v="In Progress"/>
    <x v="1"/>
    <x v="89"/>
    <x v="2"/>
    <x v="2"/>
    <x v="0"/>
    <n v="239"/>
    <n v="24"/>
    <x v="0"/>
    <n v="2"/>
    <x v="1"/>
    <x v="0"/>
    <s v="Custom Rules"/>
  </r>
  <r>
    <n v="1826"/>
    <s v="335 Cedar St, CityD"/>
    <x v="746"/>
    <s v="In Progress"/>
    <x v="1"/>
    <x v="1"/>
    <x v="2"/>
    <x v="4"/>
    <x v="0"/>
    <n v="74"/>
    <n v="22"/>
    <x v="2"/>
    <n v="1"/>
    <x v="4"/>
    <x v="0"/>
    <s v="Expedited Rules"/>
  </r>
  <r>
    <n v="1827"/>
    <s v="874 Main St, CityA"/>
    <x v="747"/>
    <s v="Completed"/>
    <x v="0"/>
    <x v="7"/>
    <x v="1"/>
    <x v="1"/>
    <x v="1"/>
    <n v="238"/>
    <n v="4"/>
    <x v="0"/>
    <n v="2"/>
    <x v="0"/>
    <x v="2"/>
    <s v="Expedited Rules"/>
  </r>
  <r>
    <n v="1828"/>
    <s v="85 Main St, CityA"/>
    <x v="748"/>
    <s v="Completed"/>
    <x v="0"/>
    <x v="33"/>
    <x v="1"/>
    <x v="2"/>
    <x v="1"/>
    <n v="68"/>
    <n v="4"/>
    <x v="2"/>
    <n v="1"/>
    <x v="4"/>
    <x v="2"/>
    <s v="Custom Rules"/>
  </r>
  <r>
    <n v="1829"/>
    <s v="154 Cedar St, CityD"/>
    <x v="749"/>
    <s v="Completed"/>
    <x v="0"/>
    <x v="31"/>
    <x v="0"/>
    <x v="2"/>
    <x v="1"/>
    <n v="131"/>
    <n v="3"/>
    <x v="0"/>
    <n v="2"/>
    <x v="1"/>
    <x v="2"/>
    <s v="Custom Rules"/>
  </r>
  <r>
    <n v="1830"/>
    <s v="505 Main St, CityB"/>
    <x v="750"/>
    <s v="In Progress"/>
    <x v="0"/>
    <x v="87"/>
    <x v="0"/>
    <x v="1"/>
    <x v="2"/>
    <n v="80"/>
    <n v="8"/>
    <x v="0"/>
    <n v="2"/>
    <x v="2"/>
    <x v="1"/>
    <s v="Custom Rules"/>
  </r>
  <r>
    <n v="1831"/>
    <s v="53 Main St, CityD"/>
    <x v="751"/>
    <s v="In Progress"/>
    <x v="1"/>
    <x v="35"/>
    <x v="1"/>
    <x v="0"/>
    <x v="0"/>
    <n v="177"/>
    <n v="23"/>
    <x v="1"/>
    <n v="3"/>
    <x v="3"/>
    <x v="0"/>
    <s v="Custom Rules"/>
  </r>
  <r>
    <n v="1832"/>
    <s v="182 Main St, CityB"/>
    <x v="752"/>
    <s v="Completed"/>
    <x v="0"/>
    <x v="43"/>
    <x v="0"/>
    <x v="4"/>
    <x v="0"/>
    <n v="171"/>
    <n v="28"/>
    <x v="1"/>
    <n v="3"/>
    <x v="1"/>
    <x v="2"/>
    <s v="Custom Rules"/>
  </r>
  <r>
    <n v="1833"/>
    <s v="299 Oak St, CityC"/>
    <x v="753"/>
    <s v="Completed"/>
    <x v="0"/>
    <x v="58"/>
    <x v="1"/>
    <x v="4"/>
    <x v="1"/>
    <n v="219"/>
    <n v="1"/>
    <x v="2"/>
    <n v="1"/>
    <x v="0"/>
    <x v="1"/>
    <s v="Expedited Rules"/>
  </r>
  <r>
    <n v="1834"/>
    <s v="683 Cedar St, CityA"/>
    <x v="754"/>
    <s v="In Progress"/>
    <x v="1"/>
    <x v="94"/>
    <x v="2"/>
    <x v="4"/>
    <x v="0"/>
    <n v="61"/>
    <n v="16"/>
    <x v="0"/>
    <n v="2"/>
    <x v="3"/>
    <x v="2"/>
    <s v="Custom Rules"/>
  </r>
  <r>
    <n v="1835"/>
    <s v="42 Elm St, CityC"/>
    <x v="755"/>
    <s v="Completed"/>
    <x v="0"/>
    <x v="45"/>
    <x v="2"/>
    <x v="2"/>
    <x v="0"/>
    <n v="195"/>
    <n v="13"/>
    <x v="1"/>
    <n v="3"/>
    <x v="1"/>
    <x v="2"/>
    <s v="Expedited Rules"/>
  </r>
  <r>
    <n v="1836"/>
    <s v="339 Main St, CityA"/>
    <x v="756"/>
    <s v="In Progress"/>
    <x v="1"/>
    <x v="97"/>
    <x v="0"/>
    <x v="2"/>
    <x v="0"/>
    <n v="70"/>
    <n v="21"/>
    <x v="0"/>
    <n v="2"/>
    <x v="0"/>
    <x v="2"/>
    <s v="Custom Rules"/>
  </r>
  <r>
    <n v="1837"/>
    <s v="597 Main St, CityA"/>
    <x v="540"/>
    <s v="Completed"/>
    <x v="0"/>
    <x v="51"/>
    <x v="1"/>
    <x v="2"/>
    <x v="0"/>
    <n v="114"/>
    <n v="17"/>
    <x v="1"/>
    <n v="3"/>
    <x v="0"/>
    <x v="2"/>
    <s v="Expedited Rules"/>
  </r>
  <r>
    <n v="1838"/>
    <s v="630 Main St, CityB"/>
    <x v="594"/>
    <s v="In Progress"/>
    <x v="1"/>
    <x v="27"/>
    <x v="1"/>
    <x v="0"/>
    <x v="0"/>
    <n v="206"/>
    <n v="20"/>
    <x v="2"/>
    <n v="1"/>
    <x v="1"/>
    <x v="2"/>
    <s v="Standard Rules"/>
  </r>
  <r>
    <n v="1839"/>
    <s v="809 Elm St, CityD"/>
    <x v="670"/>
    <s v="Completed"/>
    <x v="0"/>
    <x v="82"/>
    <x v="1"/>
    <x v="3"/>
    <x v="0"/>
    <n v="140"/>
    <n v="18"/>
    <x v="1"/>
    <n v="3"/>
    <x v="4"/>
    <x v="2"/>
    <s v="Custom Rules"/>
  </r>
  <r>
    <n v="1840"/>
    <s v="844 Pine St, CityA"/>
    <x v="757"/>
    <s v="Completed"/>
    <x v="0"/>
    <x v="6"/>
    <x v="0"/>
    <x v="1"/>
    <x v="1"/>
    <n v="134"/>
    <n v="5"/>
    <x v="2"/>
    <n v="1"/>
    <x v="3"/>
    <x v="0"/>
    <s v="Standard Rules"/>
  </r>
  <r>
    <n v="1841"/>
    <s v="274 Cedar St, CityC"/>
    <x v="758"/>
    <s v="Completed"/>
    <x v="0"/>
    <x v="83"/>
    <x v="1"/>
    <x v="0"/>
    <x v="0"/>
    <n v="124"/>
    <n v="23"/>
    <x v="0"/>
    <n v="2"/>
    <x v="4"/>
    <x v="0"/>
    <s v="Custom Rules"/>
  </r>
  <r>
    <n v="1842"/>
    <s v="631 Cedar St, CityA"/>
    <x v="759"/>
    <s v="Completed"/>
    <x v="0"/>
    <x v="51"/>
    <x v="0"/>
    <x v="1"/>
    <x v="1"/>
    <n v="121"/>
    <n v="4"/>
    <x v="0"/>
    <n v="2"/>
    <x v="4"/>
    <x v="2"/>
    <s v="Standard Rules"/>
  </r>
  <r>
    <n v="1843"/>
    <s v="852 Cedar St, CityC"/>
    <x v="760"/>
    <s v="Completed"/>
    <x v="0"/>
    <x v="33"/>
    <x v="0"/>
    <x v="0"/>
    <x v="0"/>
    <n v="131"/>
    <n v="22"/>
    <x v="1"/>
    <n v="3"/>
    <x v="4"/>
    <x v="1"/>
    <s v="Standard Rules"/>
  </r>
  <r>
    <n v="1844"/>
    <s v="142 Main St, CityD"/>
    <x v="761"/>
    <s v="Completed"/>
    <x v="0"/>
    <x v="78"/>
    <x v="0"/>
    <x v="2"/>
    <x v="1"/>
    <n v="95"/>
    <n v="4"/>
    <x v="1"/>
    <n v="3"/>
    <x v="3"/>
    <x v="2"/>
    <s v="Expedited Rules"/>
  </r>
  <r>
    <n v="1845"/>
    <s v="621 Oak St, CityB"/>
    <x v="762"/>
    <s v="Completed"/>
    <x v="0"/>
    <x v="8"/>
    <x v="0"/>
    <x v="0"/>
    <x v="0"/>
    <n v="109"/>
    <n v="21"/>
    <x v="0"/>
    <n v="2"/>
    <x v="2"/>
    <x v="2"/>
    <s v="Expedited Rules"/>
  </r>
  <r>
    <n v="1846"/>
    <s v="659 Cedar St, CityA"/>
    <x v="429"/>
    <s v="In Progress"/>
    <x v="1"/>
    <x v="77"/>
    <x v="0"/>
    <x v="0"/>
    <x v="0"/>
    <n v="168"/>
    <n v="12"/>
    <x v="1"/>
    <n v="3"/>
    <x v="4"/>
    <x v="0"/>
    <s v="Standard Rules"/>
  </r>
  <r>
    <n v="1847"/>
    <s v="509 Cedar St, CityB"/>
    <x v="611"/>
    <s v="Completed"/>
    <x v="0"/>
    <x v="34"/>
    <x v="2"/>
    <x v="2"/>
    <x v="0"/>
    <n v="187"/>
    <n v="28"/>
    <x v="2"/>
    <n v="1"/>
    <x v="2"/>
    <x v="0"/>
    <s v="Custom Rules"/>
  </r>
  <r>
    <n v="1848"/>
    <s v="706 Oak St, CityA"/>
    <x v="501"/>
    <s v="In Progress"/>
    <x v="0"/>
    <x v="78"/>
    <x v="2"/>
    <x v="3"/>
    <x v="2"/>
    <n v="188"/>
    <n v="8"/>
    <x v="0"/>
    <n v="2"/>
    <x v="0"/>
    <x v="2"/>
    <s v="Custom Rules"/>
  </r>
  <r>
    <n v="1849"/>
    <s v="403 Oak St, CityB"/>
    <x v="763"/>
    <s v="In Progress"/>
    <x v="1"/>
    <x v="7"/>
    <x v="1"/>
    <x v="4"/>
    <x v="0"/>
    <n v="168"/>
    <n v="27"/>
    <x v="0"/>
    <n v="2"/>
    <x v="4"/>
    <x v="2"/>
    <s v="Custom Rules"/>
  </r>
  <r>
    <n v="1850"/>
    <s v="712 Pine St, CityD"/>
    <x v="764"/>
    <s v="Completed"/>
    <x v="0"/>
    <x v="14"/>
    <x v="2"/>
    <x v="0"/>
    <x v="0"/>
    <n v="199"/>
    <n v="27"/>
    <x v="0"/>
    <n v="2"/>
    <x v="2"/>
    <x v="2"/>
    <s v="Custom Rules"/>
  </r>
  <r>
    <n v="1851"/>
    <s v="368 Cedar St, CityC"/>
    <x v="765"/>
    <s v="In Progress"/>
    <x v="1"/>
    <x v="44"/>
    <x v="2"/>
    <x v="3"/>
    <x v="0"/>
    <n v="129"/>
    <n v="17"/>
    <x v="2"/>
    <n v="1"/>
    <x v="1"/>
    <x v="2"/>
    <s v="Custom Rules"/>
  </r>
  <r>
    <n v="1852"/>
    <s v="301 Pine St, CityD"/>
    <x v="766"/>
    <s v="Completed"/>
    <x v="0"/>
    <x v="80"/>
    <x v="2"/>
    <x v="0"/>
    <x v="0"/>
    <n v="213"/>
    <n v="27"/>
    <x v="0"/>
    <n v="2"/>
    <x v="3"/>
    <x v="2"/>
    <s v="Standard Rules"/>
  </r>
  <r>
    <n v="1853"/>
    <s v="827 Elm St, CityC"/>
    <x v="767"/>
    <s v="Completed"/>
    <x v="0"/>
    <x v="5"/>
    <x v="0"/>
    <x v="1"/>
    <x v="1"/>
    <n v="111"/>
    <n v="4"/>
    <x v="2"/>
    <n v="1"/>
    <x v="0"/>
    <x v="0"/>
    <s v="Expedited Rules"/>
  </r>
  <r>
    <n v="1854"/>
    <s v="683 Oak St, CityB"/>
    <x v="768"/>
    <s v="In Progress"/>
    <x v="1"/>
    <x v="82"/>
    <x v="0"/>
    <x v="2"/>
    <x v="0"/>
    <n v="173"/>
    <n v="29"/>
    <x v="0"/>
    <n v="2"/>
    <x v="1"/>
    <x v="1"/>
    <s v="Expedited Rules"/>
  </r>
  <r>
    <n v="1855"/>
    <s v="247 Pine St, CityB"/>
    <x v="769"/>
    <s v="Completed"/>
    <x v="0"/>
    <x v="28"/>
    <x v="2"/>
    <x v="2"/>
    <x v="0"/>
    <n v="155"/>
    <n v="20"/>
    <x v="1"/>
    <n v="3"/>
    <x v="4"/>
    <x v="0"/>
    <s v="Expedited Rules"/>
  </r>
  <r>
    <n v="1856"/>
    <s v="721 Elm St, CityA"/>
    <x v="770"/>
    <s v="In Progress"/>
    <x v="0"/>
    <x v="32"/>
    <x v="1"/>
    <x v="4"/>
    <x v="2"/>
    <n v="122"/>
    <n v="5"/>
    <x v="2"/>
    <n v="1"/>
    <x v="4"/>
    <x v="1"/>
    <s v="Expedited Rules"/>
  </r>
  <r>
    <n v="1857"/>
    <s v="82 Main St, CityE"/>
    <x v="771"/>
    <s v="Completed"/>
    <x v="0"/>
    <x v="75"/>
    <x v="1"/>
    <x v="0"/>
    <x v="1"/>
    <n v="141"/>
    <n v="7"/>
    <x v="2"/>
    <n v="1"/>
    <x v="2"/>
    <x v="2"/>
    <s v="Custom Rules"/>
  </r>
  <r>
    <n v="1858"/>
    <s v="897 Main St, CityB"/>
    <x v="772"/>
    <s v="Completed"/>
    <x v="0"/>
    <x v="1"/>
    <x v="1"/>
    <x v="2"/>
    <x v="0"/>
    <n v="153"/>
    <n v="20"/>
    <x v="1"/>
    <n v="3"/>
    <x v="0"/>
    <x v="1"/>
    <s v="Custom Rules"/>
  </r>
  <r>
    <n v="1859"/>
    <s v="111 Pine St, CityB"/>
    <x v="773"/>
    <s v="In Progress"/>
    <x v="1"/>
    <x v="23"/>
    <x v="2"/>
    <x v="4"/>
    <x v="0"/>
    <n v="215"/>
    <n v="13"/>
    <x v="0"/>
    <n v="2"/>
    <x v="1"/>
    <x v="0"/>
    <s v="Expedited Rules"/>
  </r>
  <r>
    <n v="1860"/>
    <s v="153 Main St, CityC"/>
    <x v="774"/>
    <s v="Completed"/>
    <x v="0"/>
    <x v="24"/>
    <x v="1"/>
    <x v="3"/>
    <x v="0"/>
    <n v="222"/>
    <n v="22"/>
    <x v="1"/>
    <n v="3"/>
    <x v="4"/>
    <x v="1"/>
    <s v="Standard Rules"/>
  </r>
  <r>
    <n v="1861"/>
    <s v="789 Oak St, CityC"/>
    <x v="775"/>
    <s v="In Progress"/>
    <x v="0"/>
    <x v="99"/>
    <x v="2"/>
    <x v="4"/>
    <x v="2"/>
    <n v="127"/>
    <n v="7"/>
    <x v="1"/>
    <n v="3"/>
    <x v="2"/>
    <x v="2"/>
    <s v="Standard Rules"/>
  </r>
  <r>
    <n v="1862"/>
    <s v="594 Elm St, CityD"/>
    <x v="776"/>
    <s v="Completed"/>
    <x v="0"/>
    <x v="30"/>
    <x v="0"/>
    <x v="0"/>
    <x v="0"/>
    <n v="128"/>
    <n v="22"/>
    <x v="2"/>
    <n v="1"/>
    <x v="4"/>
    <x v="0"/>
    <s v="Standard Rules"/>
  </r>
  <r>
    <n v="1863"/>
    <s v="446 Pine St, CityA"/>
    <x v="777"/>
    <s v="Completed"/>
    <x v="0"/>
    <x v="70"/>
    <x v="2"/>
    <x v="0"/>
    <x v="0"/>
    <n v="108"/>
    <n v="12"/>
    <x v="2"/>
    <n v="1"/>
    <x v="4"/>
    <x v="1"/>
    <s v="Expedited Rules"/>
  </r>
  <r>
    <n v="1864"/>
    <s v="953 Cedar St, CityE"/>
    <x v="778"/>
    <s v="Completed"/>
    <x v="0"/>
    <x v="10"/>
    <x v="2"/>
    <x v="0"/>
    <x v="0"/>
    <n v="96"/>
    <n v="28"/>
    <x v="2"/>
    <n v="1"/>
    <x v="0"/>
    <x v="1"/>
    <s v="Custom Rules"/>
  </r>
  <r>
    <n v="1865"/>
    <s v="310 Elm St, CityD"/>
    <x v="779"/>
    <s v="In Progress"/>
    <x v="1"/>
    <x v="98"/>
    <x v="1"/>
    <x v="2"/>
    <x v="0"/>
    <n v="119"/>
    <n v="26"/>
    <x v="0"/>
    <n v="2"/>
    <x v="2"/>
    <x v="2"/>
    <s v="Custom Rules"/>
  </r>
  <r>
    <n v="1866"/>
    <s v="672 Main St, CityC"/>
    <x v="780"/>
    <s v="In Progress"/>
    <x v="0"/>
    <x v="58"/>
    <x v="2"/>
    <x v="2"/>
    <x v="2"/>
    <n v="157"/>
    <n v="6"/>
    <x v="1"/>
    <n v="3"/>
    <x v="4"/>
    <x v="2"/>
    <s v="Expedited Rules"/>
  </r>
  <r>
    <n v="1867"/>
    <s v="161 Pine St, CityB"/>
    <x v="140"/>
    <s v="In Progress"/>
    <x v="1"/>
    <x v="77"/>
    <x v="2"/>
    <x v="1"/>
    <x v="0"/>
    <n v="186"/>
    <n v="15"/>
    <x v="0"/>
    <n v="2"/>
    <x v="2"/>
    <x v="0"/>
    <s v="Standard Rules"/>
  </r>
  <r>
    <n v="1868"/>
    <s v="354 Main St, CityA"/>
    <x v="781"/>
    <s v="In Progress"/>
    <x v="0"/>
    <x v="71"/>
    <x v="1"/>
    <x v="3"/>
    <x v="2"/>
    <n v="115"/>
    <n v="7"/>
    <x v="1"/>
    <n v="3"/>
    <x v="0"/>
    <x v="2"/>
    <s v="Standard Rules"/>
  </r>
  <r>
    <n v="1869"/>
    <s v="33 Oak St, CityD"/>
    <x v="782"/>
    <s v="Completed"/>
    <x v="0"/>
    <x v="63"/>
    <x v="2"/>
    <x v="3"/>
    <x v="1"/>
    <n v="146"/>
    <n v="8"/>
    <x v="1"/>
    <n v="3"/>
    <x v="4"/>
    <x v="1"/>
    <s v="Expedited Rules"/>
  </r>
  <r>
    <n v="1870"/>
    <s v="192 Pine St, CityD"/>
    <x v="783"/>
    <s v="In Progress"/>
    <x v="0"/>
    <x v="29"/>
    <x v="1"/>
    <x v="1"/>
    <x v="2"/>
    <n v="119"/>
    <n v="4"/>
    <x v="0"/>
    <n v="2"/>
    <x v="0"/>
    <x v="0"/>
    <s v="Expedited Rules"/>
  </r>
  <r>
    <n v="1871"/>
    <s v="675 Pine St, CityC"/>
    <x v="481"/>
    <s v="In Progress"/>
    <x v="1"/>
    <x v="83"/>
    <x v="1"/>
    <x v="3"/>
    <x v="0"/>
    <n v="202"/>
    <n v="16"/>
    <x v="2"/>
    <n v="1"/>
    <x v="1"/>
    <x v="2"/>
    <s v="Standard Rules"/>
  </r>
  <r>
    <n v="1872"/>
    <s v="461 Elm St, CityC"/>
    <x v="220"/>
    <s v="In Progress"/>
    <x v="1"/>
    <x v="78"/>
    <x v="0"/>
    <x v="0"/>
    <x v="0"/>
    <n v="184"/>
    <n v="16"/>
    <x v="2"/>
    <n v="1"/>
    <x v="1"/>
    <x v="0"/>
    <s v="Standard Rules"/>
  </r>
  <r>
    <n v="1873"/>
    <s v="764 Pine St, CityC"/>
    <x v="784"/>
    <s v="In Progress"/>
    <x v="1"/>
    <x v="41"/>
    <x v="2"/>
    <x v="4"/>
    <x v="0"/>
    <n v="125"/>
    <n v="21"/>
    <x v="0"/>
    <n v="2"/>
    <x v="0"/>
    <x v="0"/>
    <s v="Custom Rules"/>
  </r>
  <r>
    <n v="1874"/>
    <s v="982 Cedar St, CityB"/>
    <x v="785"/>
    <s v="In Progress"/>
    <x v="1"/>
    <x v="95"/>
    <x v="1"/>
    <x v="4"/>
    <x v="0"/>
    <n v="227"/>
    <n v="28"/>
    <x v="1"/>
    <n v="3"/>
    <x v="1"/>
    <x v="2"/>
    <s v="Custom Rules"/>
  </r>
  <r>
    <n v="1875"/>
    <s v="8 Elm St, CityC"/>
    <x v="15"/>
    <s v="In Progress"/>
    <x v="0"/>
    <x v="33"/>
    <x v="2"/>
    <x v="1"/>
    <x v="2"/>
    <n v="188"/>
    <n v="8"/>
    <x v="1"/>
    <n v="3"/>
    <x v="2"/>
    <x v="0"/>
    <s v="Standard Rules"/>
  </r>
  <r>
    <n v="1876"/>
    <s v="426 Main St, CityD"/>
    <x v="786"/>
    <s v="In Progress"/>
    <x v="1"/>
    <x v="70"/>
    <x v="1"/>
    <x v="2"/>
    <x v="0"/>
    <n v="192"/>
    <n v="15"/>
    <x v="0"/>
    <n v="2"/>
    <x v="4"/>
    <x v="2"/>
    <s v="Expedited Rules"/>
  </r>
  <r>
    <n v="1877"/>
    <s v="897 Oak St, CityB"/>
    <x v="574"/>
    <s v="In Progress"/>
    <x v="1"/>
    <x v="69"/>
    <x v="1"/>
    <x v="1"/>
    <x v="0"/>
    <n v="219"/>
    <n v="12"/>
    <x v="0"/>
    <n v="2"/>
    <x v="2"/>
    <x v="1"/>
    <s v="Expedited Rules"/>
  </r>
  <r>
    <n v="1878"/>
    <s v="44 Elm St, CityB"/>
    <x v="787"/>
    <s v="In Progress"/>
    <x v="0"/>
    <x v="39"/>
    <x v="1"/>
    <x v="3"/>
    <x v="2"/>
    <n v="173"/>
    <n v="10"/>
    <x v="2"/>
    <n v="1"/>
    <x v="2"/>
    <x v="0"/>
    <s v="Standard Rules"/>
  </r>
  <r>
    <n v="1879"/>
    <s v="526 Cedar St, CityD"/>
    <x v="788"/>
    <s v="Completed"/>
    <x v="0"/>
    <x v="5"/>
    <x v="0"/>
    <x v="0"/>
    <x v="0"/>
    <n v="176"/>
    <n v="28"/>
    <x v="2"/>
    <n v="1"/>
    <x v="3"/>
    <x v="1"/>
    <s v="Expedited Rules"/>
  </r>
  <r>
    <n v="1880"/>
    <s v="981 Oak St, CityB"/>
    <x v="401"/>
    <s v="In Progress"/>
    <x v="0"/>
    <x v="16"/>
    <x v="0"/>
    <x v="2"/>
    <x v="2"/>
    <n v="167"/>
    <n v="4"/>
    <x v="1"/>
    <n v="3"/>
    <x v="0"/>
    <x v="2"/>
    <s v="Expedited Rules"/>
  </r>
  <r>
    <n v="1881"/>
    <s v="739 Elm St, CityD"/>
    <x v="789"/>
    <s v="Completed"/>
    <x v="0"/>
    <x v="41"/>
    <x v="1"/>
    <x v="1"/>
    <x v="0"/>
    <n v="228"/>
    <n v="13"/>
    <x v="1"/>
    <n v="3"/>
    <x v="0"/>
    <x v="1"/>
    <s v="Standard Rules"/>
  </r>
  <r>
    <n v="1882"/>
    <s v="40 Main St, CityC"/>
    <x v="790"/>
    <s v="In Progress"/>
    <x v="1"/>
    <x v="9"/>
    <x v="0"/>
    <x v="0"/>
    <x v="0"/>
    <n v="228"/>
    <n v="13"/>
    <x v="0"/>
    <n v="2"/>
    <x v="0"/>
    <x v="1"/>
    <s v="Expedited Rules"/>
  </r>
  <r>
    <n v="1883"/>
    <s v="729 Oak St, CityE"/>
    <x v="791"/>
    <s v="In Progress"/>
    <x v="1"/>
    <x v="31"/>
    <x v="0"/>
    <x v="2"/>
    <x v="0"/>
    <n v="74"/>
    <n v="24"/>
    <x v="2"/>
    <n v="1"/>
    <x v="3"/>
    <x v="2"/>
    <s v="Standard Rules"/>
  </r>
  <r>
    <n v="1884"/>
    <s v="382 Oak St, CityA"/>
    <x v="792"/>
    <s v="Completed"/>
    <x v="0"/>
    <x v="91"/>
    <x v="0"/>
    <x v="2"/>
    <x v="1"/>
    <n v="209"/>
    <n v="8"/>
    <x v="0"/>
    <n v="2"/>
    <x v="4"/>
    <x v="1"/>
    <s v="Standard Rules"/>
  </r>
  <r>
    <n v="1885"/>
    <s v="108 Pine St, CityE"/>
    <x v="793"/>
    <s v="In Progress"/>
    <x v="1"/>
    <x v="2"/>
    <x v="2"/>
    <x v="1"/>
    <x v="0"/>
    <n v="232"/>
    <n v="29"/>
    <x v="0"/>
    <n v="2"/>
    <x v="0"/>
    <x v="0"/>
    <s v="Custom Rules"/>
  </r>
  <r>
    <n v="1886"/>
    <s v="207 Elm St, CityB"/>
    <x v="794"/>
    <s v="In Progress"/>
    <x v="1"/>
    <x v="55"/>
    <x v="0"/>
    <x v="2"/>
    <x v="0"/>
    <n v="71"/>
    <n v="25"/>
    <x v="1"/>
    <n v="3"/>
    <x v="4"/>
    <x v="0"/>
    <s v="Custom Rules"/>
  </r>
  <r>
    <n v="1887"/>
    <s v="341 Cedar St, CityC"/>
    <x v="795"/>
    <s v="Completed"/>
    <x v="0"/>
    <x v="51"/>
    <x v="1"/>
    <x v="2"/>
    <x v="0"/>
    <n v="123"/>
    <n v="19"/>
    <x v="1"/>
    <n v="3"/>
    <x v="0"/>
    <x v="1"/>
    <s v="Standard Rules"/>
  </r>
  <r>
    <n v="1888"/>
    <s v="544 Pine St, CityE"/>
    <x v="796"/>
    <s v="Completed"/>
    <x v="0"/>
    <x v="86"/>
    <x v="0"/>
    <x v="4"/>
    <x v="0"/>
    <n v="222"/>
    <n v="27"/>
    <x v="0"/>
    <n v="2"/>
    <x v="4"/>
    <x v="1"/>
    <s v="Expedited Rules"/>
  </r>
  <r>
    <n v="1889"/>
    <s v="605 Cedar St, CityE"/>
    <x v="797"/>
    <s v="In Progress"/>
    <x v="1"/>
    <x v="71"/>
    <x v="0"/>
    <x v="4"/>
    <x v="0"/>
    <n v="91"/>
    <n v="28"/>
    <x v="2"/>
    <n v="1"/>
    <x v="2"/>
    <x v="0"/>
    <s v="Custom Rules"/>
  </r>
  <r>
    <n v="1890"/>
    <s v="202 Pine St, CityA"/>
    <x v="798"/>
    <s v="Completed"/>
    <x v="0"/>
    <x v="47"/>
    <x v="2"/>
    <x v="1"/>
    <x v="1"/>
    <n v="180"/>
    <n v="7"/>
    <x v="1"/>
    <n v="3"/>
    <x v="2"/>
    <x v="0"/>
    <s v="Standard Rules"/>
  </r>
  <r>
    <n v="1891"/>
    <s v="466 Cedar St, CityE"/>
    <x v="653"/>
    <s v="Completed"/>
    <x v="0"/>
    <x v="89"/>
    <x v="0"/>
    <x v="1"/>
    <x v="0"/>
    <n v="232"/>
    <n v="23"/>
    <x v="2"/>
    <n v="1"/>
    <x v="3"/>
    <x v="0"/>
    <s v="Expedited Rules"/>
  </r>
  <r>
    <n v="1892"/>
    <s v="298 Cedar St, CityD"/>
    <x v="799"/>
    <s v="Completed"/>
    <x v="0"/>
    <x v="0"/>
    <x v="2"/>
    <x v="2"/>
    <x v="0"/>
    <n v="64"/>
    <n v="18"/>
    <x v="2"/>
    <n v="1"/>
    <x v="3"/>
    <x v="0"/>
    <s v="Custom Rules"/>
  </r>
  <r>
    <n v="1893"/>
    <s v="46 Oak St, CityC"/>
    <x v="524"/>
    <s v="Completed"/>
    <x v="0"/>
    <x v="38"/>
    <x v="1"/>
    <x v="4"/>
    <x v="1"/>
    <n v="164"/>
    <n v="10"/>
    <x v="0"/>
    <n v="2"/>
    <x v="3"/>
    <x v="1"/>
    <s v="Expedited Rules"/>
  </r>
  <r>
    <n v="1894"/>
    <s v="19 Pine St, CityE"/>
    <x v="800"/>
    <s v="In Progress"/>
    <x v="0"/>
    <x v="88"/>
    <x v="2"/>
    <x v="0"/>
    <x v="2"/>
    <n v="107"/>
    <n v="7"/>
    <x v="0"/>
    <n v="2"/>
    <x v="1"/>
    <x v="2"/>
    <s v="Standard Rules"/>
  </r>
  <r>
    <n v="1895"/>
    <s v="643 Main St, CityD"/>
    <x v="801"/>
    <s v="In Progress"/>
    <x v="1"/>
    <x v="90"/>
    <x v="0"/>
    <x v="1"/>
    <x v="0"/>
    <n v="181"/>
    <n v="11"/>
    <x v="0"/>
    <n v="2"/>
    <x v="0"/>
    <x v="0"/>
    <s v="Custom Rules"/>
  </r>
  <r>
    <n v="1896"/>
    <s v="850 Pine St, CityD"/>
    <x v="802"/>
    <s v="In Progress"/>
    <x v="1"/>
    <x v="85"/>
    <x v="2"/>
    <x v="2"/>
    <x v="0"/>
    <n v="72"/>
    <n v="22"/>
    <x v="1"/>
    <n v="3"/>
    <x v="0"/>
    <x v="0"/>
    <s v="Standard Rules"/>
  </r>
  <r>
    <n v="1897"/>
    <s v="937 Cedar St, CityE"/>
    <x v="803"/>
    <s v="In Progress"/>
    <x v="0"/>
    <x v="10"/>
    <x v="1"/>
    <x v="4"/>
    <x v="2"/>
    <n v="183"/>
    <n v="6"/>
    <x v="0"/>
    <n v="2"/>
    <x v="0"/>
    <x v="0"/>
    <s v="Standard Rules"/>
  </r>
  <r>
    <n v="1898"/>
    <s v="237 Oak St, CityE"/>
    <x v="476"/>
    <s v="Completed"/>
    <x v="0"/>
    <x v="46"/>
    <x v="0"/>
    <x v="0"/>
    <x v="0"/>
    <n v="172"/>
    <n v="28"/>
    <x v="1"/>
    <n v="3"/>
    <x v="1"/>
    <x v="0"/>
    <s v="Expedited Rules"/>
  </r>
  <r>
    <n v="1899"/>
    <s v="229 Pine St, CityC"/>
    <x v="804"/>
    <s v="Completed"/>
    <x v="0"/>
    <x v="90"/>
    <x v="1"/>
    <x v="0"/>
    <x v="1"/>
    <n v="103"/>
    <n v="6"/>
    <x v="1"/>
    <n v="3"/>
    <x v="4"/>
    <x v="0"/>
    <s v="Standard Rules"/>
  </r>
  <r>
    <n v="1900"/>
    <s v="308 Main St, CityB"/>
    <x v="805"/>
    <s v="Completed"/>
    <x v="0"/>
    <x v="5"/>
    <x v="1"/>
    <x v="4"/>
    <x v="0"/>
    <n v="226"/>
    <n v="12"/>
    <x v="0"/>
    <n v="2"/>
    <x v="2"/>
    <x v="1"/>
    <s v="Expedited Rules"/>
  </r>
  <r>
    <n v="1901"/>
    <s v="685 Cedar St, CityC"/>
    <x v="38"/>
    <s v="In Progress"/>
    <x v="1"/>
    <x v="19"/>
    <x v="2"/>
    <x v="0"/>
    <x v="0"/>
    <n v="214"/>
    <n v="16"/>
    <x v="2"/>
    <n v="1"/>
    <x v="0"/>
    <x v="1"/>
    <s v="Standard Rules"/>
  </r>
  <r>
    <n v="1902"/>
    <s v="405 Oak St, CityA"/>
    <x v="806"/>
    <s v="In Progress"/>
    <x v="1"/>
    <x v="75"/>
    <x v="2"/>
    <x v="0"/>
    <x v="0"/>
    <n v="158"/>
    <n v="24"/>
    <x v="2"/>
    <n v="1"/>
    <x v="4"/>
    <x v="0"/>
    <s v="Custom Rules"/>
  </r>
  <r>
    <n v="1903"/>
    <s v="544 Elm St, CityA"/>
    <x v="807"/>
    <s v="Completed"/>
    <x v="0"/>
    <x v="69"/>
    <x v="0"/>
    <x v="1"/>
    <x v="0"/>
    <n v="234"/>
    <n v="28"/>
    <x v="2"/>
    <n v="1"/>
    <x v="3"/>
    <x v="0"/>
    <s v="Standard Rules"/>
  </r>
  <r>
    <n v="1904"/>
    <s v="228 Pine St, CityB"/>
    <x v="808"/>
    <s v="Completed"/>
    <x v="0"/>
    <x v="25"/>
    <x v="1"/>
    <x v="0"/>
    <x v="1"/>
    <n v="229"/>
    <n v="10"/>
    <x v="1"/>
    <n v="3"/>
    <x v="0"/>
    <x v="0"/>
    <s v="Std Rules"/>
  </r>
  <r>
    <n v="1905"/>
    <s v="407 Main St, CityD"/>
    <x v="809"/>
    <s v="Completed"/>
    <x v="0"/>
    <x v="59"/>
    <x v="2"/>
    <x v="0"/>
    <x v="0"/>
    <n v="108"/>
    <n v="23"/>
    <x v="2"/>
    <n v="1"/>
    <x v="0"/>
    <x v="1"/>
    <s v="Standard Rules"/>
  </r>
  <r>
    <n v="1906"/>
    <s v="49 Main St, CityC"/>
    <x v="810"/>
    <s v="In Progress"/>
    <x v="0"/>
    <x v="95"/>
    <x v="1"/>
    <x v="4"/>
    <x v="2"/>
    <n v="77"/>
    <n v="3"/>
    <x v="2"/>
    <n v="1"/>
    <x v="4"/>
    <x v="1"/>
    <s v="Standard Rules"/>
  </r>
  <r>
    <n v="1907"/>
    <s v="549 Cedar St, CityD"/>
    <x v="811"/>
    <s v="Completed"/>
    <x v="0"/>
    <x v="89"/>
    <x v="0"/>
    <x v="2"/>
    <x v="1"/>
    <n v="125"/>
    <n v="8"/>
    <x v="2"/>
    <n v="1"/>
    <x v="1"/>
    <x v="2"/>
    <s v="Expedited Rules"/>
  </r>
  <r>
    <n v="1908"/>
    <s v="17 Cedar St, CityC"/>
    <x v="342"/>
    <s v="Completed"/>
    <x v="0"/>
    <x v="67"/>
    <x v="2"/>
    <x v="1"/>
    <x v="1"/>
    <n v="205"/>
    <n v="2"/>
    <x v="1"/>
    <n v="3"/>
    <x v="0"/>
    <x v="2"/>
    <s v="Custom Rules"/>
  </r>
  <r>
    <n v="1909"/>
    <s v="788 Cedar St, CityA"/>
    <x v="812"/>
    <s v="In Progress"/>
    <x v="1"/>
    <x v="21"/>
    <x v="2"/>
    <x v="0"/>
    <x v="0"/>
    <n v="128"/>
    <n v="17"/>
    <x v="2"/>
    <n v="1"/>
    <x v="0"/>
    <x v="1"/>
    <s v="Custom Rules"/>
  </r>
  <r>
    <n v="1910"/>
    <s v="509 Cedar St, CityB"/>
    <x v="813"/>
    <s v="Completed"/>
    <x v="0"/>
    <x v="24"/>
    <x v="0"/>
    <x v="4"/>
    <x v="0"/>
    <n v="204"/>
    <n v="17"/>
    <x v="2"/>
    <n v="1"/>
    <x v="0"/>
    <x v="1"/>
    <s v="Expedited Rules"/>
  </r>
  <r>
    <n v="1911"/>
    <s v="547 Cedar St, CityC"/>
    <x v="536"/>
    <s v="Completed"/>
    <x v="0"/>
    <x v="80"/>
    <x v="2"/>
    <x v="2"/>
    <x v="0"/>
    <n v="61"/>
    <n v="20"/>
    <x v="1"/>
    <n v="3"/>
    <x v="4"/>
    <x v="2"/>
    <s v="Custom Rules"/>
  </r>
  <r>
    <n v="1912"/>
    <s v="799 Main St, CityB"/>
    <x v="814"/>
    <s v="Completed"/>
    <x v="0"/>
    <x v="9"/>
    <x v="0"/>
    <x v="3"/>
    <x v="1"/>
    <n v="85"/>
    <n v="2"/>
    <x v="0"/>
    <n v="2"/>
    <x v="3"/>
    <x v="2"/>
    <s v="Custom Rules"/>
  </r>
  <r>
    <n v="1913"/>
    <s v="948 Pine St, CityE"/>
    <x v="815"/>
    <s v="In Progress"/>
    <x v="1"/>
    <x v="3"/>
    <x v="0"/>
    <x v="4"/>
    <x v="0"/>
    <n v="68"/>
    <n v="14"/>
    <x v="0"/>
    <n v="2"/>
    <x v="3"/>
    <x v="0"/>
    <s v="Custom Rules"/>
  </r>
  <r>
    <n v="1914"/>
    <s v="744 Oak St, CityB"/>
    <x v="669"/>
    <s v="Completed"/>
    <x v="0"/>
    <x v="80"/>
    <x v="2"/>
    <x v="4"/>
    <x v="0"/>
    <n v="72"/>
    <n v="25"/>
    <x v="2"/>
    <n v="1"/>
    <x v="2"/>
    <x v="0"/>
    <s v="Expedited Rules"/>
  </r>
  <r>
    <n v="1915"/>
    <s v="559 Elm St, CityA"/>
    <x v="816"/>
    <s v="Completed"/>
    <x v="0"/>
    <x v="46"/>
    <x v="0"/>
    <x v="2"/>
    <x v="0"/>
    <n v="214"/>
    <n v="13"/>
    <x v="1"/>
    <n v="3"/>
    <x v="3"/>
    <x v="2"/>
    <s v="Expedited Rules"/>
  </r>
  <r>
    <n v="1916"/>
    <s v="702 Pine St, CityA"/>
    <x v="817"/>
    <s v="In Progress"/>
    <x v="1"/>
    <x v="48"/>
    <x v="2"/>
    <x v="1"/>
    <x v="0"/>
    <n v="194"/>
    <n v="12"/>
    <x v="1"/>
    <n v="3"/>
    <x v="4"/>
    <x v="0"/>
    <s v="Custom Rules"/>
  </r>
  <r>
    <n v="1917"/>
    <s v="337 Elm St, CityD"/>
    <x v="818"/>
    <s v="Completed"/>
    <x v="0"/>
    <x v="24"/>
    <x v="2"/>
    <x v="2"/>
    <x v="1"/>
    <n v="140"/>
    <n v="3"/>
    <x v="0"/>
    <n v="2"/>
    <x v="0"/>
    <x v="1"/>
    <s v="Expedited Rules"/>
  </r>
  <r>
    <n v="1918"/>
    <s v="22 Main St, CityB"/>
    <x v="819"/>
    <s v="Completed"/>
    <x v="0"/>
    <x v="13"/>
    <x v="0"/>
    <x v="1"/>
    <x v="0"/>
    <n v="106"/>
    <n v="14"/>
    <x v="2"/>
    <n v="1"/>
    <x v="1"/>
    <x v="1"/>
    <s v="Custom Rules"/>
  </r>
  <r>
    <n v="1919"/>
    <s v="954 Oak St, CityB"/>
    <x v="820"/>
    <s v="In Progress"/>
    <x v="0"/>
    <x v="79"/>
    <x v="1"/>
    <x v="0"/>
    <x v="2"/>
    <n v="122"/>
    <n v="6"/>
    <x v="1"/>
    <n v="3"/>
    <x v="3"/>
    <x v="2"/>
    <s v="Expedited Rules"/>
  </r>
  <r>
    <n v="1920"/>
    <s v="674 Oak St, CityC"/>
    <x v="821"/>
    <s v="Completed"/>
    <x v="0"/>
    <x v="26"/>
    <x v="1"/>
    <x v="2"/>
    <x v="0"/>
    <n v="141"/>
    <n v="20"/>
    <x v="0"/>
    <n v="2"/>
    <x v="4"/>
    <x v="1"/>
    <s v="Expedited Rules"/>
  </r>
  <r>
    <n v="1921"/>
    <s v="426 Elm St, CityD"/>
    <x v="822"/>
    <s v="Completed"/>
    <x v="0"/>
    <x v="16"/>
    <x v="1"/>
    <x v="3"/>
    <x v="1"/>
    <n v="67"/>
    <n v="1"/>
    <x v="0"/>
    <n v="2"/>
    <x v="2"/>
    <x v="0"/>
    <s v="Custom Rules"/>
  </r>
  <r>
    <n v="1922"/>
    <s v="209 Elm St, CityC"/>
    <x v="823"/>
    <s v="In Progress"/>
    <x v="0"/>
    <x v="61"/>
    <x v="0"/>
    <x v="0"/>
    <x v="2"/>
    <n v="217"/>
    <n v="3"/>
    <x v="2"/>
    <n v="1"/>
    <x v="1"/>
    <x v="2"/>
    <s v="Standard Rules"/>
  </r>
  <r>
    <n v="1923"/>
    <s v="100 Oak St, CityC"/>
    <x v="824"/>
    <s v="In Progress"/>
    <x v="0"/>
    <x v="2"/>
    <x v="0"/>
    <x v="3"/>
    <x v="2"/>
    <n v="90"/>
    <n v="9"/>
    <x v="2"/>
    <n v="1"/>
    <x v="2"/>
    <x v="2"/>
    <s v="Custom Rules"/>
  </r>
  <r>
    <n v="1924"/>
    <s v="556 Cedar St, CityA"/>
    <x v="825"/>
    <s v="In Progress"/>
    <x v="0"/>
    <x v="52"/>
    <x v="0"/>
    <x v="4"/>
    <x v="2"/>
    <n v="115"/>
    <n v="9"/>
    <x v="1"/>
    <n v="3"/>
    <x v="3"/>
    <x v="2"/>
    <s v="Custom Rules"/>
  </r>
  <r>
    <n v="1925"/>
    <s v="79 Elm St, CityA"/>
    <x v="826"/>
    <s v="Completed"/>
    <x v="0"/>
    <x v="92"/>
    <x v="2"/>
    <x v="2"/>
    <x v="0"/>
    <n v="198"/>
    <n v="17"/>
    <x v="1"/>
    <n v="3"/>
    <x v="1"/>
    <x v="1"/>
    <s v="Custom Rules"/>
  </r>
  <r>
    <n v="1926"/>
    <s v="874 Main St, CityB"/>
    <x v="827"/>
    <s v="In Progress"/>
    <x v="0"/>
    <x v="28"/>
    <x v="0"/>
    <x v="0"/>
    <x v="2"/>
    <n v="181"/>
    <n v="7"/>
    <x v="2"/>
    <n v="1"/>
    <x v="4"/>
    <x v="0"/>
    <s v="Standard Rules"/>
  </r>
  <r>
    <n v="1927"/>
    <s v="68 Oak St, CityB"/>
    <x v="828"/>
    <s v="In Progress"/>
    <x v="1"/>
    <x v="29"/>
    <x v="0"/>
    <x v="3"/>
    <x v="0"/>
    <n v="72"/>
    <n v="27"/>
    <x v="1"/>
    <n v="3"/>
    <x v="3"/>
    <x v="2"/>
    <s v="Custom Rules"/>
  </r>
  <r>
    <n v="1928"/>
    <s v="117 Pine St, CityC"/>
    <x v="829"/>
    <s v="Completed"/>
    <x v="0"/>
    <x v="98"/>
    <x v="0"/>
    <x v="4"/>
    <x v="0"/>
    <n v="205"/>
    <n v="14"/>
    <x v="0"/>
    <n v="2"/>
    <x v="2"/>
    <x v="2"/>
    <s v="Standard Rules"/>
  </r>
  <r>
    <n v="1929"/>
    <s v="125 Cedar St, CityE"/>
    <x v="830"/>
    <s v="Completed"/>
    <x v="0"/>
    <x v="43"/>
    <x v="2"/>
    <x v="1"/>
    <x v="0"/>
    <n v="95"/>
    <n v="13"/>
    <x v="2"/>
    <n v="1"/>
    <x v="2"/>
    <x v="1"/>
    <s v="Standard Rules"/>
  </r>
  <r>
    <n v="1930"/>
    <s v="477 Cedar St, CityA"/>
    <x v="831"/>
    <s v="In Progress"/>
    <x v="1"/>
    <x v="22"/>
    <x v="2"/>
    <x v="4"/>
    <x v="0"/>
    <n v="232"/>
    <n v="24"/>
    <x v="2"/>
    <n v="1"/>
    <x v="2"/>
    <x v="0"/>
    <s v="Standard Rules"/>
  </r>
  <r>
    <n v="1931"/>
    <s v="493 Cedar St, CityC"/>
    <x v="832"/>
    <s v="Completed"/>
    <x v="0"/>
    <x v="9"/>
    <x v="1"/>
    <x v="0"/>
    <x v="1"/>
    <n v="196"/>
    <n v="5"/>
    <x v="2"/>
    <n v="1"/>
    <x v="3"/>
    <x v="1"/>
    <s v="Expedited Rules"/>
  </r>
  <r>
    <n v="1932"/>
    <s v="805 Main St, CityC"/>
    <x v="833"/>
    <s v="Completed"/>
    <x v="0"/>
    <x v="23"/>
    <x v="0"/>
    <x v="0"/>
    <x v="0"/>
    <n v="168"/>
    <n v="12"/>
    <x v="2"/>
    <n v="1"/>
    <x v="1"/>
    <x v="1"/>
    <s v="Standard Rules"/>
  </r>
  <r>
    <n v="1933"/>
    <s v="808 Main St, CityC"/>
    <x v="834"/>
    <s v="In Progress"/>
    <x v="1"/>
    <x v="46"/>
    <x v="0"/>
    <x v="4"/>
    <x v="0"/>
    <n v="85"/>
    <n v="22"/>
    <x v="0"/>
    <n v="2"/>
    <x v="0"/>
    <x v="0"/>
    <s v="Expedited Rules"/>
  </r>
  <r>
    <n v="1934"/>
    <s v="181 Pine St, CityB"/>
    <x v="835"/>
    <s v="Completed"/>
    <x v="0"/>
    <x v="32"/>
    <x v="0"/>
    <x v="1"/>
    <x v="0"/>
    <n v="206"/>
    <n v="13"/>
    <x v="2"/>
    <n v="1"/>
    <x v="0"/>
    <x v="2"/>
    <s v="Standard Rules"/>
  </r>
  <r>
    <n v="1935"/>
    <s v="559 Oak St, CityA"/>
    <x v="120"/>
    <s v="Completed"/>
    <x v="0"/>
    <x v="65"/>
    <x v="0"/>
    <x v="4"/>
    <x v="0"/>
    <n v="188"/>
    <n v="15"/>
    <x v="0"/>
    <n v="2"/>
    <x v="0"/>
    <x v="1"/>
    <s v="Custom Rules"/>
  </r>
  <r>
    <n v="1936"/>
    <s v="933 Cedar St, CityA"/>
    <x v="836"/>
    <s v="Completed"/>
    <x v="0"/>
    <x v="64"/>
    <x v="2"/>
    <x v="3"/>
    <x v="0"/>
    <n v="173"/>
    <n v="19"/>
    <x v="1"/>
    <n v="3"/>
    <x v="2"/>
    <x v="1"/>
    <s v="Standard Rules"/>
  </r>
  <r>
    <n v="1937"/>
    <s v="65 Elm St, CityB"/>
    <x v="837"/>
    <s v="In Progress"/>
    <x v="0"/>
    <x v="93"/>
    <x v="0"/>
    <x v="3"/>
    <x v="2"/>
    <n v="222"/>
    <n v="7"/>
    <x v="0"/>
    <n v="2"/>
    <x v="1"/>
    <x v="0"/>
    <s v="Expedited Rules"/>
  </r>
  <r>
    <n v="1938"/>
    <s v="351 Elm St, CityE"/>
    <x v="838"/>
    <s v="In Progress"/>
    <x v="1"/>
    <x v="32"/>
    <x v="2"/>
    <x v="0"/>
    <x v="0"/>
    <n v="73"/>
    <n v="21"/>
    <x v="0"/>
    <n v="2"/>
    <x v="2"/>
    <x v="2"/>
    <s v="Custom Rules"/>
  </r>
  <r>
    <n v="1939"/>
    <s v="835 Cedar St, CityB"/>
    <x v="839"/>
    <s v="Completed"/>
    <x v="0"/>
    <x v="44"/>
    <x v="1"/>
    <x v="1"/>
    <x v="0"/>
    <n v="187"/>
    <n v="22"/>
    <x v="0"/>
    <n v="2"/>
    <x v="0"/>
    <x v="0"/>
    <s v="Expedited Rules"/>
  </r>
  <r>
    <n v="1940"/>
    <s v="491 Oak St, CityA"/>
    <x v="840"/>
    <s v="In Progress"/>
    <x v="1"/>
    <x v="89"/>
    <x v="0"/>
    <x v="1"/>
    <x v="0"/>
    <n v="143"/>
    <n v="23"/>
    <x v="1"/>
    <n v="3"/>
    <x v="0"/>
    <x v="2"/>
    <s v="Standard Rules"/>
  </r>
  <r>
    <n v="1941"/>
    <s v="349 Pine St, CityD"/>
    <x v="841"/>
    <s v="Completed"/>
    <x v="0"/>
    <x v="70"/>
    <x v="2"/>
    <x v="3"/>
    <x v="0"/>
    <n v="115"/>
    <n v="16"/>
    <x v="1"/>
    <n v="3"/>
    <x v="2"/>
    <x v="0"/>
    <s v="Standard Rules"/>
  </r>
  <r>
    <n v="1942"/>
    <s v="107 Cedar St, CityD"/>
    <x v="842"/>
    <s v="Completed"/>
    <x v="0"/>
    <x v="55"/>
    <x v="1"/>
    <x v="3"/>
    <x v="1"/>
    <n v="161"/>
    <n v="6"/>
    <x v="0"/>
    <n v="2"/>
    <x v="2"/>
    <x v="2"/>
    <s v="Custom Rules"/>
  </r>
  <r>
    <n v="1943"/>
    <s v="218 Elm St, CityB"/>
    <x v="843"/>
    <s v="Completed"/>
    <x v="0"/>
    <x v="48"/>
    <x v="1"/>
    <x v="0"/>
    <x v="0"/>
    <n v="200"/>
    <n v="21"/>
    <x v="2"/>
    <n v="1"/>
    <x v="3"/>
    <x v="0"/>
    <s v="Standard Rules"/>
  </r>
  <r>
    <n v="1944"/>
    <s v="636 Pine St, CityE"/>
    <x v="4"/>
    <s v="In Progress"/>
    <x v="1"/>
    <x v="29"/>
    <x v="2"/>
    <x v="0"/>
    <x v="0"/>
    <n v="91"/>
    <n v="19"/>
    <x v="2"/>
    <n v="1"/>
    <x v="2"/>
    <x v="0"/>
    <s v="Custom Rules"/>
  </r>
  <r>
    <n v="1945"/>
    <s v="766 Main St, CityB"/>
    <x v="844"/>
    <s v="In Progress"/>
    <x v="1"/>
    <x v="78"/>
    <x v="2"/>
    <x v="2"/>
    <x v="0"/>
    <n v="177"/>
    <n v="17"/>
    <x v="2"/>
    <n v="1"/>
    <x v="4"/>
    <x v="2"/>
    <s v="Custom Rules"/>
  </r>
  <r>
    <n v="1946"/>
    <s v="855 Pine St, CityE"/>
    <x v="754"/>
    <s v="Completed"/>
    <x v="0"/>
    <x v="96"/>
    <x v="2"/>
    <x v="2"/>
    <x v="0"/>
    <n v="128"/>
    <n v="13"/>
    <x v="2"/>
    <n v="1"/>
    <x v="3"/>
    <x v="2"/>
    <s v="Expedited Rules"/>
  </r>
  <r>
    <n v="1947"/>
    <s v="790 Pine St, CityD"/>
    <x v="845"/>
    <s v="In Progress"/>
    <x v="1"/>
    <x v="78"/>
    <x v="1"/>
    <x v="1"/>
    <x v="0"/>
    <n v="109"/>
    <n v="12"/>
    <x v="0"/>
    <n v="2"/>
    <x v="4"/>
    <x v="2"/>
    <s v="Standard Rules"/>
  </r>
  <r>
    <n v="1948"/>
    <s v="330 Oak St, CityB"/>
    <x v="846"/>
    <s v="In Progress"/>
    <x v="1"/>
    <x v="77"/>
    <x v="2"/>
    <x v="2"/>
    <x v="0"/>
    <n v="120"/>
    <n v="16"/>
    <x v="2"/>
    <n v="1"/>
    <x v="1"/>
    <x v="2"/>
    <s v="Expedited Rules"/>
  </r>
  <r>
    <n v="1949"/>
    <s v="922 Main St, CityA"/>
    <x v="847"/>
    <s v="In Progress"/>
    <x v="1"/>
    <x v="5"/>
    <x v="0"/>
    <x v="0"/>
    <x v="0"/>
    <n v="233"/>
    <n v="24"/>
    <x v="1"/>
    <n v="3"/>
    <x v="3"/>
    <x v="2"/>
    <s v="Custom Rules"/>
  </r>
  <r>
    <n v="1950"/>
    <s v="464 Elm St, CityA"/>
    <x v="848"/>
    <s v="Completed"/>
    <x v="0"/>
    <x v="94"/>
    <x v="0"/>
    <x v="4"/>
    <x v="0"/>
    <n v="65"/>
    <n v="20"/>
    <x v="2"/>
    <n v="1"/>
    <x v="4"/>
    <x v="0"/>
    <s v="Standard Rules"/>
  </r>
  <r>
    <n v="1951"/>
    <s v="585 Oak St, CityA"/>
    <x v="849"/>
    <s v="Completed"/>
    <x v="0"/>
    <x v="51"/>
    <x v="0"/>
    <x v="1"/>
    <x v="0"/>
    <n v="207"/>
    <n v="19"/>
    <x v="0"/>
    <n v="2"/>
    <x v="0"/>
    <x v="1"/>
    <s v="Standard Rules"/>
  </r>
  <r>
    <n v="1952"/>
    <s v="681 Oak St, CityC"/>
    <x v="850"/>
    <s v="In Progress"/>
    <x v="1"/>
    <x v="8"/>
    <x v="0"/>
    <x v="0"/>
    <x v="0"/>
    <n v="172"/>
    <n v="24"/>
    <x v="1"/>
    <n v="3"/>
    <x v="2"/>
    <x v="0"/>
    <s v="Standard Rules"/>
  </r>
  <r>
    <n v="1953"/>
    <s v="426 Main St, CityC"/>
    <x v="851"/>
    <s v="Completed"/>
    <x v="0"/>
    <x v="74"/>
    <x v="0"/>
    <x v="3"/>
    <x v="1"/>
    <n v="65"/>
    <n v="0"/>
    <x v="0"/>
    <n v="2"/>
    <x v="0"/>
    <x v="1"/>
    <s v="Standard Rules"/>
  </r>
  <r>
    <n v="1954"/>
    <s v="883 Pine St, CityA"/>
    <x v="852"/>
    <s v="In Progress"/>
    <x v="1"/>
    <x v="95"/>
    <x v="1"/>
    <x v="0"/>
    <x v="0"/>
    <n v="185"/>
    <n v="14"/>
    <x v="1"/>
    <n v="3"/>
    <x v="3"/>
    <x v="2"/>
    <s v="Expedited Rules"/>
  </r>
  <r>
    <n v="1955"/>
    <s v="138 Main St, CityE"/>
    <x v="167"/>
    <s v="In Progress"/>
    <x v="1"/>
    <x v="49"/>
    <x v="2"/>
    <x v="2"/>
    <x v="0"/>
    <n v="92"/>
    <n v="18"/>
    <x v="0"/>
    <n v="2"/>
    <x v="1"/>
    <x v="1"/>
    <s v="Standard Rules"/>
  </r>
  <r>
    <n v="1956"/>
    <s v="534 Cedar St, CityA"/>
    <x v="853"/>
    <s v="In Progress"/>
    <x v="1"/>
    <x v="95"/>
    <x v="1"/>
    <x v="4"/>
    <x v="0"/>
    <n v="101"/>
    <n v="26"/>
    <x v="2"/>
    <n v="1"/>
    <x v="2"/>
    <x v="2"/>
    <s v="Custom Rules"/>
  </r>
  <r>
    <n v="1957"/>
    <s v="608 Elm St, CityD"/>
    <x v="854"/>
    <s v="In Progress"/>
    <x v="0"/>
    <x v="99"/>
    <x v="1"/>
    <x v="1"/>
    <x v="2"/>
    <n v="215"/>
    <n v="5"/>
    <x v="1"/>
    <n v="3"/>
    <x v="4"/>
    <x v="2"/>
    <s v="Expedited Rules"/>
  </r>
  <r>
    <n v="1958"/>
    <s v="507 Cedar St, CityE"/>
    <x v="855"/>
    <s v="In Progress"/>
    <x v="1"/>
    <x v="11"/>
    <x v="1"/>
    <x v="3"/>
    <x v="0"/>
    <n v="228"/>
    <n v="21"/>
    <x v="1"/>
    <n v="3"/>
    <x v="3"/>
    <x v="0"/>
    <s v="Expedited Rules"/>
  </r>
  <r>
    <n v="1959"/>
    <s v="744 Oak St, CityA"/>
    <x v="856"/>
    <s v="In Progress"/>
    <x v="0"/>
    <x v="28"/>
    <x v="2"/>
    <x v="3"/>
    <x v="2"/>
    <n v="63"/>
    <n v="10"/>
    <x v="1"/>
    <n v="3"/>
    <x v="2"/>
    <x v="2"/>
    <s v="Custom Rules"/>
  </r>
  <r>
    <n v="1960"/>
    <s v="640 Main St, CityC"/>
    <x v="857"/>
    <s v="In Progress"/>
    <x v="1"/>
    <x v="97"/>
    <x v="1"/>
    <x v="0"/>
    <x v="0"/>
    <n v="116"/>
    <n v="26"/>
    <x v="2"/>
    <n v="1"/>
    <x v="4"/>
    <x v="1"/>
    <s v="Standard Rules"/>
  </r>
  <r>
    <n v="1961"/>
    <s v="252 Oak St, CityE"/>
    <x v="858"/>
    <s v="Completed"/>
    <x v="0"/>
    <x v="17"/>
    <x v="2"/>
    <x v="0"/>
    <x v="0"/>
    <n v="208"/>
    <n v="20"/>
    <x v="2"/>
    <n v="1"/>
    <x v="3"/>
    <x v="0"/>
    <s v="Custom Rules"/>
  </r>
  <r>
    <n v="1962"/>
    <s v="842 Pine St, CityC"/>
    <x v="703"/>
    <s v="Completed"/>
    <x v="0"/>
    <x v="62"/>
    <x v="1"/>
    <x v="4"/>
    <x v="1"/>
    <n v="224"/>
    <n v="10"/>
    <x v="2"/>
    <n v="1"/>
    <x v="0"/>
    <x v="2"/>
    <s v="Custom Rules"/>
  </r>
  <r>
    <n v="1963"/>
    <s v="40 Main St, CityA"/>
    <x v="859"/>
    <s v="In Progress"/>
    <x v="1"/>
    <x v="94"/>
    <x v="2"/>
    <x v="3"/>
    <x v="0"/>
    <n v="230"/>
    <n v="21"/>
    <x v="2"/>
    <n v="1"/>
    <x v="3"/>
    <x v="0"/>
    <s v="Standard Rules"/>
  </r>
  <r>
    <n v="1964"/>
    <s v="962 Oak St, CityB"/>
    <x v="860"/>
    <s v="Completed"/>
    <x v="0"/>
    <x v="51"/>
    <x v="0"/>
    <x v="4"/>
    <x v="0"/>
    <n v="130"/>
    <n v="18"/>
    <x v="2"/>
    <n v="1"/>
    <x v="4"/>
    <x v="2"/>
    <s v="Standard Rules"/>
  </r>
  <r>
    <n v="1965"/>
    <s v="713 Oak St, CityD"/>
    <x v="861"/>
    <s v="In Progress"/>
    <x v="1"/>
    <x v="81"/>
    <x v="0"/>
    <x v="0"/>
    <x v="0"/>
    <n v="230"/>
    <n v="14"/>
    <x v="2"/>
    <n v="1"/>
    <x v="0"/>
    <x v="2"/>
    <s v="Expedited Rules"/>
  </r>
  <r>
    <n v="1966"/>
    <s v="157 Oak St, CityC"/>
    <x v="862"/>
    <s v="In Progress"/>
    <x v="1"/>
    <x v="2"/>
    <x v="0"/>
    <x v="0"/>
    <x v="0"/>
    <n v="168"/>
    <n v="28"/>
    <x v="0"/>
    <n v="2"/>
    <x v="2"/>
    <x v="1"/>
    <s v="Standard Rules"/>
  </r>
  <r>
    <n v="1967"/>
    <s v="871 Pine St, CityA"/>
    <x v="25"/>
    <s v="In Progress"/>
    <x v="1"/>
    <x v="81"/>
    <x v="0"/>
    <x v="3"/>
    <x v="0"/>
    <n v="202"/>
    <n v="14"/>
    <x v="0"/>
    <n v="2"/>
    <x v="4"/>
    <x v="0"/>
    <s v="Standard Rules"/>
  </r>
  <r>
    <n v="1968"/>
    <s v="999 Cedar St, CityC"/>
    <x v="863"/>
    <s v="Completed"/>
    <x v="0"/>
    <x v="17"/>
    <x v="2"/>
    <x v="4"/>
    <x v="1"/>
    <n v="141"/>
    <n v="2"/>
    <x v="0"/>
    <n v="2"/>
    <x v="1"/>
    <x v="0"/>
    <s v="Standard Rules"/>
  </r>
  <r>
    <n v="1969"/>
    <s v="77 Pine St, CityC"/>
    <x v="864"/>
    <s v="In Progress"/>
    <x v="1"/>
    <x v="57"/>
    <x v="2"/>
    <x v="1"/>
    <x v="0"/>
    <n v="219"/>
    <n v="13"/>
    <x v="1"/>
    <n v="3"/>
    <x v="1"/>
    <x v="1"/>
    <s v="Expedited Rules"/>
  </r>
  <r>
    <n v="1970"/>
    <s v="757 Oak St, CityD"/>
    <x v="865"/>
    <s v="In Progress"/>
    <x v="0"/>
    <x v="14"/>
    <x v="1"/>
    <x v="4"/>
    <x v="2"/>
    <n v="78"/>
    <n v="3"/>
    <x v="0"/>
    <n v="2"/>
    <x v="4"/>
    <x v="2"/>
    <s v="Standard Rules"/>
  </r>
  <r>
    <n v="1971"/>
    <s v="24 Main St, CityC"/>
    <x v="866"/>
    <s v="In Progress"/>
    <x v="1"/>
    <x v="56"/>
    <x v="1"/>
    <x v="1"/>
    <x v="0"/>
    <n v="202"/>
    <n v="15"/>
    <x v="0"/>
    <n v="2"/>
    <x v="0"/>
    <x v="1"/>
    <s v="Expedited Rules"/>
  </r>
  <r>
    <n v="1972"/>
    <s v="336 Elm St, CityA"/>
    <x v="867"/>
    <s v="In Progress"/>
    <x v="0"/>
    <x v="59"/>
    <x v="1"/>
    <x v="2"/>
    <x v="2"/>
    <n v="93"/>
    <n v="6"/>
    <x v="1"/>
    <n v="3"/>
    <x v="4"/>
    <x v="2"/>
    <s v="Custom Rules"/>
  </r>
  <r>
    <n v="1973"/>
    <s v="891 Elm St, CityE"/>
    <x v="655"/>
    <s v="Completed"/>
    <x v="0"/>
    <x v="61"/>
    <x v="2"/>
    <x v="0"/>
    <x v="1"/>
    <n v="170"/>
    <n v="1"/>
    <x v="1"/>
    <n v="3"/>
    <x v="4"/>
    <x v="0"/>
    <s v="Custom Rules"/>
  </r>
  <r>
    <n v="1974"/>
    <s v="618 Cedar St, CityA"/>
    <x v="868"/>
    <s v="In Progress"/>
    <x v="1"/>
    <x v="60"/>
    <x v="2"/>
    <x v="1"/>
    <x v="0"/>
    <n v="90"/>
    <n v="24"/>
    <x v="1"/>
    <n v="3"/>
    <x v="0"/>
    <x v="0"/>
    <s v="Expedited Rules"/>
  </r>
  <r>
    <n v="1975"/>
    <s v="372 Main St, CityA"/>
    <x v="869"/>
    <s v="Completed"/>
    <x v="0"/>
    <x v="67"/>
    <x v="1"/>
    <x v="2"/>
    <x v="0"/>
    <n v="114"/>
    <n v="17"/>
    <x v="0"/>
    <n v="2"/>
    <x v="3"/>
    <x v="1"/>
    <s v="Expedited Rules"/>
  </r>
  <r>
    <n v="1976"/>
    <s v="999 Oak St, CityC"/>
    <x v="870"/>
    <s v="In Progress"/>
    <x v="0"/>
    <x v="84"/>
    <x v="1"/>
    <x v="2"/>
    <x v="2"/>
    <n v="150"/>
    <n v="6"/>
    <x v="2"/>
    <n v="1"/>
    <x v="4"/>
    <x v="2"/>
    <s v="Standard Rules"/>
  </r>
  <r>
    <n v="1977"/>
    <s v="326 Main St, CityB"/>
    <x v="871"/>
    <s v="Completed"/>
    <x v="0"/>
    <x v="73"/>
    <x v="0"/>
    <x v="0"/>
    <x v="0"/>
    <n v="205"/>
    <n v="21"/>
    <x v="2"/>
    <n v="1"/>
    <x v="4"/>
    <x v="0"/>
    <s v="Expedited Rules"/>
  </r>
  <r>
    <n v="1978"/>
    <s v="591 Elm St, CityE"/>
    <x v="872"/>
    <s v="In Progress"/>
    <x v="1"/>
    <x v="99"/>
    <x v="1"/>
    <x v="1"/>
    <x v="0"/>
    <n v="179"/>
    <n v="14"/>
    <x v="0"/>
    <n v="2"/>
    <x v="1"/>
    <x v="2"/>
    <s v="Expedited Rules"/>
  </r>
  <r>
    <n v="1979"/>
    <s v="820 Main St, CityB"/>
    <x v="318"/>
    <s v="Completed"/>
    <x v="0"/>
    <x v="6"/>
    <x v="1"/>
    <x v="2"/>
    <x v="0"/>
    <n v="110"/>
    <n v="26"/>
    <x v="0"/>
    <n v="2"/>
    <x v="4"/>
    <x v="2"/>
    <s v="Expedited Rules"/>
  </r>
  <r>
    <n v="1980"/>
    <s v="51 Oak St, CityC"/>
    <x v="873"/>
    <s v="Completed"/>
    <x v="0"/>
    <x v="36"/>
    <x v="1"/>
    <x v="2"/>
    <x v="1"/>
    <n v="214"/>
    <n v="10"/>
    <x v="0"/>
    <n v="2"/>
    <x v="4"/>
    <x v="0"/>
    <s v="Standard Rules"/>
  </r>
  <r>
    <n v="1981"/>
    <s v="862 Cedar St, CityE"/>
    <x v="218"/>
    <s v="Completed"/>
    <x v="0"/>
    <x v="86"/>
    <x v="0"/>
    <x v="3"/>
    <x v="0"/>
    <n v="123"/>
    <n v="11"/>
    <x v="1"/>
    <n v="3"/>
    <x v="4"/>
    <x v="1"/>
    <s v="Custom Rules"/>
  </r>
  <r>
    <n v="1982"/>
    <s v="935 Main St, CityE"/>
    <x v="874"/>
    <s v="Completed"/>
    <x v="0"/>
    <x v="38"/>
    <x v="0"/>
    <x v="4"/>
    <x v="0"/>
    <n v="155"/>
    <n v="24"/>
    <x v="1"/>
    <n v="3"/>
    <x v="4"/>
    <x v="1"/>
    <s v="Expedited Rules"/>
  </r>
  <r>
    <n v="1983"/>
    <s v="958 Cedar St, CityE"/>
    <x v="875"/>
    <s v="Completed"/>
    <x v="0"/>
    <x v="19"/>
    <x v="1"/>
    <x v="1"/>
    <x v="0"/>
    <n v="203"/>
    <n v="24"/>
    <x v="1"/>
    <n v="3"/>
    <x v="1"/>
    <x v="2"/>
    <s v="Custom Rules"/>
  </r>
  <r>
    <n v="1984"/>
    <s v="305 Cedar St, CityC"/>
    <x v="876"/>
    <s v="Completed"/>
    <x v="0"/>
    <x v="68"/>
    <x v="2"/>
    <x v="3"/>
    <x v="0"/>
    <n v="61"/>
    <n v="29"/>
    <x v="2"/>
    <n v="1"/>
    <x v="3"/>
    <x v="1"/>
    <s v="Standard Rules"/>
  </r>
  <r>
    <n v="1985"/>
    <s v="103 Pine St, CityA"/>
    <x v="877"/>
    <s v="Completed"/>
    <x v="0"/>
    <x v="58"/>
    <x v="2"/>
    <x v="0"/>
    <x v="0"/>
    <n v="214"/>
    <n v="23"/>
    <x v="0"/>
    <n v="2"/>
    <x v="1"/>
    <x v="1"/>
    <s v="Custom Rules"/>
  </r>
  <r>
    <n v="1986"/>
    <s v="320 Pine St, CityA"/>
    <x v="878"/>
    <s v="In Progress"/>
    <x v="0"/>
    <x v="76"/>
    <x v="0"/>
    <x v="0"/>
    <x v="2"/>
    <n v="160"/>
    <n v="6"/>
    <x v="0"/>
    <n v="2"/>
    <x v="1"/>
    <x v="0"/>
    <s v="Custom Rules"/>
  </r>
  <r>
    <n v="1987"/>
    <s v="674 Oak St, CityC"/>
    <x v="879"/>
    <s v="In Progress"/>
    <x v="0"/>
    <x v="72"/>
    <x v="2"/>
    <x v="1"/>
    <x v="2"/>
    <n v="235"/>
    <n v="6"/>
    <x v="2"/>
    <n v="1"/>
    <x v="2"/>
    <x v="1"/>
    <s v="Custom Rules"/>
  </r>
  <r>
    <n v="1988"/>
    <s v="759 Main St, CityB"/>
    <x v="880"/>
    <s v="In Progress"/>
    <x v="1"/>
    <x v="3"/>
    <x v="1"/>
    <x v="1"/>
    <x v="0"/>
    <n v="131"/>
    <n v="21"/>
    <x v="1"/>
    <n v="3"/>
    <x v="0"/>
    <x v="1"/>
    <s v="Custom Rules"/>
  </r>
  <r>
    <n v="1989"/>
    <s v="71 Main St, CityE"/>
    <x v="545"/>
    <s v="Completed"/>
    <x v="0"/>
    <x v="74"/>
    <x v="2"/>
    <x v="2"/>
    <x v="0"/>
    <n v="165"/>
    <n v="12"/>
    <x v="2"/>
    <n v="1"/>
    <x v="2"/>
    <x v="2"/>
    <s v="Custom Rules"/>
  </r>
  <r>
    <n v="1990"/>
    <s v="5 Main St, CityD"/>
    <x v="881"/>
    <s v="In Progress"/>
    <x v="1"/>
    <x v="16"/>
    <x v="0"/>
    <x v="3"/>
    <x v="0"/>
    <n v="75"/>
    <n v="28"/>
    <x v="0"/>
    <n v="2"/>
    <x v="2"/>
    <x v="1"/>
    <s v="Expedited Rules"/>
  </r>
  <r>
    <n v="1991"/>
    <s v="44 Pine St, CityC"/>
    <x v="882"/>
    <s v="Completed"/>
    <x v="0"/>
    <x v="50"/>
    <x v="0"/>
    <x v="0"/>
    <x v="0"/>
    <n v="88"/>
    <n v="13"/>
    <x v="2"/>
    <n v="1"/>
    <x v="4"/>
    <x v="0"/>
    <s v="Standard Rules"/>
  </r>
  <r>
    <n v="1992"/>
    <s v="416 Cedar St, CityA"/>
    <x v="883"/>
    <s v="Completed"/>
    <x v="0"/>
    <x v="44"/>
    <x v="2"/>
    <x v="4"/>
    <x v="0"/>
    <n v="151"/>
    <n v="17"/>
    <x v="2"/>
    <n v="1"/>
    <x v="4"/>
    <x v="0"/>
    <s v="Expedited Rules"/>
  </r>
  <r>
    <n v="1993"/>
    <s v="271 Elm St, CityE"/>
    <x v="884"/>
    <s v="Completed"/>
    <x v="0"/>
    <x v="26"/>
    <x v="1"/>
    <x v="0"/>
    <x v="0"/>
    <n v="63"/>
    <n v="27"/>
    <x v="2"/>
    <n v="1"/>
    <x v="4"/>
    <x v="0"/>
    <s v="Custom Rules"/>
  </r>
  <r>
    <n v="1994"/>
    <s v="963 Cedar St, CityB"/>
    <x v="885"/>
    <s v="Completed"/>
    <x v="0"/>
    <x v="12"/>
    <x v="1"/>
    <x v="1"/>
    <x v="0"/>
    <n v="162"/>
    <n v="25"/>
    <x v="2"/>
    <n v="1"/>
    <x v="4"/>
    <x v="2"/>
    <s v="Expedited Rules"/>
  </r>
  <r>
    <n v="1995"/>
    <s v="84 Oak St, CityB"/>
    <x v="886"/>
    <s v="In Progress"/>
    <x v="1"/>
    <x v="10"/>
    <x v="2"/>
    <x v="3"/>
    <x v="0"/>
    <n v="172"/>
    <n v="29"/>
    <x v="0"/>
    <n v="2"/>
    <x v="0"/>
    <x v="0"/>
    <s v="Expedited Rules"/>
  </r>
  <r>
    <n v="1996"/>
    <s v="190 Cedar St, CityA"/>
    <x v="887"/>
    <s v="In Progress"/>
    <x v="1"/>
    <x v="38"/>
    <x v="2"/>
    <x v="1"/>
    <x v="0"/>
    <n v="236"/>
    <n v="27"/>
    <x v="0"/>
    <n v="2"/>
    <x v="4"/>
    <x v="2"/>
    <s v="Expedited Rules"/>
  </r>
  <r>
    <n v="1997"/>
    <s v="646 Main St, CityD"/>
    <x v="888"/>
    <s v="Completed"/>
    <x v="0"/>
    <x v="45"/>
    <x v="2"/>
    <x v="4"/>
    <x v="0"/>
    <n v="145"/>
    <n v="14"/>
    <x v="1"/>
    <n v="3"/>
    <x v="0"/>
    <x v="1"/>
    <s v="Custom Rules"/>
  </r>
  <r>
    <n v="1998"/>
    <s v="224 Elm St, CityB"/>
    <x v="889"/>
    <s v="In Progress"/>
    <x v="1"/>
    <x v="53"/>
    <x v="1"/>
    <x v="2"/>
    <x v="0"/>
    <n v="159"/>
    <n v="12"/>
    <x v="1"/>
    <n v="3"/>
    <x v="3"/>
    <x v="0"/>
    <s v="Expedited Rules"/>
  </r>
  <r>
    <n v="1999"/>
    <s v="756 Cedar St, CityB"/>
    <x v="620"/>
    <s v="In Progress"/>
    <x v="0"/>
    <x v="78"/>
    <x v="2"/>
    <x v="1"/>
    <x v="2"/>
    <n v="239"/>
    <n v="10"/>
    <x v="1"/>
    <n v="3"/>
    <x v="2"/>
    <x v="1"/>
    <s v="Standard Rules"/>
  </r>
  <r>
    <n v="2000"/>
    <s v="418 Main St, CityE"/>
    <x v="890"/>
    <s v="Completed"/>
    <x v="0"/>
    <x v="82"/>
    <x v="1"/>
    <x v="1"/>
    <x v="0"/>
    <n v="138"/>
    <n v="25"/>
    <x v="0"/>
    <n v="2"/>
    <x v="4"/>
    <x v="2"/>
    <s v="Custom Rules"/>
  </r>
  <r>
    <n v="2001"/>
    <s v="897 Oak St, CityE"/>
    <x v="891"/>
    <s v="In Progress"/>
    <x v="1"/>
    <x v="11"/>
    <x v="0"/>
    <x v="2"/>
    <x v="0"/>
    <n v="168"/>
    <n v="13"/>
    <x v="2"/>
    <n v="1"/>
    <x v="4"/>
    <x v="1"/>
    <s v="Expedited Rules"/>
  </r>
  <r>
    <n v="2002"/>
    <s v="814 Elm St, CityD"/>
    <x v="892"/>
    <s v="In Progress"/>
    <x v="1"/>
    <x v="47"/>
    <x v="1"/>
    <x v="1"/>
    <x v="0"/>
    <n v="133"/>
    <n v="25"/>
    <x v="0"/>
    <n v="2"/>
    <x v="4"/>
    <x v="0"/>
    <s v="Custom Rules"/>
  </r>
  <r>
    <n v="2003"/>
    <s v="561 Elm St, CityA"/>
    <x v="893"/>
    <s v="Completed"/>
    <x v="0"/>
    <x v="54"/>
    <x v="2"/>
    <x v="0"/>
    <x v="0"/>
    <n v="158"/>
    <n v="16"/>
    <x v="2"/>
    <n v="1"/>
    <x v="0"/>
    <x v="0"/>
    <s v="Custom Rules"/>
  </r>
  <r>
    <n v="2004"/>
    <s v="441 Elm St, CityE"/>
    <x v="894"/>
    <s v="Completed"/>
    <x v="0"/>
    <x v="84"/>
    <x v="0"/>
    <x v="4"/>
    <x v="1"/>
    <n v="147"/>
    <n v="9"/>
    <x v="0"/>
    <n v="2"/>
    <x v="3"/>
    <x v="2"/>
    <s v="Expedited Rules"/>
  </r>
  <r>
    <n v="2005"/>
    <s v="683 Pine St, CityB"/>
    <x v="895"/>
    <s v="In Progress"/>
    <x v="0"/>
    <x v="65"/>
    <x v="2"/>
    <x v="2"/>
    <x v="2"/>
    <n v="141"/>
    <n v="9"/>
    <x v="2"/>
    <n v="1"/>
    <x v="2"/>
    <x v="2"/>
    <s v="Custom Rules"/>
  </r>
  <r>
    <n v="2006"/>
    <s v="845 Cedar St, CityC"/>
    <x v="896"/>
    <s v="In Progress"/>
    <x v="1"/>
    <x v="65"/>
    <x v="1"/>
    <x v="3"/>
    <x v="0"/>
    <n v="230"/>
    <n v="23"/>
    <x v="2"/>
    <n v="1"/>
    <x v="4"/>
    <x v="0"/>
    <s v="Custom Rules"/>
  </r>
  <r>
    <n v="2007"/>
    <s v="353 Elm St, CityD"/>
    <x v="897"/>
    <s v="In Progress"/>
    <x v="1"/>
    <x v="14"/>
    <x v="2"/>
    <x v="1"/>
    <x v="0"/>
    <n v="159"/>
    <n v="21"/>
    <x v="2"/>
    <n v="1"/>
    <x v="2"/>
    <x v="2"/>
    <s v="Standard Rules"/>
  </r>
  <r>
    <n v="2008"/>
    <s v="998 Cedar St, CityD"/>
    <x v="898"/>
    <s v="In Progress"/>
    <x v="1"/>
    <x v="77"/>
    <x v="2"/>
    <x v="2"/>
    <x v="0"/>
    <n v="79"/>
    <n v="12"/>
    <x v="0"/>
    <n v="2"/>
    <x v="3"/>
    <x v="0"/>
    <s v="Standard Rules"/>
  </r>
  <r>
    <n v="2009"/>
    <s v="933 Cedar St, CityC"/>
    <x v="899"/>
    <s v="In Progress"/>
    <x v="0"/>
    <x v="18"/>
    <x v="2"/>
    <x v="1"/>
    <x v="2"/>
    <n v="88"/>
    <n v="1"/>
    <x v="2"/>
    <n v="1"/>
    <x v="4"/>
    <x v="0"/>
    <s v="Expedited Rules"/>
  </r>
  <r>
    <n v="2010"/>
    <s v="276 Elm St, CityE"/>
    <x v="900"/>
    <s v="Completed"/>
    <x v="0"/>
    <x v="50"/>
    <x v="2"/>
    <x v="4"/>
    <x v="1"/>
    <n v="210"/>
    <n v="0"/>
    <x v="2"/>
    <n v="1"/>
    <x v="3"/>
    <x v="0"/>
    <s v="Custom Rules"/>
  </r>
  <r>
    <n v="2011"/>
    <s v="877 Main St, CityD"/>
    <x v="901"/>
    <s v="In Progress"/>
    <x v="1"/>
    <x v="15"/>
    <x v="2"/>
    <x v="1"/>
    <x v="0"/>
    <n v="217"/>
    <n v="29"/>
    <x v="1"/>
    <n v="3"/>
    <x v="0"/>
    <x v="1"/>
    <s v="Custom Rules"/>
  </r>
  <r>
    <n v="2012"/>
    <s v="262 Cedar St, CityD"/>
    <x v="695"/>
    <s v="In Progress"/>
    <x v="0"/>
    <x v="67"/>
    <x v="0"/>
    <x v="0"/>
    <x v="2"/>
    <n v="192"/>
    <n v="8"/>
    <x v="2"/>
    <n v="1"/>
    <x v="4"/>
    <x v="1"/>
    <s v="Expedited Rules"/>
  </r>
  <r>
    <n v="2013"/>
    <s v="2 Main St, CityD"/>
    <x v="902"/>
    <s v="In Progress"/>
    <x v="1"/>
    <x v="54"/>
    <x v="0"/>
    <x v="0"/>
    <x v="0"/>
    <n v="94"/>
    <n v="28"/>
    <x v="0"/>
    <n v="2"/>
    <x v="1"/>
    <x v="1"/>
    <s v="Expedited Rules"/>
  </r>
  <r>
    <n v="2014"/>
    <s v="605 Elm St, CityC"/>
    <x v="903"/>
    <s v="In Progress"/>
    <x v="0"/>
    <x v="5"/>
    <x v="0"/>
    <x v="1"/>
    <x v="2"/>
    <n v="221"/>
    <n v="8"/>
    <x v="2"/>
    <n v="1"/>
    <x v="3"/>
    <x v="2"/>
    <s v="Standard Rules"/>
  </r>
  <r>
    <n v="2015"/>
    <s v="708 Elm St, CityE"/>
    <x v="904"/>
    <s v="Completed"/>
    <x v="0"/>
    <x v="31"/>
    <x v="2"/>
    <x v="0"/>
    <x v="0"/>
    <n v="198"/>
    <n v="27"/>
    <x v="2"/>
    <n v="1"/>
    <x v="2"/>
    <x v="1"/>
    <s v="Expedited Rules"/>
  </r>
  <r>
    <n v="2016"/>
    <s v="189 Cedar St, CityA"/>
    <x v="558"/>
    <s v="Completed"/>
    <x v="0"/>
    <x v="56"/>
    <x v="0"/>
    <x v="1"/>
    <x v="1"/>
    <n v="111"/>
    <n v="8"/>
    <x v="1"/>
    <n v="3"/>
    <x v="2"/>
    <x v="0"/>
    <s v="Standard Rules"/>
  </r>
  <r>
    <n v="2017"/>
    <s v="991 Elm St, CityB"/>
    <x v="905"/>
    <s v="In Progress"/>
    <x v="1"/>
    <x v="59"/>
    <x v="2"/>
    <x v="2"/>
    <x v="0"/>
    <n v="193"/>
    <n v="27"/>
    <x v="1"/>
    <n v="3"/>
    <x v="4"/>
    <x v="0"/>
    <s v="Expedited Rules"/>
  </r>
  <r>
    <n v="2018"/>
    <s v="729 Main St, CityB"/>
    <x v="906"/>
    <s v="Completed"/>
    <x v="0"/>
    <x v="59"/>
    <x v="1"/>
    <x v="4"/>
    <x v="0"/>
    <n v="219"/>
    <n v="14"/>
    <x v="0"/>
    <n v="2"/>
    <x v="4"/>
    <x v="1"/>
    <s v="Custom Rules"/>
  </r>
  <r>
    <n v="2019"/>
    <s v="256 Main St, CityA"/>
    <x v="907"/>
    <s v="Completed"/>
    <x v="0"/>
    <x v="33"/>
    <x v="2"/>
    <x v="2"/>
    <x v="0"/>
    <n v="84"/>
    <n v="13"/>
    <x v="2"/>
    <n v="1"/>
    <x v="3"/>
    <x v="2"/>
    <s v="Custom Rules"/>
  </r>
  <r>
    <n v="2020"/>
    <s v="701 Pine St, CityB"/>
    <x v="908"/>
    <s v="Completed"/>
    <x v="0"/>
    <x v="76"/>
    <x v="2"/>
    <x v="4"/>
    <x v="1"/>
    <n v="200"/>
    <n v="10"/>
    <x v="2"/>
    <n v="1"/>
    <x v="3"/>
    <x v="1"/>
    <s v="Standard Rules"/>
  </r>
  <r>
    <n v="2021"/>
    <s v="989 Elm St, CityC"/>
    <x v="909"/>
    <s v="Completed"/>
    <x v="0"/>
    <x v="56"/>
    <x v="0"/>
    <x v="0"/>
    <x v="0"/>
    <n v="78"/>
    <n v="17"/>
    <x v="0"/>
    <n v="2"/>
    <x v="3"/>
    <x v="2"/>
    <s v="Standard Rules"/>
  </r>
  <r>
    <n v="2022"/>
    <s v="983 Main St, CityE"/>
    <x v="910"/>
    <s v="Completed"/>
    <x v="0"/>
    <x v="69"/>
    <x v="0"/>
    <x v="4"/>
    <x v="0"/>
    <n v="111"/>
    <n v="18"/>
    <x v="2"/>
    <n v="1"/>
    <x v="0"/>
    <x v="1"/>
    <s v="Standard Rules"/>
  </r>
  <r>
    <n v="2023"/>
    <s v="3 Elm St, CityA"/>
    <x v="911"/>
    <s v="Completed"/>
    <x v="0"/>
    <x v="86"/>
    <x v="1"/>
    <x v="0"/>
    <x v="1"/>
    <n v="205"/>
    <n v="10"/>
    <x v="2"/>
    <n v="1"/>
    <x v="1"/>
    <x v="2"/>
    <s v="Std Rules"/>
  </r>
  <r>
    <n v="2024"/>
    <s v="850 Main St, CityD"/>
    <x v="912"/>
    <s v="Completed"/>
    <x v="0"/>
    <x v="86"/>
    <x v="0"/>
    <x v="2"/>
    <x v="0"/>
    <n v="218"/>
    <n v="24"/>
    <x v="1"/>
    <n v="3"/>
    <x v="0"/>
    <x v="0"/>
    <s v="Expedited Rules"/>
  </r>
  <r>
    <n v="2025"/>
    <s v="110 Oak St, CityB"/>
    <x v="913"/>
    <s v="In Progress"/>
    <x v="0"/>
    <x v="34"/>
    <x v="1"/>
    <x v="0"/>
    <x v="2"/>
    <n v="161"/>
    <n v="2"/>
    <x v="1"/>
    <n v="3"/>
    <x v="0"/>
    <x v="0"/>
    <s v="Standard Rules"/>
  </r>
  <r>
    <n v="2026"/>
    <s v="458 Elm St, CityB"/>
    <x v="914"/>
    <s v="Completed"/>
    <x v="0"/>
    <x v="88"/>
    <x v="2"/>
    <x v="4"/>
    <x v="0"/>
    <n v="224"/>
    <n v="15"/>
    <x v="2"/>
    <n v="1"/>
    <x v="1"/>
    <x v="2"/>
    <s v="Expedited Rules"/>
  </r>
  <r>
    <n v="2027"/>
    <s v="742 Main St, CityC"/>
    <x v="915"/>
    <s v="Completed"/>
    <x v="0"/>
    <x v="99"/>
    <x v="2"/>
    <x v="3"/>
    <x v="1"/>
    <n v="134"/>
    <n v="1"/>
    <x v="1"/>
    <n v="3"/>
    <x v="3"/>
    <x v="1"/>
    <s v="Expedited Rules"/>
  </r>
  <r>
    <n v="2028"/>
    <s v="333 Pine St, CityD"/>
    <x v="916"/>
    <s v="Completed"/>
    <x v="0"/>
    <x v="2"/>
    <x v="0"/>
    <x v="3"/>
    <x v="0"/>
    <n v="157"/>
    <n v="20"/>
    <x v="1"/>
    <n v="3"/>
    <x v="0"/>
    <x v="1"/>
    <s v="Standard Rules"/>
  </r>
  <r>
    <n v="2029"/>
    <s v="676 Cedar St, CityC"/>
    <x v="917"/>
    <s v="Completed"/>
    <x v="0"/>
    <x v="35"/>
    <x v="1"/>
    <x v="0"/>
    <x v="1"/>
    <n v="139"/>
    <n v="3"/>
    <x v="1"/>
    <n v="3"/>
    <x v="4"/>
    <x v="1"/>
    <s v="Expedited Rules"/>
  </r>
  <r>
    <n v="2030"/>
    <s v="455 Elm St, CityB"/>
    <x v="134"/>
    <s v="In Progress"/>
    <x v="1"/>
    <x v="78"/>
    <x v="1"/>
    <x v="3"/>
    <x v="0"/>
    <n v="201"/>
    <n v="14"/>
    <x v="1"/>
    <n v="3"/>
    <x v="1"/>
    <x v="1"/>
    <s v="Standard Rules"/>
  </r>
  <r>
    <n v="2031"/>
    <s v="212 Pine St, CityC"/>
    <x v="918"/>
    <s v="In Progress"/>
    <x v="1"/>
    <x v="72"/>
    <x v="1"/>
    <x v="1"/>
    <x v="0"/>
    <n v="181"/>
    <n v="19"/>
    <x v="0"/>
    <n v="2"/>
    <x v="3"/>
    <x v="1"/>
    <s v="Expedited Rules"/>
  </r>
  <r>
    <n v="2032"/>
    <s v="193 Elm St, CityD"/>
    <x v="919"/>
    <s v="Completed"/>
    <x v="0"/>
    <x v="61"/>
    <x v="2"/>
    <x v="1"/>
    <x v="0"/>
    <n v="93"/>
    <n v="18"/>
    <x v="1"/>
    <n v="3"/>
    <x v="0"/>
    <x v="2"/>
    <s v="Expedited Rules"/>
  </r>
  <r>
    <n v="2033"/>
    <s v="501 Oak St, CityD"/>
    <x v="920"/>
    <s v="In Progress"/>
    <x v="0"/>
    <x v="71"/>
    <x v="2"/>
    <x v="2"/>
    <x v="2"/>
    <n v="150"/>
    <n v="3"/>
    <x v="2"/>
    <n v="1"/>
    <x v="3"/>
    <x v="2"/>
    <s v="Standard Rules"/>
  </r>
  <r>
    <n v="2034"/>
    <s v="51 Oak St, CityA"/>
    <x v="921"/>
    <s v="Completed"/>
    <x v="0"/>
    <x v="67"/>
    <x v="2"/>
    <x v="4"/>
    <x v="0"/>
    <n v="91"/>
    <n v="22"/>
    <x v="1"/>
    <n v="3"/>
    <x v="1"/>
    <x v="2"/>
    <s v="Expedited Rules"/>
  </r>
  <r>
    <n v="2035"/>
    <s v="444 Pine St, CityB"/>
    <x v="922"/>
    <s v="In Progress"/>
    <x v="0"/>
    <x v="16"/>
    <x v="2"/>
    <x v="0"/>
    <x v="2"/>
    <n v="197"/>
    <n v="5"/>
    <x v="0"/>
    <n v="2"/>
    <x v="2"/>
    <x v="2"/>
    <s v="Expedited Rules"/>
  </r>
  <r>
    <n v="2036"/>
    <s v="63 Main St, CityD"/>
    <x v="923"/>
    <s v="In Progress"/>
    <x v="0"/>
    <x v="77"/>
    <x v="0"/>
    <x v="0"/>
    <x v="2"/>
    <n v="173"/>
    <n v="2"/>
    <x v="0"/>
    <n v="2"/>
    <x v="2"/>
    <x v="0"/>
    <s v="Custom Rules"/>
  </r>
  <r>
    <n v="2037"/>
    <s v="537 Oak St, CityB"/>
    <x v="924"/>
    <s v="Completed"/>
    <x v="0"/>
    <x v="88"/>
    <x v="1"/>
    <x v="0"/>
    <x v="1"/>
    <n v="153"/>
    <n v="1"/>
    <x v="0"/>
    <n v="2"/>
    <x v="1"/>
    <x v="2"/>
    <s v="Expedited Rules"/>
  </r>
  <r>
    <n v="2038"/>
    <s v="424 Main St, CityC"/>
    <x v="925"/>
    <s v="Completed"/>
    <x v="0"/>
    <x v="12"/>
    <x v="0"/>
    <x v="3"/>
    <x v="0"/>
    <n v="173"/>
    <n v="21"/>
    <x v="2"/>
    <n v="1"/>
    <x v="0"/>
    <x v="2"/>
    <s v="Standard Rules"/>
  </r>
  <r>
    <n v="2039"/>
    <s v="145 Oak St, CityC"/>
    <x v="683"/>
    <s v="Completed"/>
    <x v="0"/>
    <x v="1"/>
    <x v="1"/>
    <x v="0"/>
    <x v="0"/>
    <n v="179"/>
    <n v="14"/>
    <x v="0"/>
    <n v="2"/>
    <x v="4"/>
    <x v="2"/>
    <s v="Expedited Rules"/>
  </r>
  <r>
    <n v="2040"/>
    <s v="182 Pine St, CityA"/>
    <x v="926"/>
    <s v="Completed"/>
    <x v="0"/>
    <x v="36"/>
    <x v="0"/>
    <x v="4"/>
    <x v="1"/>
    <n v="237"/>
    <n v="7"/>
    <x v="1"/>
    <n v="3"/>
    <x v="0"/>
    <x v="2"/>
    <s v="Custom Rules"/>
  </r>
  <r>
    <n v="2041"/>
    <s v="485 Cedar St, CityA"/>
    <x v="927"/>
    <s v="In Progress"/>
    <x v="1"/>
    <x v="19"/>
    <x v="0"/>
    <x v="2"/>
    <x v="0"/>
    <n v="218"/>
    <n v="28"/>
    <x v="1"/>
    <n v="3"/>
    <x v="4"/>
    <x v="1"/>
    <s v="Expedited Rules"/>
  </r>
  <r>
    <n v="2042"/>
    <s v="601 Pine St, CityC"/>
    <x v="650"/>
    <s v="Completed"/>
    <x v="0"/>
    <x v="59"/>
    <x v="1"/>
    <x v="3"/>
    <x v="1"/>
    <n v="238"/>
    <n v="8"/>
    <x v="0"/>
    <n v="2"/>
    <x v="3"/>
    <x v="1"/>
    <s v="Standard Rules"/>
  </r>
  <r>
    <n v="2043"/>
    <s v="311 Elm St, CityD"/>
    <x v="928"/>
    <s v="Completed"/>
    <x v="0"/>
    <x v="96"/>
    <x v="1"/>
    <x v="1"/>
    <x v="1"/>
    <n v="131"/>
    <n v="7"/>
    <x v="0"/>
    <n v="2"/>
    <x v="2"/>
    <x v="0"/>
    <s v="Expedited Rules"/>
  </r>
  <r>
    <n v="2044"/>
    <s v="206 Oak St, CityD"/>
    <x v="827"/>
    <s v="Completed"/>
    <x v="0"/>
    <x v="78"/>
    <x v="0"/>
    <x v="1"/>
    <x v="0"/>
    <n v="182"/>
    <n v="17"/>
    <x v="2"/>
    <n v="1"/>
    <x v="2"/>
    <x v="2"/>
    <s v="Expedited Rules"/>
  </r>
  <r>
    <n v="2045"/>
    <s v="987 Pine St, CityC"/>
    <x v="929"/>
    <s v="In Progress"/>
    <x v="0"/>
    <x v="68"/>
    <x v="1"/>
    <x v="2"/>
    <x v="2"/>
    <n v="102"/>
    <n v="4"/>
    <x v="1"/>
    <n v="3"/>
    <x v="0"/>
    <x v="0"/>
    <s v="Custom Rules"/>
  </r>
  <r>
    <n v="2046"/>
    <s v="165 Pine St, CityB"/>
    <x v="170"/>
    <s v="Completed"/>
    <x v="0"/>
    <x v="71"/>
    <x v="0"/>
    <x v="0"/>
    <x v="0"/>
    <n v="102"/>
    <n v="24"/>
    <x v="2"/>
    <n v="1"/>
    <x v="1"/>
    <x v="0"/>
    <s v="Standard Rules"/>
  </r>
  <r>
    <n v="2047"/>
    <s v="449 Elm St, CityA"/>
    <x v="930"/>
    <s v="In Progress"/>
    <x v="0"/>
    <x v="50"/>
    <x v="1"/>
    <x v="1"/>
    <x v="2"/>
    <n v="121"/>
    <n v="0"/>
    <x v="1"/>
    <n v="3"/>
    <x v="0"/>
    <x v="2"/>
    <s v="Expedited Rules"/>
  </r>
  <r>
    <n v="2048"/>
    <s v="800 Elm St, CityD"/>
    <x v="931"/>
    <s v="In Progress"/>
    <x v="1"/>
    <x v="45"/>
    <x v="2"/>
    <x v="2"/>
    <x v="0"/>
    <n v="232"/>
    <n v="24"/>
    <x v="2"/>
    <n v="1"/>
    <x v="1"/>
    <x v="0"/>
    <s v="Expedited Rules"/>
  </r>
  <r>
    <n v="2049"/>
    <s v="394 Elm St, CityE"/>
    <x v="932"/>
    <s v="Completed"/>
    <x v="0"/>
    <x v="10"/>
    <x v="0"/>
    <x v="0"/>
    <x v="0"/>
    <n v="100"/>
    <n v="12"/>
    <x v="1"/>
    <n v="3"/>
    <x v="4"/>
    <x v="0"/>
    <s v="Expedited Rules"/>
  </r>
  <r>
    <n v="2050"/>
    <s v="522 Elm St, CityA"/>
    <x v="81"/>
    <s v="In Progress"/>
    <x v="1"/>
    <x v="70"/>
    <x v="2"/>
    <x v="1"/>
    <x v="0"/>
    <n v="123"/>
    <n v="26"/>
    <x v="0"/>
    <n v="2"/>
    <x v="1"/>
    <x v="1"/>
    <s v="Standard Rules"/>
  </r>
  <r>
    <n v="2051"/>
    <s v="275 Oak St, CityE"/>
    <x v="402"/>
    <s v="Completed"/>
    <x v="0"/>
    <x v="58"/>
    <x v="2"/>
    <x v="0"/>
    <x v="0"/>
    <n v="147"/>
    <n v="28"/>
    <x v="2"/>
    <n v="1"/>
    <x v="3"/>
    <x v="2"/>
    <s v="Expedited Rules"/>
  </r>
  <r>
    <n v="2052"/>
    <s v="261 Main St, CityC"/>
    <x v="216"/>
    <s v="In Progress"/>
    <x v="0"/>
    <x v="44"/>
    <x v="0"/>
    <x v="2"/>
    <x v="2"/>
    <n v="172"/>
    <n v="3"/>
    <x v="2"/>
    <n v="1"/>
    <x v="3"/>
    <x v="0"/>
    <s v="Standard Rules"/>
  </r>
  <r>
    <n v="2053"/>
    <s v="883 Cedar St, CityC"/>
    <x v="933"/>
    <s v="Completed"/>
    <x v="0"/>
    <x v="86"/>
    <x v="1"/>
    <x v="1"/>
    <x v="0"/>
    <n v="238"/>
    <n v="29"/>
    <x v="1"/>
    <n v="3"/>
    <x v="2"/>
    <x v="2"/>
    <s v="Expedited Rules"/>
  </r>
  <r>
    <n v="2054"/>
    <s v="765 Pine St, CityA"/>
    <x v="934"/>
    <s v="In Progress"/>
    <x v="1"/>
    <x v="87"/>
    <x v="1"/>
    <x v="4"/>
    <x v="0"/>
    <n v="142"/>
    <n v="22"/>
    <x v="1"/>
    <n v="3"/>
    <x v="0"/>
    <x v="2"/>
    <s v="Expedited Rules"/>
  </r>
  <r>
    <n v="2055"/>
    <s v="65 Cedar St, CityA"/>
    <x v="935"/>
    <s v="In Progress"/>
    <x v="1"/>
    <x v="83"/>
    <x v="0"/>
    <x v="2"/>
    <x v="0"/>
    <n v="92"/>
    <n v="29"/>
    <x v="1"/>
    <n v="3"/>
    <x v="3"/>
    <x v="0"/>
    <s v="Standard Rules"/>
  </r>
  <r>
    <n v="2056"/>
    <s v="248 Oak St, CityC"/>
    <x v="936"/>
    <s v="Completed"/>
    <x v="0"/>
    <x v="73"/>
    <x v="1"/>
    <x v="2"/>
    <x v="0"/>
    <n v="177"/>
    <n v="18"/>
    <x v="1"/>
    <n v="3"/>
    <x v="3"/>
    <x v="2"/>
    <s v="Expedited Rules"/>
  </r>
  <r>
    <n v="2057"/>
    <s v="830 Elm St, CityE"/>
    <x v="937"/>
    <s v="In Progress"/>
    <x v="0"/>
    <x v="65"/>
    <x v="1"/>
    <x v="2"/>
    <x v="2"/>
    <n v="118"/>
    <n v="2"/>
    <x v="1"/>
    <n v="3"/>
    <x v="4"/>
    <x v="2"/>
    <s v="Expedited Rules"/>
  </r>
  <r>
    <n v="2058"/>
    <s v="877 Cedar St, CityE"/>
    <x v="938"/>
    <s v="In Progress"/>
    <x v="1"/>
    <x v="75"/>
    <x v="0"/>
    <x v="4"/>
    <x v="0"/>
    <n v="127"/>
    <n v="22"/>
    <x v="1"/>
    <n v="3"/>
    <x v="2"/>
    <x v="0"/>
    <s v="Standard Rules"/>
  </r>
  <r>
    <n v="2059"/>
    <s v="819 Cedar St, CityB"/>
    <x v="868"/>
    <s v="Completed"/>
    <x v="0"/>
    <x v="96"/>
    <x v="0"/>
    <x v="1"/>
    <x v="0"/>
    <n v="183"/>
    <n v="14"/>
    <x v="2"/>
    <n v="1"/>
    <x v="0"/>
    <x v="1"/>
    <s v="Custom Rules"/>
  </r>
  <r>
    <n v="2060"/>
    <s v="643 Pine St, CityE"/>
    <x v="939"/>
    <s v="In Progress"/>
    <x v="1"/>
    <x v="92"/>
    <x v="2"/>
    <x v="0"/>
    <x v="0"/>
    <n v="149"/>
    <n v="29"/>
    <x v="0"/>
    <n v="2"/>
    <x v="0"/>
    <x v="0"/>
    <s v="Standard Rules"/>
  </r>
  <r>
    <n v="2061"/>
    <s v="4 Elm St, CityA"/>
    <x v="940"/>
    <s v="In Progress"/>
    <x v="0"/>
    <x v="72"/>
    <x v="1"/>
    <x v="1"/>
    <x v="2"/>
    <n v="145"/>
    <n v="6"/>
    <x v="2"/>
    <n v="1"/>
    <x v="4"/>
    <x v="0"/>
    <s v="Expedited Rules"/>
  </r>
  <r>
    <n v="2062"/>
    <s v="336 Cedar St, CityD"/>
    <x v="941"/>
    <s v="In Progress"/>
    <x v="0"/>
    <x v="2"/>
    <x v="2"/>
    <x v="0"/>
    <x v="2"/>
    <n v="154"/>
    <n v="4"/>
    <x v="0"/>
    <n v="2"/>
    <x v="1"/>
    <x v="0"/>
    <s v="Expedited Rules"/>
  </r>
  <r>
    <n v="2063"/>
    <s v="582 Oak St, CityA"/>
    <x v="26"/>
    <s v="In Progress"/>
    <x v="1"/>
    <x v="92"/>
    <x v="0"/>
    <x v="4"/>
    <x v="0"/>
    <n v="135"/>
    <n v="24"/>
    <x v="2"/>
    <n v="1"/>
    <x v="3"/>
    <x v="2"/>
    <s v="Custom Rules"/>
  </r>
  <r>
    <n v="2064"/>
    <s v="493 Elm St, CityB"/>
    <x v="942"/>
    <s v="Completed"/>
    <x v="0"/>
    <x v="25"/>
    <x v="1"/>
    <x v="1"/>
    <x v="0"/>
    <n v="170"/>
    <n v="28"/>
    <x v="2"/>
    <n v="1"/>
    <x v="4"/>
    <x v="1"/>
    <s v="Expedited Rules"/>
  </r>
  <r>
    <n v="2065"/>
    <s v="112 Oak St, CityD"/>
    <x v="943"/>
    <s v="In Progress"/>
    <x v="1"/>
    <x v="72"/>
    <x v="1"/>
    <x v="4"/>
    <x v="0"/>
    <n v="203"/>
    <n v="24"/>
    <x v="1"/>
    <n v="3"/>
    <x v="2"/>
    <x v="2"/>
    <s v="Custom Rules"/>
  </r>
  <r>
    <n v="2066"/>
    <s v="258 Oak St, CityE"/>
    <x v="944"/>
    <s v="In Progress"/>
    <x v="1"/>
    <x v="23"/>
    <x v="1"/>
    <x v="0"/>
    <x v="0"/>
    <n v="220"/>
    <n v="19"/>
    <x v="0"/>
    <n v="2"/>
    <x v="0"/>
    <x v="0"/>
    <s v="Standard Rules"/>
  </r>
  <r>
    <n v="2067"/>
    <s v="205 Pine St, CityE"/>
    <x v="945"/>
    <s v="Completed"/>
    <x v="0"/>
    <x v="4"/>
    <x v="2"/>
    <x v="1"/>
    <x v="0"/>
    <n v="86"/>
    <n v="13"/>
    <x v="2"/>
    <n v="1"/>
    <x v="4"/>
    <x v="2"/>
    <s v="Custom Rules"/>
  </r>
  <r>
    <n v="2068"/>
    <s v="579 Cedar St, CityC"/>
    <x v="946"/>
    <s v="Completed"/>
    <x v="0"/>
    <x v="85"/>
    <x v="1"/>
    <x v="2"/>
    <x v="1"/>
    <n v="221"/>
    <n v="8"/>
    <x v="0"/>
    <n v="2"/>
    <x v="3"/>
    <x v="0"/>
    <s v="Expedited Rules"/>
  </r>
  <r>
    <n v="2069"/>
    <s v="99 Pine St, CityD"/>
    <x v="947"/>
    <s v="In Progress"/>
    <x v="0"/>
    <x v="74"/>
    <x v="0"/>
    <x v="1"/>
    <x v="2"/>
    <n v="199"/>
    <n v="9"/>
    <x v="0"/>
    <n v="2"/>
    <x v="1"/>
    <x v="2"/>
    <s v="Standard Rules"/>
  </r>
  <r>
    <n v="2070"/>
    <s v="640 Elm St, CityB"/>
    <x v="948"/>
    <s v="Completed"/>
    <x v="0"/>
    <x v="54"/>
    <x v="0"/>
    <x v="4"/>
    <x v="1"/>
    <n v="207"/>
    <n v="5"/>
    <x v="2"/>
    <n v="1"/>
    <x v="2"/>
    <x v="2"/>
    <s v="Expedited Rules"/>
  </r>
  <r>
    <n v="2071"/>
    <s v="333 Main St, CityC"/>
    <x v="949"/>
    <s v="In Progress"/>
    <x v="0"/>
    <x v="24"/>
    <x v="1"/>
    <x v="2"/>
    <x v="2"/>
    <n v="202"/>
    <n v="1"/>
    <x v="0"/>
    <n v="2"/>
    <x v="3"/>
    <x v="2"/>
    <s v="Standard Rules"/>
  </r>
  <r>
    <n v="2072"/>
    <s v="366 Pine St, CityB"/>
    <x v="950"/>
    <s v="Completed"/>
    <x v="0"/>
    <x v="62"/>
    <x v="2"/>
    <x v="4"/>
    <x v="0"/>
    <n v="170"/>
    <n v="14"/>
    <x v="2"/>
    <n v="1"/>
    <x v="3"/>
    <x v="0"/>
    <s v="Custom Rules"/>
  </r>
  <r>
    <n v="2073"/>
    <s v="546 Oak St, CityD"/>
    <x v="951"/>
    <s v="In Progress"/>
    <x v="1"/>
    <x v="96"/>
    <x v="1"/>
    <x v="3"/>
    <x v="0"/>
    <n v="110"/>
    <n v="13"/>
    <x v="1"/>
    <n v="3"/>
    <x v="4"/>
    <x v="0"/>
    <s v="Expedited Rules"/>
  </r>
  <r>
    <n v="2074"/>
    <s v="234 Pine St, CityE"/>
    <x v="375"/>
    <s v="In Progress"/>
    <x v="1"/>
    <x v="16"/>
    <x v="0"/>
    <x v="3"/>
    <x v="0"/>
    <n v="117"/>
    <n v="13"/>
    <x v="0"/>
    <n v="2"/>
    <x v="3"/>
    <x v="0"/>
    <s v="Custom Rules"/>
  </r>
  <r>
    <n v="2075"/>
    <s v="17 Main St, CityA"/>
    <x v="952"/>
    <s v="In Progress"/>
    <x v="1"/>
    <x v="99"/>
    <x v="0"/>
    <x v="3"/>
    <x v="0"/>
    <n v="131"/>
    <n v="24"/>
    <x v="1"/>
    <n v="3"/>
    <x v="0"/>
    <x v="1"/>
    <s v="Standard Rules"/>
  </r>
  <r>
    <n v="2076"/>
    <s v="579 Elm St, CityB"/>
    <x v="953"/>
    <s v="In Progress"/>
    <x v="1"/>
    <x v="67"/>
    <x v="2"/>
    <x v="4"/>
    <x v="0"/>
    <n v="209"/>
    <n v="11"/>
    <x v="0"/>
    <n v="2"/>
    <x v="2"/>
    <x v="1"/>
    <s v="Standard Rules"/>
  </r>
  <r>
    <n v="2077"/>
    <s v="421 Main St, CityB"/>
    <x v="954"/>
    <s v="Completed"/>
    <x v="0"/>
    <x v="22"/>
    <x v="1"/>
    <x v="3"/>
    <x v="0"/>
    <n v="159"/>
    <n v="19"/>
    <x v="2"/>
    <n v="1"/>
    <x v="1"/>
    <x v="0"/>
    <s v="Standard Rules"/>
  </r>
  <r>
    <n v="2078"/>
    <s v="479 Pine St, CityE"/>
    <x v="473"/>
    <s v="Completed"/>
    <x v="0"/>
    <x v="43"/>
    <x v="1"/>
    <x v="0"/>
    <x v="1"/>
    <n v="91"/>
    <n v="4"/>
    <x v="1"/>
    <n v="3"/>
    <x v="3"/>
    <x v="0"/>
    <s v="Standard Rules"/>
  </r>
  <r>
    <n v="2079"/>
    <s v="757 Main St, CityA"/>
    <x v="955"/>
    <s v="Completed"/>
    <x v="0"/>
    <x v="29"/>
    <x v="2"/>
    <x v="2"/>
    <x v="1"/>
    <n v="232"/>
    <n v="2"/>
    <x v="1"/>
    <n v="3"/>
    <x v="2"/>
    <x v="2"/>
    <s v="Custom Rules"/>
  </r>
  <r>
    <n v="2080"/>
    <s v="698 Cedar St, CityD"/>
    <x v="956"/>
    <s v="In Progress"/>
    <x v="1"/>
    <x v="32"/>
    <x v="0"/>
    <x v="4"/>
    <x v="0"/>
    <n v="239"/>
    <n v="21"/>
    <x v="0"/>
    <n v="2"/>
    <x v="0"/>
    <x v="2"/>
    <s v="Standard Rules"/>
  </r>
  <r>
    <n v="2081"/>
    <s v="736 Elm St, CityB"/>
    <x v="957"/>
    <s v="In Progress"/>
    <x v="1"/>
    <x v="79"/>
    <x v="2"/>
    <x v="3"/>
    <x v="0"/>
    <n v="232"/>
    <n v="23"/>
    <x v="0"/>
    <n v="2"/>
    <x v="0"/>
    <x v="2"/>
    <s v="Custom Rules"/>
  </r>
  <r>
    <n v="2082"/>
    <s v="756 Elm St, CityB"/>
    <x v="465"/>
    <s v="Completed"/>
    <x v="0"/>
    <x v="49"/>
    <x v="0"/>
    <x v="3"/>
    <x v="0"/>
    <n v="92"/>
    <n v="16"/>
    <x v="2"/>
    <n v="1"/>
    <x v="3"/>
    <x v="0"/>
    <s v="Custom Rules"/>
  </r>
  <r>
    <n v="2083"/>
    <s v="380 Main St, CityA"/>
    <x v="958"/>
    <s v="Completed"/>
    <x v="0"/>
    <x v="70"/>
    <x v="1"/>
    <x v="0"/>
    <x v="0"/>
    <n v="86"/>
    <n v="15"/>
    <x v="2"/>
    <n v="1"/>
    <x v="4"/>
    <x v="1"/>
    <s v="Custom Rules"/>
  </r>
  <r>
    <n v="2084"/>
    <s v="263 Main St, CityE"/>
    <x v="959"/>
    <s v="Completed"/>
    <x v="0"/>
    <x v="23"/>
    <x v="1"/>
    <x v="2"/>
    <x v="0"/>
    <n v="84"/>
    <n v="29"/>
    <x v="0"/>
    <n v="2"/>
    <x v="3"/>
    <x v="2"/>
    <s v="Custom Rules"/>
  </r>
  <r>
    <n v="2085"/>
    <s v="419 Main St, CityC"/>
    <x v="960"/>
    <s v="In Progress"/>
    <x v="1"/>
    <x v="51"/>
    <x v="0"/>
    <x v="1"/>
    <x v="0"/>
    <n v="112"/>
    <n v="13"/>
    <x v="1"/>
    <n v="3"/>
    <x v="0"/>
    <x v="0"/>
    <s v="Standard Rules"/>
  </r>
  <r>
    <n v="2086"/>
    <s v="659 Cedar St, CityD"/>
    <x v="621"/>
    <s v="Completed"/>
    <x v="0"/>
    <x v="60"/>
    <x v="2"/>
    <x v="1"/>
    <x v="0"/>
    <n v="190"/>
    <n v="11"/>
    <x v="1"/>
    <n v="3"/>
    <x v="4"/>
    <x v="2"/>
    <s v="Standard Rules"/>
  </r>
  <r>
    <n v="2087"/>
    <s v="915 Elm St, CityA"/>
    <x v="961"/>
    <s v="Completed"/>
    <x v="0"/>
    <x v="58"/>
    <x v="1"/>
    <x v="4"/>
    <x v="0"/>
    <n v="238"/>
    <n v="24"/>
    <x v="1"/>
    <n v="3"/>
    <x v="4"/>
    <x v="1"/>
    <s v="Custom Rules"/>
  </r>
  <r>
    <n v="2088"/>
    <s v="349 Elm St, CityE"/>
    <x v="962"/>
    <s v="Completed"/>
    <x v="0"/>
    <x v="71"/>
    <x v="0"/>
    <x v="1"/>
    <x v="0"/>
    <n v="77"/>
    <n v="21"/>
    <x v="0"/>
    <n v="2"/>
    <x v="3"/>
    <x v="1"/>
    <s v="Standard Rules"/>
  </r>
  <r>
    <n v="2089"/>
    <s v="122 Main St, CityC"/>
    <x v="583"/>
    <s v="In Progress"/>
    <x v="0"/>
    <x v="86"/>
    <x v="0"/>
    <x v="3"/>
    <x v="2"/>
    <n v="127"/>
    <n v="9"/>
    <x v="0"/>
    <n v="2"/>
    <x v="4"/>
    <x v="1"/>
    <s v="Custom Rules"/>
  </r>
  <r>
    <n v="2090"/>
    <s v="811 Cedar St, CityE"/>
    <x v="346"/>
    <s v="In Progress"/>
    <x v="0"/>
    <x v="54"/>
    <x v="1"/>
    <x v="4"/>
    <x v="2"/>
    <n v="119"/>
    <n v="9"/>
    <x v="2"/>
    <n v="1"/>
    <x v="0"/>
    <x v="2"/>
    <s v="Custom Rules"/>
  </r>
  <r>
    <n v="2091"/>
    <s v="765 Elm St, CityA"/>
    <x v="361"/>
    <s v="Completed"/>
    <x v="0"/>
    <x v="26"/>
    <x v="2"/>
    <x v="3"/>
    <x v="0"/>
    <n v="133"/>
    <n v="22"/>
    <x v="1"/>
    <n v="3"/>
    <x v="2"/>
    <x v="2"/>
    <s v="Standard Rules"/>
  </r>
  <r>
    <n v="2092"/>
    <s v="488 Oak St, CityE"/>
    <x v="963"/>
    <s v="In Progress"/>
    <x v="1"/>
    <x v="66"/>
    <x v="0"/>
    <x v="4"/>
    <x v="0"/>
    <n v="200"/>
    <n v="11"/>
    <x v="0"/>
    <n v="2"/>
    <x v="4"/>
    <x v="0"/>
    <s v="Standard Rules"/>
  </r>
  <r>
    <n v="2093"/>
    <s v="172 Main St, CityD"/>
    <x v="964"/>
    <s v="In Progress"/>
    <x v="1"/>
    <x v="7"/>
    <x v="1"/>
    <x v="3"/>
    <x v="0"/>
    <n v="94"/>
    <n v="21"/>
    <x v="0"/>
    <n v="2"/>
    <x v="4"/>
    <x v="0"/>
    <s v="Expedited Rules"/>
  </r>
  <r>
    <n v="2094"/>
    <s v="837 Elm St, CityD"/>
    <x v="965"/>
    <s v="Completed"/>
    <x v="0"/>
    <x v="39"/>
    <x v="0"/>
    <x v="4"/>
    <x v="0"/>
    <n v="125"/>
    <n v="25"/>
    <x v="1"/>
    <n v="3"/>
    <x v="4"/>
    <x v="2"/>
    <s v="Standard Rules"/>
  </r>
  <r>
    <n v="2095"/>
    <s v="909 Oak St, CityA"/>
    <x v="966"/>
    <s v="Completed"/>
    <x v="0"/>
    <x v="5"/>
    <x v="1"/>
    <x v="2"/>
    <x v="1"/>
    <n v="197"/>
    <n v="4"/>
    <x v="1"/>
    <n v="3"/>
    <x v="0"/>
    <x v="0"/>
    <s v="Expedited Rules"/>
  </r>
  <r>
    <n v="2096"/>
    <s v="91 Cedar St, CityE"/>
    <x v="792"/>
    <s v="In Progress"/>
    <x v="0"/>
    <x v="34"/>
    <x v="2"/>
    <x v="0"/>
    <x v="2"/>
    <n v="195"/>
    <n v="4"/>
    <x v="1"/>
    <n v="3"/>
    <x v="4"/>
    <x v="1"/>
    <s v="Std Rules"/>
  </r>
  <r>
    <n v="2097"/>
    <s v="235 Cedar St, CityC"/>
    <x v="967"/>
    <s v="In Progress"/>
    <x v="1"/>
    <x v="76"/>
    <x v="0"/>
    <x v="1"/>
    <x v="0"/>
    <n v="168"/>
    <n v="15"/>
    <x v="1"/>
    <n v="3"/>
    <x v="0"/>
    <x v="0"/>
    <s v="Standard Rules"/>
  </r>
  <r>
    <n v="2098"/>
    <s v="1 Pine St, CityC"/>
    <x v="968"/>
    <s v="Completed"/>
    <x v="0"/>
    <x v="71"/>
    <x v="2"/>
    <x v="0"/>
    <x v="0"/>
    <n v="180"/>
    <n v="26"/>
    <x v="1"/>
    <n v="3"/>
    <x v="2"/>
    <x v="0"/>
    <s v="Custom Rules"/>
  </r>
  <r>
    <n v="2099"/>
    <s v="958 Oak St, CityD"/>
    <x v="969"/>
    <s v="In Progress"/>
    <x v="1"/>
    <x v="23"/>
    <x v="0"/>
    <x v="1"/>
    <x v="0"/>
    <n v="237"/>
    <n v="16"/>
    <x v="1"/>
    <n v="3"/>
    <x v="1"/>
    <x v="1"/>
    <s v="Custom Rules"/>
  </r>
  <r>
    <n v="2100"/>
    <s v="570 Elm St, CityA"/>
    <x v="970"/>
    <s v="Completed"/>
    <x v="0"/>
    <x v="63"/>
    <x v="0"/>
    <x v="4"/>
    <x v="0"/>
    <n v="79"/>
    <n v="11"/>
    <x v="0"/>
    <n v="2"/>
    <x v="0"/>
    <x v="1"/>
    <s v="Standard Rules"/>
  </r>
  <r>
    <n v="2101"/>
    <s v="757 Main St, CityE"/>
    <x v="971"/>
    <s v="Completed"/>
    <x v="0"/>
    <x v="51"/>
    <x v="0"/>
    <x v="4"/>
    <x v="0"/>
    <n v="90"/>
    <n v="20"/>
    <x v="2"/>
    <n v="1"/>
    <x v="3"/>
    <x v="0"/>
    <s v="Standard Rules"/>
  </r>
  <r>
    <n v="2102"/>
    <s v="22 Oak St, CityB"/>
    <x v="307"/>
    <s v="In Progress"/>
    <x v="0"/>
    <x v="75"/>
    <x v="2"/>
    <x v="2"/>
    <x v="2"/>
    <n v="203"/>
    <n v="5"/>
    <x v="2"/>
    <n v="1"/>
    <x v="0"/>
    <x v="2"/>
    <s v="Standard Rules"/>
  </r>
  <r>
    <n v="2103"/>
    <s v="177 Elm St, CityB"/>
    <x v="972"/>
    <s v="In Progress"/>
    <x v="0"/>
    <x v="95"/>
    <x v="0"/>
    <x v="3"/>
    <x v="2"/>
    <n v="188"/>
    <n v="1"/>
    <x v="1"/>
    <n v="3"/>
    <x v="2"/>
    <x v="2"/>
    <s v="Standard Rules"/>
  </r>
  <r>
    <n v="2104"/>
    <s v="756 Main St, CityB"/>
    <x v="973"/>
    <s v="In Progress"/>
    <x v="1"/>
    <x v="66"/>
    <x v="0"/>
    <x v="4"/>
    <x v="0"/>
    <n v="191"/>
    <n v="23"/>
    <x v="2"/>
    <n v="1"/>
    <x v="1"/>
    <x v="2"/>
    <s v="Custom Rules"/>
  </r>
  <r>
    <n v="2105"/>
    <s v="201 Elm St, CityB"/>
    <x v="974"/>
    <s v="Completed"/>
    <x v="0"/>
    <x v="81"/>
    <x v="2"/>
    <x v="1"/>
    <x v="1"/>
    <n v="162"/>
    <n v="9"/>
    <x v="2"/>
    <n v="1"/>
    <x v="2"/>
    <x v="0"/>
    <s v="Standard Rules"/>
  </r>
  <r>
    <n v="2106"/>
    <s v="136 Oak St, CityD"/>
    <x v="975"/>
    <s v="In Progress"/>
    <x v="0"/>
    <x v="20"/>
    <x v="2"/>
    <x v="4"/>
    <x v="2"/>
    <n v="151"/>
    <n v="3"/>
    <x v="0"/>
    <n v="2"/>
    <x v="3"/>
    <x v="0"/>
    <s v="Expedited Rules"/>
  </r>
  <r>
    <n v="2107"/>
    <s v="63 Pine St, CityB"/>
    <x v="976"/>
    <s v="In Progress"/>
    <x v="1"/>
    <x v="87"/>
    <x v="1"/>
    <x v="0"/>
    <x v="0"/>
    <n v="98"/>
    <n v="26"/>
    <x v="2"/>
    <n v="1"/>
    <x v="0"/>
    <x v="2"/>
    <s v="Standard Rules"/>
  </r>
  <r>
    <n v="2108"/>
    <s v="634 Elm St, CityA"/>
    <x v="977"/>
    <s v="In Progress"/>
    <x v="1"/>
    <x v="68"/>
    <x v="1"/>
    <x v="3"/>
    <x v="0"/>
    <n v="65"/>
    <n v="11"/>
    <x v="2"/>
    <n v="1"/>
    <x v="4"/>
    <x v="0"/>
    <s v="Standard Rules"/>
  </r>
  <r>
    <n v="2109"/>
    <s v="121 Elm St, CityC"/>
    <x v="978"/>
    <s v="Completed"/>
    <x v="0"/>
    <x v="51"/>
    <x v="2"/>
    <x v="0"/>
    <x v="0"/>
    <n v="177"/>
    <n v="12"/>
    <x v="2"/>
    <n v="1"/>
    <x v="1"/>
    <x v="2"/>
    <s v="Standard Rules"/>
  </r>
  <r>
    <n v="2110"/>
    <s v="643 Oak St, CityD"/>
    <x v="194"/>
    <s v="Completed"/>
    <x v="0"/>
    <x v="96"/>
    <x v="1"/>
    <x v="2"/>
    <x v="0"/>
    <n v="238"/>
    <n v="16"/>
    <x v="2"/>
    <n v="1"/>
    <x v="3"/>
    <x v="2"/>
    <s v="Standard Rules"/>
  </r>
  <r>
    <n v="2111"/>
    <s v="158 Main St, CityB"/>
    <x v="979"/>
    <s v="Completed"/>
    <x v="0"/>
    <x v="77"/>
    <x v="0"/>
    <x v="2"/>
    <x v="1"/>
    <n v="75"/>
    <n v="3"/>
    <x v="0"/>
    <n v="2"/>
    <x v="4"/>
    <x v="2"/>
    <s v="Standard Rules"/>
  </r>
  <r>
    <n v="2112"/>
    <s v="486 Pine St, CityA"/>
    <x v="980"/>
    <s v="In Progress"/>
    <x v="0"/>
    <x v="65"/>
    <x v="0"/>
    <x v="1"/>
    <x v="2"/>
    <n v="64"/>
    <n v="10"/>
    <x v="0"/>
    <n v="2"/>
    <x v="4"/>
    <x v="1"/>
    <s v="Custom Rules"/>
  </r>
  <r>
    <n v="2113"/>
    <s v="176 Oak St, CityA"/>
    <x v="981"/>
    <s v="In Progress"/>
    <x v="1"/>
    <x v="33"/>
    <x v="0"/>
    <x v="4"/>
    <x v="0"/>
    <n v="110"/>
    <n v="14"/>
    <x v="1"/>
    <n v="3"/>
    <x v="4"/>
    <x v="0"/>
    <s v="Standard Rules"/>
  </r>
  <r>
    <n v="2114"/>
    <s v="546 Elm St, CityD"/>
    <x v="982"/>
    <s v="Completed"/>
    <x v="0"/>
    <x v="86"/>
    <x v="1"/>
    <x v="0"/>
    <x v="1"/>
    <n v="149"/>
    <n v="6"/>
    <x v="1"/>
    <n v="3"/>
    <x v="0"/>
    <x v="0"/>
    <s v="Expedited Rules"/>
  </r>
  <r>
    <n v="2115"/>
    <s v="112 Main St, CityB"/>
    <x v="983"/>
    <s v="Completed"/>
    <x v="0"/>
    <x v="52"/>
    <x v="0"/>
    <x v="2"/>
    <x v="0"/>
    <n v="62"/>
    <n v="27"/>
    <x v="1"/>
    <n v="3"/>
    <x v="2"/>
    <x v="0"/>
    <s v="Standard Rules"/>
  </r>
  <r>
    <n v="2116"/>
    <s v="217 Main St, CityB"/>
    <x v="984"/>
    <s v="Completed"/>
    <x v="0"/>
    <x v="73"/>
    <x v="2"/>
    <x v="2"/>
    <x v="0"/>
    <n v="184"/>
    <n v="13"/>
    <x v="1"/>
    <n v="3"/>
    <x v="4"/>
    <x v="2"/>
    <s v="Standard Rules"/>
  </r>
  <r>
    <n v="2117"/>
    <s v="426 Main St, CityD"/>
    <x v="475"/>
    <s v="Completed"/>
    <x v="0"/>
    <x v="84"/>
    <x v="0"/>
    <x v="1"/>
    <x v="0"/>
    <n v="184"/>
    <n v="18"/>
    <x v="0"/>
    <n v="2"/>
    <x v="1"/>
    <x v="2"/>
    <s v="Custom Rules"/>
  </r>
  <r>
    <n v="2118"/>
    <s v="235 Elm St, CityC"/>
    <x v="985"/>
    <s v="Completed"/>
    <x v="0"/>
    <x v="28"/>
    <x v="2"/>
    <x v="4"/>
    <x v="0"/>
    <n v="134"/>
    <n v="14"/>
    <x v="0"/>
    <n v="2"/>
    <x v="2"/>
    <x v="2"/>
    <s v="Expedited Rules"/>
  </r>
  <r>
    <n v="2119"/>
    <s v="731 Cedar St, CityE"/>
    <x v="884"/>
    <s v="In Progress"/>
    <x v="1"/>
    <x v="26"/>
    <x v="1"/>
    <x v="3"/>
    <x v="0"/>
    <n v="235"/>
    <n v="22"/>
    <x v="1"/>
    <n v="3"/>
    <x v="3"/>
    <x v="1"/>
    <s v="Custom Rules"/>
  </r>
  <r>
    <n v="2120"/>
    <s v="906 Cedar St, CityE"/>
    <x v="986"/>
    <s v="Completed"/>
    <x v="0"/>
    <x v="50"/>
    <x v="0"/>
    <x v="4"/>
    <x v="1"/>
    <n v="167"/>
    <n v="4"/>
    <x v="2"/>
    <n v="1"/>
    <x v="1"/>
    <x v="0"/>
    <s v="Expedited Rules"/>
  </r>
  <r>
    <n v="2121"/>
    <s v="921 Cedar St, CityC"/>
    <x v="192"/>
    <s v="Completed"/>
    <x v="0"/>
    <x v="30"/>
    <x v="1"/>
    <x v="2"/>
    <x v="0"/>
    <n v="161"/>
    <n v="21"/>
    <x v="0"/>
    <n v="2"/>
    <x v="2"/>
    <x v="0"/>
    <s v="Custom Rules"/>
  </r>
  <r>
    <n v="2122"/>
    <s v="908 Pine St, CityB"/>
    <x v="987"/>
    <s v="In Progress"/>
    <x v="1"/>
    <x v="98"/>
    <x v="0"/>
    <x v="3"/>
    <x v="0"/>
    <n v="74"/>
    <n v="19"/>
    <x v="2"/>
    <n v="1"/>
    <x v="4"/>
    <x v="0"/>
    <s v="Standard Rules"/>
  </r>
  <r>
    <n v="2123"/>
    <s v="849 Cedar St, CityE"/>
    <x v="661"/>
    <s v="Completed"/>
    <x v="0"/>
    <x v="43"/>
    <x v="0"/>
    <x v="4"/>
    <x v="1"/>
    <n v="117"/>
    <n v="6"/>
    <x v="2"/>
    <n v="1"/>
    <x v="4"/>
    <x v="0"/>
    <s v="Expedited Rules"/>
  </r>
  <r>
    <n v="2124"/>
    <s v="677 Cedar St, CityB"/>
    <x v="988"/>
    <s v="Completed"/>
    <x v="0"/>
    <x v="63"/>
    <x v="1"/>
    <x v="3"/>
    <x v="0"/>
    <n v="111"/>
    <n v="15"/>
    <x v="2"/>
    <n v="1"/>
    <x v="2"/>
    <x v="2"/>
    <s v="Expedited Rules"/>
  </r>
  <r>
    <n v="2125"/>
    <s v="977 Pine St, CityD"/>
    <x v="989"/>
    <s v="In Progress"/>
    <x v="1"/>
    <x v="36"/>
    <x v="0"/>
    <x v="1"/>
    <x v="0"/>
    <n v="154"/>
    <n v="13"/>
    <x v="2"/>
    <n v="1"/>
    <x v="0"/>
    <x v="2"/>
    <s v="Expedited Rules"/>
  </r>
  <r>
    <n v="2126"/>
    <s v="177 Cedar St, CityD"/>
    <x v="990"/>
    <s v="Completed"/>
    <x v="0"/>
    <x v="21"/>
    <x v="1"/>
    <x v="3"/>
    <x v="0"/>
    <n v="230"/>
    <n v="12"/>
    <x v="1"/>
    <n v="3"/>
    <x v="0"/>
    <x v="1"/>
    <s v="Standard Rules"/>
  </r>
  <r>
    <n v="2127"/>
    <s v="286 Oak St, CityC"/>
    <x v="991"/>
    <s v="In Progress"/>
    <x v="1"/>
    <x v="29"/>
    <x v="2"/>
    <x v="3"/>
    <x v="0"/>
    <n v="206"/>
    <n v="13"/>
    <x v="1"/>
    <n v="3"/>
    <x v="2"/>
    <x v="2"/>
    <s v="Expedited Rules"/>
  </r>
  <r>
    <n v="2128"/>
    <s v="621 Elm St, CityA"/>
    <x v="992"/>
    <s v="In Progress"/>
    <x v="1"/>
    <x v="80"/>
    <x v="0"/>
    <x v="4"/>
    <x v="0"/>
    <n v="141"/>
    <n v="24"/>
    <x v="2"/>
    <n v="1"/>
    <x v="1"/>
    <x v="0"/>
    <s v="Custom Rules"/>
  </r>
  <r>
    <n v="2129"/>
    <s v="201 Pine St, CityC"/>
    <x v="174"/>
    <s v="In Progress"/>
    <x v="1"/>
    <x v="11"/>
    <x v="2"/>
    <x v="2"/>
    <x v="0"/>
    <n v="224"/>
    <n v="27"/>
    <x v="2"/>
    <n v="1"/>
    <x v="3"/>
    <x v="0"/>
    <s v="Custom Rules"/>
  </r>
  <r>
    <n v="2130"/>
    <s v="385 Cedar St, CityD"/>
    <x v="993"/>
    <s v="In Progress"/>
    <x v="1"/>
    <x v="82"/>
    <x v="2"/>
    <x v="3"/>
    <x v="0"/>
    <n v="167"/>
    <n v="22"/>
    <x v="2"/>
    <n v="1"/>
    <x v="1"/>
    <x v="0"/>
    <s v="Standard Rules"/>
  </r>
  <r>
    <n v="2131"/>
    <s v="950 Main St, CityE"/>
    <x v="76"/>
    <s v="In Progress"/>
    <x v="1"/>
    <x v="11"/>
    <x v="1"/>
    <x v="0"/>
    <x v="0"/>
    <n v="188"/>
    <n v="15"/>
    <x v="0"/>
    <n v="2"/>
    <x v="3"/>
    <x v="0"/>
    <s v="Standard Rules"/>
  </r>
  <r>
    <n v="2132"/>
    <s v="119 Elm St, CityA"/>
    <x v="994"/>
    <s v="In Progress"/>
    <x v="1"/>
    <x v="50"/>
    <x v="1"/>
    <x v="1"/>
    <x v="0"/>
    <n v="75"/>
    <n v="28"/>
    <x v="0"/>
    <n v="2"/>
    <x v="0"/>
    <x v="0"/>
    <s v="Custom Rules"/>
  </r>
  <r>
    <n v="2133"/>
    <s v="236 Cedar St, CityA"/>
    <x v="995"/>
    <s v="In Progress"/>
    <x v="1"/>
    <x v="91"/>
    <x v="0"/>
    <x v="0"/>
    <x v="0"/>
    <n v="198"/>
    <n v="24"/>
    <x v="1"/>
    <n v="3"/>
    <x v="3"/>
    <x v="1"/>
    <s v="Standard Rules"/>
  </r>
  <r>
    <n v="2134"/>
    <s v="574 Pine St, CityD"/>
    <x v="996"/>
    <s v="In Progress"/>
    <x v="1"/>
    <x v="19"/>
    <x v="1"/>
    <x v="2"/>
    <x v="0"/>
    <n v="64"/>
    <n v="18"/>
    <x v="2"/>
    <n v="1"/>
    <x v="2"/>
    <x v="2"/>
    <s v="Standard Rules"/>
  </r>
  <r>
    <n v="2135"/>
    <s v="932 Cedar St, CityB"/>
    <x v="997"/>
    <s v="In Progress"/>
    <x v="1"/>
    <x v="36"/>
    <x v="0"/>
    <x v="3"/>
    <x v="0"/>
    <n v="101"/>
    <n v="25"/>
    <x v="2"/>
    <n v="1"/>
    <x v="0"/>
    <x v="1"/>
    <s v="Standard Rules"/>
  </r>
  <r>
    <n v="2136"/>
    <s v="55 Cedar St, CityB"/>
    <x v="998"/>
    <s v="In Progress"/>
    <x v="1"/>
    <x v="56"/>
    <x v="2"/>
    <x v="3"/>
    <x v="0"/>
    <n v="179"/>
    <n v="16"/>
    <x v="1"/>
    <n v="3"/>
    <x v="1"/>
    <x v="2"/>
    <s v="Expedited Rules"/>
  </r>
  <r>
    <n v="2137"/>
    <s v="552 Elm St, CityB"/>
    <x v="767"/>
    <s v="In Progress"/>
    <x v="0"/>
    <x v="79"/>
    <x v="1"/>
    <x v="1"/>
    <x v="2"/>
    <n v="137"/>
    <n v="0"/>
    <x v="0"/>
    <n v="2"/>
    <x v="0"/>
    <x v="1"/>
    <s v="Expedited Rules"/>
  </r>
  <r>
    <n v="2138"/>
    <s v="247 Main St, CityE"/>
    <x v="999"/>
    <s v="In Progress"/>
    <x v="1"/>
    <x v="91"/>
    <x v="2"/>
    <x v="4"/>
    <x v="0"/>
    <n v="86"/>
    <n v="19"/>
    <x v="0"/>
    <n v="2"/>
    <x v="0"/>
    <x v="1"/>
    <s v="Custom Rules"/>
  </r>
  <r>
    <n v="2139"/>
    <s v="879 Cedar St, CityE"/>
    <x v="1000"/>
    <s v="In Progress"/>
    <x v="0"/>
    <x v="39"/>
    <x v="1"/>
    <x v="2"/>
    <x v="2"/>
    <n v="73"/>
    <n v="9"/>
    <x v="0"/>
    <n v="2"/>
    <x v="0"/>
    <x v="1"/>
    <s v="Custom Rules"/>
  </r>
  <r>
    <n v="2140"/>
    <s v="906 Main St, CityB"/>
    <x v="1001"/>
    <s v="Completed"/>
    <x v="0"/>
    <x v="50"/>
    <x v="1"/>
    <x v="3"/>
    <x v="1"/>
    <n v="224"/>
    <n v="0"/>
    <x v="0"/>
    <n v="2"/>
    <x v="3"/>
    <x v="1"/>
    <s v="Standard Rules"/>
  </r>
  <r>
    <n v="2141"/>
    <s v="552 Cedar St, CityA"/>
    <x v="685"/>
    <s v="In Progress"/>
    <x v="0"/>
    <x v="47"/>
    <x v="1"/>
    <x v="0"/>
    <x v="2"/>
    <n v="232"/>
    <n v="10"/>
    <x v="0"/>
    <n v="2"/>
    <x v="3"/>
    <x v="2"/>
    <s v="Standard Rules"/>
  </r>
  <r>
    <n v="2142"/>
    <s v="348 Cedar St, CityE"/>
    <x v="1002"/>
    <s v="Completed"/>
    <x v="0"/>
    <x v="80"/>
    <x v="2"/>
    <x v="0"/>
    <x v="0"/>
    <n v="165"/>
    <n v="15"/>
    <x v="0"/>
    <n v="2"/>
    <x v="1"/>
    <x v="0"/>
    <s v="Standard Rules"/>
  </r>
  <r>
    <n v="2143"/>
    <s v="96 Oak St, CityC"/>
    <x v="1003"/>
    <s v="In Progress"/>
    <x v="0"/>
    <x v="15"/>
    <x v="1"/>
    <x v="4"/>
    <x v="2"/>
    <n v="184"/>
    <n v="1"/>
    <x v="2"/>
    <n v="1"/>
    <x v="1"/>
    <x v="0"/>
    <s v="Standard Rules"/>
  </r>
  <r>
    <n v="2144"/>
    <s v="341 Cedar St, CityB"/>
    <x v="1004"/>
    <s v="In Progress"/>
    <x v="1"/>
    <x v="71"/>
    <x v="2"/>
    <x v="1"/>
    <x v="0"/>
    <n v="142"/>
    <n v="25"/>
    <x v="1"/>
    <n v="3"/>
    <x v="0"/>
    <x v="2"/>
    <s v="Standard Rules"/>
  </r>
  <r>
    <n v="2145"/>
    <s v="848 Elm St, CityA"/>
    <x v="1005"/>
    <s v="Completed"/>
    <x v="0"/>
    <x v="10"/>
    <x v="1"/>
    <x v="3"/>
    <x v="0"/>
    <n v="115"/>
    <n v="16"/>
    <x v="0"/>
    <n v="2"/>
    <x v="1"/>
    <x v="2"/>
    <s v="Expedited Rules"/>
  </r>
  <r>
    <n v="2146"/>
    <s v="438 Pine St, CityB"/>
    <x v="607"/>
    <s v="Completed"/>
    <x v="0"/>
    <x v="79"/>
    <x v="1"/>
    <x v="0"/>
    <x v="0"/>
    <n v="66"/>
    <n v="18"/>
    <x v="2"/>
    <n v="1"/>
    <x v="2"/>
    <x v="0"/>
    <s v="Expedited Rules"/>
  </r>
  <r>
    <n v="2147"/>
    <s v="144 Elm St, CityA"/>
    <x v="1006"/>
    <s v="Completed"/>
    <x v="0"/>
    <x v="40"/>
    <x v="2"/>
    <x v="2"/>
    <x v="0"/>
    <n v="204"/>
    <n v="29"/>
    <x v="1"/>
    <n v="3"/>
    <x v="0"/>
    <x v="0"/>
    <s v="Custom Rules"/>
  </r>
  <r>
    <n v="2148"/>
    <s v="531 Elm St, CityE"/>
    <x v="277"/>
    <s v="In Progress"/>
    <x v="1"/>
    <x v="76"/>
    <x v="2"/>
    <x v="2"/>
    <x v="0"/>
    <n v="170"/>
    <n v="29"/>
    <x v="1"/>
    <n v="3"/>
    <x v="0"/>
    <x v="2"/>
    <s v="Standard Rules"/>
  </r>
  <r>
    <n v="2149"/>
    <s v="453 Main St, CityD"/>
    <x v="1007"/>
    <s v="In Progress"/>
    <x v="1"/>
    <x v="26"/>
    <x v="0"/>
    <x v="4"/>
    <x v="0"/>
    <n v="71"/>
    <n v="16"/>
    <x v="2"/>
    <n v="1"/>
    <x v="3"/>
    <x v="1"/>
    <s v="Expedited Rules"/>
  </r>
  <r>
    <n v="2150"/>
    <s v="739 Cedar St, CityA"/>
    <x v="1008"/>
    <s v="Completed"/>
    <x v="0"/>
    <x v="4"/>
    <x v="2"/>
    <x v="0"/>
    <x v="0"/>
    <n v="182"/>
    <n v="24"/>
    <x v="0"/>
    <n v="2"/>
    <x v="4"/>
    <x v="2"/>
    <s v="Expedited Rules"/>
  </r>
  <r>
    <n v="2151"/>
    <s v="756 Oak St, CityD"/>
    <x v="1009"/>
    <s v="In Progress"/>
    <x v="0"/>
    <x v="66"/>
    <x v="2"/>
    <x v="3"/>
    <x v="2"/>
    <n v="114"/>
    <n v="5"/>
    <x v="2"/>
    <n v="1"/>
    <x v="3"/>
    <x v="0"/>
    <s v="Standard Rules"/>
  </r>
  <r>
    <n v="2152"/>
    <s v="169 Oak St, CityC"/>
    <x v="1010"/>
    <s v="Completed"/>
    <x v="0"/>
    <x v="92"/>
    <x v="0"/>
    <x v="3"/>
    <x v="1"/>
    <n v="84"/>
    <n v="7"/>
    <x v="2"/>
    <n v="1"/>
    <x v="4"/>
    <x v="2"/>
    <s v="Standard Rules"/>
  </r>
  <r>
    <n v="2153"/>
    <s v="31 Main St, CityA"/>
    <x v="1011"/>
    <s v="Completed"/>
    <x v="0"/>
    <x v="87"/>
    <x v="1"/>
    <x v="2"/>
    <x v="0"/>
    <n v="181"/>
    <n v="16"/>
    <x v="2"/>
    <n v="1"/>
    <x v="0"/>
    <x v="2"/>
    <s v="Custom Rules"/>
  </r>
  <r>
    <n v="2154"/>
    <s v="799 Main St, CityA"/>
    <x v="1012"/>
    <s v="Completed"/>
    <x v="0"/>
    <x v="53"/>
    <x v="1"/>
    <x v="2"/>
    <x v="0"/>
    <n v="188"/>
    <n v="26"/>
    <x v="1"/>
    <n v="3"/>
    <x v="1"/>
    <x v="2"/>
    <s v="Custom Rules"/>
  </r>
  <r>
    <n v="2155"/>
    <s v="884 Main St, CityA"/>
    <x v="1013"/>
    <s v="In Progress"/>
    <x v="0"/>
    <x v="26"/>
    <x v="1"/>
    <x v="4"/>
    <x v="2"/>
    <n v="162"/>
    <n v="3"/>
    <x v="1"/>
    <n v="3"/>
    <x v="3"/>
    <x v="0"/>
    <s v="Std Rules"/>
  </r>
  <r>
    <n v="2156"/>
    <s v="331 Elm St, CityE"/>
    <x v="837"/>
    <s v="In Progress"/>
    <x v="0"/>
    <x v="49"/>
    <x v="2"/>
    <x v="4"/>
    <x v="2"/>
    <n v="227"/>
    <n v="1"/>
    <x v="1"/>
    <n v="3"/>
    <x v="1"/>
    <x v="0"/>
    <s v="Expedited Rules"/>
  </r>
  <r>
    <n v="2157"/>
    <s v="84 Main St, CityB"/>
    <x v="1014"/>
    <s v="In Progress"/>
    <x v="1"/>
    <x v="5"/>
    <x v="2"/>
    <x v="4"/>
    <x v="0"/>
    <n v="131"/>
    <n v="27"/>
    <x v="2"/>
    <n v="1"/>
    <x v="3"/>
    <x v="2"/>
    <s v="Expedited Rules"/>
  </r>
  <r>
    <n v="2158"/>
    <s v="493 Main St, CityD"/>
    <x v="481"/>
    <s v="In Progress"/>
    <x v="0"/>
    <x v="23"/>
    <x v="0"/>
    <x v="4"/>
    <x v="2"/>
    <n v="219"/>
    <n v="10"/>
    <x v="0"/>
    <n v="2"/>
    <x v="1"/>
    <x v="1"/>
    <s v="Standard Rules"/>
  </r>
  <r>
    <n v="2159"/>
    <s v="803 Cedar St, CityC"/>
    <x v="1015"/>
    <s v="In Progress"/>
    <x v="1"/>
    <x v="45"/>
    <x v="2"/>
    <x v="2"/>
    <x v="0"/>
    <n v="139"/>
    <n v="26"/>
    <x v="0"/>
    <n v="2"/>
    <x v="4"/>
    <x v="0"/>
    <s v="Expedited Rules"/>
  </r>
  <r>
    <n v="2160"/>
    <s v="59 Cedar St, CityA"/>
    <x v="1016"/>
    <s v="In Progress"/>
    <x v="0"/>
    <x v="1"/>
    <x v="1"/>
    <x v="1"/>
    <x v="2"/>
    <n v="217"/>
    <n v="7"/>
    <x v="2"/>
    <n v="1"/>
    <x v="2"/>
    <x v="2"/>
    <s v="Expedited Rules"/>
  </r>
  <r>
    <n v="2161"/>
    <s v="737 Elm St, CityC"/>
    <x v="1017"/>
    <s v="In Progress"/>
    <x v="1"/>
    <x v="74"/>
    <x v="0"/>
    <x v="2"/>
    <x v="0"/>
    <n v="60"/>
    <n v="16"/>
    <x v="2"/>
    <n v="1"/>
    <x v="3"/>
    <x v="2"/>
    <s v="Standard Rules"/>
  </r>
  <r>
    <n v="2162"/>
    <s v="321 Pine St, CityA"/>
    <x v="1018"/>
    <s v="Completed"/>
    <x v="0"/>
    <x v="60"/>
    <x v="1"/>
    <x v="2"/>
    <x v="0"/>
    <n v="118"/>
    <n v="11"/>
    <x v="1"/>
    <n v="3"/>
    <x v="2"/>
    <x v="0"/>
    <s v="Standard Rules"/>
  </r>
  <r>
    <n v="2163"/>
    <s v="814 Cedar St, CityC"/>
    <x v="1019"/>
    <s v="Completed"/>
    <x v="0"/>
    <x v="46"/>
    <x v="1"/>
    <x v="2"/>
    <x v="0"/>
    <n v="72"/>
    <n v="28"/>
    <x v="2"/>
    <n v="1"/>
    <x v="0"/>
    <x v="2"/>
    <s v="Standard Rules"/>
  </r>
  <r>
    <n v="2164"/>
    <s v="771 Oak St, CityC"/>
    <x v="1020"/>
    <s v="Completed"/>
    <x v="0"/>
    <x v="49"/>
    <x v="2"/>
    <x v="0"/>
    <x v="1"/>
    <n v="118"/>
    <n v="0"/>
    <x v="2"/>
    <n v="1"/>
    <x v="4"/>
    <x v="1"/>
    <s v="Custom Rules"/>
  </r>
  <r>
    <n v="2165"/>
    <s v="164 Main St, CityE"/>
    <x v="1021"/>
    <s v="In Progress"/>
    <x v="1"/>
    <x v="76"/>
    <x v="2"/>
    <x v="0"/>
    <x v="0"/>
    <n v="228"/>
    <n v="20"/>
    <x v="2"/>
    <n v="1"/>
    <x v="3"/>
    <x v="2"/>
    <s v="Standard Rules"/>
  </r>
  <r>
    <n v="2166"/>
    <s v="833 Elm St, CityE"/>
    <x v="1022"/>
    <s v="Completed"/>
    <x v="0"/>
    <x v="68"/>
    <x v="2"/>
    <x v="0"/>
    <x v="1"/>
    <n v="212"/>
    <n v="9"/>
    <x v="0"/>
    <n v="2"/>
    <x v="0"/>
    <x v="2"/>
    <s v="Standard Rules"/>
  </r>
  <r>
    <n v="2167"/>
    <s v="685 Cedar St, CityE"/>
    <x v="1023"/>
    <s v="In Progress"/>
    <x v="1"/>
    <x v="79"/>
    <x v="1"/>
    <x v="2"/>
    <x v="0"/>
    <n v="169"/>
    <n v="24"/>
    <x v="0"/>
    <n v="2"/>
    <x v="4"/>
    <x v="2"/>
    <s v="Custom Rules"/>
  </r>
  <r>
    <n v="2168"/>
    <s v="489 Oak St, CityD"/>
    <x v="327"/>
    <s v="Completed"/>
    <x v="0"/>
    <x v="95"/>
    <x v="0"/>
    <x v="3"/>
    <x v="0"/>
    <n v="138"/>
    <n v="19"/>
    <x v="0"/>
    <n v="2"/>
    <x v="1"/>
    <x v="1"/>
    <s v="Custom Rules"/>
  </r>
  <r>
    <n v="2169"/>
    <s v="535 Main St, CityB"/>
    <x v="1024"/>
    <s v="Completed"/>
    <x v="0"/>
    <x v="89"/>
    <x v="0"/>
    <x v="0"/>
    <x v="0"/>
    <n v="99"/>
    <n v="13"/>
    <x v="2"/>
    <n v="1"/>
    <x v="2"/>
    <x v="1"/>
    <s v="Standard Rules"/>
  </r>
  <r>
    <n v="2170"/>
    <s v="180 Oak St, CityE"/>
    <x v="1025"/>
    <s v="Completed"/>
    <x v="0"/>
    <x v="72"/>
    <x v="0"/>
    <x v="1"/>
    <x v="0"/>
    <n v="164"/>
    <n v="27"/>
    <x v="2"/>
    <n v="1"/>
    <x v="3"/>
    <x v="0"/>
    <s v="Standard Rules"/>
  </r>
  <r>
    <n v="2171"/>
    <s v="637 Main St, CityC"/>
    <x v="1026"/>
    <s v="Completed"/>
    <x v="0"/>
    <x v="47"/>
    <x v="1"/>
    <x v="4"/>
    <x v="0"/>
    <n v="82"/>
    <n v="13"/>
    <x v="0"/>
    <n v="2"/>
    <x v="4"/>
    <x v="1"/>
    <s v="Standard Rules"/>
  </r>
  <r>
    <n v="2172"/>
    <s v="389 Pine St, CityA"/>
    <x v="1027"/>
    <s v="Completed"/>
    <x v="0"/>
    <x v="4"/>
    <x v="0"/>
    <x v="3"/>
    <x v="1"/>
    <n v="164"/>
    <n v="6"/>
    <x v="0"/>
    <n v="2"/>
    <x v="4"/>
    <x v="0"/>
    <s v="Custom Rules"/>
  </r>
  <r>
    <n v="2173"/>
    <s v="520 Pine St, CityD"/>
    <x v="1028"/>
    <s v="Completed"/>
    <x v="0"/>
    <x v="66"/>
    <x v="2"/>
    <x v="0"/>
    <x v="0"/>
    <n v="208"/>
    <n v="25"/>
    <x v="0"/>
    <n v="2"/>
    <x v="0"/>
    <x v="2"/>
    <s v="Standard Rules"/>
  </r>
  <r>
    <n v="2174"/>
    <s v="27 Main St, CityE"/>
    <x v="1029"/>
    <s v="In Progress"/>
    <x v="1"/>
    <x v="54"/>
    <x v="0"/>
    <x v="3"/>
    <x v="0"/>
    <n v="89"/>
    <n v="18"/>
    <x v="2"/>
    <n v="1"/>
    <x v="0"/>
    <x v="0"/>
    <s v="Expedited Rules"/>
  </r>
  <r>
    <n v="2175"/>
    <s v="51 Main St, CityC"/>
    <x v="1030"/>
    <s v="Completed"/>
    <x v="0"/>
    <x v="28"/>
    <x v="2"/>
    <x v="0"/>
    <x v="0"/>
    <n v="110"/>
    <n v="19"/>
    <x v="2"/>
    <n v="1"/>
    <x v="3"/>
    <x v="2"/>
    <s v="Standard Rules"/>
  </r>
  <r>
    <n v="2176"/>
    <s v="908 Elm St, CityD"/>
    <x v="1031"/>
    <s v="In Progress"/>
    <x v="1"/>
    <x v="75"/>
    <x v="0"/>
    <x v="2"/>
    <x v="0"/>
    <n v="105"/>
    <n v="29"/>
    <x v="2"/>
    <n v="1"/>
    <x v="3"/>
    <x v="2"/>
    <s v="Expedited Rules"/>
  </r>
  <r>
    <n v="2177"/>
    <s v="354 Oak St, CityA"/>
    <x v="1032"/>
    <s v="Completed"/>
    <x v="0"/>
    <x v="17"/>
    <x v="0"/>
    <x v="4"/>
    <x v="0"/>
    <n v="107"/>
    <n v="28"/>
    <x v="0"/>
    <n v="2"/>
    <x v="2"/>
    <x v="0"/>
    <s v="Custom Rules"/>
  </r>
  <r>
    <n v="2178"/>
    <s v="371 Cedar St, CityC"/>
    <x v="1033"/>
    <s v="In Progress"/>
    <x v="1"/>
    <x v="93"/>
    <x v="1"/>
    <x v="4"/>
    <x v="0"/>
    <n v="114"/>
    <n v="23"/>
    <x v="2"/>
    <n v="1"/>
    <x v="0"/>
    <x v="2"/>
    <s v="Standard Rules"/>
  </r>
  <r>
    <n v="2179"/>
    <s v="543 Elm St, CityD"/>
    <x v="1034"/>
    <s v="Completed"/>
    <x v="0"/>
    <x v="41"/>
    <x v="0"/>
    <x v="1"/>
    <x v="1"/>
    <n v="194"/>
    <n v="6"/>
    <x v="2"/>
    <n v="1"/>
    <x v="2"/>
    <x v="1"/>
    <s v="Expedited Rules"/>
  </r>
  <r>
    <n v="2180"/>
    <s v="387 Cedar St, CityA"/>
    <x v="1035"/>
    <s v="In Progress"/>
    <x v="1"/>
    <x v="76"/>
    <x v="0"/>
    <x v="3"/>
    <x v="0"/>
    <n v="105"/>
    <n v="13"/>
    <x v="2"/>
    <n v="1"/>
    <x v="0"/>
    <x v="0"/>
    <s v="Custom Rules"/>
  </r>
  <r>
    <n v="2181"/>
    <s v="242 Pine St, CityB"/>
    <x v="1036"/>
    <s v="Completed"/>
    <x v="0"/>
    <x v="36"/>
    <x v="0"/>
    <x v="4"/>
    <x v="0"/>
    <n v="89"/>
    <n v="28"/>
    <x v="2"/>
    <n v="1"/>
    <x v="0"/>
    <x v="1"/>
    <s v="Expedited Rules"/>
  </r>
  <r>
    <n v="2182"/>
    <s v="817 Oak St, CityE"/>
    <x v="1037"/>
    <s v="In Progress"/>
    <x v="1"/>
    <x v="31"/>
    <x v="0"/>
    <x v="0"/>
    <x v="0"/>
    <n v="173"/>
    <n v="28"/>
    <x v="0"/>
    <n v="2"/>
    <x v="3"/>
    <x v="2"/>
    <s v="Expedited Rules"/>
  </r>
  <r>
    <n v="2183"/>
    <s v="234 Oak St, CityC"/>
    <x v="1038"/>
    <s v="Completed"/>
    <x v="0"/>
    <x v="72"/>
    <x v="1"/>
    <x v="0"/>
    <x v="1"/>
    <n v="72"/>
    <n v="4"/>
    <x v="0"/>
    <n v="2"/>
    <x v="0"/>
    <x v="2"/>
    <s v="Expedited Rules"/>
  </r>
  <r>
    <n v="2184"/>
    <s v="678 Main St, CityC"/>
    <x v="1039"/>
    <s v="In Progress"/>
    <x v="1"/>
    <x v="41"/>
    <x v="2"/>
    <x v="2"/>
    <x v="0"/>
    <n v="205"/>
    <n v="20"/>
    <x v="1"/>
    <n v="3"/>
    <x v="3"/>
    <x v="1"/>
    <s v="Standard Rules"/>
  </r>
  <r>
    <n v="2185"/>
    <s v="318 Elm St, CityE"/>
    <x v="463"/>
    <s v="In Progress"/>
    <x v="1"/>
    <x v="11"/>
    <x v="1"/>
    <x v="4"/>
    <x v="0"/>
    <n v="80"/>
    <n v="22"/>
    <x v="2"/>
    <n v="1"/>
    <x v="2"/>
    <x v="1"/>
    <s v="Expedited Rules"/>
  </r>
  <r>
    <n v="2186"/>
    <s v="385 Main St, CityE"/>
    <x v="188"/>
    <s v="Completed"/>
    <x v="0"/>
    <x v="53"/>
    <x v="2"/>
    <x v="4"/>
    <x v="0"/>
    <n v="105"/>
    <n v="14"/>
    <x v="1"/>
    <n v="3"/>
    <x v="3"/>
    <x v="0"/>
    <s v="Expedited Rules"/>
  </r>
  <r>
    <n v="2187"/>
    <s v="732 Main St, CityD"/>
    <x v="1040"/>
    <s v="In Progress"/>
    <x v="1"/>
    <x v="34"/>
    <x v="2"/>
    <x v="2"/>
    <x v="0"/>
    <n v="134"/>
    <n v="28"/>
    <x v="0"/>
    <n v="2"/>
    <x v="2"/>
    <x v="1"/>
    <s v="Expedited Rules"/>
  </r>
  <r>
    <n v="2188"/>
    <s v="55 Pine St, CityB"/>
    <x v="1041"/>
    <s v="Completed"/>
    <x v="0"/>
    <x v="85"/>
    <x v="2"/>
    <x v="0"/>
    <x v="0"/>
    <n v="126"/>
    <n v="29"/>
    <x v="0"/>
    <n v="2"/>
    <x v="2"/>
    <x v="0"/>
    <s v="Expedited Rules"/>
  </r>
  <r>
    <n v="2189"/>
    <s v="247 Pine St, CityE"/>
    <x v="1042"/>
    <s v="Completed"/>
    <x v="0"/>
    <x v="5"/>
    <x v="0"/>
    <x v="0"/>
    <x v="1"/>
    <n v="98"/>
    <n v="10"/>
    <x v="1"/>
    <n v="3"/>
    <x v="1"/>
    <x v="0"/>
    <s v="Standard Rules"/>
  </r>
  <r>
    <n v="2190"/>
    <s v="877 Cedar St, CityE"/>
    <x v="6"/>
    <s v="In Progress"/>
    <x v="1"/>
    <x v="39"/>
    <x v="1"/>
    <x v="4"/>
    <x v="0"/>
    <n v="166"/>
    <n v="17"/>
    <x v="2"/>
    <n v="1"/>
    <x v="3"/>
    <x v="0"/>
    <s v="Standard Rules"/>
  </r>
  <r>
    <n v="2191"/>
    <s v="472 Cedar St, CityC"/>
    <x v="1043"/>
    <s v="In Progress"/>
    <x v="0"/>
    <x v="23"/>
    <x v="1"/>
    <x v="1"/>
    <x v="2"/>
    <n v="162"/>
    <n v="0"/>
    <x v="1"/>
    <n v="3"/>
    <x v="2"/>
    <x v="1"/>
    <s v="Custom Rules"/>
  </r>
  <r>
    <n v="2192"/>
    <s v="806 Main St, CityE"/>
    <x v="1044"/>
    <s v="In Progress"/>
    <x v="1"/>
    <x v="10"/>
    <x v="0"/>
    <x v="2"/>
    <x v="0"/>
    <n v="174"/>
    <n v="22"/>
    <x v="1"/>
    <n v="3"/>
    <x v="1"/>
    <x v="0"/>
    <s v="Standard Rules"/>
  </r>
  <r>
    <n v="2193"/>
    <s v="798 Cedar St, CityB"/>
    <x v="323"/>
    <s v="In Progress"/>
    <x v="0"/>
    <x v="88"/>
    <x v="0"/>
    <x v="2"/>
    <x v="2"/>
    <n v="155"/>
    <n v="1"/>
    <x v="0"/>
    <n v="2"/>
    <x v="0"/>
    <x v="0"/>
    <s v="Standard Rules"/>
  </r>
  <r>
    <n v="2194"/>
    <s v="129 Main St, CityA"/>
    <x v="1045"/>
    <s v="In Progress"/>
    <x v="1"/>
    <x v="84"/>
    <x v="0"/>
    <x v="2"/>
    <x v="0"/>
    <n v="138"/>
    <n v="20"/>
    <x v="1"/>
    <n v="3"/>
    <x v="1"/>
    <x v="1"/>
    <s v="Standard Rules"/>
  </r>
  <r>
    <n v="2195"/>
    <s v="275 Main St, CityA"/>
    <x v="1046"/>
    <s v="Completed"/>
    <x v="0"/>
    <x v="74"/>
    <x v="1"/>
    <x v="1"/>
    <x v="0"/>
    <n v="135"/>
    <n v="12"/>
    <x v="2"/>
    <n v="1"/>
    <x v="3"/>
    <x v="1"/>
    <s v="Custom Rules"/>
  </r>
  <r>
    <n v="2196"/>
    <s v="887 Pine St, CityC"/>
    <x v="1047"/>
    <s v="In Progress"/>
    <x v="0"/>
    <x v="43"/>
    <x v="0"/>
    <x v="2"/>
    <x v="2"/>
    <n v="183"/>
    <n v="2"/>
    <x v="1"/>
    <n v="3"/>
    <x v="4"/>
    <x v="0"/>
    <s v="Standard Rules"/>
  </r>
  <r>
    <n v="2197"/>
    <s v="855 Cedar St, CityA"/>
    <x v="1048"/>
    <s v="In Progress"/>
    <x v="1"/>
    <x v="47"/>
    <x v="1"/>
    <x v="0"/>
    <x v="0"/>
    <n v="189"/>
    <n v="22"/>
    <x v="0"/>
    <n v="2"/>
    <x v="2"/>
    <x v="2"/>
    <s v="Standard Rules"/>
  </r>
  <r>
    <n v="2198"/>
    <s v="912 Cedar St, CityE"/>
    <x v="1049"/>
    <s v="Completed"/>
    <x v="0"/>
    <x v="77"/>
    <x v="0"/>
    <x v="0"/>
    <x v="0"/>
    <n v="225"/>
    <n v="11"/>
    <x v="1"/>
    <n v="3"/>
    <x v="0"/>
    <x v="1"/>
    <s v="Expedited Rules"/>
  </r>
  <r>
    <n v="2199"/>
    <s v="757 Main St, CityC"/>
    <x v="1050"/>
    <s v="In Progress"/>
    <x v="0"/>
    <x v="87"/>
    <x v="2"/>
    <x v="2"/>
    <x v="2"/>
    <n v="68"/>
    <n v="4"/>
    <x v="1"/>
    <n v="3"/>
    <x v="0"/>
    <x v="2"/>
    <s v="Expedited Rules"/>
  </r>
  <r>
    <n v="2200"/>
    <s v="641 Oak St, CityB"/>
    <x v="1051"/>
    <s v="Completed"/>
    <x v="0"/>
    <x v="74"/>
    <x v="0"/>
    <x v="4"/>
    <x v="1"/>
    <n v="163"/>
    <n v="9"/>
    <x v="1"/>
    <n v="3"/>
    <x v="1"/>
    <x v="2"/>
    <s v="Standard Rules"/>
  </r>
  <r>
    <n v="2201"/>
    <s v="561 Pine St, CityD"/>
    <x v="1052"/>
    <s v="In Progress"/>
    <x v="0"/>
    <x v="98"/>
    <x v="2"/>
    <x v="4"/>
    <x v="2"/>
    <n v="234"/>
    <n v="3"/>
    <x v="0"/>
    <n v="2"/>
    <x v="2"/>
    <x v="0"/>
    <s v="Standard Rules"/>
  </r>
  <r>
    <n v="2202"/>
    <s v="902 Elm St, CityE"/>
    <x v="402"/>
    <s v="In Progress"/>
    <x v="1"/>
    <x v="81"/>
    <x v="1"/>
    <x v="3"/>
    <x v="0"/>
    <n v="160"/>
    <n v="27"/>
    <x v="2"/>
    <n v="1"/>
    <x v="1"/>
    <x v="1"/>
    <s v="Custom Rules"/>
  </r>
  <r>
    <n v="2203"/>
    <s v="199 Pine St, CityB"/>
    <x v="1053"/>
    <s v="Completed"/>
    <x v="0"/>
    <x v="26"/>
    <x v="0"/>
    <x v="2"/>
    <x v="0"/>
    <n v="105"/>
    <n v="21"/>
    <x v="2"/>
    <n v="1"/>
    <x v="1"/>
    <x v="2"/>
    <s v="Standard Rules"/>
  </r>
  <r>
    <n v="2204"/>
    <s v="542 Main St, CityD"/>
    <x v="411"/>
    <s v="In Progress"/>
    <x v="0"/>
    <x v="65"/>
    <x v="2"/>
    <x v="0"/>
    <x v="2"/>
    <n v="165"/>
    <n v="2"/>
    <x v="0"/>
    <n v="2"/>
    <x v="2"/>
    <x v="0"/>
    <s v="Expedited Rules"/>
  </r>
  <r>
    <n v="2205"/>
    <s v="275 Elm St, CityB"/>
    <x v="1054"/>
    <s v="In Progress"/>
    <x v="1"/>
    <x v="22"/>
    <x v="2"/>
    <x v="0"/>
    <x v="0"/>
    <n v="192"/>
    <n v="13"/>
    <x v="1"/>
    <n v="3"/>
    <x v="3"/>
    <x v="1"/>
    <s v="Standard Rules"/>
  </r>
  <r>
    <n v="2206"/>
    <s v="690 Main St, CityB"/>
    <x v="1055"/>
    <s v="In Progress"/>
    <x v="1"/>
    <x v="43"/>
    <x v="0"/>
    <x v="0"/>
    <x v="0"/>
    <n v="94"/>
    <n v="24"/>
    <x v="2"/>
    <n v="1"/>
    <x v="1"/>
    <x v="2"/>
    <s v="Standard Rules"/>
  </r>
  <r>
    <n v="2207"/>
    <s v="714 Pine St, CityE"/>
    <x v="514"/>
    <s v="In Progress"/>
    <x v="1"/>
    <x v="91"/>
    <x v="0"/>
    <x v="4"/>
    <x v="0"/>
    <n v="90"/>
    <n v="20"/>
    <x v="2"/>
    <n v="1"/>
    <x v="4"/>
    <x v="0"/>
    <s v="Custom Rules"/>
  </r>
  <r>
    <n v="2208"/>
    <s v="695 Oak St, CityB"/>
    <x v="1056"/>
    <s v="Completed"/>
    <x v="0"/>
    <x v="7"/>
    <x v="2"/>
    <x v="0"/>
    <x v="0"/>
    <n v="219"/>
    <n v="17"/>
    <x v="1"/>
    <n v="3"/>
    <x v="1"/>
    <x v="1"/>
    <s v="Custom Rules"/>
  </r>
  <r>
    <n v="2209"/>
    <s v="535 Cedar St, CityC"/>
    <x v="1057"/>
    <s v="Completed"/>
    <x v="0"/>
    <x v="17"/>
    <x v="2"/>
    <x v="0"/>
    <x v="1"/>
    <n v="176"/>
    <n v="2"/>
    <x v="2"/>
    <n v="1"/>
    <x v="0"/>
    <x v="0"/>
    <s v="Expedited Rules"/>
  </r>
  <r>
    <n v="2210"/>
    <s v="418 Oak St, CityB"/>
    <x v="309"/>
    <s v="In Progress"/>
    <x v="1"/>
    <x v="38"/>
    <x v="1"/>
    <x v="0"/>
    <x v="0"/>
    <n v="210"/>
    <n v="16"/>
    <x v="1"/>
    <n v="3"/>
    <x v="3"/>
    <x v="1"/>
    <s v="Expedited Rules"/>
  </r>
  <r>
    <n v="2211"/>
    <s v="22 Elm St, CityD"/>
    <x v="430"/>
    <s v="Completed"/>
    <x v="0"/>
    <x v="13"/>
    <x v="0"/>
    <x v="4"/>
    <x v="1"/>
    <n v="64"/>
    <n v="0"/>
    <x v="1"/>
    <n v="3"/>
    <x v="3"/>
    <x v="0"/>
    <s v="Custom Rules"/>
  </r>
  <r>
    <n v="2212"/>
    <s v="775 Elm St, CityC"/>
    <x v="357"/>
    <s v="In Progress"/>
    <x v="1"/>
    <x v="37"/>
    <x v="1"/>
    <x v="4"/>
    <x v="0"/>
    <n v="218"/>
    <n v="16"/>
    <x v="1"/>
    <n v="3"/>
    <x v="1"/>
    <x v="0"/>
    <s v="Custom Rules"/>
  </r>
  <r>
    <n v="2213"/>
    <s v="740 Cedar St, CityD"/>
    <x v="891"/>
    <s v="Completed"/>
    <x v="0"/>
    <x v="6"/>
    <x v="2"/>
    <x v="3"/>
    <x v="0"/>
    <n v="198"/>
    <n v="23"/>
    <x v="1"/>
    <n v="3"/>
    <x v="2"/>
    <x v="1"/>
    <s v="Custom Rules"/>
  </r>
  <r>
    <n v="2214"/>
    <s v="220 Main St, CityC"/>
    <x v="1058"/>
    <s v="In Progress"/>
    <x v="1"/>
    <x v="40"/>
    <x v="1"/>
    <x v="0"/>
    <x v="0"/>
    <n v="76"/>
    <n v="19"/>
    <x v="2"/>
    <n v="1"/>
    <x v="1"/>
    <x v="2"/>
    <s v="Custom Rules"/>
  </r>
  <r>
    <n v="2215"/>
    <s v="984 Oak St, CityA"/>
    <x v="1059"/>
    <s v="In Progress"/>
    <x v="1"/>
    <x v="42"/>
    <x v="1"/>
    <x v="2"/>
    <x v="0"/>
    <n v="148"/>
    <n v="20"/>
    <x v="2"/>
    <n v="1"/>
    <x v="3"/>
    <x v="2"/>
    <s v="Expedited Rules"/>
  </r>
  <r>
    <n v="2216"/>
    <s v="474 Main St, CityD"/>
    <x v="811"/>
    <s v="In Progress"/>
    <x v="0"/>
    <x v="90"/>
    <x v="2"/>
    <x v="2"/>
    <x v="2"/>
    <n v="161"/>
    <n v="3"/>
    <x v="1"/>
    <n v="3"/>
    <x v="3"/>
    <x v="2"/>
    <s v="Expedited Rules"/>
  </r>
  <r>
    <n v="2217"/>
    <s v="299 Pine St, CityB"/>
    <x v="1060"/>
    <s v="In Progress"/>
    <x v="0"/>
    <x v="88"/>
    <x v="2"/>
    <x v="0"/>
    <x v="2"/>
    <n v="121"/>
    <n v="10"/>
    <x v="1"/>
    <n v="3"/>
    <x v="4"/>
    <x v="1"/>
    <s v="Custom Rules"/>
  </r>
  <r>
    <n v="2218"/>
    <s v="364 Oak St, CityC"/>
    <x v="361"/>
    <s v="Completed"/>
    <x v="0"/>
    <x v="2"/>
    <x v="2"/>
    <x v="0"/>
    <x v="1"/>
    <n v="145"/>
    <n v="9"/>
    <x v="2"/>
    <n v="1"/>
    <x v="2"/>
    <x v="2"/>
    <s v="Expedited Rules"/>
  </r>
  <r>
    <n v="2219"/>
    <s v="888 Main St, CityB"/>
    <x v="1061"/>
    <s v="Completed"/>
    <x v="0"/>
    <x v="36"/>
    <x v="2"/>
    <x v="2"/>
    <x v="0"/>
    <n v="220"/>
    <n v="22"/>
    <x v="0"/>
    <n v="2"/>
    <x v="2"/>
    <x v="0"/>
    <s v="Standard Rules"/>
  </r>
  <r>
    <n v="2220"/>
    <s v="413 Elm St, CityC"/>
    <x v="1062"/>
    <s v="Completed"/>
    <x v="0"/>
    <x v="90"/>
    <x v="2"/>
    <x v="2"/>
    <x v="0"/>
    <n v="219"/>
    <n v="21"/>
    <x v="1"/>
    <n v="3"/>
    <x v="2"/>
    <x v="0"/>
    <s v="Expedited Rules"/>
  </r>
  <r>
    <n v="2221"/>
    <s v="349 Cedar St, CityB"/>
    <x v="53"/>
    <s v="In Progress"/>
    <x v="1"/>
    <x v="52"/>
    <x v="1"/>
    <x v="2"/>
    <x v="0"/>
    <n v="186"/>
    <n v="17"/>
    <x v="2"/>
    <n v="1"/>
    <x v="2"/>
    <x v="2"/>
    <s v="Expedited Rules"/>
  </r>
  <r>
    <n v="2222"/>
    <s v="301 Elm St, CityA"/>
    <x v="1063"/>
    <s v="In Progress"/>
    <x v="1"/>
    <x v="22"/>
    <x v="2"/>
    <x v="0"/>
    <x v="0"/>
    <n v="229"/>
    <n v="18"/>
    <x v="0"/>
    <n v="2"/>
    <x v="2"/>
    <x v="2"/>
    <s v="Custom Rules"/>
  </r>
  <r>
    <n v="2223"/>
    <s v="685 Main St, CityD"/>
    <x v="1064"/>
    <s v="Completed"/>
    <x v="0"/>
    <x v="75"/>
    <x v="2"/>
    <x v="4"/>
    <x v="0"/>
    <n v="123"/>
    <n v="19"/>
    <x v="1"/>
    <n v="3"/>
    <x v="4"/>
    <x v="2"/>
    <s v="Expedited Rules"/>
  </r>
  <r>
    <n v="2224"/>
    <s v="387 Oak St, CityD"/>
    <x v="1065"/>
    <s v="Completed"/>
    <x v="0"/>
    <x v="62"/>
    <x v="2"/>
    <x v="3"/>
    <x v="0"/>
    <n v="176"/>
    <n v="12"/>
    <x v="1"/>
    <n v="3"/>
    <x v="3"/>
    <x v="2"/>
    <s v="Custom Rules"/>
  </r>
  <r>
    <n v="2225"/>
    <s v="812 Oak St, CityC"/>
    <x v="1066"/>
    <s v="Completed"/>
    <x v="0"/>
    <x v="38"/>
    <x v="1"/>
    <x v="2"/>
    <x v="0"/>
    <n v="141"/>
    <n v="29"/>
    <x v="2"/>
    <n v="1"/>
    <x v="2"/>
    <x v="0"/>
    <s v="Standard Rules"/>
  </r>
  <r>
    <n v="2226"/>
    <s v="526 Cedar St, CityE"/>
    <x v="1067"/>
    <s v="Completed"/>
    <x v="0"/>
    <x v="66"/>
    <x v="1"/>
    <x v="1"/>
    <x v="0"/>
    <n v="170"/>
    <n v="23"/>
    <x v="0"/>
    <n v="2"/>
    <x v="4"/>
    <x v="1"/>
    <s v="Custom Rules"/>
  </r>
  <r>
    <n v="2227"/>
    <s v="518 Main St, CityB"/>
    <x v="866"/>
    <s v="Completed"/>
    <x v="0"/>
    <x v="8"/>
    <x v="0"/>
    <x v="3"/>
    <x v="0"/>
    <n v="94"/>
    <n v="19"/>
    <x v="2"/>
    <n v="1"/>
    <x v="4"/>
    <x v="0"/>
    <s v="Custom Rules"/>
  </r>
  <r>
    <n v="2228"/>
    <s v="749 Main St, CityC"/>
    <x v="579"/>
    <s v="In Progress"/>
    <x v="0"/>
    <x v="74"/>
    <x v="0"/>
    <x v="1"/>
    <x v="2"/>
    <n v="145"/>
    <n v="5"/>
    <x v="2"/>
    <n v="1"/>
    <x v="3"/>
    <x v="2"/>
    <s v="Expedited Rules"/>
  </r>
  <r>
    <n v="2229"/>
    <s v="248 Cedar St, CityE"/>
    <x v="1068"/>
    <s v="In Progress"/>
    <x v="0"/>
    <x v="81"/>
    <x v="1"/>
    <x v="4"/>
    <x v="2"/>
    <n v="71"/>
    <n v="5"/>
    <x v="0"/>
    <n v="2"/>
    <x v="3"/>
    <x v="1"/>
    <s v="Expedited Rules"/>
  </r>
  <r>
    <n v="2230"/>
    <s v="532 Elm St, CityC"/>
    <x v="722"/>
    <s v="Completed"/>
    <x v="0"/>
    <x v="0"/>
    <x v="0"/>
    <x v="3"/>
    <x v="1"/>
    <n v="84"/>
    <n v="0"/>
    <x v="1"/>
    <n v="3"/>
    <x v="2"/>
    <x v="1"/>
    <s v="Custom Rules"/>
  </r>
  <r>
    <n v="2231"/>
    <s v="340 Elm St, CityD"/>
    <x v="1069"/>
    <s v="In Progress"/>
    <x v="1"/>
    <x v="33"/>
    <x v="2"/>
    <x v="0"/>
    <x v="0"/>
    <n v="75"/>
    <n v="24"/>
    <x v="0"/>
    <n v="2"/>
    <x v="4"/>
    <x v="0"/>
    <s v="Custom Rules"/>
  </r>
  <r>
    <n v="2232"/>
    <s v="625 Main St, CityC"/>
    <x v="1070"/>
    <s v="Completed"/>
    <x v="0"/>
    <x v="90"/>
    <x v="2"/>
    <x v="4"/>
    <x v="0"/>
    <n v="140"/>
    <n v="22"/>
    <x v="1"/>
    <n v="3"/>
    <x v="2"/>
    <x v="2"/>
    <s v="Expedited Rules"/>
  </r>
  <r>
    <n v="2233"/>
    <s v="39 Oak St, CityA"/>
    <x v="1071"/>
    <s v="Completed"/>
    <x v="0"/>
    <x v="38"/>
    <x v="2"/>
    <x v="1"/>
    <x v="1"/>
    <n v="82"/>
    <n v="4"/>
    <x v="1"/>
    <n v="3"/>
    <x v="3"/>
    <x v="0"/>
    <s v="Custom Rules"/>
  </r>
  <r>
    <n v="2234"/>
    <s v="874 Oak St, CityB"/>
    <x v="1072"/>
    <s v="In Progress"/>
    <x v="0"/>
    <x v="79"/>
    <x v="0"/>
    <x v="0"/>
    <x v="2"/>
    <n v="195"/>
    <n v="10"/>
    <x v="0"/>
    <n v="2"/>
    <x v="1"/>
    <x v="0"/>
    <s v="Standard Rules"/>
  </r>
  <r>
    <n v="2235"/>
    <s v="210 Elm St, CityB"/>
    <x v="1073"/>
    <s v="In Progress"/>
    <x v="1"/>
    <x v="56"/>
    <x v="1"/>
    <x v="3"/>
    <x v="0"/>
    <n v="93"/>
    <n v="28"/>
    <x v="0"/>
    <n v="2"/>
    <x v="3"/>
    <x v="0"/>
    <s v="Expedited Rules"/>
  </r>
  <r>
    <n v="2236"/>
    <s v="994 Oak St, CityB"/>
    <x v="1074"/>
    <s v="In Progress"/>
    <x v="1"/>
    <x v="75"/>
    <x v="2"/>
    <x v="0"/>
    <x v="0"/>
    <n v="156"/>
    <n v="13"/>
    <x v="1"/>
    <n v="3"/>
    <x v="1"/>
    <x v="1"/>
    <s v="Standard Rules"/>
  </r>
  <r>
    <n v="2237"/>
    <s v="849 Cedar St, CityC"/>
    <x v="1075"/>
    <s v="Completed"/>
    <x v="0"/>
    <x v="80"/>
    <x v="0"/>
    <x v="4"/>
    <x v="0"/>
    <n v="123"/>
    <n v="13"/>
    <x v="0"/>
    <n v="2"/>
    <x v="3"/>
    <x v="0"/>
    <s v="Standard Rules"/>
  </r>
  <r>
    <n v="2238"/>
    <s v="602 Oak St, CityA"/>
    <x v="1076"/>
    <s v="Completed"/>
    <x v="0"/>
    <x v="20"/>
    <x v="0"/>
    <x v="1"/>
    <x v="1"/>
    <n v="217"/>
    <n v="1"/>
    <x v="0"/>
    <n v="2"/>
    <x v="4"/>
    <x v="0"/>
    <s v="Standard Rules"/>
  </r>
  <r>
    <n v="2239"/>
    <s v="405 Elm St, CityB"/>
    <x v="1077"/>
    <s v="Completed"/>
    <x v="0"/>
    <x v="20"/>
    <x v="1"/>
    <x v="3"/>
    <x v="1"/>
    <n v="110"/>
    <n v="7"/>
    <x v="2"/>
    <n v="1"/>
    <x v="1"/>
    <x v="1"/>
    <s v="Standard Rules"/>
  </r>
  <r>
    <n v="2240"/>
    <s v="826 Main St, CityA"/>
    <x v="1078"/>
    <s v="Completed"/>
    <x v="0"/>
    <x v="81"/>
    <x v="0"/>
    <x v="4"/>
    <x v="1"/>
    <n v="169"/>
    <n v="8"/>
    <x v="2"/>
    <n v="1"/>
    <x v="4"/>
    <x v="2"/>
    <s v="Standard Rules"/>
  </r>
  <r>
    <n v="2241"/>
    <s v="97 Cedar St, CityD"/>
    <x v="1079"/>
    <s v="In Progress"/>
    <x v="0"/>
    <x v="18"/>
    <x v="0"/>
    <x v="0"/>
    <x v="2"/>
    <n v="161"/>
    <n v="7"/>
    <x v="0"/>
    <n v="2"/>
    <x v="3"/>
    <x v="2"/>
    <s v="Custom Rules"/>
  </r>
  <r>
    <n v="2242"/>
    <s v="539 Pine St, CityA"/>
    <x v="1080"/>
    <s v="Completed"/>
    <x v="0"/>
    <x v="97"/>
    <x v="1"/>
    <x v="0"/>
    <x v="1"/>
    <n v="175"/>
    <n v="5"/>
    <x v="2"/>
    <n v="1"/>
    <x v="4"/>
    <x v="0"/>
    <s v="Custom Rules"/>
  </r>
  <r>
    <n v="2243"/>
    <s v="558 Main St, CityE"/>
    <x v="1081"/>
    <s v="Completed"/>
    <x v="0"/>
    <x v="24"/>
    <x v="2"/>
    <x v="4"/>
    <x v="0"/>
    <n v="131"/>
    <n v="26"/>
    <x v="0"/>
    <n v="2"/>
    <x v="4"/>
    <x v="0"/>
    <s v="Standard Rules"/>
  </r>
  <r>
    <n v="2244"/>
    <s v="1000 Elm St, CityB"/>
    <x v="1082"/>
    <s v="Completed"/>
    <x v="0"/>
    <x v="60"/>
    <x v="0"/>
    <x v="0"/>
    <x v="0"/>
    <n v="193"/>
    <n v="24"/>
    <x v="0"/>
    <n v="2"/>
    <x v="2"/>
    <x v="0"/>
    <s v="Custom Rules"/>
  </r>
  <r>
    <n v="2245"/>
    <s v="608 Main St, CityB"/>
    <x v="1083"/>
    <s v="In Progress"/>
    <x v="1"/>
    <x v="36"/>
    <x v="2"/>
    <x v="1"/>
    <x v="0"/>
    <n v="171"/>
    <n v="23"/>
    <x v="0"/>
    <n v="2"/>
    <x v="1"/>
    <x v="0"/>
    <s v="Std Rules"/>
  </r>
  <r>
    <n v="2246"/>
    <s v="505 Elm St, CityB"/>
    <x v="119"/>
    <s v="In Progress"/>
    <x v="1"/>
    <x v="12"/>
    <x v="1"/>
    <x v="4"/>
    <x v="0"/>
    <n v="223"/>
    <n v="27"/>
    <x v="1"/>
    <n v="3"/>
    <x v="0"/>
    <x v="0"/>
    <s v="Standard Rules"/>
  </r>
  <r>
    <n v="2247"/>
    <s v="415 Oak St, CityB"/>
    <x v="1084"/>
    <s v="In Progress"/>
    <x v="1"/>
    <x v="57"/>
    <x v="0"/>
    <x v="4"/>
    <x v="0"/>
    <n v="224"/>
    <n v="12"/>
    <x v="0"/>
    <n v="2"/>
    <x v="1"/>
    <x v="2"/>
    <s v="Custom Rules"/>
  </r>
  <r>
    <n v="2248"/>
    <s v="41 Pine St, CityA"/>
    <x v="1085"/>
    <s v="Completed"/>
    <x v="0"/>
    <x v="98"/>
    <x v="2"/>
    <x v="2"/>
    <x v="0"/>
    <n v="121"/>
    <n v="16"/>
    <x v="2"/>
    <n v="1"/>
    <x v="0"/>
    <x v="1"/>
    <s v="Custom Rules"/>
  </r>
  <r>
    <n v="2249"/>
    <s v="741 Main St, CityA"/>
    <x v="1086"/>
    <s v="Completed"/>
    <x v="0"/>
    <x v="25"/>
    <x v="2"/>
    <x v="1"/>
    <x v="0"/>
    <n v="154"/>
    <n v="12"/>
    <x v="1"/>
    <n v="3"/>
    <x v="2"/>
    <x v="2"/>
    <s v="Expedited Rules"/>
  </r>
  <r>
    <n v="2250"/>
    <s v="941 Cedar St, CityE"/>
    <x v="222"/>
    <s v="Completed"/>
    <x v="0"/>
    <x v="71"/>
    <x v="1"/>
    <x v="1"/>
    <x v="1"/>
    <n v="157"/>
    <n v="2"/>
    <x v="0"/>
    <n v="2"/>
    <x v="2"/>
    <x v="2"/>
    <s v="Expedited Rules"/>
  </r>
  <r>
    <n v="2251"/>
    <s v="509 Oak St, CityD"/>
    <x v="1087"/>
    <s v="In Progress"/>
    <x v="0"/>
    <x v="44"/>
    <x v="0"/>
    <x v="1"/>
    <x v="2"/>
    <n v="123"/>
    <n v="4"/>
    <x v="1"/>
    <n v="3"/>
    <x v="1"/>
    <x v="1"/>
    <s v="Custom Rules"/>
  </r>
  <r>
    <n v="2252"/>
    <s v="98 Pine St, CityE"/>
    <x v="514"/>
    <s v="In Progress"/>
    <x v="0"/>
    <x v="99"/>
    <x v="0"/>
    <x v="1"/>
    <x v="2"/>
    <n v="158"/>
    <n v="1"/>
    <x v="1"/>
    <n v="3"/>
    <x v="1"/>
    <x v="0"/>
    <s v="Custom Rules"/>
  </r>
  <r>
    <n v="2253"/>
    <s v="879 Pine St, CityE"/>
    <x v="797"/>
    <s v="Completed"/>
    <x v="0"/>
    <x v="27"/>
    <x v="1"/>
    <x v="3"/>
    <x v="0"/>
    <n v="216"/>
    <n v="24"/>
    <x v="2"/>
    <n v="1"/>
    <x v="0"/>
    <x v="2"/>
    <s v="Standard Rules"/>
  </r>
  <r>
    <n v="2254"/>
    <s v="738 Cedar St, CityA"/>
    <x v="1088"/>
    <s v="Completed"/>
    <x v="0"/>
    <x v="92"/>
    <x v="0"/>
    <x v="3"/>
    <x v="1"/>
    <n v="75"/>
    <n v="8"/>
    <x v="2"/>
    <n v="1"/>
    <x v="1"/>
    <x v="2"/>
    <s v="Standard Rules"/>
  </r>
  <r>
    <n v="2255"/>
    <s v="11 Elm St, CityB"/>
    <x v="1089"/>
    <s v="Completed"/>
    <x v="0"/>
    <x v="94"/>
    <x v="2"/>
    <x v="1"/>
    <x v="0"/>
    <n v="166"/>
    <n v="29"/>
    <x v="0"/>
    <n v="2"/>
    <x v="4"/>
    <x v="1"/>
    <s v="Custom Rules"/>
  </r>
  <r>
    <n v="2256"/>
    <s v="841 Main St, CityA"/>
    <x v="383"/>
    <s v="In Progress"/>
    <x v="1"/>
    <x v="49"/>
    <x v="0"/>
    <x v="2"/>
    <x v="0"/>
    <n v="96"/>
    <n v="27"/>
    <x v="2"/>
    <n v="1"/>
    <x v="4"/>
    <x v="1"/>
    <s v="Standard Rules"/>
  </r>
  <r>
    <n v="2257"/>
    <s v="601 Main St, CityC"/>
    <x v="1090"/>
    <s v="Completed"/>
    <x v="0"/>
    <x v="9"/>
    <x v="2"/>
    <x v="2"/>
    <x v="1"/>
    <n v="181"/>
    <n v="8"/>
    <x v="0"/>
    <n v="2"/>
    <x v="2"/>
    <x v="0"/>
    <s v="Expedited Rules"/>
  </r>
  <r>
    <n v="2258"/>
    <s v="798 Pine St, CityA"/>
    <x v="1091"/>
    <s v="In Progress"/>
    <x v="1"/>
    <x v="32"/>
    <x v="2"/>
    <x v="4"/>
    <x v="0"/>
    <n v="67"/>
    <n v="29"/>
    <x v="0"/>
    <n v="2"/>
    <x v="0"/>
    <x v="1"/>
    <s v="Expedited Rules"/>
  </r>
  <r>
    <n v="2259"/>
    <s v="563 Elm St, CityE"/>
    <x v="1048"/>
    <s v="Completed"/>
    <x v="0"/>
    <x v="44"/>
    <x v="1"/>
    <x v="0"/>
    <x v="1"/>
    <n v="98"/>
    <n v="3"/>
    <x v="1"/>
    <n v="3"/>
    <x v="4"/>
    <x v="2"/>
    <s v="Expedited Rules"/>
  </r>
  <r>
    <n v="2260"/>
    <s v="537 Main St, CityB"/>
    <x v="1092"/>
    <s v="Completed"/>
    <x v="0"/>
    <x v="75"/>
    <x v="2"/>
    <x v="1"/>
    <x v="1"/>
    <n v="66"/>
    <n v="8"/>
    <x v="1"/>
    <n v="3"/>
    <x v="4"/>
    <x v="2"/>
    <s v="Custom Rules"/>
  </r>
  <r>
    <n v="2261"/>
    <s v="705 Pine St, CityC"/>
    <x v="1093"/>
    <s v="In Progress"/>
    <x v="1"/>
    <x v="21"/>
    <x v="0"/>
    <x v="3"/>
    <x v="0"/>
    <n v="96"/>
    <n v="21"/>
    <x v="0"/>
    <n v="2"/>
    <x v="3"/>
    <x v="1"/>
    <s v="Custom Rules"/>
  </r>
  <r>
    <n v="2262"/>
    <s v="484 Pine St, CityC"/>
    <x v="1094"/>
    <s v="In Progress"/>
    <x v="0"/>
    <x v="10"/>
    <x v="2"/>
    <x v="4"/>
    <x v="2"/>
    <n v="162"/>
    <n v="2"/>
    <x v="1"/>
    <n v="3"/>
    <x v="1"/>
    <x v="2"/>
    <s v="Expedited Rules"/>
  </r>
  <r>
    <n v="2263"/>
    <s v="747 Oak St, CityE"/>
    <x v="1095"/>
    <s v="Completed"/>
    <x v="0"/>
    <x v="93"/>
    <x v="1"/>
    <x v="1"/>
    <x v="0"/>
    <n v="165"/>
    <n v="27"/>
    <x v="1"/>
    <n v="3"/>
    <x v="1"/>
    <x v="1"/>
    <s v="Standard Rules"/>
  </r>
  <r>
    <n v="2264"/>
    <s v="123 Pine St, CityA"/>
    <x v="1096"/>
    <s v="Completed"/>
    <x v="0"/>
    <x v="43"/>
    <x v="1"/>
    <x v="3"/>
    <x v="0"/>
    <n v="235"/>
    <n v="11"/>
    <x v="1"/>
    <n v="3"/>
    <x v="3"/>
    <x v="2"/>
    <s v="Standard Rules"/>
  </r>
  <r>
    <n v="2265"/>
    <s v="904 Cedar St, CityB"/>
    <x v="661"/>
    <s v="In Progress"/>
    <x v="1"/>
    <x v="42"/>
    <x v="0"/>
    <x v="0"/>
    <x v="0"/>
    <n v="177"/>
    <n v="16"/>
    <x v="1"/>
    <n v="3"/>
    <x v="2"/>
    <x v="1"/>
    <s v="Custom Rules"/>
  </r>
  <r>
    <n v="2266"/>
    <s v="402 Oak St, CityE"/>
    <x v="1097"/>
    <s v="Completed"/>
    <x v="0"/>
    <x v="72"/>
    <x v="2"/>
    <x v="1"/>
    <x v="0"/>
    <n v="214"/>
    <n v="24"/>
    <x v="0"/>
    <n v="2"/>
    <x v="3"/>
    <x v="2"/>
    <s v="Custom Rules"/>
  </r>
  <r>
    <n v="2267"/>
    <s v="812 Oak St, CityB"/>
    <x v="1098"/>
    <s v="Completed"/>
    <x v="0"/>
    <x v="98"/>
    <x v="0"/>
    <x v="4"/>
    <x v="0"/>
    <n v="66"/>
    <n v="28"/>
    <x v="0"/>
    <n v="2"/>
    <x v="1"/>
    <x v="2"/>
    <s v="Standard Rules"/>
  </r>
  <r>
    <n v="2268"/>
    <s v="908 Main St, CityA"/>
    <x v="1099"/>
    <s v="In Progress"/>
    <x v="0"/>
    <x v="34"/>
    <x v="1"/>
    <x v="3"/>
    <x v="2"/>
    <n v="228"/>
    <n v="6"/>
    <x v="2"/>
    <n v="1"/>
    <x v="3"/>
    <x v="0"/>
    <s v="Standard Rules"/>
  </r>
  <r>
    <n v="2269"/>
    <s v="319 Cedar St, CityA"/>
    <x v="1100"/>
    <s v="In Progress"/>
    <x v="0"/>
    <x v="7"/>
    <x v="2"/>
    <x v="1"/>
    <x v="2"/>
    <n v="181"/>
    <n v="9"/>
    <x v="0"/>
    <n v="2"/>
    <x v="1"/>
    <x v="2"/>
    <s v="Expedited Rules"/>
  </r>
  <r>
    <n v="2270"/>
    <s v="828 Main St, CityE"/>
    <x v="1101"/>
    <s v="In Progress"/>
    <x v="1"/>
    <x v="15"/>
    <x v="2"/>
    <x v="1"/>
    <x v="0"/>
    <n v="226"/>
    <n v="15"/>
    <x v="0"/>
    <n v="2"/>
    <x v="3"/>
    <x v="1"/>
    <s v="Standard Rules"/>
  </r>
  <r>
    <n v="2271"/>
    <s v="655 Cedar St, CityC"/>
    <x v="1102"/>
    <s v="Completed"/>
    <x v="0"/>
    <x v="6"/>
    <x v="0"/>
    <x v="4"/>
    <x v="1"/>
    <n v="197"/>
    <n v="9"/>
    <x v="1"/>
    <n v="3"/>
    <x v="4"/>
    <x v="1"/>
    <s v="Standard Rules"/>
  </r>
  <r>
    <n v="2272"/>
    <s v="112 Cedar St, CityC"/>
    <x v="1103"/>
    <s v="In Progress"/>
    <x v="1"/>
    <x v="33"/>
    <x v="1"/>
    <x v="0"/>
    <x v="0"/>
    <n v="238"/>
    <n v="21"/>
    <x v="2"/>
    <n v="1"/>
    <x v="1"/>
    <x v="0"/>
    <s v="Custom Rules"/>
  </r>
  <r>
    <n v="2273"/>
    <s v="232 Elm St, CityD"/>
    <x v="1104"/>
    <s v="In Progress"/>
    <x v="1"/>
    <x v="2"/>
    <x v="1"/>
    <x v="0"/>
    <x v="0"/>
    <n v="166"/>
    <n v="11"/>
    <x v="0"/>
    <n v="2"/>
    <x v="0"/>
    <x v="0"/>
    <s v="Custom Rules"/>
  </r>
  <r>
    <n v="2274"/>
    <s v="543 Pine St, CityC"/>
    <x v="851"/>
    <s v="In Progress"/>
    <x v="1"/>
    <x v="84"/>
    <x v="2"/>
    <x v="2"/>
    <x v="0"/>
    <n v="168"/>
    <n v="29"/>
    <x v="2"/>
    <n v="1"/>
    <x v="4"/>
    <x v="2"/>
    <s v="Expedited Rules"/>
  </r>
  <r>
    <n v="2275"/>
    <s v="859 Main St, CityE"/>
    <x v="1105"/>
    <s v="Completed"/>
    <x v="0"/>
    <x v="42"/>
    <x v="0"/>
    <x v="3"/>
    <x v="0"/>
    <n v="178"/>
    <n v="29"/>
    <x v="1"/>
    <n v="3"/>
    <x v="4"/>
    <x v="2"/>
    <s v="Custom Rules"/>
  </r>
  <r>
    <n v="2276"/>
    <s v="143 Pine St, CityB"/>
    <x v="904"/>
    <s v="In Progress"/>
    <x v="1"/>
    <x v="25"/>
    <x v="2"/>
    <x v="4"/>
    <x v="0"/>
    <n v="97"/>
    <n v="22"/>
    <x v="2"/>
    <n v="1"/>
    <x v="4"/>
    <x v="2"/>
    <s v="Custom Rules"/>
  </r>
  <r>
    <n v="2277"/>
    <s v="175 Elm St, CityB"/>
    <x v="1106"/>
    <s v="In Progress"/>
    <x v="1"/>
    <x v="71"/>
    <x v="2"/>
    <x v="0"/>
    <x v="0"/>
    <n v="184"/>
    <n v="22"/>
    <x v="2"/>
    <n v="1"/>
    <x v="1"/>
    <x v="1"/>
    <s v="Standard Rules"/>
  </r>
  <r>
    <n v="2278"/>
    <s v="622 Cedar St, CityE"/>
    <x v="1107"/>
    <s v="Completed"/>
    <x v="0"/>
    <x v="60"/>
    <x v="1"/>
    <x v="2"/>
    <x v="1"/>
    <n v="234"/>
    <n v="6"/>
    <x v="0"/>
    <n v="2"/>
    <x v="3"/>
    <x v="2"/>
    <s v="Standard Rules"/>
  </r>
  <r>
    <n v="2279"/>
    <s v="152 Main St, CityB"/>
    <x v="1108"/>
    <s v="In Progress"/>
    <x v="0"/>
    <x v="49"/>
    <x v="0"/>
    <x v="4"/>
    <x v="2"/>
    <n v="233"/>
    <n v="3"/>
    <x v="0"/>
    <n v="2"/>
    <x v="3"/>
    <x v="2"/>
    <s v="Expedited Rules"/>
  </r>
  <r>
    <n v="2280"/>
    <s v="463 Oak St, CityC"/>
    <x v="319"/>
    <s v="In Progress"/>
    <x v="1"/>
    <x v="24"/>
    <x v="2"/>
    <x v="1"/>
    <x v="0"/>
    <n v="163"/>
    <n v="19"/>
    <x v="2"/>
    <n v="1"/>
    <x v="0"/>
    <x v="0"/>
    <s v="Custom Rules"/>
  </r>
  <r>
    <n v="2281"/>
    <s v="346 Pine St, CityA"/>
    <x v="1109"/>
    <s v="In Progress"/>
    <x v="1"/>
    <x v="31"/>
    <x v="1"/>
    <x v="0"/>
    <x v="0"/>
    <n v="159"/>
    <n v="24"/>
    <x v="2"/>
    <n v="1"/>
    <x v="1"/>
    <x v="0"/>
    <s v="Expedited Rules"/>
  </r>
  <r>
    <n v="2282"/>
    <s v="95 Oak St, CityA"/>
    <x v="177"/>
    <s v="In Progress"/>
    <x v="1"/>
    <x v="82"/>
    <x v="2"/>
    <x v="0"/>
    <x v="0"/>
    <n v="144"/>
    <n v="19"/>
    <x v="1"/>
    <n v="3"/>
    <x v="0"/>
    <x v="2"/>
    <s v="Expedited Rules"/>
  </r>
  <r>
    <n v="2283"/>
    <s v="713 Oak St, CityB"/>
    <x v="90"/>
    <s v="In Progress"/>
    <x v="0"/>
    <x v="57"/>
    <x v="1"/>
    <x v="0"/>
    <x v="2"/>
    <n v="105"/>
    <n v="10"/>
    <x v="2"/>
    <n v="1"/>
    <x v="3"/>
    <x v="2"/>
    <s v="Expedited Rules"/>
  </r>
  <r>
    <n v="2284"/>
    <s v="533 Cedar St, CityD"/>
    <x v="1110"/>
    <s v="Completed"/>
    <x v="0"/>
    <x v="40"/>
    <x v="0"/>
    <x v="2"/>
    <x v="0"/>
    <n v="94"/>
    <n v="13"/>
    <x v="0"/>
    <n v="2"/>
    <x v="1"/>
    <x v="2"/>
    <s v="Expedited Rules"/>
  </r>
  <r>
    <n v="2285"/>
    <s v="964 Main St, CityC"/>
    <x v="1111"/>
    <s v="Completed"/>
    <x v="0"/>
    <x v="84"/>
    <x v="2"/>
    <x v="3"/>
    <x v="1"/>
    <n v="111"/>
    <n v="0"/>
    <x v="1"/>
    <n v="3"/>
    <x v="0"/>
    <x v="2"/>
    <s v="Standard Rules"/>
  </r>
  <r>
    <n v="2286"/>
    <s v="646 Main St, CityC"/>
    <x v="1112"/>
    <s v="Completed"/>
    <x v="0"/>
    <x v="3"/>
    <x v="1"/>
    <x v="2"/>
    <x v="0"/>
    <n v="105"/>
    <n v="20"/>
    <x v="0"/>
    <n v="2"/>
    <x v="3"/>
    <x v="0"/>
    <s v="Custom Rules"/>
  </r>
  <r>
    <n v="2287"/>
    <s v="244 Pine St, CityD"/>
    <x v="1113"/>
    <s v="Completed"/>
    <x v="0"/>
    <x v="13"/>
    <x v="1"/>
    <x v="3"/>
    <x v="0"/>
    <n v="77"/>
    <n v="22"/>
    <x v="2"/>
    <n v="1"/>
    <x v="4"/>
    <x v="2"/>
    <s v="Custom Rules"/>
  </r>
  <r>
    <n v="2288"/>
    <s v="439 Pine St, CityA"/>
    <x v="801"/>
    <s v="In Progress"/>
    <x v="0"/>
    <x v="65"/>
    <x v="2"/>
    <x v="4"/>
    <x v="2"/>
    <n v="230"/>
    <n v="5"/>
    <x v="1"/>
    <n v="3"/>
    <x v="4"/>
    <x v="2"/>
    <s v="Standard Rules"/>
  </r>
  <r>
    <n v="2289"/>
    <s v="532 Main St, CityA"/>
    <x v="1114"/>
    <s v="In Progress"/>
    <x v="1"/>
    <x v="18"/>
    <x v="0"/>
    <x v="4"/>
    <x v="0"/>
    <n v="170"/>
    <n v="24"/>
    <x v="0"/>
    <n v="2"/>
    <x v="4"/>
    <x v="2"/>
    <s v="Standard Rules"/>
  </r>
  <r>
    <n v="2290"/>
    <s v="765 Elm St, CityD"/>
    <x v="1115"/>
    <s v="In Progress"/>
    <x v="1"/>
    <x v="82"/>
    <x v="2"/>
    <x v="3"/>
    <x v="0"/>
    <n v="189"/>
    <n v="24"/>
    <x v="1"/>
    <n v="3"/>
    <x v="0"/>
    <x v="0"/>
    <s v="Custom Rules"/>
  </r>
  <r>
    <n v="2291"/>
    <s v="800 Main St, CityA"/>
    <x v="1116"/>
    <s v="In Progress"/>
    <x v="0"/>
    <x v="1"/>
    <x v="2"/>
    <x v="1"/>
    <x v="2"/>
    <n v="95"/>
    <n v="1"/>
    <x v="2"/>
    <n v="1"/>
    <x v="3"/>
    <x v="0"/>
    <s v="Standard Rules"/>
  </r>
  <r>
    <n v="2292"/>
    <s v="967 Elm St, CityA"/>
    <x v="1117"/>
    <s v="In Progress"/>
    <x v="1"/>
    <x v="43"/>
    <x v="0"/>
    <x v="3"/>
    <x v="0"/>
    <n v="191"/>
    <n v="19"/>
    <x v="0"/>
    <n v="2"/>
    <x v="1"/>
    <x v="2"/>
    <s v="Expedited Rules"/>
  </r>
  <r>
    <n v="2293"/>
    <s v="533 Elm St, CityC"/>
    <x v="951"/>
    <s v="In Progress"/>
    <x v="1"/>
    <x v="32"/>
    <x v="2"/>
    <x v="0"/>
    <x v="0"/>
    <n v="66"/>
    <n v="28"/>
    <x v="1"/>
    <n v="3"/>
    <x v="3"/>
    <x v="1"/>
    <s v="Expedited Rules"/>
  </r>
  <r>
    <n v="2294"/>
    <s v="400 Pine St, CityE"/>
    <x v="625"/>
    <s v="In Progress"/>
    <x v="1"/>
    <x v="23"/>
    <x v="2"/>
    <x v="4"/>
    <x v="0"/>
    <n v="187"/>
    <n v="17"/>
    <x v="2"/>
    <n v="1"/>
    <x v="4"/>
    <x v="0"/>
    <s v="Standard Rules"/>
  </r>
  <r>
    <n v="2295"/>
    <s v="91 Main St, CityD"/>
    <x v="1118"/>
    <s v="In Progress"/>
    <x v="1"/>
    <x v="94"/>
    <x v="0"/>
    <x v="1"/>
    <x v="0"/>
    <n v="160"/>
    <n v="28"/>
    <x v="1"/>
    <n v="3"/>
    <x v="1"/>
    <x v="2"/>
    <s v="Custom Rules"/>
  </r>
  <r>
    <n v="2296"/>
    <s v="158 Pine St, CityA"/>
    <x v="757"/>
    <s v="In Progress"/>
    <x v="1"/>
    <x v="45"/>
    <x v="2"/>
    <x v="0"/>
    <x v="0"/>
    <n v="117"/>
    <n v="14"/>
    <x v="2"/>
    <n v="1"/>
    <x v="2"/>
    <x v="2"/>
    <s v="Expedited Rules"/>
  </r>
  <r>
    <n v="2297"/>
    <s v="329 Elm St, CityA"/>
    <x v="627"/>
    <s v="Completed"/>
    <x v="0"/>
    <x v="4"/>
    <x v="0"/>
    <x v="4"/>
    <x v="1"/>
    <n v="132"/>
    <n v="3"/>
    <x v="0"/>
    <n v="2"/>
    <x v="2"/>
    <x v="0"/>
    <s v="Custom Rules"/>
  </r>
  <r>
    <n v="2298"/>
    <s v="976 Elm St, CityB"/>
    <x v="379"/>
    <s v="In Progress"/>
    <x v="0"/>
    <x v="21"/>
    <x v="2"/>
    <x v="4"/>
    <x v="2"/>
    <n v="94"/>
    <n v="6"/>
    <x v="1"/>
    <n v="3"/>
    <x v="2"/>
    <x v="0"/>
    <s v="Standard Rules"/>
  </r>
  <r>
    <n v="2299"/>
    <s v="261 Oak St, CityC"/>
    <x v="1119"/>
    <s v="In Progress"/>
    <x v="0"/>
    <x v="43"/>
    <x v="2"/>
    <x v="3"/>
    <x v="2"/>
    <n v="153"/>
    <n v="6"/>
    <x v="0"/>
    <n v="2"/>
    <x v="2"/>
    <x v="1"/>
    <s v="Expedited Rules"/>
  </r>
  <r>
    <n v="2300"/>
    <s v="54 Pine St, CityE"/>
    <x v="1120"/>
    <s v="Completed"/>
    <x v="0"/>
    <x v="55"/>
    <x v="1"/>
    <x v="4"/>
    <x v="0"/>
    <n v="104"/>
    <n v="12"/>
    <x v="2"/>
    <n v="1"/>
    <x v="2"/>
    <x v="0"/>
    <s v="Expedited Rules"/>
  </r>
  <r>
    <n v="2301"/>
    <s v="564 Elm St, CityD"/>
    <x v="1121"/>
    <s v="Completed"/>
    <x v="0"/>
    <x v="53"/>
    <x v="0"/>
    <x v="1"/>
    <x v="0"/>
    <n v="144"/>
    <n v="23"/>
    <x v="0"/>
    <n v="2"/>
    <x v="4"/>
    <x v="0"/>
    <s v="Custom Rules"/>
  </r>
  <r>
    <n v="2302"/>
    <s v="586 Main St, CityD"/>
    <x v="1122"/>
    <s v="In Progress"/>
    <x v="1"/>
    <x v="34"/>
    <x v="0"/>
    <x v="0"/>
    <x v="0"/>
    <n v="230"/>
    <n v="25"/>
    <x v="0"/>
    <n v="2"/>
    <x v="3"/>
    <x v="2"/>
    <s v="Expedited Rules"/>
  </r>
  <r>
    <n v="2303"/>
    <s v="642 Pine St, CityD"/>
    <x v="1123"/>
    <s v="In Progress"/>
    <x v="1"/>
    <x v="44"/>
    <x v="1"/>
    <x v="2"/>
    <x v="0"/>
    <n v="239"/>
    <n v="18"/>
    <x v="1"/>
    <n v="3"/>
    <x v="4"/>
    <x v="2"/>
    <s v="Expedited Rules"/>
  </r>
  <r>
    <n v="2304"/>
    <s v="782 Cedar St, CityB"/>
    <x v="1124"/>
    <s v="In Progress"/>
    <x v="0"/>
    <x v="86"/>
    <x v="1"/>
    <x v="2"/>
    <x v="2"/>
    <n v="149"/>
    <n v="0"/>
    <x v="2"/>
    <n v="1"/>
    <x v="1"/>
    <x v="0"/>
    <s v="Std Rules"/>
  </r>
  <r>
    <n v="2305"/>
    <s v="637 Elm St, CityE"/>
    <x v="727"/>
    <s v="Completed"/>
    <x v="0"/>
    <x v="35"/>
    <x v="2"/>
    <x v="2"/>
    <x v="1"/>
    <n v="152"/>
    <n v="5"/>
    <x v="1"/>
    <n v="3"/>
    <x v="2"/>
    <x v="0"/>
    <s v="Custom Rules"/>
  </r>
  <r>
    <n v="2306"/>
    <s v="852 Oak St, CityC"/>
    <x v="1125"/>
    <s v="Completed"/>
    <x v="0"/>
    <x v="21"/>
    <x v="2"/>
    <x v="0"/>
    <x v="0"/>
    <n v="173"/>
    <n v="17"/>
    <x v="0"/>
    <n v="2"/>
    <x v="1"/>
    <x v="1"/>
    <s v="Custom Rules"/>
  </r>
  <r>
    <n v="2307"/>
    <s v="768 Main St, CityA"/>
    <x v="68"/>
    <s v="In Progress"/>
    <x v="0"/>
    <x v="8"/>
    <x v="2"/>
    <x v="1"/>
    <x v="2"/>
    <n v="113"/>
    <n v="5"/>
    <x v="2"/>
    <n v="1"/>
    <x v="1"/>
    <x v="2"/>
    <s v="Custom Rules"/>
  </r>
  <r>
    <n v="2308"/>
    <s v="248 Oak St, CityE"/>
    <x v="1126"/>
    <s v="In Progress"/>
    <x v="0"/>
    <x v="79"/>
    <x v="2"/>
    <x v="0"/>
    <x v="2"/>
    <n v="132"/>
    <n v="2"/>
    <x v="1"/>
    <n v="3"/>
    <x v="4"/>
    <x v="1"/>
    <s v="Custom Rules"/>
  </r>
  <r>
    <n v="2309"/>
    <s v="6 Cedar St, CityD"/>
    <x v="1127"/>
    <s v="Completed"/>
    <x v="0"/>
    <x v="77"/>
    <x v="1"/>
    <x v="3"/>
    <x v="1"/>
    <n v="225"/>
    <n v="9"/>
    <x v="0"/>
    <n v="2"/>
    <x v="0"/>
    <x v="2"/>
    <s v="Standard Rules"/>
  </r>
  <r>
    <n v="2310"/>
    <s v="799 Elm St, CityC"/>
    <x v="1128"/>
    <s v="In Progress"/>
    <x v="0"/>
    <x v="98"/>
    <x v="0"/>
    <x v="0"/>
    <x v="2"/>
    <n v="232"/>
    <n v="0"/>
    <x v="1"/>
    <n v="3"/>
    <x v="4"/>
    <x v="2"/>
    <s v="Standard Rules"/>
  </r>
  <r>
    <n v="2311"/>
    <s v="306 Elm St, CityD"/>
    <x v="1129"/>
    <s v="In Progress"/>
    <x v="0"/>
    <x v="66"/>
    <x v="0"/>
    <x v="0"/>
    <x v="2"/>
    <n v="61"/>
    <n v="4"/>
    <x v="2"/>
    <n v="1"/>
    <x v="3"/>
    <x v="0"/>
    <s v="Expedited Rules"/>
  </r>
  <r>
    <n v="2312"/>
    <s v="884 Cedar St, CityE"/>
    <x v="412"/>
    <s v="Completed"/>
    <x v="0"/>
    <x v="87"/>
    <x v="0"/>
    <x v="2"/>
    <x v="0"/>
    <n v="130"/>
    <n v="28"/>
    <x v="1"/>
    <n v="3"/>
    <x v="0"/>
    <x v="0"/>
    <s v="Expedited Rules"/>
  </r>
  <r>
    <n v="2313"/>
    <s v="140 Pine St, CityA"/>
    <x v="119"/>
    <s v="Completed"/>
    <x v="0"/>
    <x v="74"/>
    <x v="1"/>
    <x v="4"/>
    <x v="1"/>
    <n v="95"/>
    <n v="4"/>
    <x v="2"/>
    <n v="1"/>
    <x v="1"/>
    <x v="0"/>
    <s v="Custom Rules"/>
  </r>
  <r>
    <n v="2314"/>
    <s v="218 Elm St, CityC"/>
    <x v="1130"/>
    <s v="In Progress"/>
    <x v="1"/>
    <x v="75"/>
    <x v="0"/>
    <x v="0"/>
    <x v="0"/>
    <n v="132"/>
    <n v="28"/>
    <x v="1"/>
    <n v="3"/>
    <x v="3"/>
    <x v="1"/>
    <s v="Expedited Rules"/>
  </r>
  <r>
    <n v="2315"/>
    <s v="630 Main St, CityA"/>
    <x v="1131"/>
    <s v="In Progress"/>
    <x v="1"/>
    <x v="25"/>
    <x v="1"/>
    <x v="0"/>
    <x v="0"/>
    <n v="170"/>
    <n v="12"/>
    <x v="2"/>
    <n v="1"/>
    <x v="4"/>
    <x v="2"/>
    <s v="Expedited Rules"/>
  </r>
  <r>
    <n v="2316"/>
    <s v="105 Oak St, CityD"/>
    <x v="1132"/>
    <s v="In Progress"/>
    <x v="1"/>
    <x v="13"/>
    <x v="0"/>
    <x v="1"/>
    <x v="0"/>
    <n v="99"/>
    <n v="17"/>
    <x v="2"/>
    <n v="1"/>
    <x v="0"/>
    <x v="0"/>
    <s v="Standard Rules"/>
  </r>
  <r>
    <n v="2317"/>
    <s v="708 Main St, CityE"/>
    <x v="1127"/>
    <s v="In Progress"/>
    <x v="1"/>
    <x v="59"/>
    <x v="0"/>
    <x v="3"/>
    <x v="0"/>
    <n v="67"/>
    <n v="26"/>
    <x v="0"/>
    <n v="2"/>
    <x v="3"/>
    <x v="0"/>
    <s v="Custom Rules"/>
  </r>
  <r>
    <n v="2318"/>
    <s v="842 Main St, CityE"/>
    <x v="289"/>
    <s v="Completed"/>
    <x v="0"/>
    <x v="87"/>
    <x v="1"/>
    <x v="2"/>
    <x v="0"/>
    <n v="94"/>
    <n v="18"/>
    <x v="2"/>
    <n v="1"/>
    <x v="4"/>
    <x v="2"/>
    <s v="Expedited Rules"/>
  </r>
  <r>
    <n v="2319"/>
    <s v="378 Cedar St, CityE"/>
    <x v="1133"/>
    <s v="Completed"/>
    <x v="0"/>
    <x v="12"/>
    <x v="1"/>
    <x v="0"/>
    <x v="1"/>
    <n v="71"/>
    <n v="1"/>
    <x v="0"/>
    <n v="2"/>
    <x v="2"/>
    <x v="2"/>
    <s v="Custom Rules"/>
  </r>
  <r>
    <n v="2320"/>
    <s v="725 Main St, CityC"/>
    <x v="1134"/>
    <s v="In Progress"/>
    <x v="1"/>
    <x v="53"/>
    <x v="0"/>
    <x v="4"/>
    <x v="0"/>
    <n v="73"/>
    <n v="21"/>
    <x v="0"/>
    <n v="2"/>
    <x v="0"/>
    <x v="1"/>
    <s v="Standard Rules"/>
  </r>
  <r>
    <n v="2321"/>
    <s v="293 Cedar St, CityB"/>
    <x v="1135"/>
    <s v="In Progress"/>
    <x v="1"/>
    <x v="38"/>
    <x v="1"/>
    <x v="1"/>
    <x v="0"/>
    <n v="191"/>
    <n v="26"/>
    <x v="2"/>
    <n v="1"/>
    <x v="2"/>
    <x v="2"/>
    <s v="Expedited Rules"/>
  </r>
  <r>
    <n v="2322"/>
    <s v="958 Main St, CityD"/>
    <x v="1136"/>
    <s v="In Progress"/>
    <x v="0"/>
    <x v="68"/>
    <x v="1"/>
    <x v="1"/>
    <x v="2"/>
    <n v="192"/>
    <n v="2"/>
    <x v="0"/>
    <n v="2"/>
    <x v="4"/>
    <x v="0"/>
    <s v="Expedited Rules"/>
  </r>
  <r>
    <n v="2323"/>
    <s v="262 Cedar St, CityB"/>
    <x v="1137"/>
    <s v="In Progress"/>
    <x v="1"/>
    <x v="30"/>
    <x v="2"/>
    <x v="2"/>
    <x v="0"/>
    <n v="65"/>
    <n v="23"/>
    <x v="1"/>
    <n v="3"/>
    <x v="0"/>
    <x v="1"/>
    <s v="Custom Rules"/>
  </r>
  <r>
    <n v="2324"/>
    <s v="413 Cedar St, CityE"/>
    <x v="1138"/>
    <s v="In Progress"/>
    <x v="0"/>
    <x v="53"/>
    <x v="2"/>
    <x v="3"/>
    <x v="2"/>
    <n v="160"/>
    <n v="7"/>
    <x v="1"/>
    <n v="3"/>
    <x v="3"/>
    <x v="0"/>
    <s v="Custom Rules"/>
  </r>
  <r>
    <n v="2325"/>
    <s v="639 Pine St, CityE"/>
    <x v="1139"/>
    <s v="In Progress"/>
    <x v="1"/>
    <x v="78"/>
    <x v="2"/>
    <x v="4"/>
    <x v="0"/>
    <n v="144"/>
    <n v="16"/>
    <x v="1"/>
    <n v="3"/>
    <x v="2"/>
    <x v="2"/>
    <s v="Custom Rules"/>
  </r>
  <r>
    <n v="2326"/>
    <s v="587 Pine St, CityC"/>
    <x v="970"/>
    <s v="In Progress"/>
    <x v="1"/>
    <x v="74"/>
    <x v="0"/>
    <x v="1"/>
    <x v="0"/>
    <n v="230"/>
    <n v="26"/>
    <x v="1"/>
    <n v="3"/>
    <x v="2"/>
    <x v="1"/>
    <s v="Standard Rules"/>
  </r>
  <r>
    <n v="2327"/>
    <s v="851 Cedar St, CityE"/>
    <x v="1140"/>
    <s v="Completed"/>
    <x v="0"/>
    <x v="99"/>
    <x v="2"/>
    <x v="2"/>
    <x v="0"/>
    <n v="102"/>
    <n v="21"/>
    <x v="0"/>
    <n v="2"/>
    <x v="4"/>
    <x v="0"/>
    <s v="Expedited Rules"/>
  </r>
  <r>
    <n v="2328"/>
    <s v="778 Cedar St, CityD"/>
    <x v="1141"/>
    <s v="Completed"/>
    <x v="0"/>
    <x v="99"/>
    <x v="0"/>
    <x v="0"/>
    <x v="1"/>
    <n v="103"/>
    <n v="6"/>
    <x v="2"/>
    <n v="1"/>
    <x v="0"/>
    <x v="0"/>
    <s v="Custom Rules"/>
  </r>
  <r>
    <n v="2329"/>
    <s v="92 Cedar St, CityC"/>
    <x v="1142"/>
    <s v="Completed"/>
    <x v="0"/>
    <x v="10"/>
    <x v="0"/>
    <x v="2"/>
    <x v="0"/>
    <n v="127"/>
    <n v="17"/>
    <x v="1"/>
    <n v="3"/>
    <x v="4"/>
    <x v="2"/>
    <s v="Standard Rules"/>
  </r>
  <r>
    <n v="2330"/>
    <s v="149 Cedar St, CityC"/>
    <x v="1143"/>
    <s v="In Progress"/>
    <x v="0"/>
    <x v="27"/>
    <x v="1"/>
    <x v="2"/>
    <x v="2"/>
    <n v="108"/>
    <n v="0"/>
    <x v="1"/>
    <n v="3"/>
    <x v="0"/>
    <x v="1"/>
    <s v="Standard Rules"/>
  </r>
  <r>
    <n v="2331"/>
    <s v="594 Pine St, CityE"/>
    <x v="1144"/>
    <s v="Completed"/>
    <x v="0"/>
    <x v="56"/>
    <x v="2"/>
    <x v="1"/>
    <x v="0"/>
    <n v="112"/>
    <n v="17"/>
    <x v="0"/>
    <n v="2"/>
    <x v="1"/>
    <x v="2"/>
    <s v="Standard Rules"/>
  </r>
  <r>
    <n v="2332"/>
    <s v="255 Elm St, CityC"/>
    <x v="1145"/>
    <s v="Completed"/>
    <x v="0"/>
    <x v="36"/>
    <x v="0"/>
    <x v="0"/>
    <x v="0"/>
    <n v="213"/>
    <n v="18"/>
    <x v="0"/>
    <n v="2"/>
    <x v="2"/>
    <x v="0"/>
    <s v="Expedited Rules"/>
  </r>
  <r>
    <n v="2333"/>
    <s v="579 Main St, CityC"/>
    <x v="1146"/>
    <s v="In Progress"/>
    <x v="1"/>
    <x v="66"/>
    <x v="0"/>
    <x v="2"/>
    <x v="0"/>
    <n v="160"/>
    <n v="11"/>
    <x v="1"/>
    <n v="3"/>
    <x v="0"/>
    <x v="2"/>
    <s v="Custom Rules"/>
  </r>
  <r>
    <n v="2334"/>
    <s v="22 Cedar St, CityC"/>
    <x v="423"/>
    <s v="In Progress"/>
    <x v="1"/>
    <x v="67"/>
    <x v="2"/>
    <x v="0"/>
    <x v="0"/>
    <n v="73"/>
    <n v="11"/>
    <x v="2"/>
    <n v="1"/>
    <x v="3"/>
    <x v="1"/>
    <s v="Standard Rules"/>
  </r>
  <r>
    <n v="2335"/>
    <s v="584 Cedar St, CityB"/>
    <x v="659"/>
    <s v="Completed"/>
    <x v="0"/>
    <x v="58"/>
    <x v="2"/>
    <x v="3"/>
    <x v="1"/>
    <n v="74"/>
    <n v="6"/>
    <x v="0"/>
    <n v="2"/>
    <x v="1"/>
    <x v="0"/>
    <s v="Standard Rules"/>
  </r>
  <r>
    <n v="2336"/>
    <s v="977 Elm St, CityB"/>
    <x v="1147"/>
    <s v="In Progress"/>
    <x v="0"/>
    <x v="5"/>
    <x v="1"/>
    <x v="2"/>
    <x v="2"/>
    <n v="122"/>
    <n v="1"/>
    <x v="1"/>
    <n v="3"/>
    <x v="2"/>
    <x v="2"/>
    <s v="Custom Rules"/>
  </r>
  <r>
    <n v="2337"/>
    <s v="111 Elm St, CityB"/>
    <x v="1148"/>
    <s v="Completed"/>
    <x v="0"/>
    <x v="33"/>
    <x v="0"/>
    <x v="4"/>
    <x v="0"/>
    <n v="78"/>
    <n v="23"/>
    <x v="0"/>
    <n v="2"/>
    <x v="1"/>
    <x v="2"/>
    <s v="Custom Rules"/>
  </r>
  <r>
    <n v="2338"/>
    <s v="302 Elm St, CityD"/>
    <x v="1149"/>
    <s v="Completed"/>
    <x v="0"/>
    <x v="6"/>
    <x v="0"/>
    <x v="3"/>
    <x v="1"/>
    <n v="218"/>
    <n v="4"/>
    <x v="0"/>
    <n v="2"/>
    <x v="0"/>
    <x v="0"/>
    <s v="Custom Rules"/>
  </r>
  <r>
    <n v="2339"/>
    <s v="414 Cedar St, CityE"/>
    <x v="1150"/>
    <s v="In Progress"/>
    <x v="1"/>
    <x v="95"/>
    <x v="0"/>
    <x v="1"/>
    <x v="0"/>
    <n v="145"/>
    <n v="19"/>
    <x v="2"/>
    <n v="1"/>
    <x v="0"/>
    <x v="1"/>
    <s v="Expedited Rules"/>
  </r>
  <r>
    <n v="2340"/>
    <s v="984 Main St, CityD"/>
    <x v="1151"/>
    <s v="Completed"/>
    <x v="0"/>
    <x v="41"/>
    <x v="0"/>
    <x v="3"/>
    <x v="0"/>
    <n v="191"/>
    <n v="18"/>
    <x v="1"/>
    <n v="3"/>
    <x v="3"/>
    <x v="2"/>
    <s v="Custom Rules"/>
  </r>
  <r>
    <n v="2341"/>
    <s v="638 Main St, CityE"/>
    <x v="1152"/>
    <s v="In Progress"/>
    <x v="0"/>
    <x v="65"/>
    <x v="0"/>
    <x v="4"/>
    <x v="2"/>
    <n v="150"/>
    <n v="9"/>
    <x v="0"/>
    <n v="2"/>
    <x v="2"/>
    <x v="0"/>
    <s v="Standard Rules"/>
  </r>
  <r>
    <n v="2342"/>
    <s v="485 Elm St, CityD"/>
    <x v="1153"/>
    <s v="In Progress"/>
    <x v="1"/>
    <x v="52"/>
    <x v="2"/>
    <x v="3"/>
    <x v="0"/>
    <n v="148"/>
    <n v="17"/>
    <x v="2"/>
    <n v="1"/>
    <x v="2"/>
    <x v="0"/>
    <s v="Custom Rules"/>
  </r>
  <r>
    <n v="2343"/>
    <s v="656 Main St, CityD"/>
    <x v="1154"/>
    <s v="In Progress"/>
    <x v="1"/>
    <x v="45"/>
    <x v="1"/>
    <x v="2"/>
    <x v="0"/>
    <n v="125"/>
    <n v="22"/>
    <x v="1"/>
    <n v="3"/>
    <x v="1"/>
    <x v="2"/>
    <s v="Custom Rules"/>
  </r>
  <r>
    <n v="2344"/>
    <s v="783 Pine St, CityA"/>
    <x v="1155"/>
    <s v="Completed"/>
    <x v="0"/>
    <x v="36"/>
    <x v="1"/>
    <x v="3"/>
    <x v="1"/>
    <n v="144"/>
    <n v="7"/>
    <x v="0"/>
    <n v="2"/>
    <x v="3"/>
    <x v="1"/>
    <s v="Standard Rules"/>
  </r>
  <r>
    <n v="2345"/>
    <s v="658 Pine St, CityB"/>
    <x v="1156"/>
    <s v="Completed"/>
    <x v="0"/>
    <x v="55"/>
    <x v="2"/>
    <x v="1"/>
    <x v="1"/>
    <n v="229"/>
    <n v="9"/>
    <x v="0"/>
    <n v="2"/>
    <x v="3"/>
    <x v="0"/>
    <s v="Standard Rules"/>
  </r>
  <r>
    <n v="2346"/>
    <s v="768 Elm St, CityC"/>
    <x v="1157"/>
    <s v="In Progress"/>
    <x v="1"/>
    <x v="79"/>
    <x v="2"/>
    <x v="4"/>
    <x v="0"/>
    <n v="133"/>
    <n v="22"/>
    <x v="1"/>
    <n v="3"/>
    <x v="4"/>
    <x v="2"/>
    <s v="Custom Rules"/>
  </r>
  <r>
    <n v="2347"/>
    <s v="576 Elm St, CityE"/>
    <x v="1158"/>
    <s v="Completed"/>
    <x v="0"/>
    <x v="12"/>
    <x v="1"/>
    <x v="3"/>
    <x v="0"/>
    <n v="102"/>
    <n v="23"/>
    <x v="1"/>
    <n v="3"/>
    <x v="3"/>
    <x v="1"/>
    <s v="Standard Rules"/>
  </r>
  <r>
    <n v="2348"/>
    <s v="622 Elm St, CityC"/>
    <x v="1159"/>
    <s v="In Progress"/>
    <x v="1"/>
    <x v="74"/>
    <x v="0"/>
    <x v="4"/>
    <x v="0"/>
    <n v="161"/>
    <n v="25"/>
    <x v="1"/>
    <n v="3"/>
    <x v="3"/>
    <x v="2"/>
    <s v="Standard Rules"/>
  </r>
  <r>
    <n v="2349"/>
    <s v="687 Cedar St, CityC"/>
    <x v="1160"/>
    <s v="Completed"/>
    <x v="0"/>
    <x v="11"/>
    <x v="0"/>
    <x v="1"/>
    <x v="0"/>
    <n v="61"/>
    <n v="27"/>
    <x v="1"/>
    <n v="3"/>
    <x v="3"/>
    <x v="0"/>
    <s v="Expedited Rules"/>
  </r>
  <r>
    <n v="2350"/>
    <s v="666 Elm St, CityE"/>
    <x v="1161"/>
    <s v="In Progress"/>
    <x v="1"/>
    <x v="27"/>
    <x v="1"/>
    <x v="4"/>
    <x v="0"/>
    <n v="107"/>
    <n v="15"/>
    <x v="0"/>
    <n v="2"/>
    <x v="3"/>
    <x v="1"/>
    <s v="Standard Rules"/>
  </r>
  <r>
    <n v="2351"/>
    <s v="142 Cedar St, CityA"/>
    <x v="1162"/>
    <s v="Completed"/>
    <x v="0"/>
    <x v="71"/>
    <x v="1"/>
    <x v="2"/>
    <x v="0"/>
    <n v="207"/>
    <n v="28"/>
    <x v="0"/>
    <n v="2"/>
    <x v="4"/>
    <x v="2"/>
    <s v="Custom Rules"/>
  </r>
  <r>
    <n v="2352"/>
    <s v="857 Oak St, CityA"/>
    <x v="1163"/>
    <s v="In Progress"/>
    <x v="1"/>
    <x v="66"/>
    <x v="0"/>
    <x v="0"/>
    <x v="0"/>
    <n v="65"/>
    <n v="13"/>
    <x v="0"/>
    <n v="2"/>
    <x v="0"/>
    <x v="2"/>
    <s v="Expedited Rules"/>
  </r>
  <r>
    <n v="2353"/>
    <s v="919 Oak St, CityD"/>
    <x v="1164"/>
    <s v="In Progress"/>
    <x v="0"/>
    <x v="49"/>
    <x v="0"/>
    <x v="3"/>
    <x v="2"/>
    <n v="162"/>
    <n v="2"/>
    <x v="2"/>
    <n v="1"/>
    <x v="0"/>
    <x v="2"/>
    <s v="Std Rules"/>
  </r>
  <r>
    <n v="2354"/>
    <s v="909 Main St, CityB"/>
    <x v="402"/>
    <s v="Completed"/>
    <x v="0"/>
    <x v="40"/>
    <x v="0"/>
    <x v="2"/>
    <x v="1"/>
    <n v="99"/>
    <n v="7"/>
    <x v="2"/>
    <n v="1"/>
    <x v="0"/>
    <x v="0"/>
    <s v="Expedited Rules"/>
  </r>
  <r>
    <n v="2355"/>
    <s v="924 Cedar St, CityE"/>
    <x v="610"/>
    <s v="In Progress"/>
    <x v="0"/>
    <x v="3"/>
    <x v="2"/>
    <x v="1"/>
    <x v="2"/>
    <n v="141"/>
    <n v="2"/>
    <x v="0"/>
    <n v="2"/>
    <x v="3"/>
    <x v="0"/>
    <s v="Custom Rules"/>
  </r>
  <r>
    <n v="2356"/>
    <s v="445 Oak St, CityA"/>
    <x v="1165"/>
    <s v="Completed"/>
    <x v="0"/>
    <x v="6"/>
    <x v="0"/>
    <x v="1"/>
    <x v="0"/>
    <n v="180"/>
    <n v="11"/>
    <x v="2"/>
    <n v="1"/>
    <x v="1"/>
    <x v="2"/>
    <s v="Custom Rules"/>
  </r>
  <r>
    <n v="2357"/>
    <s v="563 Elm St, CityD"/>
    <x v="1021"/>
    <s v="In Progress"/>
    <x v="1"/>
    <x v="21"/>
    <x v="0"/>
    <x v="1"/>
    <x v="0"/>
    <n v="134"/>
    <n v="17"/>
    <x v="1"/>
    <n v="3"/>
    <x v="3"/>
    <x v="0"/>
    <s v="Expedited Rules"/>
  </r>
  <r>
    <n v="2358"/>
    <s v="605 Oak St, CityE"/>
    <x v="1166"/>
    <s v="Completed"/>
    <x v="0"/>
    <x v="85"/>
    <x v="2"/>
    <x v="2"/>
    <x v="0"/>
    <n v="133"/>
    <n v="17"/>
    <x v="1"/>
    <n v="3"/>
    <x v="2"/>
    <x v="2"/>
    <s v="Expedited Rules"/>
  </r>
  <r>
    <n v="2359"/>
    <s v="693 Elm St, CityD"/>
    <x v="1167"/>
    <s v="Completed"/>
    <x v="0"/>
    <x v="58"/>
    <x v="2"/>
    <x v="2"/>
    <x v="0"/>
    <n v="103"/>
    <n v="15"/>
    <x v="1"/>
    <n v="3"/>
    <x v="1"/>
    <x v="2"/>
    <s v="Standard Rules"/>
  </r>
  <r>
    <n v="2360"/>
    <s v="677 Oak St, CityA"/>
    <x v="1133"/>
    <s v="In Progress"/>
    <x v="1"/>
    <x v="30"/>
    <x v="1"/>
    <x v="2"/>
    <x v="0"/>
    <n v="209"/>
    <n v="19"/>
    <x v="2"/>
    <n v="1"/>
    <x v="1"/>
    <x v="0"/>
    <s v="Expedited Rules"/>
  </r>
  <r>
    <n v="2361"/>
    <s v="803 Cedar St, CityD"/>
    <x v="1168"/>
    <s v="Completed"/>
    <x v="0"/>
    <x v="86"/>
    <x v="0"/>
    <x v="4"/>
    <x v="0"/>
    <n v="168"/>
    <n v="12"/>
    <x v="0"/>
    <n v="2"/>
    <x v="4"/>
    <x v="1"/>
    <s v="Standard Rules"/>
  </r>
  <r>
    <n v="2362"/>
    <s v="587 Pine St, CityC"/>
    <x v="1169"/>
    <s v="Completed"/>
    <x v="0"/>
    <x v="40"/>
    <x v="1"/>
    <x v="4"/>
    <x v="0"/>
    <n v="195"/>
    <n v="23"/>
    <x v="1"/>
    <n v="3"/>
    <x v="0"/>
    <x v="2"/>
    <s v="Expedited Rules"/>
  </r>
  <r>
    <n v="2363"/>
    <s v="417 Main St, CityB"/>
    <x v="1170"/>
    <s v="In Progress"/>
    <x v="1"/>
    <x v="53"/>
    <x v="1"/>
    <x v="1"/>
    <x v="0"/>
    <n v="123"/>
    <n v="25"/>
    <x v="0"/>
    <n v="2"/>
    <x v="4"/>
    <x v="0"/>
    <s v="Expedited Rules"/>
  </r>
  <r>
    <n v="2364"/>
    <s v="16 Cedar St, CityD"/>
    <x v="1171"/>
    <s v="In Progress"/>
    <x v="0"/>
    <x v="54"/>
    <x v="0"/>
    <x v="2"/>
    <x v="2"/>
    <n v="202"/>
    <n v="6"/>
    <x v="2"/>
    <n v="1"/>
    <x v="4"/>
    <x v="2"/>
    <s v="Custom Rules"/>
  </r>
  <r>
    <n v="2365"/>
    <s v="829 Pine St, CityA"/>
    <x v="1172"/>
    <s v="Completed"/>
    <x v="0"/>
    <x v="35"/>
    <x v="1"/>
    <x v="3"/>
    <x v="0"/>
    <n v="128"/>
    <n v="18"/>
    <x v="2"/>
    <n v="1"/>
    <x v="4"/>
    <x v="0"/>
    <s v="Custom Rules"/>
  </r>
  <r>
    <n v="2366"/>
    <s v="689 Elm St, CityB"/>
    <x v="1173"/>
    <s v="In Progress"/>
    <x v="1"/>
    <x v="66"/>
    <x v="2"/>
    <x v="1"/>
    <x v="0"/>
    <n v="134"/>
    <n v="22"/>
    <x v="0"/>
    <n v="2"/>
    <x v="1"/>
    <x v="1"/>
    <s v="Custom Rules"/>
  </r>
  <r>
    <n v="2367"/>
    <s v="827 Cedar St, CityC"/>
    <x v="1174"/>
    <s v="In Progress"/>
    <x v="1"/>
    <x v="64"/>
    <x v="1"/>
    <x v="4"/>
    <x v="0"/>
    <n v="152"/>
    <n v="22"/>
    <x v="1"/>
    <n v="3"/>
    <x v="2"/>
    <x v="2"/>
    <s v="Expedited Rules"/>
  </r>
  <r>
    <n v="2368"/>
    <s v="586 Oak St, CityA"/>
    <x v="1175"/>
    <s v="In Progress"/>
    <x v="1"/>
    <x v="58"/>
    <x v="2"/>
    <x v="2"/>
    <x v="0"/>
    <n v="225"/>
    <n v="19"/>
    <x v="2"/>
    <n v="1"/>
    <x v="1"/>
    <x v="1"/>
    <s v="Custom Rules"/>
  </r>
  <r>
    <n v="2369"/>
    <s v="258 Elm St, CityC"/>
    <x v="1176"/>
    <s v="In Progress"/>
    <x v="0"/>
    <x v="65"/>
    <x v="0"/>
    <x v="1"/>
    <x v="2"/>
    <n v="207"/>
    <n v="2"/>
    <x v="1"/>
    <n v="3"/>
    <x v="3"/>
    <x v="1"/>
    <s v="Standard Rules"/>
  </r>
  <r>
    <n v="2370"/>
    <s v="409 Cedar St, CityB"/>
    <x v="1177"/>
    <s v="In Progress"/>
    <x v="1"/>
    <x v="86"/>
    <x v="2"/>
    <x v="0"/>
    <x v="0"/>
    <n v="230"/>
    <n v="12"/>
    <x v="2"/>
    <n v="1"/>
    <x v="0"/>
    <x v="0"/>
    <s v="Standard Rules"/>
  </r>
  <r>
    <n v="2371"/>
    <s v="247 Cedar St, CityC"/>
    <x v="1178"/>
    <s v="Completed"/>
    <x v="0"/>
    <x v="11"/>
    <x v="0"/>
    <x v="4"/>
    <x v="0"/>
    <n v="107"/>
    <n v="24"/>
    <x v="2"/>
    <n v="1"/>
    <x v="4"/>
    <x v="0"/>
    <s v="Expedited Rules"/>
  </r>
  <r>
    <n v="2372"/>
    <s v="871 Cedar St, CityC"/>
    <x v="1179"/>
    <s v="In Progress"/>
    <x v="1"/>
    <x v="98"/>
    <x v="0"/>
    <x v="1"/>
    <x v="0"/>
    <n v="210"/>
    <n v="21"/>
    <x v="1"/>
    <n v="3"/>
    <x v="3"/>
    <x v="0"/>
    <s v="Custom Rules"/>
  </r>
  <r>
    <n v="2373"/>
    <s v="642 Main St, CityA"/>
    <x v="1180"/>
    <s v="In Progress"/>
    <x v="1"/>
    <x v="33"/>
    <x v="1"/>
    <x v="4"/>
    <x v="0"/>
    <n v="207"/>
    <n v="22"/>
    <x v="0"/>
    <n v="2"/>
    <x v="2"/>
    <x v="2"/>
    <s v="Custom Rules"/>
  </r>
  <r>
    <n v="2374"/>
    <s v="853 Elm St, CityD"/>
    <x v="1181"/>
    <s v="In Progress"/>
    <x v="0"/>
    <x v="95"/>
    <x v="0"/>
    <x v="3"/>
    <x v="2"/>
    <n v="167"/>
    <n v="7"/>
    <x v="0"/>
    <n v="2"/>
    <x v="3"/>
    <x v="1"/>
    <s v="Expedited Rules"/>
  </r>
  <r>
    <n v="2375"/>
    <s v="771 Elm St, CityA"/>
    <x v="319"/>
    <s v="Completed"/>
    <x v="0"/>
    <x v="8"/>
    <x v="2"/>
    <x v="0"/>
    <x v="0"/>
    <n v="176"/>
    <n v="15"/>
    <x v="2"/>
    <n v="1"/>
    <x v="0"/>
    <x v="1"/>
    <s v="Expedited Rules"/>
  </r>
  <r>
    <n v="2376"/>
    <s v="7 Cedar St, CityD"/>
    <x v="1182"/>
    <s v="Completed"/>
    <x v="0"/>
    <x v="28"/>
    <x v="0"/>
    <x v="0"/>
    <x v="1"/>
    <n v="229"/>
    <n v="2"/>
    <x v="2"/>
    <n v="1"/>
    <x v="1"/>
    <x v="0"/>
    <s v="Custom Rules"/>
  </r>
  <r>
    <n v="2377"/>
    <s v="615 Pine St, CityD"/>
    <x v="1182"/>
    <s v="In Progress"/>
    <x v="1"/>
    <x v="34"/>
    <x v="1"/>
    <x v="0"/>
    <x v="0"/>
    <n v="197"/>
    <n v="20"/>
    <x v="1"/>
    <n v="3"/>
    <x v="3"/>
    <x v="0"/>
    <s v="Expedited Rules"/>
  </r>
  <r>
    <n v="2378"/>
    <s v="65 Main St, CityA"/>
    <x v="1183"/>
    <s v="Completed"/>
    <x v="0"/>
    <x v="66"/>
    <x v="0"/>
    <x v="1"/>
    <x v="1"/>
    <n v="237"/>
    <n v="9"/>
    <x v="2"/>
    <n v="1"/>
    <x v="3"/>
    <x v="2"/>
    <s v="Custom Rules"/>
  </r>
  <r>
    <n v="2379"/>
    <s v="854 Pine St, CityE"/>
    <x v="1184"/>
    <s v="Completed"/>
    <x v="0"/>
    <x v="38"/>
    <x v="2"/>
    <x v="0"/>
    <x v="0"/>
    <n v="227"/>
    <n v="25"/>
    <x v="2"/>
    <n v="1"/>
    <x v="2"/>
    <x v="0"/>
    <s v="Custom Rules"/>
  </r>
  <r>
    <n v="2380"/>
    <s v="207 Main St, CityA"/>
    <x v="1185"/>
    <s v="In Progress"/>
    <x v="0"/>
    <x v="4"/>
    <x v="1"/>
    <x v="4"/>
    <x v="2"/>
    <n v="117"/>
    <n v="2"/>
    <x v="2"/>
    <n v="1"/>
    <x v="2"/>
    <x v="2"/>
    <s v="Custom Rules"/>
  </r>
  <r>
    <n v="2381"/>
    <s v="685 Elm St, CityE"/>
    <x v="1186"/>
    <s v="Completed"/>
    <x v="0"/>
    <x v="26"/>
    <x v="2"/>
    <x v="0"/>
    <x v="0"/>
    <n v="145"/>
    <n v="11"/>
    <x v="0"/>
    <n v="2"/>
    <x v="0"/>
    <x v="1"/>
    <s v="Expedited Rules"/>
  </r>
  <r>
    <n v="2382"/>
    <s v="343 Main St, CityA"/>
    <x v="1187"/>
    <s v="In Progress"/>
    <x v="1"/>
    <x v="2"/>
    <x v="0"/>
    <x v="2"/>
    <x v="0"/>
    <n v="136"/>
    <n v="12"/>
    <x v="2"/>
    <n v="1"/>
    <x v="1"/>
    <x v="0"/>
    <s v="Standard Rules"/>
  </r>
  <r>
    <n v="2383"/>
    <s v="969 Main St, CityD"/>
    <x v="1188"/>
    <s v="Completed"/>
    <x v="0"/>
    <x v="53"/>
    <x v="1"/>
    <x v="4"/>
    <x v="0"/>
    <n v="228"/>
    <n v="20"/>
    <x v="1"/>
    <n v="3"/>
    <x v="3"/>
    <x v="1"/>
    <s v="Standard Rules"/>
  </r>
  <r>
    <n v="2384"/>
    <s v="541 Main St, CityE"/>
    <x v="1189"/>
    <s v="Completed"/>
    <x v="0"/>
    <x v="83"/>
    <x v="2"/>
    <x v="4"/>
    <x v="0"/>
    <n v="206"/>
    <n v="13"/>
    <x v="0"/>
    <n v="2"/>
    <x v="0"/>
    <x v="2"/>
    <s v="Custom Rules"/>
  </r>
  <r>
    <n v="2385"/>
    <s v="664 Oak St, CityA"/>
    <x v="1190"/>
    <s v="In Progress"/>
    <x v="0"/>
    <x v="75"/>
    <x v="2"/>
    <x v="2"/>
    <x v="2"/>
    <n v="114"/>
    <n v="8"/>
    <x v="2"/>
    <n v="1"/>
    <x v="1"/>
    <x v="2"/>
    <s v="Expedited Rules"/>
  </r>
  <r>
    <n v="2386"/>
    <s v="301 Cedar St, CityA"/>
    <x v="1191"/>
    <s v="In Progress"/>
    <x v="1"/>
    <x v="56"/>
    <x v="2"/>
    <x v="1"/>
    <x v="0"/>
    <n v="72"/>
    <n v="25"/>
    <x v="0"/>
    <n v="2"/>
    <x v="1"/>
    <x v="2"/>
    <s v="Custom Rules"/>
  </r>
  <r>
    <n v="2387"/>
    <s v="879 Oak St, CityA"/>
    <x v="505"/>
    <s v="In Progress"/>
    <x v="0"/>
    <x v="95"/>
    <x v="1"/>
    <x v="4"/>
    <x v="2"/>
    <n v="151"/>
    <n v="8"/>
    <x v="0"/>
    <n v="2"/>
    <x v="1"/>
    <x v="0"/>
    <s v="Expedited Rules"/>
  </r>
  <r>
    <n v="2388"/>
    <s v="465 Pine St, CityB"/>
    <x v="1192"/>
    <s v="Completed"/>
    <x v="0"/>
    <x v="13"/>
    <x v="2"/>
    <x v="3"/>
    <x v="0"/>
    <n v="201"/>
    <n v="15"/>
    <x v="0"/>
    <n v="2"/>
    <x v="0"/>
    <x v="1"/>
    <s v="Custom Rules"/>
  </r>
  <r>
    <n v="2389"/>
    <s v="884 Cedar St, CityB"/>
    <x v="574"/>
    <s v="In Progress"/>
    <x v="1"/>
    <x v="13"/>
    <x v="2"/>
    <x v="4"/>
    <x v="0"/>
    <n v="97"/>
    <n v="20"/>
    <x v="0"/>
    <n v="2"/>
    <x v="0"/>
    <x v="2"/>
    <s v="Std Rules"/>
  </r>
  <r>
    <n v="2390"/>
    <s v="893 Cedar St, CityD"/>
    <x v="1193"/>
    <s v="In Progress"/>
    <x v="0"/>
    <x v="97"/>
    <x v="0"/>
    <x v="3"/>
    <x v="2"/>
    <n v="166"/>
    <n v="1"/>
    <x v="0"/>
    <n v="2"/>
    <x v="1"/>
    <x v="0"/>
    <s v="Custom Rules"/>
  </r>
  <r>
    <n v="2391"/>
    <s v="658 Pine St, CityB"/>
    <x v="342"/>
    <s v="In Progress"/>
    <x v="1"/>
    <x v="66"/>
    <x v="2"/>
    <x v="3"/>
    <x v="0"/>
    <n v="99"/>
    <n v="15"/>
    <x v="1"/>
    <n v="3"/>
    <x v="3"/>
    <x v="1"/>
    <s v="Custom Rules"/>
  </r>
  <r>
    <n v="2392"/>
    <s v="52 Oak St, CityB"/>
    <x v="1194"/>
    <s v="In Progress"/>
    <x v="0"/>
    <x v="94"/>
    <x v="2"/>
    <x v="3"/>
    <x v="2"/>
    <n v="133"/>
    <n v="3"/>
    <x v="0"/>
    <n v="2"/>
    <x v="1"/>
    <x v="0"/>
    <s v="Expedited Rules"/>
  </r>
  <r>
    <n v="2393"/>
    <s v="653 Oak St, CityC"/>
    <x v="991"/>
    <s v="In Progress"/>
    <x v="1"/>
    <x v="35"/>
    <x v="0"/>
    <x v="2"/>
    <x v="0"/>
    <n v="81"/>
    <n v="20"/>
    <x v="2"/>
    <n v="1"/>
    <x v="2"/>
    <x v="0"/>
    <s v="Standard Rules"/>
  </r>
  <r>
    <n v="2394"/>
    <s v="18 Pine St, CityD"/>
    <x v="1195"/>
    <s v="Completed"/>
    <x v="0"/>
    <x v="6"/>
    <x v="1"/>
    <x v="3"/>
    <x v="1"/>
    <n v="119"/>
    <n v="3"/>
    <x v="1"/>
    <n v="3"/>
    <x v="0"/>
    <x v="2"/>
    <s v="Custom Rules"/>
  </r>
  <r>
    <n v="2395"/>
    <s v="454 Cedar St, CityC"/>
    <x v="577"/>
    <s v="Completed"/>
    <x v="0"/>
    <x v="67"/>
    <x v="2"/>
    <x v="0"/>
    <x v="1"/>
    <n v="157"/>
    <n v="9"/>
    <x v="1"/>
    <n v="3"/>
    <x v="1"/>
    <x v="1"/>
    <s v="Standard Rules"/>
  </r>
  <r>
    <n v="2396"/>
    <s v="401 Elm St, CityA"/>
    <x v="1196"/>
    <s v="In Progress"/>
    <x v="0"/>
    <x v="45"/>
    <x v="1"/>
    <x v="0"/>
    <x v="2"/>
    <n v="75"/>
    <n v="4"/>
    <x v="2"/>
    <n v="1"/>
    <x v="3"/>
    <x v="0"/>
    <s v="Custom Rules"/>
  </r>
  <r>
    <n v="2397"/>
    <s v="732 Pine St, CityB"/>
    <x v="1197"/>
    <s v="Completed"/>
    <x v="0"/>
    <x v="6"/>
    <x v="0"/>
    <x v="1"/>
    <x v="1"/>
    <n v="101"/>
    <n v="5"/>
    <x v="2"/>
    <n v="1"/>
    <x v="2"/>
    <x v="0"/>
    <s v="Standard Rules"/>
  </r>
  <r>
    <n v="2398"/>
    <s v="744 Pine St, CityD"/>
    <x v="1198"/>
    <s v="In Progress"/>
    <x v="1"/>
    <x v="26"/>
    <x v="0"/>
    <x v="3"/>
    <x v="0"/>
    <n v="77"/>
    <n v="27"/>
    <x v="1"/>
    <n v="3"/>
    <x v="0"/>
    <x v="0"/>
    <s v="Expedited Rules"/>
  </r>
  <r>
    <n v="2399"/>
    <s v="688 Elm St, CityE"/>
    <x v="1199"/>
    <s v="In Progress"/>
    <x v="0"/>
    <x v="26"/>
    <x v="0"/>
    <x v="2"/>
    <x v="2"/>
    <n v="178"/>
    <n v="6"/>
    <x v="2"/>
    <n v="1"/>
    <x v="0"/>
    <x v="0"/>
    <s v="Custom Rules"/>
  </r>
  <r>
    <n v="2400"/>
    <s v="141 Oak St, CityA"/>
    <x v="1200"/>
    <s v="Completed"/>
    <x v="0"/>
    <x v="44"/>
    <x v="2"/>
    <x v="2"/>
    <x v="1"/>
    <n v="218"/>
    <n v="8"/>
    <x v="1"/>
    <n v="3"/>
    <x v="1"/>
    <x v="0"/>
    <s v="Standard Rules"/>
  </r>
  <r>
    <n v="2401"/>
    <s v="569 Main St, CityD"/>
    <x v="1201"/>
    <s v="In Progress"/>
    <x v="1"/>
    <x v="22"/>
    <x v="2"/>
    <x v="1"/>
    <x v="0"/>
    <n v="124"/>
    <n v="27"/>
    <x v="2"/>
    <n v="1"/>
    <x v="4"/>
    <x v="0"/>
    <s v="Custom Rules"/>
  </r>
  <r>
    <n v="2402"/>
    <s v="743 Pine St, CityD"/>
    <x v="1202"/>
    <s v="In Progress"/>
    <x v="1"/>
    <x v="81"/>
    <x v="2"/>
    <x v="2"/>
    <x v="0"/>
    <n v="149"/>
    <n v="18"/>
    <x v="2"/>
    <n v="1"/>
    <x v="3"/>
    <x v="1"/>
    <s v="Standard Rules"/>
  </r>
  <r>
    <n v="2403"/>
    <s v="946 Main St, CityB"/>
    <x v="1203"/>
    <s v="Completed"/>
    <x v="0"/>
    <x v="18"/>
    <x v="2"/>
    <x v="0"/>
    <x v="1"/>
    <n v="130"/>
    <n v="6"/>
    <x v="0"/>
    <n v="2"/>
    <x v="1"/>
    <x v="1"/>
    <s v="Expedited Rules"/>
  </r>
  <r>
    <n v="2404"/>
    <s v="579 Cedar St, CityA"/>
    <x v="1150"/>
    <s v="Completed"/>
    <x v="0"/>
    <x v="80"/>
    <x v="0"/>
    <x v="2"/>
    <x v="1"/>
    <n v="187"/>
    <n v="6"/>
    <x v="1"/>
    <n v="3"/>
    <x v="2"/>
    <x v="1"/>
    <s v="Standard Rules"/>
  </r>
  <r>
    <n v="2405"/>
    <s v="788 Oak St, CityA"/>
    <x v="1204"/>
    <s v="Completed"/>
    <x v="0"/>
    <x v="23"/>
    <x v="0"/>
    <x v="4"/>
    <x v="0"/>
    <n v="238"/>
    <n v="16"/>
    <x v="2"/>
    <n v="1"/>
    <x v="4"/>
    <x v="1"/>
    <s v="Standard Rules"/>
  </r>
  <r>
    <n v="2406"/>
    <s v="407 Cedar St, CityE"/>
    <x v="1205"/>
    <s v="Completed"/>
    <x v="0"/>
    <x v="1"/>
    <x v="0"/>
    <x v="4"/>
    <x v="1"/>
    <n v="212"/>
    <n v="0"/>
    <x v="2"/>
    <n v="1"/>
    <x v="0"/>
    <x v="1"/>
    <s v="Standard Rules"/>
  </r>
  <r>
    <n v="2407"/>
    <s v="270 Main St, CityB"/>
    <x v="1206"/>
    <s v="Completed"/>
    <x v="0"/>
    <x v="0"/>
    <x v="0"/>
    <x v="3"/>
    <x v="1"/>
    <n v="177"/>
    <n v="3"/>
    <x v="2"/>
    <n v="1"/>
    <x v="4"/>
    <x v="1"/>
    <s v="Custom Rules"/>
  </r>
  <r>
    <n v="2408"/>
    <s v="204 Elm St, CityD"/>
    <x v="1207"/>
    <s v="Completed"/>
    <x v="0"/>
    <x v="29"/>
    <x v="0"/>
    <x v="1"/>
    <x v="0"/>
    <n v="175"/>
    <n v="13"/>
    <x v="1"/>
    <n v="3"/>
    <x v="2"/>
    <x v="0"/>
    <s v="Expedited Rules"/>
  </r>
  <r>
    <n v="2409"/>
    <s v="238 Main St, CityB"/>
    <x v="1208"/>
    <s v="In Progress"/>
    <x v="1"/>
    <x v="92"/>
    <x v="0"/>
    <x v="1"/>
    <x v="0"/>
    <n v="195"/>
    <n v="21"/>
    <x v="1"/>
    <n v="3"/>
    <x v="2"/>
    <x v="1"/>
    <s v="Custom Rules"/>
  </r>
  <r>
    <n v="2410"/>
    <s v="978 Oak St, CityC"/>
    <x v="1209"/>
    <s v="In Progress"/>
    <x v="1"/>
    <x v="65"/>
    <x v="0"/>
    <x v="2"/>
    <x v="0"/>
    <n v="156"/>
    <n v="16"/>
    <x v="0"/>
    <n v="2"/>
    <x v="3"/>
    <x v="2"/>
    <s v="Custom Rules"/>
  </r>
  <r>
    <n v="2411"/>
    <s v="733 Elm St, CityB"/>
    <x v="1210"/>
    <s v="In Progress"/>
    <x v="0"/>
    <x v="26"/>
    <x v="0"/>
    <x v="2"/>
    <x v="2"/>
    <n v="195"/>
    <n v="0"/>
    <x v="2"/>
    <n v="1"/>
    <x v="4"/>
    <x v="0"/>
    <s v="Custom Rules"/>
  </r>
  <r>
    <n v="2412"/>
    <s v="354 Pine St, CityA"/>
    <x v="1211"/>
    <s v="In Progress"/>
    <x v="1"/>
    <x v="36"/>
    <x v="1"/>
    <x v="3"/>
    <x v="0"/>
    <n v="104"/>
    <n v="20"/>
    <x v="1"/>
    <n v="3"/>
    <x v="2"/>
    <x v="2"/>
    <s v="Custom Rules"/>
  </r>
  <r>
    <n v="2413"/>
    <s v="479 Cedar St, CityA"/>
    <x v="1212"/>
    <s v="In Progress"/>
    <x v="1"/>
    <x v="98"/>
    <x v="1"/>
    <x v="1"/>
    <x v="0"/>
    <n v="68"/>
    <n v="16"/>
    <x v="2"/>
    <n v="1"/>
    <x v="4"/>
    <x v="0"/>
    <s v="Custom Rules"/>
  </r>
  <r>
    <n v="2414"/>
    <s v="476 Main St, CityB"/>
    <x v="1213"/>
    <s v="Completed"/>
    <x v="0"/>
    <x v="75"/>
    <x v="0"/>
    <x v="0"/>
    <x v="0"/>
    <n v="126"/>
    <n v="12"/>
    <x v="1"/>
    <n v="3"/>
    <x v="3"/>
    <x v="1"/>
    <s v="Custom Rules"/>
  </r>
  <r>
    <n v="2415"/>
    <s v="870 Elm St, CityA"/>
    <x v="454"/>
    <s v="In Progress"/>
    <x v="1"/>
    <x v="33"/>
    <x v="0"/>
    <x v="1"/>
    <x v="0"/>
    <n v="198"/>
    <n v="20"/>
    <x v="0"/>
    <n v="2"/>
    <x v="2"/>
    <x v="0"/>
    <s v="Expedited Rules"/>
  </r>
  <r>
    <n v="2416"/>
    <s v="81 Cedar St, CityB"/>
    <x v="1214"/>
    <s v="Completed"/>
    <x v="0"/>
    <x v="51"/>
    <x v="0"/>
    <x v="2"/>
    <x v="0"/>
    <n v="150"/>
    <n v="14"/>
    <x v="2"/>
    <n v="1"/>
    <x v="3"/>
    <x v="2"/>
    <s v="Custom Rules"/>
  </r>
  <r>
    <n v="2417"/>
    <s v="1 Pine St, CityA"/>
    <x v="1020"/>
    <s v="Completed"/>
    <x v="0"/>
    <x v="7"/>
    <x v="1"/>
    <x v="1"/>
    <x v="1"/>
    <n v="230"/>
    <n v="9"/>
    <x v="1"/>
    <n v="3"/>
    <x v="1"/>
    <x v="0"/>
    <s v="Custom Rules"/>
  </r>
  <r>
    <n v="2418"/>
    <s v="225 Pine St, CityB"/>
    <x v="1215"/>
    <s v="In Progress"/>
    <x v="1"/>
    <x v="93"/>
    <x v="0"/>
    <x v="0"/>
    <x v="0"/>
    <n v="115"/>
    <n v="12"/>
    <x v="0"/>
    <n v="2"/>
    <x v="1"/>
    <x v="0"/>
    <s v="Custom Rules"/>
  </r>
  <r>
    <n v="2419"/>
    <s v="845 Cedar St, CityC"/>
    <x v="1216"/>
    <s v="Completed"/>
    <x v="0"/>
    <x v="31"/>
    <x v="2"/>
    <x v="3"/>
    <x v="1"/>
    <n v="108"/>
    <n v="9"/>
    <x v="0"/>
    <n v="2"/>
    <x v="4"/>
    <x v="2"/>
    <s v="Custom Rules"/>
  </r>
  <r>
    <n v="2420"/>
    <s v="136 Pine St, CityD"/>
    <x v="1217"/>
    <s v="In Progress"/>
    <x v="0"/>
    <x v="73"/>
    <x v="1"/>
    <x v="1"/>
    <x v="2"/>
    <n v="65"/>
    <n v="7"/>
    <x v="2"/>
    <n v="1"/>
    <x v="1"/>
    <x v="0"/>
    <s v="Custom Rules"/>
  </r>
  <r>
    <n v="2421"/>
    <s v="560 Cedar St, CityC"/>
    <x v="1218"/>
    <s v="In Progress"/>
    <x v="1"/>
    <x v="51"/>
    <x v="2"/>
    <x v="2"/>
    <x v="0"/>
    <n v="115"/>
    <n v="17"/>
    <x v="1"/>
    <n v="3"/>
    <x v="2"/>
    <x v="2"/>
    <s v="Standard Rules"/>
  </r>
  <r>
    <n v="2422"/>
    <s v="386 Main St, CityB"/>
    <x v="332"/>
    <s v="Completed"/>
    <x v="0"/>
    <x v="53"/>
    <x v="2"/>
    <x v="4"/>
    <x v="1"/>
    <n v="97"/>
    <n v="0"/>
    <x v="0"/>
    <n v="2"/>
    <x v="0"/>
    <x v="2"/>
    <s v="Standard Rules"/>
  </r>
  <r>
    <n v="2423"/>
    <s v="224 Pine St, CityA"/>
    <x v="1219"/>
    <s v="Completed"/>
    <x v="0"/>
    <x v="93"/>
    <x v="1"/>
    <x v="4"/>
    <x v="0"/>
    <n v="80"/>
    <n v="22"/>
    <x v="1"/>
    <n v="3"/>
    <x v="2"/>
    <x v="1"/>
    <s v="Expedited Rules"/>
  </r>
  <r>
    <n v="2424"/>
    <s v="913 Cedar St, CityC"/>
    <x v="1220"/>
    <s v="Completed"/>
    <x v="0"/>
    <x v="38"/>
    <x v="2"/>
    <x v="0"/>
    <x v="0"/>
    <n v="231"/>
    <n v="24"/>
    <x v="0"/>
    <n v="2"/>
    <x v="0"/>
    <x v="2"/>
    <s v="Expedited Rules"/>
  </r>
  <r>
    <n v="2425"/>
    <s v="315 Oak St, CityE"/>
    <x v="931"/>
    <s v="In Progress"/>
    <x v="1"/>
    <x v="77"/>
    <x v="1"/>
    <x v="0"/>
    <x v="0"/>
    <n v="99"/>
    <n v="17"/>
    <x v="0"/>
    <n v="2"/>
    <x v="3"/>
    <x v="2"/>
    <s v="Expedited Rules"/>
  </r>
  <r>
    <n v="2426"/>
    <s v="51 Elm St, CityE"/>
    <x v="1221"/>
    <s v="In Progress"/>
    <x v="1"/>
    <x v="92"/>
    <x v="0"/>
    <x v="3"/>
    <x v="0"/>
    <n v="194"/>
    <n v="23"/>
    <x v="1"/>
    <n v="3"/>
    <x v="2"/>
    <x v="2"/>
    <s v="Standard Rules"/>
  </r>
  <r>
    <n v="2427"/>
    <s v="331 Main St, CityB"/>
    <x v="1222"/>
    <s v="Completed"/>
    <x v="0"/>
    <x v="42"/>
    <x v="0"/>
    <x v="1"/>
    <x v="0"/>
    <n v="166"/>
    <n v="26"/>
    <x v="0"/>
    <n v="2"/>
    <x v="2"/>
    <x v="0"/>
    <s v="Expedited Rules"/>
  </r>
  <r>
    <n v="2428"/>
    <s v="885 Pine St, CityC"/>
    <x v="1023"/>
    <s v="In Progress"/>
    <x v="1"/>
    <x v="86"/>
    <x v="2"/>
    <x v="3"/>
    <x v="0"/>
    <n v="109"/>
    <n v="27"/>
    <x v="0"/>
    <n v="2"/>
    <x v="0"/>
    <x v="1"/>
    <s v="Standard Rules"/>
  </r>
  <r>
    <n v="2429"/>
    <s v="523 Main St, CityA"/>
    <x v="1223"/>
    <s v="In Progress"/>
    <x v="1"/>
    <x v="41"/>
    <x v="2"/>
    <x v="3"/>
    <x v="0"/>
    <n v="63"/>
    <n v="17"/>
    <x v="0"/>
    <n v="2"/>
    <x v="3"/>
    <x v="1"/>
    <s v="Custom Rules"/>
  </r>
  <r>
    <n v="2430"/>
    <s v="442 Oak St, CityC"/>
    <x v="1224"/>
    <s v="In Progress"/>
    <x v="1"/>
    <x v="55"/>
    <x v="2"/>
    <x v="2"/>
    <x v="0"/>
    <n v="149"/>
    <n v="28"/>
    <x v="0"/>
    <n v="2"/>
    <x v="4"/>
    <x v="1"/>
    <s v="Standard Rules"/>
  </r>
  <r>
    <n v="2431"/>
    <s v="55 Elm St, CityD"/>
    <x v="1225"/>
    <s v="In Progress"/>
    <x v="0"/>
    <x v="78"/>
    <x v="0"/>
    <x v="4"/>
    <x v="2"/>
    <n v="137"/>
    <n v="8"/>
    <x v="2"/>
    <n v="1"/>
    <x v="4"/>
    <x v="0"/>
    <s v="Standard Rules"/>
  </r>
  <r>
    <n v="2432"/>
    <s v="210 Oak St, CityA"/>
    <x v="1226"/>
    <s v="Completed"/>
    <x v="0"/>
    <x v="53"/>
    <x v="1"/>
    <x v="3"/>
    <x v="1"/>
    <n v="151"/>
    <n v="3"/>
    <x v="0"/>
    <n v="2"/>
    <x v="2"/>
    <x v="1"/>
    <s v="Expedited Rules"/>
  </r>
  <r>
    <n v="2433"/>
    <s v="408 Pine St, CityE"/>
    <x v="1227"/>
    <s v="Completed"/>
    <x v="0"/>
    <x v="50"/>
    <x v="2"/>
    <x v="1"/>
    <x v="0"/>
    <n v="195"/>
    <n v="25"/>
    <x v="1"/>
    <n v="3"/>
    <x v="1"/>
    <x v="1"/>
    <s v="Expedited Rules"/>
  </r>
  <r>
    <n v="2434"/>
    <s v="111 Elm St, CityD"/>
    <x v="1228"/>
    <s v="Completed"/>
    <x v="0"/>
    <x v="56"/>
    <x v="0"/>
    <x v="0"/>
    <x v="0"/>
    <n v="171"/>
    <n v="12"/>
    <x v="2"/>
    <n v="1"/>
    <x v="3"/>
    <x v="1"/>
    <s v="Expedited Rules"/>
  </r>
  <r>
    <n v="2435"/>
    <s v="759 Pine St, CityE"/>
    <x v="1229"/>
    <s v="Completed"/>
    <x v="0"/>
    <x v="76"/>
    <x v="2"/>
    <x v="1"/>
    <x v="0"/>
    <n v="107"/>
    <n v="11"/>
    <x v="1"/>
    <n v="3"/>
    <x v="4"/>
    <x v="0"/>
    <s v="Custom Rules"/>
  </r>
  <r>
    <n v="2436"/>
    <s v="175 Elm St, CityA"/>
    <x v="1230"/>
    <s v="In Progress"/>
    <x v="0"/>
    <x v="88"/>
    <x v="0"/>
    <x v="0"/>
    <x v="2"/>
    <n v="185"/>
    <n v="7"/>
    <x v="0"/>
    <n v="2"/>
    <x v="2"/>
    <x v="1"/>
    <s v="Custom Rules"/>
  </r>
  <r>
    <n v="2437"/>
    <s v="15 Elm St, CityA"/>
    <x v="1231"/>
    <s v="Completed"/>
    <x v="0"/>
    <x v="80"/>
    <x v="0"/>
    <x v="3"/>
    <x v="0"/>
    <n v="101"/>
    <n v="17"/>
    <x v="0"/>
    <n v="2"/>
    <x v="0"/>
    <x v="0"/>
    <s v="Standard Rules"/>
  </r>
  <r>
    <n v="2438"/>
    <s v="900 Pine St, CityE"/>
    <x v="1232"/>
    <s v="Completed"/>
    <x v="0"/>
    <x v="13"/>
    <x v="1"/>
    <x v="0"/>
    <x v="0"/>
    <n v="72"/>
    <n v="17"/>
    <x v="1"/>
    <n v="3"/>
    <x v="2"/>
    <x v="1"/>
    <s v="Standard Rules"/>
  </r>
  <r>
    <n v="2439"/>
    <s v="550 Elm St, CityA"/>
    <x v="1233"/>
    <s v="Completed"/>
    <x v="0"/>
    <x v="21"/>
    <x v="1"/>
    <x v="1"/>
    <x v="1"/>
    <n v="217"/>
    <n v="4"/>
    <x v="0"/>
    <n v="2"/>
    <x v="0"/>
    <x v="1"/>
    <s v="Custom Rules"/>
  </r>
  <r>
    <n v="2440"/>
    <s v="644 Elm St, CityC"/>
    <x v="1234"/>
    <s v="In Progress"/>
    <x v="1"/>
    <x v="32"/>
    <x v="1"/>
    <x v="3"/>
    <x v="0"/>
    <n v="233"/>
    <n v="18"/>
    <x v="1"/>
    <n v="3"/>
    <x v="3"/>
    <x v="0"/>
    <s v="Expedited Rules"/>
  </r>
  <r>
    <n v="2441"/>
    <s v="532 Pine St, CityB"/>
    <x v="439"/>
    <s v="Completed"/>
    <x v="0"/>
    <x v="65"/>
    <x v="2"/>
    <x v="3"/>
    <x v="1"/>
    <n v="90"/>
    <n v="10"/>
    <x v="1"/>
    <n v="3"/>
    <x v="4"/>
    <x v="1"/>
    <s v="Custom Rules"/>
  </r>
  <r>
    <n v="2442"/>
    <s v="587 Cedar St, CityC"/>
    <x v="1235"/>
    <s v="In Progress"/>
    <x v="0"/>
    <x v="27"/>
    <x v="0"/>
    <x v="0"/>
    <x v="2"/>
    <n v="79"/>
    <n v="6"/>
    <x v="2"/>
    <n v="1"/>
    <x v="2"/>
    <x v="2"/>
    <s v="Custom Rules"/>
  </r>
  <r>
    <n v="2443"/>
    <s v="753 Pine St, CityE"/>
    <x v="1236"/>
    <s v="In Progress"/>
    <x v="0"/>
    <x v="19"/>
    <x v="0"/>
    <x v="1"/>
    <x v="2"/>
    <n v="80"/>
    <n v="7"/>
    <x v="0"/>
    <n v="2"/>
    <x v="2"/>
    <x v="0"/>
    <s v="Custom Rules"/>
  </r>
  <r>
    <n v="2444"/>
    <s v="449 Elm St, CityD"/>
    <x v="1237"/>
    <s v="In Progress"/>
    <x v="1"/>
    <x v="0"/>
    <x v="0"/>
    <x v="1"/>
    <x v="0"/>
    <n v="133"/>
    <n v="15"/>
    <x v="0"/>
    <n v="2"/>
    <x v="2"/>
    <x v="2"/>
    <s v="Expedited Rules"/>
  </r>
  <r>
    <n v="2445"/>
    <s v="888 Elm St, CityE"/>
    <x v="1238"/>
    <s v="In Progress"/>
    <x v="1"/>
    <x v="38"/>
    <x v="1"/>
    <x v="3"/>
    <x v="0"/>
    <n v="62"/>
    <n v="28"/>
    <x v="1"/>
    <n v="3"/>
    <x v="3"/>
    <x v="0"/>
    <s v="Standard Rules"/>
  </r>
  <r>
    <n v="2446"/>
    <s v="249 Main St, CityE"/>
    <x v="1239"/>
    <s v="In Progress"/>
    <x v="1"/>
    <x v="88"/>
    <x v="0"/>
    <x v="2"/>
    <x v="0"/>
    <n v="215"/>
    <n v="23"/>
    <x v="1"/>
    <n v="3"/>
    <x v="3"/>
    <x v="2"/>
    <s v="Custom Rules"/>
  </r>
  <r>
    <n v="2447"/>
    <s v="182 Cedar St, CityC"/>
    <x v="1240"/>
    <s v="Completed"/>
    <x v="0"/>
    <x v="75"/>
    <x v="1"/>
    <x v="3"/>
    <x v="0"/>
    <n v="228"/>
    <n v="19"/>
    <x v="2"/>
    <n v="1"/>
    <x v="3"/>
    <x v="2"/>
    <s v="Expedited Rules"/>
  </r>
  <r>
    <n v="2448"/>
    <s v="419 Main St, CityC"/>
    <x v="1241"/>
    <s v="In Progress"/>
    <x v="0"/>
    <x v="96"/>
    <x v="0"/>
    <x v="3"/>
    <x v="2"/>
    <n v="232"/>
    <n v="5"/>
    <x v="0"/>
    <n v="2"/>
    <x v="3"/>
    <x v="0"/>
    <s v="Standard Rules"/>
  </r>
  <r>
    <n v="2449"/>
    <s v="235 Cedar St, CityD"/>
    <x v="1242"/>
    <s v="Completed"/>
    <x v="0"/>
    <x v="2"/>
    <x v="2"/>
    <x v="0"/>
    <x v="1"/>
    <n v="73"/>
    <n v="5"/>
    <x v="1"/>
    <n v="3"/>
    <x v="4"/>
    <x v="2"/>
    <s v="Standard Rules"/>
  </r>
  <r>
    <n v="2450"/>
    <s v="983 Main St, CityD"/>
    <x v="1243"/>
    <s v="In Progress"/>
    <x v="0"/>
    <x v="64"/>
    <x v="0"/>
    <x v="2"/>
    <x v="2"/>
    <n v="199"/>
    <n v="5"/>
    <x v="1"/>
    <n v="3"/>
    <x v="2"/>
    <x v="0"/>
    <s v="Standard Rules"/>
  </r>
  <r>
    <n v="2451"/>
    <s v="805 Cedar St, CityE"/>
    <x v="1244"/>
    <s v="In Progress"/>
    <x v="1"/>
    <x v="14"/>
    <x v="1"/>
    <x v="3"/>
    <x v="0"/>
    <n v="236"/>
    <n v="25"/>
    <x v="1"/>
    <n v="3"/>
    <x v="0"/>
    <x v="1"/>
    <s v="Standard Rules"/>
  </r>
  <r>
    <n v="2452"/>
    <s v="737 Pine St, CityD"/>
    <x v="1245"/>
    <s v="In Progress"/>
    <x v="1"/>
    <x v="30"/>
    <x v="0"/>
    <x v="4"/>
    <x v="0"/>
    <n v="204"/>
    <n v="24"/>
    <x v="0"/>
    <n v="2"/>
    <x v="0"/>
    <x v="2"/>
    <s v="Custom Rules"/>
  </r>
  <r>
    <n v="2453"/>
    <s v="698 Main St, CityD"/>
    <x v="353"/>
    <s v="In Progress"/>
    <x v="1"/>
    <x v="33"/>
    <x v="2"/>
    <x v="0"/>
    <x v="0"/>
    <n v="77"/>
    <n v="12"/>
    <x v="2"/>
    <n v="1"/>
    <x v="2"/>
    <x v="1"/>
    <s v="Custom Rules"/>
  </r>
  <r>
    <n v="2454"/>
    <s v="490 Main St, CityD"/>
    <x v="1246"/>
    <s v="In Progress"/>
    <x v="0"/>
    <x v="6"/>
    <x v="1"/>
    <x v="1"/>
    <x v="2"/>
    <n v="183"/>
    <n v="8"/>
    <x v="1"/>
    <n v="3"/>
    <x v="0"/>
    <x v="1"/>
    <s v="Standard Rules"/>
  </r>
  <r>
    <n v="2455"/>
    <s v="882 Pine St, CityB"/>
    <x v="500"/>
    <s v="In Progress"/>
    <x v="1"/>
    <x v="51"/>
    <x v="2"/>
    <x v="2"/>
    <x v="0"/>
    <n v="190"/>
    <n v="11"/>
    <x v="2"/>
    <n v="1"/>
    <x v="1"/>
    <x v="0"/>
    <s v="Custom Rules"/>
  </r>
  <r>
    <n v="2456"/>
    <s v="922 Pine St, CityE"/>
    <x v="914"/>
    <s v="Completed"/>
    <x v="0"/>
    <x v="90"/>
    <x v="0"/>
    <x v="1"/>
    <x v="1"/>
    <n v="147"/>
    <n v="5"/>
    <x v="0"/>
    <n v="2"/>
    <x v="4"/>
    <x v="2"/>
    <s v="Custom Rules"/>
  </r>
  <r>
    <n v="2457"/>
    <s v="799 Elm St, CityA"/>
    <x v="74"/>
    <s v="In Progress"/>
    <x v="1"/>
    <x v="20"/>
    <x v="0"/>
    <x v="2"/>
    <x v="0"/>
    <n v="189"/>
    <n v="24"/>
    <x v="1"/>
    <n v="3"/>
    <x v="2"/>
    <x v="2"/>
    <s v="Custom Rules"/>
  </r>
  <r>
    <n v="2458"/>
    <s v="374 Main St, CityD"/>
    <x v="1247"/>
    <s v="Completed"/>
    <x v="0"/>
    <x v="50"/>
    <x v="1"/>
    <x v="2"/>
    <x v="1"/>
    <n v="221"/>
    <n v="0"/>
    <x v="1"/>
    <n v="3"/>
    <x v="3"/>
    <x v="2"/>
    <s v="Custom Rules"/>
  </r>
  <r>
    <n v="2459"/>
    <s v="554 Elm St, CityA"/>
    <x v="1248"/>
    <s v="In Progress"/>
    <x v="1"/>
    <x v="59"/>
    <x v="1"/>
    <x v="1"/>
    <x v="0"/>
    <n v="194"/>
    <n v="24"/>
    <x v="1"/>
    <n v="3"/>
    <x v="3"/>
    <x v="1"/>
    <s v="Custom Rules"/>
  </r>
  <r>
    <n v="2460"/>
    <s v="675 Elm St, CityB"/>
    <x v="1249"/>
    <s v="In Progress"/>
    <x v="1"/>
    <x v="44"/>
    <x v="1"/>
    <x v="1"/>
    <x v="0"/>
    <n v="122"/>
    <n v="13"/>
    <x v="1"/>
    <n v="3"/>
    <x v="4"/>
    <x v="1"/>
    <s v="Custom Rules"/>
  </r>
  <r>
    <n v="2461"/>
    <s v="230 Oak St, CityC"/>
    <x v="1250"/>
    <s v="In Progress"/>
    <x v="1"/>
    <x v="85"/>
    <x v="0"/>
    <x v="3"/>
    <x v="0"/>
    <n v="136"/>
    <n v="18"/>
    <x v="0"/>
    <n v="2"/>
    <x v="2"/>
    <x v="0"/>
    <s v="Expedited Rules"/>
  </r>
  <r>
    <n v="2462"/>
    <s v="691 Elm St, CityA"/>
    <x v="25"/>
    <s v="In Progress"/>
    <x v="1"/>
    <x v="88"/>
    <x v="0"/>
    <x v="1"/>
    <x v="0"/>
    <n v="72"/>
    <n v="17"/>
    <x v="2"/>
    <n v="1"/>
    <x v="4"/>
    <x v="1"/>
    <s v="Standard Rules"/>
  </r>
  <r>
    <n v="2463"/>
    <s v="403 Oak St, CityA"/>
    <x v="1251"/>
    <s v="In Progress"/>
    <x v="1"/>
    <x v="39"/>
    <x v="0"/>
    <x v="0"/>
    <x v="0"/>
    <n v="189"/>
    <n v="27"/>
    <x v="0"/>
    <n v="2"/>
    <x v="3"/>
    <x v="2"/>
    <s v="Custom Rules"/>
  </r>
  <r>
    <n v="2464"/>
    <s v="796 Oak St, CityE"/>
    <x v="1252"/>
    <s v="In Progress"/>
    <x v="0"/>
    <x v="15"/>
    <x v="2"/>
    <x v="4"/>
    <x v="2"/>
    <n v="227"/>
    <n v="0"/>
    <x v="2"/>
    <n v="1"/>
    <x v="4"/>
    <x v="1"/>
    <s v="Expedited Rules"/>
  </r>
  <r>
    <n v="2465"/>
    <s v="459 Main St, CityC"/>
    <x v="357"/>
    <s v="In Progress"/>
    <x v="1"/>
    <x v="32"/>
    <x v="1"/>
    <x v="1"/>
    <x v="0"/>
    <n v="152"/>
    <n v="23"/>
    <x v="0"/>
    <n v="2"/>
    <x v="1"/>
    <x v="0"/>
    <s v="Standard Rules"/>
  </r>
  <r>
    <n v="2466"/>
    <s v="415 Cedar St, CityB"/>
    <x v="1"/>
    <s v="Completed"/>
    <x v="0"/>
    <x v="34"/>
    <x v="2"/>
    <x v="3"/>
    <x v="0"/>
    <n v="170"/>
    <n v="21"/>
    <x v="0"/>
    <n v="2"/>
    <x v="4"/>
    <x v="1"/>
    <s v="Custom Rules"/>
  </r>
  <r>
    <n v="2467"/>
    <s v="751 Main St, CityE"/>
    <x v="1253"/>
    <s v="Completed"/>
    <x v="0"/>
    <x v="85"/>
    <x v="0"/>
    <x v="3"/>
    <x v="0"/>
    <n v="162"/>
    <n v="16"/>
    <x v="2"/>
    <n v="1"/>
    <x v="0"/>
    <x v="0"/>
    <s v="Custom Rules"/>
  </r>
  <r>
    <n v="2468"/>
    <s v="667 Elm St, CityA"/>
    <x v="1254"/>
    <s v="In Progress"/>
    <x v="0"/>
    <x v="5"/>
    <x v="2"/>
    <x v="3"/>
    <x v="2"/>
    <n v="144"/>
    <n v="0"/>
    <x v="2"/>
    <n v="1"/>
    <x v="0"/>
    <x v="0"/>
    <s v="Standard Rules"/>
  </r>
  <r>
    <n v="2469"/>
    <s v="585 Elm St, CityC"/>
    <x v="1246"/>
    <s v="In Progress"/>
    <x v="1"/>
    <x v="45"/>
    <x v="0"/>
    <x v="1"/>
    <x v="0"/>
    <n v="130"/>
    <n v="24"/>
    <x v="0"/>
    <n v="2"/>
    <x v="1"/>
    <x v="1"/>
    <s v="Standard Rules"/>
  </r>
  <r>
    <n v="2470"/>
    <s v="582 Pine St, CityD"/>
    <x v="1255"/>
    <s v="In Progress"/>
    <x v="0"/>
    <x v="17"/>
    <x v="2"/>
    <x v="0"/>
    <x v="2"/>
    <n v="128"/>
    <n v="2"/>
    <x v="2"/>
    <n v="1"/>
    <x v="0"/>
    <x v="1"/>
    <s v="Standard Rules"/>
  </r>
  <r>
    <n v="2471"/>
    <s v="774 Cedar St, CityA"/>
    <x v="1256"/>
    <s v="In Progress"/>
    <x v="1"/>
    <x v="40"/>
    <x v="2"/>
    <x v="3"/>
    <x v="0"/>
    <n v="75"/>
    <n v="15"/>
    <x v="1"/>
    <n v="3"/>
    <x v="1"/>
    <x v="0"/>
    <s v="Custom Rules"/>
  </r>
  <r>
    <n v="2472"/>
    <s v="571 Cedar St, CityE"/>
    <x v="1257"/>
    <s v="Completed"/>
    <x v="0"/>
    <x v="43"/>
    <x v="0"/>
    <x v="1"/>
    <x v="0"/>
    <n v="169"/>
    <n v="26"/>
    <x v="0"/>
    <n v="2"/>
    <x v="2"/>
    <x v="0"/>
    <s v="Expedited Rules"/>
  </r>
  <r>
    <n v="2473"/>
    <s v="792 Oak St, CityB"/>
    <x v="1258"/>
    <s v="In Progress"/>
    <x v="1"/>
    <x v="85"/>
    <x v="0"/>
    <x v="4"/>
    <x v="0"/>
    <n v="228"/>
    <n v="19"/>
    <x v="1"/>
    <n v="3"/>
    <x v="1"/>
    <x v="1"/>
    <s v="Custom Rules"/>
  </r>
  <r>
    <n v="2474"/>
    <s v="441 Cedar St, CityE"/>
    <x v="1259"/>
    <s v="Completed"/>
    <x v="0"/>
    <x v="7"/>
    <x v="2"/>
    <x v="0"/>
    <x v="1"/>
    <n v="106"/>
    <n v="10"/>
    <x v="1"/>
    <n v="3"/>
    <x v="3"/>
    <x v="2"/>
    <s v="Custom Rules"/>
  </r>
  <r>
    <n v="2475"/>
    <s v="555 Oak St, CityE"/>
    <x v="508"/>
    <s v="Completed"/>
    <x v="0"/>
    <x v="8"/>
    <x v="2"/>
    <x v="0"/>
    <x v="0"/>
    <n v="216"/>
    <n v="24"/>
    <x v="2"/>
    <n v="1"/>
    <x v="0"/>
    <x v="2"/>
    <s v="Standard Rules"/>
  </r>
  <r>
    <n v="2476"/>
    <s v="889 Main St, CityB"/>
    <x v="1260"/>
    <s v="In Progress"/>
    <x v="1"/>
    <x v="20"/>
    <x v="0"/>
    <x v="4"/>
    <x v="0"/>
    <n v="197"/>
    <n v="15"/>
    <x v="2"/>
    <n v="1"/>
    <x v="0"/>
    <x v="1"/>
    <s v="Standard Rules"/>
  </r>
  <r>
    <n v="2477"/>
    <s v="130 Main St, CityC"/>
    <x v="669"/>
    <s v="In Progress"/>
    <x v="1"/>
    <x v="29"/>
    <x v="1"/>
    <x v="4"/>
    <x v="0"/>
    <n v="235"/>
    <n v="13"/>
    <x v="2"/>
    <n v="1"/>
    <x v="4"/>
    <x v="2"/>
    <s v="Standard Rules"/>
  </r>
  <r>
    <n v="2478"/>
    <s v="818 Main St, CityE"/>
    <x v="676"/>
    <s v="Completed"/>
    <x v="0"/>
    <x v="44"/>
    <x v="2"/>
    <x v="1"/>
    <x v="0"/>
    <n v="158"/>
    <n v="23"/>
    <x v="2"/>
    <n v="1"/>
    <x v="3"/>
    <x v="1"/>
    <s v="Expedited Rules"/>
  </r>
  <r>
    <n v="2479"/>
    <s v="709 Elm St, CityE"/>
    <x v="1261"/>
    <s v="Completed"/>
    <x v="0"/>
    <x v="93"/>
    <x v="2"/>
    <x v="0"/>
    <x v="1"/>
    <n v="129"/>
    <n v="6"/>
    <x v="2"/>
    <n v="1"/>
    <x v="0"/>
    <x v="2"/>
    <s v="Expedited Rules"/>
  </r>
  <r>
    <n v="2480"/>
    <s v="444 Cedar St, CityC"/>
    <x v="1126"/>
    <s v="Completed"/>
    <x v="0"/>
    <x v="18"/>
    <x v="1"/>
    <x v="1"/>
    <x v="1"/>
    <n v="155"/>
    <n v="9"/>
    <x v="2"/>
    <n v="1"/>
    <x v="0"/>
    <x v="2"/>
    <s v="Custom Rules"/>
  </r>
  <r>
    <n v="2481"/>
    <s v="520 Oak St, CityB"/>
    <x v="1262"/>
    <s v="In Progress"/>
    <x v="1"/>
    <x v="19"/>
    <x v="1"/>
    <x v="4"/>
    <x v="0"/>
    <n v="224"/>
    <n v="14"/>
    <x v="0"/>
    <n v="2"/>
    <x v="3"/>
    <x v="0"/>
    <s v="Standard Rules"/>
  </r>
  <r>
    <n v="2482"/>
    <s v="306 Cedar St, CityC"/>
    <x v="1263"/>
    <s v="Completed"/>
    <x v="0"/>
    <x v="29"/>
    <x v="2"/>
    <x v="0"/>
    <x v="0"/>
    <n v="176"/>
    <n v="12"/>
    <x v="2"/>
    <n v="1"/>
    <x v="1"/>
    <x v="2"/>
    <s v="Expedited Rules"/>
  </r>
  <r>
    <n v="2483"/>
    <s v="867 Cedar St, CityE"/>
    <x v="1264"/>
    <s v="In Progress"/>
    <x v="0"/>
    <x v="11"/>
    <x v="2"/>
    <x v="2"/>
    <x v="2"/>
    <n v="122"/>
    <n v="7"/>
    <x v="2"/>
    <n v="1"/>
    <x v="4"/>
    <x v="1"/>
    <s v="Standard Rules"/>
  </r>
  <r>
    <n v="2484"/>
    <s v="567 Main St, CityA"/>
    <x v="1265"/>
    <s v="Completed"/>
    <x v="0"/>
    <x v="29"/>
    <x v="0"/>
    <x v="2"/>
    <x v="1"/>
    <n v="115"/>
    <n v="1"/>
    <x v="1"/>
    <n v="3"/>
    <x v="2"/>
    <x v="0"/>
    <s v="Expedited Rules"/>
  </r>
  <r>
    <n v="2485"/>
    <s v="291 Oak St, CityD"/>
    <x v="1266"/>
    <s v="In Progress"/>
    <x v="0"/>
    <x v="83"/>
    <x v="1"/>
    <x v="4"/>
    <x v="2"/>
    <n v="222"/>
    <n v="4"/>
    <x v="0"/>
    <n v="2"/>
    <x v="3"/>
    <x v="0"/>
    <s v="Standard Rules"/>
  </r>
  <r>
    <n v="2486"/>
    <s v="642 Cedar St, CityE"/>
    <x v="1267"/>
    <s v="In Progress"/>
    <x v="0"/>
    <x v="74"/>
    <x v="1"/>
    <x v="1"/>
    <x v="2"/>
    <n v="159"/>
    <n v="6"/>
    <x v="2"/>
    <n v="1"/>
    <x v="2"/>
    <x v="0"/>
    <s v="Custom Rules"/>
  </r>
  <r>
    <n v="2487"/>
    <s v="469 Main St, CityD"/>
    <x v="1268"/>
    <s v="Completed"/>
    <x v="0"/>
    <x v="59"/>
    <x v="0"/>
    <x v="4"/>
    <x v="0"/>
    <n v="211"/>
    <n v="26"/>
    <x v="1"/>
    <n v="3"/>
    <x v="2"/>
    <x v="1"/>
    <s v="Standard Rules"/>
  </r>
  <r>
    <n v="2488"/>
    <s v="94 Oak St, CityB"/>
    <x v="1269"/>
    <s v="In Progress"/>
    <x v="1"/>
    <x v="79"/>
    <x v="1"/>
    <x v="0"/>
    <x v="0"/>
    <n v="172"/>
    <n v="11"/>
    <x v="0"/>
    <n v="2"/>
    <x v="2"/>
    <x v="1"/>
    <s v="Custom Rules"/>
  </r>
  <r>
    <n v="2489"/>
    <s v="241 Cedar St, CityD"/>
    <x v="1061"/>
    <s v="Completed"/>
    <x v="0"/>
    <x v="5"/>
    <x v="1"/>
    <x v="3"/>
    <x v="0"/>
    <n v="92"/>
    <n v="29"/>
    <x v="1"/>
    <n v="3"/>
    <x v="0"/>
    <x v="2"/>
    <s v="Expedited Rules"/>
  </r>
  <r>
    <n v="2490"/>
    <s v="459 Pine St, CityD"/>
    <x v="411"/>
    <s v="Completed"/>
    <x v="0"/>
    <x v="60"/>
    <x v="0"/>
    <x v="0"/>
    <x v="1"/>
    <n v="103"/>
    <n v="4"/>
    <x v="2"/>
    <n v="1"/>
    <x v="1"/>
    <x v="2"/>
    <s v="Expedited Rules"/>
  </r>
  <r>
    <n v="2491"/>
    <s v="201 Cedar St, CityB"/>
    <x v="1270"/>
    <s v="Completed"/>
    <x v="0"/>
    <x v="40"/>
    <x v="2"/>
    <x v="0"/>
    <x v="0"/>
    <n v="119"/>
    <n v="17"/>
    <x v="1"/>
    <n v="3"/>
    <x v="1"/>
    <x v="1"/>
    <s v="Custom Rules"/>
  </r>
  <r>
    <n v="2492"/>
    <s v="27 Cedar St, CityD"/>
    <x v="850"/>
    <s v="In Progress"/>
    <x v="0"/>
    <x v="81"/>
    <x v="0"/>
    <x v="2"/>
    <x v="2"/>
    <n v="202"/>
    <n v="0"/>
    <x v="1"/>
    <n v="3"/>
    <x v="2"/>
    <x v="2"/>
    <s v="Standard Rules"/>
  </r>
  <r>
    <n v="2493"/>
    <s v="282 Pine St, CityA"/>
    <x v="1271"/>
    <s v="In Progress"/>
    <x v="0"/>
    <x v="62"/>
    <x v="2"/>
    <x v="3"/>
    <x v="2"/>
    <n v="104"/>
    <n v="2"/>
    <x v="1"/>
    <n v="3"/>
    <x v="4"/>
    <x v="2"/>
    <s v="Custom Rules"/>
  </r>
  <r>
    <n v="2494"/>
    <s v="987 Cedar St, CityA"/>
    <x v="1272"/>
    <s v="Completed"/>
    <x v="0"/>
    <x v="89"/>
    <x v="1"/>
    <x v="1"/>
    <x v="1"/>
    <n v="71"/>
    <n v="3"/>
    <x v="0"/>
    <n v="2"/>
    <x v="4"/>
    <x v="2"/>
    <s v="Standard Rules"/>
  </r>
  <r>
    <n v="2495"/>
    <s v="737 Pine St, CityD"/>
    <x v="1273"/>
    <s v="Completed"/>
    <x v="0"/>
    <x v="42"/>
    <x v="0"/>
    <x v="2"/>
    <x v="1"/>
    <n v="226"/>
    <n v="8"/>
    <x v="1"/>
    <n v="3"/>
    <x v="4"/>
    <x v="1"/>
    <s v="Custom Rules"/>
  </r>
  <r>
    <n v="2496"/>
    <s v="626 Cedar St, CityD"/>
    <x v="1274"/>
    <s v="In Progress"/>
    <x v="1"/>
    <x v="50"/>
    <x v="1"/>
    <x v="0"/>
    <x v="0"/>
    <n v="213"/>
    <n v="18"/>
    <x v="1"/>
    <n v="3"/>
    <x v="0"/>
    <x v="2"/>
    <s v="Expedited Rules"/>
  </r>
  <r>
    <n v="2497"/>
    <s v="394 Cedar St, CityB"/>
    <x v="154"/>
    <s v="In Progress"/>
    <x v="1"/>
    <x v="97"/>
    <x v="0"/>
    <x v="0"/>
    <x v="0"/>
    <n v="142"/>
    <n v="21"/>
    <x v="2"/>
    <n v="1"/>
    <x v="0"/>
    <x v="2"/>
    <s v="Custom Rules"/>
  </r>
  <r>
    <n v="2498"/>
    <s v="878 Cedar St, CityE"/>
    <x v="1275"/>
    <s v="In Progress"/>
    <x v="1"/>
    <x v="77"/>
    <x v="2"/>
    <x v="1"/>
    <x v="0"/>
    <n v="82"/>
    <n v="16"/>
    <x v="1"/>
    <n v="3"/>
    <x v="1"/>
    <x v="1"/>
    <s v="Standard Rules"/>
  </r>
  <r>
    <n v="2499"/>
    <s v="938 Pine St, CityE"/>
    <x v="1276"/>
    <s v="In Progress"/>
    <x v="0"/>
    <x v="65"/>
    <x v="1"/>
    <x v="4"/>
    <x v="2"/>
    <n v="141"/>
    <n v="7"/>
    <x v="2"/>
    <n v="1"/>
    <x v="0"/>
    <x v="1"/>
    <s v="Standard Rules"/>
  </r>
  <r>
    <n v="2500"/>
    <s v="510 Elm St, CityB"/>
    <x v="1180"/>
    <s v="Completed"/>
    <x v="0"/>
    <x v="79"/>
    <x v="1"/>
    <x v="2"/>
    <x v="0"/>
    <n v="134"/>
    <n v="23"/>
    <x v="2"/>
    <n v="1"/>
    <x v="3"/>
    <x v="0"/>
    <s v="Standard Rul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7CEC12F-7467-4DB1-8F1D-B70D261411B5}" name="PivotTable14"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B62:C83" firstHeaderRow="1" firstDataRow="1" firstDataCol="1"/>
  <pivotFields count="19">
    <pivotField showAll="0"/>
    <pivotField showAll="0"/>
    <pivotField numFmtId="22" showAll="0">
      <items count="1278">
        <item x="413"/>
        <item x="1141"/>
        <item x="1222"/>
        <item x="228"/>
        <item x="216"/>
        <item x="268"/>
        <item x="865"/>
        <item x="728"/>
        <item x="1221"/>
        <item x="645"/>
        <item x="544"/>
        <item x="152"/>
        <item x="937"/>
        <item x="74"/>
        <item x="663"/>
        <item x="226"/>
        <item x="632"/>
        <item x="1002"/>
        <item x="80"/>
        <item x="185"/>
        <item x="517"/>
        <item x="408"/>
        <item x="113"/>
        <item x="339"/>
        <item x="293"/>
        <item x="526"/>
        <item x="492"/>
        <item x="610"/>
        <item x="718"/>
        <item x="1075"/>
        <item x="192"/>
        <item x="1130"/>
        <item x="821"/>
        <item x="143"/>
        <item x="837"/>
        <item x="683"/>
        <item x="167"/>
        <item x="660"/>
        <item x="1156"/>
        <item x="614"/>
        <item x="1175"/>
        <item x="1078"/>
        <item x="603"/>
        <item x="90"/>
        <item x="214"/>
        <item x="1058"/>
        <item x="109"/>
        <item x="484"/>
        <item x="810"/>
        <item x="713"/>
        <item x="246"/>
        <item x="565"/>
        <item x="781"/>
        <item x="251"/>
        <item x="479"/>
        <item x="972"/>
        <item x="40"/>
        <item x="4"/>
        <item x="826"/>
        <item x="181"/>
        <item x="1050"/>
        <item x="705"/>
        <item x="496"/>
        <item x="1018"/>
        <item x="1268"/>
        <item x="753"/>
        <item x="201"/>
        <item x="980"/>
        <item x="164"/>
        <item x="400"/>
        <item x="453"/>
        <item x="386"/>
        <item x="779"/>
        <item x="34"/>
        <item x="735"/>
        <item x="261"/>
        <item x="1021"/>
        <item x="889"/>
        <item x="250"/>
        <item x="265"/>
        <item x="356"/>
        <item x="1047"/>
        <item x="633"/>
        <item x="5"/>
        <item x="1057"/>
        <item x="795"/>
        <item x="501"/>
        <item x="242"/>
        <item x="605"/>
        <item x="653"/>
        <item x="29"/>
        <item x="389"/>
        <item x="750"/>
        <item x="567"/>
        <item x="237"/>
        <item x="368"/>
        <item x="886"/>
        <item x="712"/>
        <item x="1190"/>
        <item x="1259"/>
        <item x="643"/>
        <item x="562"/>
        <item x="487"/>
        <item x="189"/>
        <item x="1041"/>
        <item x="447"/>
        <item x="924"/>
        <item x="547"/>
        <item x="1127"/>
        <item x="351"/>
        <item x="348"/>
        <item x="738"/>
        <item x="1077"/>
        <item x="209"/>
        <item x="1147"/>
        <item x="379"/>
        <item x="587"/>
        <item x="693"/>
        <item x="374"/>
        <item x="898"/>
        <item x="145"/>
        <item x="621"/>
        <item x="1151"/>
        <item x="1203"/>
        <item x="258"/>
        <item x="510"/>
        <item x="1189"/>
        <item x="38"/>
        <item x="1223"/>
        <item x="648"/>
        <item x="277"/>
        <item x="445"/>
        <item x="977"/>
        <item x="225"/>
        <item x="1248"/>
        <item x="1198"/>
        <item x="8"/>
        <item x="629"/>
        <item x="313"/>
        <item x="908"/>
        <item x="1"/>
        <item x="731"/>
        <item x="1213"/>
        <item x="543"/>
        <item x="1006"/>
        <item x="302"/>
        <item x="233"/>
        <item x="798"/>
        <item x="541"/>
        <item x="303"/>
        <item x="163"/>
        <item x="2"/>
        <item x="589"/>
        <item x="822"/>
        <item x="357"/>
        <item x="557"/>
        <item x="1085"/>
        <item x="392"/>
        <item x="958"/>
        <item x="1191"/>
        <item x="172"/>
        <item x="667"/>
        <item x="701"/>
        <item x="372"/>
        <item x="204"/>
        <item x="208"/>
        <item x="555"/>
        <item x="1172"/>
        <item x="782"/>
        <item x="1149"/>
        <item x="607"/>
        <item x="9"/>
        <item x="195"/>
        <item x="472"/>
        <item x="482"/>
        <item x="236"/>
        <item x="99"/>
        <item x="617"/>
        <item x="868"/>
        <item x="421"/>
        <item x="341"/>
        <item x="27"/>
        <item x="358"/>
        <item x="622"/>
        <item x="256"/>
        <item x="1186"/>
        <item x="575"/>
        <item x="688"/>
        <item x="156"/>
        <item x="373"/>
        <item x="1010"/>
        <item x="454"/>
        <item x="885"/>
        <item x="166"/>
        <item x="309"/>
        <item x="262"/>
        <item x="227"/>
        <item x="290"/>
        <item x="1201"/>
        <item x="1178"/>
        <item x="851"/>
        <item x="522"/>
        <item x="175"/>
        <item x="1052"/>
        <item x="481"/>
        <item x="95"/>
        <item x="883"/>
        <item x="658"/>
        <item x="869"/>
        <item x="996"/>
        <item x="554"/>
        <item x="138"/>
        <item x="719"/>
        <item x="78"/>
        <item x="52"/>
        <item x="94"/>
        <item x="298"/>
        <item x="444"/>
        <item x="1247"/>
        <item x="961"/>
        <item x="292"/>
        <item x="703"/>
        <item x="982"/>
        <item x="754"/>
        <item x="608"/>
        <item x="1199"/>
        <item x="1049"/>
        <item x="35"/>
        <item x="1126"/>
        <item x="1001"/>
        <item x="196"/>
        <item x="19"/>
        <item x="476"/>
        <item x="271"/>
        <item x="634"/>
        <item x="315"/>
        <item x="435"/>
        <item x="158"/>
        <item x="862"/>
        <item x="860"/>
        <item x="350"/>
        <item x="429"/>
        <item x="184"/>
        <item x="880"/>
        <item x="1105"/>
        <item x="662"/>
        <item x="129"/>
        <item x="1073"/>
        <item x="71"/>
        <item x="366"/>
        <item x="410"/>
        <item x="231"/>
        <item x="53"/>
        <item x="895"/>
        <item x="316"/>
        <item x="745"/>
        <item x="110"/>
        <item x="1225"/>
        <item x="1209"/>
        <item x="45"/>
        <item x="1174"/>
        <item x="266"/>
        <item x="858"/>
        <item x="505"/>
        <item x="855"/>
        <item x="716"/>
        <item x="1134"/>
        <item x="1038"/>
        <item x="347"/>
        <item x="1113"/>
        <item x="1188"/>
        <item x="123"/>
        <item x="1208"/>
        <item x="771"/>
        <item x="1240"/>
        <item x="1254"/>
        <item x="245"/>
        <item x="955"/>
        <item x="503"/>
        <item x="1146"/>
        <item x="1153"/>
        <item x="260"/>
        <item x="48"/>
        <item x="1215"/>
        <item x="307"/>
        <item x="720"/>
        <item x="777"/>
        <item x="353"/>
        <item x="1091"/>
        <item x="935"/>
        <item x="794"/>
        <item x="692"/>
        <item x="768"/>
        <item x="553"/>
        <item x="1138"/>
        <item x="531"/>
        <item x="537"/>
        <item x="1103"/>
        <item x="103"/>
        <item x="975"/>
        <item x="135"/>
        <item x="305"/>
        <item x="462"/>
        <item x="1100"/>
        <item x="824"/>
        <item x="500"/>
        <item x="560"/>
        <item x="1237"/>
        <item x="295"/>
        <item x="446"/>
        <item x="1233"/>
        <item x="678"/>
        <item x="722"/>
        <item x="455"/>
        <item x="1095"/>
        <item x="508"/>
        <item x="1048"/>
        <item x="1243"/>
        <item x="516"/>
        <item x="1235"/>
        <item x="212"/>
        <item x="1054"/>
        <item x="1107"/>
        <item x="1260"/>
        <item x="805"/>
        <item x="36"/>
        <item x="360"/>
        <item x="1070"/>
        <item x="620"/>
        <item x="799"/>
        <item x="965"/>
        <item x="1234"/>
        <item x="706"/>
        <item x="119"/>
        <item x="345"/>
        <item x="1160"/>
        <item x="478"/>
        <item x="176"/>
        <item x="559"/>
        <item x="1275"/>
        <item x="613"/>
        <item x="680"/>
        <item x="159"/>
        <item x="1129"/>
        <item x="1024"/>
        <item x="564"/>
        <item x="289"/>
        <item x="721"/>
        <item x="676"/>
        <item x="409"/>
        <item x="533"/>
        <item x="369"/>
        <item x="910"/>
        <item x="403"/>
        <item x="169"/>
        <item x="928"/>
        <item x="561"/>
        <item x="330"/>
        <item x="987"/>
        <item x="551"/>
        <item x="1065"/>
        <item x="616"/>
        <item x="355"/>
        <item x="1053"/>
        <item x="884"/>
        <item x="929"/>
        <item x="685"/>
        <item x="536"/>
        <item x="1011"/>
        <item x="96"/>
        <item x="10"/>
        <item x="91"/>
        <item x="1131"/>
        <item x="867"/>
        <item x="442"/>
        <item x="549"/>
        <item x="969"/>
        <item x="661"/>
        <item x="168"/>
        <item x="1039"/>
        <item x="402"/>
        <item x="952"/>
        <item x="970"/>
        <item x="710"/>
        <item x="873"/>
        <item x="874"/>
        <item x="700"/>
        <item x="279"/>
        <item x="1202"/>
        <item x="1064"/>
        <item x="1114"/>
        <item x="342"/>
        <item x="377"/>
        <item x="1007"/>
        <item x="788"/>
        <item x="582"/>
        <item x="836"/>
        <item x="46"/>
        <item x="1080"/>
        <item x="776"/>
        <item x="628"/>
        <item x="748"/>
        <item x="125"/>
        <item x="118"/>
        <item x="207"/>
        <item x="202"/>
        <item x="70"/>
        <item x="571"/>
        <item x="124"/>
        <item x="12"/>
        <item x="297"/>
        <item x="418"/>
        <item x="749"/>
        <item x="101"/>
        <item x="333"/>
        <item x="513"/>
        <item x="742"/>
        <item x="311"/>
        <item x="65"/>
        <item x="951"/>
        <item x="999"/>
        <item x="73"/>
        <item x="580"/>
        <item x="1253"/>
        <item x="623"/>
        <item x="817"/>
        <item x="428"/>
        <item x="539"/>
        <item x="1249"/>
        <item x="20"/>
        <item x="280"/>
        <item x="1055"/>
        <item x="1086"/>
        <item x="205"/>
        <item x="808"/>
        <item x="450"/>
        <item x="434"/>
        <item x="267"/>
        <item x="864"/>
        <item x="157"/>
        <item x="671"/>
        <item x="586"/>
        <item x="789"/>
        <item x="1099"/>
        <item x="527"/>
        <item x="174"/>
        <item x="1177"/>
        <item x="24"/>
        <item x="14"/>
        <item x="210"/>
        <item x="200"/>
        <item x="1169"/>
        <item x="456"/>
        <item x="255"/>
        <item x="171"/>
        <item x="1242"/>
        <item x="83"/>
        <item x="466"/>
        <item x="532"/>
        <item x="3"/>
        <item x="675"/>
        <item x="1063"/>
        <item x="652"/>
        <item x="1164"/>
        <item x="395"/>
        <item x="1066"/>
        <item x="222"/>
        <item x="121"/>
        <item x="595"/>
        <item x="137"/>
        <item x="235"/>
        <item x="104"/>
        <item x="131"/>
        <item x="1179"/>
        <item x="1029"/>
        <item x="1034"/>
        <item x="708"/>
        <item x="791"/>
        <item x="1180"/>
        <item x="468"/>
        <item x="1044"/>
        <item x="470"/>
        <item x="524"/>
        <item x="57"/>
        <item x="183"/>
        <item x="699"/>
        <item x="146"/>
        <item x="717"/>
        <item x="257"/>
        <item x="328"/>
        <item x="427"/>
        <item x="1112"/>
        <item x="1207"/>
        <item x="1150"/>
        <item x="815"/>
        <item x="493"/>
        <item x="840"/>
        <item x="830"/>
        <item x="925"/>
        <item x="825"/>
        <item x="287"/>
        <item x="114"/>
        <item x="576"/>
        <item x="1096"/>
        <item x="1152"/>
        <item x="963"/>
        <item x="483"/>
        <item x="674"/>
        <item x="723"/>
        <item x="1051"/>
        <item x="179"/>
        <item x="956"/>
        <item x="1197"/>
        <item x="665"/>
        <item x="449"/>
        <item x="241"/>
        <item x="334"/>
        <item x="82"/>
        <item x="1176"/>
        <item x="953"/>
        <item x="950"/>
        <item x="631"/>
        <item x="1255"/>
        <item x="948"/>
        <item x="436"/>
        <item x="276"/>
        <item x="1244"/>
        <item x="344"/>
        <item x="1218"/>
        <item x="829"/>
        <item x="920"/>
        <item x="762"/>
        <item x="461"/>
        <item x="1123"/>
        <item x="93"/>
        <item x="1246"/>
        <item x="506"/>
        <item x="726"/>
        <item x="1170"/>
        <item x="943"/>
        <item x="285"/>
        <item x="636"/>
        <item x="422"/>
        <item x="1067"/>
        <item x="1098"/>
        <item x="120"/>
        <item x="968"/>
        <item x="741"/>
        <item x="197"/>
        <item x="1236"/>
        <item x="739"/>
        <item x="87"/>
        <item x="1074"/>
        <item x="16"/>
        <item x="649"/>
        <item x="936"/>
        <item x="306"/>
        <item x="474"/>
        <item x="983"/>
        <item x="1135"/>
        <item x="973"/>
        <item x="77"/>
        <item x="806"/>
        <item x="1089"/>
        <item x="178"/>
        <item x="906"/>
        <item x="1043"/>
        <item x="695"/>
        <item x="1000"/>
        <item x="870"/>
        <item x="737"/>
        <item x="127"/>
        <item x="879"/>
        <item x="1097"/>
        <item x="813"/>
        <item x="847"/>
        <item x="770"/>
        <item x="1084"/>
        <item x="448"/>
        <item x="471"/>
        <item x="451"/>
        <item x="702"/>
        <item x="1137"/>
        <item x="1241"/>
        <item x="1196"/>
        <item x="592"/>
        <item x="1258"/>
        <item x="59"/>
        <item x="785"/>
        <item x="252"/>
        <item x="391"/>
        <item x="1165"/>
        <item x="92"/>
        <item x="881"/>
        <item x="1115"/>
        <item x="1168"/>
        <item x="0"/>
        <item x="751"/>
        <item x="47"/>
        <item x="76"/>
        <item x="491"/>
        <item x="149"/>
        <item x="714"/>
        <item x="1212"/>
        <item x="640"/>
        <item x="511"/>
        <item x="593"/>
        <item x="452"/>
        <item x="521"/>
        <item x="459"/>
        <item x="393"/>
        <item x="602"/>
        <item x="793"/>
        <item x="746"/>
        <item x="132"/>
        <item x="912"/>
        <item x="1211"/>
        <item x="947"/>
        <item x="512"/>
        <item x="1030"/>
        <item x="590"/>
        <item x="834"/>
        <item x="325"/>
        <item x="229"/>
        <item x="25"/>
        <item x="440"/>
        <item x="896"/>
        <item x="18"/>
        <item x="1017"/>
        <item x="112"/>
        <item x="1088"/>
        <item x="238"/>
        <item x="240"/>
        <item x="475"/>
        <item x="814"/>
        <item x="585"/>
        <item x="244"/>
        <item x="424"/>
        <item x="911"/>
        <item x="1270"/>
        <item x="816"/>
        <item x="1004"/>
        <item x="578"/>
        <item x="416"/>
        <item x="423"/>
        <item x="945"/>
        <item x="1081"/>
        <item x="1082"/>
        <item x="300"/>
        <item x="321"/>
        <item x="573"/>
        <item x="775"/>
        <item x="364"/>
        <item x="319"/>
        <item x="336"/>
        <item x="1019"/>
        <item x="1224"/>
        <item x="1276"/>
        <item x="480"/>
        <item x="51"/>
        <item x="283"/>
        <item x="161"/>
        <item x="75"/>
        <item x="985"/>
        <item x="1154"/>
        <item x="933"/>
        <item x="625"/>
        <item x="568"/>
        <item x="803"/>
        <item x="97"/>
        <item x="774"/>
        <item x="579"/>
        <item x="638"/>
        <item x="340"/>
        <item x="224"/>
        <item x="84"/>
        <item x="43"/>
        <item x="1195"/>
        <item x="411"/>
        <item x="583"/>
        <item x="378"/>
        <item x="838"/>
        <item x="919"/>
        <item x="569"/>
        <item x="784"/>
        <item x="773"/>
        <item x="866"/>
        <item x="381"/>
        <item x="800"/>
        <item x="188"/>
        <item x="1183"/>
        <item x="380"/>
        <item x="611"/>
        <item x="349"/>
        <item x="535"/>
        <item x="182"/>
        <item x="320"/>
        <item x="960"/>
        <item x="1219"/>
        <item x="1068"/>
        <item x="1228"/>
        <item x="17"/>
        <item x="552"/>
        <item x="697"/>
        <item x="211"/>
        <item x="1206"/>
        <item x="153"/>
        <item x="346"/>
        <item x="752"/>
        <item x="1020"/>
        <item x="918"/>
        <item x="494"/>
        <item x="42"/>
        <item x="162"/>
        <item x="650"/>
        <item x="441"/>
        <item x="736"/>
        <item x="215"/>
        <item x="281"/>
        <item x="921"/>
        <item x="849"/>
        <item x="490"/>
        <item x="473"/>
        <item x="923"/>
        <item x="457"/>
        <item x="1155"/>
        <item x="243"/>
        <item x="1122"/>
        <item x="1194"/>
        <item x="1166"/>
        <item x="1133"/>
        <item x="734"/>
        <item x="134"/>
        <item x="1008"/>
        <item x="1159"/>
        <item x="458"/>
        <item x="213"/>
        <item x="367"/>
        <item x="221"/>
        <item x="219"/>
        <item x="835"/>
        <item x="128"/>
        <item x="1016"/>
        <item x="397"/>
        <item x="856"/>
        <item x="431"/>
        <item x="15"/>
        <item x="1014"/>
        <item x="698"/>
        <item x="763"/>
        <item x="525"/>
        <item x="637"/>
        <item x="323"/>
        <item x="1032"/>
        <item x="1229"/>
        <item x="891"/>
        <item x="915"/>
        <item x="382"/>
        <item x="767"/>
        <item x="1157"/>
        <item x="757"/>
        <item x="274"/>
        <item x="509"/>
        <item x="1181"/>
        <item x="419"/>
        <item x="934"/>
        <item x="588"/>
        <item x="594"/>
        <item x="832"/>
        <item x="58"/>
        <item x="538"/>
        <item x="469"/>
        <item x="264"/>
        <item x="577"/>
        <item x="992"/>
        <item x="1012"/>
        <item x="893"/>
        <item x="962"/>
        <item x="278"/>
        <item x="30"/>
        <item x="659"/>
        <item x="606"/>
        <item x="1210"/>
        <item x="33"/>
        <item x="390"/>
        <item x="760"/>
        <item x="598"/>
        <item x="845"/>
        <item x="488"/>
        <item x="591"/>
        <item x="1227"/>
        <item x="1239"/>
        <item x="430"/>
        <item x="67"/>
        <item x="64"/>
        <item x="294"/>
        <item x="966"/>
        <item x="107"/>
        <item x="1109"/>
        <item x="984"/>
        <item x="853"/>
        <item x="724"/>
        <item x="1124"/>
        <item x="833"/>
        <item x="1079"/>
        <item x="971"/>
        <item x="1245"/>
        <item x="635"/>
        <item x="669"/>
        <item x="467"/>
        <item x="599"/>
        <item x="1104"/>
        <item x="876"/>
        <item x="930"/>
        <item x="848"/>
        <item x="882"/>
        <item x="604"/>
        <item x="959"/>
        <item x="133"/>
        <item x="32"/>
        <item x="1269"/>
        <item x="463"/>
        <item x="687"/>
        <item x="907"/>
        <item x="694"/>
        <item x="54"/>
        <item x="556"/>
        <item x="998"/>
        <item x="1025"/>
        <item x="796"/>
        <item x="1083"/>
        <item x="217"/>
        <item x="1040"/>
        <item x="682"/>
        <item x="558"/>
        <item x="144"/>
        <item x="417"/>
        <item x="1265"/>
        <item x="639"/>
        <item x="709"/>
        <item x="944"/>
        <item x="704"/>
        <item x="819"/>
        <item x="1144"/>
        <item x="1027"/>
        <item x="1252"/>
        <item x="850"/>
        <item x="155"/>
        <item x="41"/>
        <item x="913"/>
        <item x="498"/>
        <item x="642"/>
        <item x="139"/>
        <item x="1161"/>
        <item x="542"/>
        <item x="997"/>
        <item x="841"/>
        <item x="981"/>
        <item x="1173"/>
        <item x="766"/>
        <item x="1273"/>
        <item x="909"/>
        <item x="523"/>
        <item x="967"/>
        <item x="66"/>
        <item x="22"/>
        <item x="329"/>
        <item x="1042"/>
        <item x="1184"/>
        <item x="1185"/>
        <item x="407"/>
        <item x="160"/>
        <item x="843"/>
        <item x="1031"/>
        <item x="938"/>
        <item x="1035"/>
        <item x="331"/>
        <item x="1145"/>
        <item x="1142"/>
        <item x="654"/>
        <item x="1267"/>
        <item x="917"/>
        <item x="26"/>
        <item x="901"/>
        <item x="656"/>
        <item x="376"/>
        <item x="759"/>
        <item x="39"/>
        <item x="690"/>
        <item x="747"/>
        <item x="190"/>
        <item x="193"/>
        <item x="1193"/>
        <item x="1251"/>
        <item x="361"/>
        <item x="584"/>
        <item x="546"/>
        <item x="314"/>
        <item x="988"/>
        <item x="21"/>
        <item x="1257"/>
        <item x="839"/>
        <item x="1128"/>
        <item x="433"/>
        <item x="1121"/>
        <item x="651"/>
        <item x="946"/>
        <item x="778"/>
        <item x="899"/>
        <item x="931"/>
        <item x="914"/>
        <item x="601"/>
        <item x="1009"/>
        <item x="758"/>
        <item x="106"/>
        <item x="529"/>
        <item x="729"/>
        <item x="1182"/>
        <item x="399"/>
        <item x="812"/>
        <item x="126"/>
        <item x="150"/>
        <item x="641"/>
        <item x="630"/>
        <item x="979"/>
        <item x="619"/>
        <item x="11"/>
        <item x="79"/>
        <item x="756"/>
        <item x="62"/>
        <item x="1046"/>
        <item x="317"/>
        <item x="247"/>
        <item x="69"/>
        <item x="180"/>
        <item x="792"/>
        <item x="304"/>
        <item x="807"/>
        <item x="615"/>
        <item x="7"/>
        <item x="1026"/>
        <item x="31"/>
        <item x="495"/>
        <item x="897"/>
        <item x="198"/>
        <item x="1238"/>
        <item x="857"/>
        <item x="44"/>
        <item x="1163"/>
        <item x="1231"/>
        <item x="23"/>
        <item x="1232"/>
        <item x="677"/>
        <item x="301"/>
        <item x="783"/>
        <item x="1230"/>
        <item x="600"/>
        <item x="624"/>
        <item x="1140"/>
        <item x="50"/>
        <item x="299"/>
        <item x="596"/>
        <item x="1204"/>
        <item x="764"/>
        <item x="234"/>
        <item x="187"/>
        <item x="1171"/>
        <item x="199"/>
        <item x="878"/>
        <item x="1101"/>
        <item x="60"/>
        <item x="949"/>
        <item x="1023"/>
        <item x="550"/>
        <item x="68"/>
        <item x="570"/>
        <item x="964"/>
        <item x="248"/>
        <item x="460"/>
        <item x="900"/>
        <item x="432"/>
        <item x="485"/>
        <item x="398"/>
        <item x="443"/>
        <item x="1076"/>
        <item x="259"/>
        <item x="385"/>
        <item x="989"/>
        <item x="820"/>
        <item x="902"/>
        <item x="666"/>
        <item x="664"/>
        <item x="401"/>
        <item x="1059"/>
        <item x="324"/>
        <item x="504"/>
        <item x="98"/>
        <item x="288"/>
        <item x="1274"/>
        <item x="173"/>
        <item x="828"/>
        <item x="672"/>
        <item x="1094"/>
        <item x="668"/>
        <item x="275"/>
        <item x="230"/>
        <item x="609"/>
        <item x="414"/>
        <item x="689"/>
        <item x="1226"/>
        <item x="696"/>
        <item x="725"/>
        <item x="545"/>
        <item x="976"/>
        <item x="122"/>
        <item x="744"/>
        <item x="72"/>
        <item x="273"/>
        <item x="1037"/>
        <item x="1036"/>
        <item x="1045"/>
        <item x="733"/>
        <item x="684"/>
        <item x="151"/>
        <item x="337"/>
        <item x="875"/>
        <item x="55"/>
        <item x="905"/>
        <item x="1217"/>
        <item x="420"/>
        <item x="1110"/>
        <item x="765"/>
        <item x="396"/>
        <item x="1072"/>
        <item x="284"/>
        <item x="362"/>
        <item x="802"/>
        <item x="974"/>
        <item x="932"/>
        <item x="489"/>
        <item x="1263"/>
        <item x="818"/>
        <item x="343"/>
        <item x="804"/>
        <item x="852"/>
        <item x="49"/>
        <item x="332"/>
        <item x="375"/>
        <item x="352"/>
        <item x="993"/>
        <item x="534"/>
        <item x="657"/>
        <item x="673"/>
        <item x="772"/>
        <item x="154"/>
        <item x="387"/>
        <item x="499"/>
        <item x="335"/>
        <item x="903"/>
        <item x="308"/>
        <item x="89"/>
        <item x="1116"/>
        <item x="254"/>
        <item x="85"/>
        <item x="326"/>
        <item x="859"/>
        <item x="371"/>
        <item x="394"/>
        <item x="861"/>
        <item x="1158"/>
        <item x="887"/>
        <item x="926"/>
        <item x="941"/>
        <item x="61"/>
        <item x="1108"/>
        <item x="1162"/>
        <item x="1005"/>
        <item x="191"/>
        <item x="6"/>
        <item x="581"/>
        <item x="518"/>
        <item x="940"/>
        <item x="842"/>
        <item x="740"/>
        <item x="1015"/>
        <item x="732"/>
        <item x="363"/>
        <item x="1062"/>
        <item x="425"/>
        <item x="1111"/>
        <item x="761"/>
        <item x="502"/>
        <item x="384"/>
        <item x="514"/>
        <item x="646"/>
        <item x="1220"/>
        <item x="916"/>
        <item x="1143"/>
        <item x="1271"/>
        <item x="730"/>
        <item x="871"/>
        <item x="942"/>
        <item x="1132"/>
        <item x="566"/>
        <item x="108"/>
        <item x="1118"/>
        <item x="232"/>
        <item x="359"/>
        <item x="406"/>
        <item x="249"/>
        <item x="1216"/>
        <item x="780"/>
        <item x="612"/>
        <item x="957"/>
        <item x="312"/>
        <item x="497"/>
        <item x="978"/>
        <item x="1167"/>
        <item x="239"/>
        <item x="711"/>
        <item x="823"/>
        <item x="1200"/>
        <item x="100"/>
        <item x="1061"/>
        <item x="1139"/>
        <item x="572"/>
        <item x="1056"/>
        <item x="383"/>
        <item x="892"/>
        <item x="186"/>
        <item x="28"/>
        <item x="1266"/>
        <item x="465"/>
        <item x="809"/>
        <item x="412"/>
        <item x="1250"/>
        <item x="1092"/>
        <item x="296"/>
        <item x="1087"/>
        <item x="655"/>
        <item x="787"/>
        <item x="203"/>
        <item x="327"/>
        <item x="1136"/>
        <item x="1102"/>
        <item x="644"/>
        <item x="263"/>
        <item x="1117"/>
        <item x="626"/>
        <item x="681"/>
        <item x="827"/>
        <item x="142"/>
        <item x="220"/>
        <item x="727"/>
        <item x="439"/>
        <item x="530"/>
        <item x="1071"/>
        <item x="1003"/>
        <item x="520"/>
        <item x="282"/>
        <item x="627"/>
        <item x="528"/>
        <item x="991"/>
        <item x="831"/>
        <item x="170"/>
        <item x="37"/>
        <item x="370"/>
        <item x="116"/>
        <item x="477"/>
        <item x="618"/>
        <item x="548"/>
        <item x="801"/>
        <item x="519"/>
        <item x="515"/>
        <item x="1093"/>
        <item x="786"/>
        <item x="1033"/>
        <item x="904"/>
        <item x="1205"/>
        <item x="310"/>
        <item x="464"/>
        <item x="811"/>
        <item x="927"/>
        <item x="707"/>
        <item x="194"/>
        <item x="995"/>
        <item x="797"/>
        <item x="136"/>
        <item x="1264"/>
        <item x="437"/>
        <item x="769"/>
        <item x="117"/>
        <item x="1090"/>
        <item x="1013"/>
        <item x="223"/>
        <item x="1125"/>
        <item x="954"/>
        <item x="291"/>
        <item x="272"/>
        <item x="1272"/>
        <item x="140"/>
        <item x="165"/>
        <item x="102"/>
        <item x="939"/>
        <item x="1028"/>
        <item x="790"/>
        <item x="507"/>
        <item x="404"/>
        <item x="1261"/>
        <item x="574"/>
        <item x="888"/>
        <item x="540"/>
        <item x="1192"/>
        <item x="679"/>
        <item x="1022"/>
        <item x="922"/>
        <item x="269"/>
        <item x="990"/>
        <item x="1120"/>
        <item x="1069"/>
        <item x="147"/>
        <item x="438"/>
        <item x="597"/>
        <item x="322"/>
        <item x="563"/>
        <item x="81"/>
        <item x="1214"/>
        <item x="863"/>
        <item x="105"/>
        <item x="388"/>
        <item x="691"/>
        <item x="177"/>
        <item x="755"/>
        <item x="1262"/>
        <item x="318"/>
        <item x="1106"/>
        <item x="253"/>
        <item x="854"/>
        <item x="844"/>
        <item x="88"/>
        <item x="218"/>
        <item x="890"/>
        <item x="86"/>
        <item x="846"/>
        <item x="365"/>
        <item x="270"/>
        <item x="405"/>
        <item x="286"/>
        <item x="115"/>
        <item x="338"/>
        <item x="206"/>
        <item x="670"/>
        <item x="715"/>
        <item x="148"/>
        <item x="872"/>
        <item x="894"/>
        <item x="1060"/>
        <item x="415"/>
        <item x="130"/>
        <item x="354"/>
        <item x="1119"/>
        <item x="426"/>
        <item x="56"/>
        <item x="1256"/>
        <item x="986"/>
        <item x="1187"/>
        <item x="647"/>
        <item x="13"/>
        <item x="63"/>
        <item x="877"/>
        <item x="686"/>
        <item x="743"/>
        <item x="1148"/>
        <item x="111"/>
        <item x="486"/>
        <item x="994"/>
        <item x="141"/>
        <item t="default"/>
      </items>
    </pivotField>
    <pivotField showAll="0"/>
    <pivotField showAll="0"/>
    <pivotField showAll="0">
      <items count="101">
        <item x="10"/>
        <item x="21"/>
        <item x="76"/>
        <item x="16"/>
        <item x="99"/>
        <item x="86"/>
        <item x="23"/>
        <item x="49"/>
        <item x="36"/>
        <item x="89"/>
        <item x="40"/>
        <item x="44"/>
        <item x="43"/>
        <item x="95"/>
        <item x="2"/>
        <item x="91"/>
        <item x="14"/>
        <item x="88"/>
        <item x="37"/>
        <item x="72"/>
        <item x="29"/>
        <item x="42"/>
        <item x="82"/>
        <item x="56"/>
        <item x="53"/>
        <item x="70"/>
        <item x="12"/>
        <item x="17"/>
        <item x="33"/>
        <item x="48"/>
        <item x="67"/>
        <item x="84"/>
        <item x="13"/>
        <item x="32"/>
        <item x="1"/>
        <item x="78"/>
        <item x="55"/>
        <item x="27"/>
        <item x="30"/>
        <item x="11"/>
        <item x="69"/>
        <item x="81"/>
        <item x="98"/>
        <item x="35"/>
        <item x="8"/>
        <item x="22"/>
        <item x="75"/>
        <item x="90"/>
        <item x="59"/>
        <item x="9"/>
        <item x="5"/>
        <item x="45"/>
        <item x="97"/>
        <item x="80"/>
        <item x="85"/>
        <item x="0"/>
        <item x="34"/>
        <item x="26"/>
        <item x="79"/>
        <item x="93"/>
        <item x="41"/>
        <item x="58"/>
        <item x="65"/>
        <item x="46"/>
        <item x="15"/>
        <item x="50"/>
        <item x="31"/>
        <item x="96"/>
        <item x="3"/>
        <item x="74"/>
        <item x="39"/>
        <item x="64"/>
        <item x="57"/>
        <item x="52"/>
        <item x="54"/>
        <item x="4"/>
        <item x="62"/>
        <item x="68"/>
        <item x="92"/>
        <item x="24"/>
        <item x="63"/>
        <item x="28"/>
        <item x="73"/>
        <item x="7"/>
        <item x="61"/>
        <item x="38"/>
        <item x="47"/>
        <item x="20"/>
        <item x="60"/>
        <item x="18"/>
        <item x="25"/>
        <item x="19"/>
        <item x="87"/>
        <item x="77"/>
        <item x="83"/>
        <item x="94"/>
        <item x="71"/>
        <item x="51"/>
        <item x="66"/>
        <item x="6"/>
        <item t="default"/>
      </items>
    </pivotField>
    <pivotField axis="axisRow" dataField="1" showAll="0">
      <items count="4">
        <item x="2"/>
        <item x="1"/>
        <item x="0"/>
        <item t="default"/>
      </items>
    </pivotField>
    <pivotField showAll="0"/>
    <pivotField showAll="0">
      <items count="4">
        <item x="0"/>
        <item h="1" x="2"/>
        <item h="1" x="1"/>
        <item t="default"/>
      </items>
    </pivotField>
    <pivotField showAll="0"/>
    <pivotField showAll="0"/>
    <pivotField showAll="0"/>
    <pivotField showAll="0"/>
    <pivotField axis="axisRow" showAll="0">
      <items count="6">
        <item x="1"/>
        <item x="0"/>
        <item x="2"/>
        <item x="4"/>
        <item x="3"/>
        <item t="default"/>
      </items>
    </pivotField>
    <pivotField showAll="0">
      <items count="4">
        <item x="2"/>
        <item x="0"/>
        <item x="1"/>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2">
    <field x="13"/>
    <field x="6"/>
  </rowFields>
  <rowItems count="21">
    <i>
      <x/>
    </i>
    <i r="1">
      <x/>
    </i>
    <i r="1">
      <x v="1"/>
    </i>
    <i r="1">
      <x v="2"/>
    </i>
    <i>
      <x v="1"/>
    </i>
    <i r="1">
      <x/>
    </i>
    <i r="1">
      <x v="1"/>
    </i>
    <i r="1">
      <x v="2"/>
    </i>
    <i>
      <x v="2"/>
    </i>
    <i r="1">
      <x/>
    </i>
    <i r="1">
      <x v="1"/>
    </i>
    <i r="1">
      <x v="2"/>
    </i>
    <i>
      <x v="3"/>
    </i>
    <i r="1">
      <x/>
    </i>
    <i r="1">
      <x v="1"/>
    </i>
    <i r="1">
      <x v="2"/>
    </i>
    <i>
      <x v="4"/>
    </i>
    <i r="1">
      <x/>
    </i>
    <i r="1">
      <x v="1"/>
    </i>
    <i r="1">
      <x v="2"/>
    </i>
    <i t="grand">
      <x/>
    </i>
  </rowItems>
  <colItems count="1">
    <i/>
  </colItems>
  <dataFields count="1">
    <dataField name="Count of Vehicle Info"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10EB39B-2A1A-4B8E-8F40-419DD11629CA}" name="PivotTable13"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K46:L52" firstHeaderRow="1" firstDataRow="1" firstDataCol="1"/>
  <pivotFields count="19">
    <pivotField dataField="1" showAll="0"/>
    <pivotField showAll="0"/>
    <pivotField numFmtId="22" showAll="0">
      <items count="1278">
        <item x="413"/>
        <item x="1141"/>
        <item x="1222"/>
        <item x="228"/>
        <item x="216"/>
        <item x="268"/>
        <item x="865"/>
        <item x="728"/>
        <item x="1221"/>
        <item x="645"/>
        <item x="544"/>
        <item x="152"/>
        <item x="937"/>
        <item x="74"/>
        <item x="663"/>
        <item x="226"/>
        <item x="632"/>
        <item x="1002"/>
        <item x="80"/>
        <item x="185"/>
        <item x="517"/>
        <item x="408"/>
        <item x="113"/>
        <item x="339"/>
        <item x="293"/>
        <item x="526"/>
        <item x="492"/>
        <item x="610"/>
        <item x="718"/>
        <item x="1075"/>
        <item x="192"/>
        <item x="1130"/>
        <item x="821"/>
        <item x="143"/>
        <item x="837"/>
        <item x="683"/>
        <item x="167"/>
        <item x="660"/>
        <item x="1156"/>
        <item x="614"/>
        <item x="1175"/>
        <item x="1078"/>
        <item x="603"/>
        <item x="90"/>
        <item x="214"/>
        <item x="1058"/>
        <item x="109"/>
        <item x="484"/>
        <item x="810"/>
        <item x="713"/>
        <item x="246"/>
        <item x="565"/>
        <item x="781"/>
        <item x="251"/>
        <item x="479"/>
        <item x="972"/>
        <item x="40"/>
        <item x="4"/>
        <item x="826"/>
        <item x="181"/>
        <item x="1050"/>
        <item x="705"/>
        <item x="496"/>
        <item x="1018"/>
        <item x="1268"/>
        <item x="753"/>
        <item x="201"/>
        <item x="980"/>
        <item x="164"/>
        <item x="400"/>
        <item x="453"/>
        <item x="386"/>
        <item x="779"/>
        <item x="34"/>
        <item x="735"/>
        <item x="261"/>
        <item x="1021"/>
        <item x="889"/>
        <item x="250"/>
        <item x="265"/>
        <item x="356"/>
        <item x="1047"/>
        <item x="633"/>
        <item x="5"/>
        <item x="1057"/>
        <item x="795"/>
        <item x="501"/>
        <item x="242"/>
        <item x="605"/>
        <item x="653"/>
        <item x="29"/>
        <item x="389"/>
        <item x="750"/>
        <item x="567"/>
        <item x="237"/>
        <item x="368"/>
        <item x="886"/>
        <item x="712"/>
        <item x="1190"/>
        <item x="1259"/>
        <item x="643"/>
        <item x="562"/>
        <item x="487"/>
        <item x="189"/>
        <item x="1041"/>
        <item x="447"/>
        <item x="924"/>
        <item x="547"/>
        <item x="1127"/>
        <item x="351"/>
        <item x="348"/>
        <item x="738"/>
        <item x="1077"/>
        <item x="209"/>
        <item x="1147"/>
        <item x="379"/>
        <item x="587"/>
        <item x="693"/>
        <item x="374"/>
        <item x="898"/>
        <item x="145"/>
        <item x="621"/>
        <item x="1151"/>
        <item x="1203"/>
        <item x="258"/>
        <item x="510"/>
        <item x="1189"/>
        <item x="38"/>
        <item x="1223"/>
        <item x="648"/>
        <item x="277"/>
        <item x="445"/>
        <item x="977"/>
        <item x="225"/>
        <item x="1248"/>
        <item x="1198"/>
        <item x="8"/>
        <item x="629"/>
        <item x="313"/>
        <item x="908"/>
        <item x="1"/>
        <item x="731"/>
        <item x="1213"/>
        <item x="543"/>
        <item x="1006"/>
        <item x="302"/>
        <item x="233"/>
        <item x="798"/>
        <item x="541"/>
        <item x="303"/>
        <item x="163"/>
        <item x="2"/>
        <item x="589"/>
        <item x="822"/>
        <item x="357"/>
        <item x="557"/>
        <item x="1085"/>
        <item x="392"/>
        <item x="958"/>
        <item x="1191"/>
        <item x="172"/>
        <item x="667"/>
        <item x="701"/>
        <item x="372"/>
        <item x="204"/>
        <item x="208"/>
        <item x="555"/>
        <item x="1172"/>
        <item x="782"/>
        <item x="1149"/>
        <item x="607"/>
        <item x="9"/>
        <item x="195"/>
        <item x="472"/>
        <item x="482"/>
        <item x="236"/>
        <item x="99"/>
        <item x="617"/>
        <item x="868"/>
        <item x="421"/>
        <item x="341"/>
        <item x="27"/>
        <item x="358"/>
        <item x="622"/>
        <item x="256"/>
        <item x="1186"/>
        <item x="575"/>
        <item x="688"/>
        <item x="156"/>
        <item x="373"/>
        <item x="1010"/>
        <item x="454"/>
        <item x="885"/>
        <item x="166"/>
        <item x="309"/>
        <item x="262"/>
        <item x="227"/>
        <item x="290"/>
        <item x="1201"/>
        <item x="1178"/>
        <item x="851"/>
        <item x="522"/>
        <item x="175"/>
        <item x="1052"/>
        <item x="481"/>
        <item x="95"/>
        <item x="883"/>
        <item x="658"/>
        <item x="869"/>
        <item x="996"/>
        <item x="554"/>
        <item x="138"/>
        <item x="719"/>
        <item x="78"/>
        <item x="52"/>
        <item x="94"/>
        <item x="298"/>
        <item x="444"/>
        <item x="1247"/>
        <item x="961"/>
        <item x="292"/>
        <item x="703"/>
        <item x="982"/>
        <item x="754"/>
        <item x="608"/>
        <item x="1199"/>
        <item x="1049"/>
        <item x="35"/>
        <item x="1126"/>
        <item x="1001"/>
        <item x="196"/>
        <item x="19"/>
        <item x="476"/>
        <item x="271"/>
        <item x="634"/>
        <item x="315"/>
        <item x="435"/>
        <item x="158"/>
        <item x="862"/>
        <item x="860"/>
        <item x="350"/>
        <item x="429"/>
        <item x="184"/>
        <item x="880"/>
        <item x="1105"/>
        <item x="662"/>
        <item x="129"/>
        <item x="1073"/>
        <item x="71"/>
        <item x="366"/>
        <item x="410"/>
        <item x="231"/>
        <item x="53"/>
        <item x="895"/>
        <item x="316"/>
        <item x="745"/>
        <item x="110"/>
        <item x="1225"/>
        <item x="1209"/>
        <item x="45"/>
        <item x="1174"/>
        <item x="266"/>
        <item x="858"/>
        <item x="505"/>
        <item x="855"/>
        <item x="716"/>
        <item x="1134"/>
        <item x="1038"/>
        <item x="347"/>
        <item x="1113"/>
        <item x="1188"/>
        <item x="123"/>
        <item x="1208"/>
        <item x="771"/>
        <item x="1240"/>
        <item x="1254"/>
        <item x="245"/>
        <item x="955"/>
        <item x="503"/>
        <item x="1146"/>
        <item x="1153"/>
        <item x="260"/>
        <item x="48"/>
        <item x="1215"/>
        <item x="307"/>
        <item x="720"/>
        <item x="777"/>
        <item x="353"/>
        <item x="1091"/>
        <item x="935"/>
        <item x="794"/>
        <item x="692"/>
        <item x="768"/>
        <item x="553"/>
        <item x="1138"/>
        <item x="531"/>
        <item x="537"/>
        <item x="1103"/>
        <item x="103"/>
        <item x="975"/>
        <item x="135"/>
        <item x="305"/>
        <item x="462"/>
        <item x="1100"/>
        <item x="824"/>
        <item x="500"/>
        <item x="560"/>
        <item x="1237"/>
        <item x="295"/>
        <item x="446"/>
        <item x="1233"/>
        <item x="678"/>
        <item x="722"/>
        <item x="455"/>
        <item x="1095"/>
        <item x="508"/>
        <item x="1048"/>
        <item x="1243"/>
        <item x="516"/>
        <item x="1235"/>
        <item x="212"/>
        <item x="1054"/>
        <item x="1107"/>
        <item x="1260"/>
        <item x="805"/>
        <item x="36"/>
        <item x="360"/>
        <item x="1070"/>
        <item x="620"/>
        <item x="799"/>
        <item x="965"/>
        <item x="1234"/>
        <item x="706"/>
        <item x="119"/>
        <item x="345"/>
        <item x="1160"/>
        <item x="478"/>
        <item x="176"/>
        <item x="559"/>
        <item x="1275"/>
        <item x="613"/>
        <item x="680"/>
        <item x="159"/>
        <item x="1129"/>
        <item x="1024"/>
        <item x="564"/>
        <item x="289"/>
        <item x="721"/>
        <item x="676"/>
        <item x="409"/>
        <item x="533"/>
        <item x="369"/>
        <item x="910"/>
        <item x="403"/>
        <item x="169"/>
        <item x="928"/>
        <item x="561"/>
        <item x="330"/>
        <item x="987"/>
        <item x="551"/>
        <item x="1065"/>
        <item x="616"/>
        <item x="355"/>
        <item x="1053"/>
        <item x="884"/>
        <item x="929"/>
        <item x="685"/>
        <item x="536"/>
        <item x="1011"/>
        <item x="96"/>
        <item x="10"/>
        <item x="91"/>
        <item x="1131"/>
        <item x="867"/>
        <item x="442"/>
        <item x="549"/>
        <item x="969"/>
        <item x="661"/>
        <item x="168"/>
        <item x="1039"/>
        <item x="402"/>
        <item x="952"/>
        <item x="970"/>
        <item x="710"/>
        <item x="873"/>
        <item x="874"/>
        <item x="700"/>
        <item x="279"/>
        <item x="1202"/>
        <item x="1064"/>
        <item x="1114"/>
        <item x="342"/>
        <item x="377"/>
        <item x="1007"/>
        <item x="788"/>
        <item x="582"/>
        <item x="836"/>
        <item x="46"/>
        <item x="1080"/>
        <item x="776"/>
        <item x="628"/>
        <item x="748"/>
        <item x="125"/>
        <item x="118"/>
        <item x="207"/>
        <item x="202"/>
        <item x="70"/>
        <item x="571"/>
        <item x="124"/>
        <item x="12"/>
        <item x="297"/>
        <item x="418"/>
        <item x="749"/>
        <item x="101"/>
        <item x="333"/>
        <item x="513"/>
        <item x="742"/>
        <item x="311"/>
        <item x="65"/>
        <item x="951"/>
        <item x="999"/>
        <item x="73"/>
        <item x="580"/>
        <item x="1253"/>
        <item x="623"/>
        <item x="817"/>
        <item x="428"/>
        <item x="539"/>
        <item x="1249"/>
        <item x="20"/>
        <item x="280"/>
        <item x="1055"/>
        <item x="1086"/>
        <item x="205"/>
        <item x="808"/>
        <item x="450"/>
        <item x="434"/>
        <item x="267"/>
        <item x="864"/>
        <item x="157"/>
        <item x="671"/>
        <item x="586"/>
        <item x="789"/>
        <item x="1099"/>
        <item x="527"/>
        <item x="174"/>
        <item x="1177"/>
        <item x="24"/>
        <item x="14"/>
        <item x="210"/>
        <item x="200"/>
        <item x="1169"/>
        <item x="456"/>
        <item x="255"/>
        <item x="171"/>
        <item x="1242"/>
        <item x="83"/>
        <item x="466"/>
        <item x="532"/>
        <item x="3"/>
        <item x="675"/>
        <item x="1063"/>
        <item x="652"/>
        <item x="1164"/>
        <item x="395"/>
        <item x="1066"/>
        <item x="222"/>
        <item x="121"/>
        <item x="595"/>
        <item x="137"/>
        <item x="235"/>
        <item x="104"/>
        <item x="131"/>
        <item x="1179"/>
        <item x="1029"/>
        <item x="1034"/>
        <item x="708"/>
        <item x="791"/>
        <item x="1180"/>
        <item x="468"/>
        <item x="1044"/>
        <item x="470"/>
        <item x="524"/>
        <item x="57"/>
        <item x="183"/>
        <item x="699"/>
        <item x="146"/>
        <item x="717"/>
        <item x="257"/>
        <item x="328"/>
        <item x="427"/>
        <item x="1112"/>
        <item x="1207"/>
        <item x="1150"/>
        <item x="815"/>
        <item x="493"/>
        <item x="840"/>
        <item x="830"/>
        <item x="925"/>
        <item x="825"/>
        <item x="287"/>
        <item x="114"/>
        <item x="576"/>
        <item x="1096"/>
        <item x="1152"/>
        <item x="963"/>
        <item x="483"/>
        <item x="674"/>
        <item x="723"/>
        <item x="1051"/>
        <item x="179"/>
        <item x="956"/>
        <item x="1197"/>
        <item x="665"/>
        <item x="449"/>
        <item x="241"/>
        <item x="334"/>
        <item x="82"/>
        <item x="1176"/>
        <item x="953"/>
        <item x="950"/>
        <item x="631"/>
        <item x="1255"/>
        <item x="948"/>
        <item x="436"/>
        <item x="276"/>
        <item x="1244"/>
        <item x="344"/>
        <item x="1218"/>
        <item x="829"/>
        <item x="920"/>
        <item x="762"/>
        <item x="461"/>
        <item x="1123"/>
        <item x="93"/>
        <item x="1246"/>
        <item x="506"/>
        <item x="726"/>
        <item x="1170"/>
        <item x="943"/>
        <item x="285"/>
        <item x="636"/>
        <item x="422"/>
        <item x="1067"/>
        <item x="1098"/>
        <item x="120"/>
        <item x="968"/>
        <item x="741"/>
        <item x="197"/>
        <item x="1236"/>
        <item x="739"/>
        <item x="87"/>
        <item x="1074"/>
        <item x="16"/>
        <item x="649"/>
        <item x="936"/>
        <item x="306"/>
        <item x="474"/>
        <item x="983"/>
        <item x="1135"/>
        <item x="973"/>
        <item x="77"/>
        <item x="806"/>
        <item x="1089"/>
        <item x="178"/>
        <item x="906"/>
        <item x="1043"/>
        <item x="695"/>
        <item x="1000"/>
        <item x="870"/>
        <item x="737"/>
        <item x="127"/>
        <item x="879"/>
        <item x="1097"/>
        <item x="813"/>
        <item x="847"/>
        <item x="770"/>
        <item x="1084"/>
        <item x="448"/>
        <item x="471"/>
        <item x="451"/>
        <item x="702"/>
        <item x="1137"/>
        <item x="1241"/>
        <item x="1196"/>
        <item x="592"/>
        <item x="1258"/>
        <item x="59"/>
        <item x="785"/>
        <item x="252"/>
        <item x="391"/>
        <item x="1165"/>
        <item x="92"/>
        <item x="881"/>
        <item x="1115"/>
        <item x="1168"/>
        <item x="0"/>
        <item x="751"/>
        <item x="47"/>
        <item x="76"/>
        <item x="491"/>
        <item x="149"/>
        <item x="714"/>
        <item x="1212"/>
        <item x="640"/>
        <item x="511"/>
        <item x="593"/>
        <item x="452"/>
        <item x="521"/>
        <item x="459"/>
        <item x="393"/>
        <item x="602"/>
        <item x="793"/>
        <item x="746"/>
        <item x="132"/>
        <item x="912"/>
        <item x="1211"/>
        <item x="947"/>
        <item x="512"/>
        <item x="1030"/>
        <item x="590"/>
        <item x="834"/>
        <item x="325"/>
        <item x="229"/>
        <item x="25"/>
        <item x="440"/>
        <item x="896"/>
        <item x="18"/>
        <item x="1017"/>
        <item x="112"/>
        <item x="1088"/>
        <item x="238"/>
        <item x="240"/>
        <item x="475"/>
        <item x="814"/>
        <item x="585"/>
        <item x="244"/>
        <item x="424"/>
        <item x="911"/>
        <item x="1270"/>
        <item x="816"/>
        <item x="1004"/>
        <item x="578"/>
        <item x="416"/>
        <item x="423"/>
        <item x="945"/>
        <item x="1081"/>
        <item x="1082"/>
        <item x="300"/>
        <item x="321"/>
        <item x="573"/>
        <item x="775"/>
        <item x="364"/>
        <item x="319"/>
        <item x="336"/>
        <item x="1019"/>
        <item x="1224"/>
        <item x="1276"/>
        <item x="480"/>
        <item x="51"/>
        <item x="283"/>
        <item x="161"/>
        <item x="75"/>
        <item x="985"/>
        <item x="1154"/>
        <item x="933"/>
        <item x="625"/>
        <item x="568"/>
        <item x="803"/>
        <item x="97"/>
        <item x="774"/>
        <item x="579"/>
        <item x="638"/>
        <item x="340"/>
        <item x="224"/>
        <item x="84"/>
        <item x="43"/>
        <item x="1195"/>
        <item x="411"/>
        <item x="583"/>
        <item x="378"/>
        <item x="838"/>
        <item x="919"/>
        <item x="569"/>
        <item x="784"/>
        <item x="773"/>
        <item x="866"/>
        <item x="381"/>
        <item x="800"/>
        <item x="188"/>
        <item x="1183"/>
        <item x="380"/>
        <item x="611"/>
        <item x="349"/>
        <item x="535"/>
        <item x="182"/>
        <item x="320"/>
        <item x="960"/>
        <item x="1219"/>
        <item x="1068"/>
        <item x="1228"/>
        <item x="17"/>
        <item x="552"/>
        <item x="697"/>
        <item x="211"/>
        <item x="1206"/>
        <item x="153"/>
        <item x="346"/>
        <item x="752"/>
        <item x="1020"/>
        <item x="918"/>
        <item x="494"/>
        <item x="42"/>
        <item x="162"/>
        <item x="650"/>
        <item x="441"/>
        <item x="736"/>
        <item x="215"/>
        <item x="281"/>
        <item x="921"/>
        <item x="849"/>
        <item x="490"/>
        <item x="473"/>
        <item x="923"/>
        <item x="457"/>
        <item x="1155"/>
        <item x="243"/>
        <item x="1122"/>
        <item x="1194"/>
        <item x="1166"/>
        <item x="1133"/>
        <item x="734"/>
        <item x="134"/>
        <item x="1008"/>
        <item x="1159"/>
        <item x="458"/>
        <item x="213"/>
        <item x="367"/>
        <item x="221"/>
        <item x="219"/>
        <item x="835"/>
        <item x="128"/>
        <item x="1016"/>
        <item x="397"/>
        <item x="856"/>
        <item x="431"/>
        <item x="15"/>
        <item x="1014"/>
        <item x="698"/>
        <item x="763"/>
        <item x="525"/>
        <item x="637"/>
        <item x="323"/>
        <item x="1032"/>
        <item x="1229"/>
        <item x="891"/>
        <item x="915"/>
        <item x="382"/>
        <item x="767"/>
        <item x="1157"/>
        <item x="757"/>
        <item x="274"/>
        <item x="509"/>
        <item x="1181"/>
        <item x="419"/>
        <item x="934"/>
        <item x="588"/>
        <item x="594"/>
        <item x="832"/>
        <item x="58"/>
        <item x="538"/>
        <item x="469"/>
        <item x="264"/>
        <item x="577"/>
        <item x="992"/>
        <item x="1012"/>
        <item x="893"/>
        <item x="962"/>
        <item x="278"/>
        <item x="30"/>
        <item x="659"/>
        <item x="606"/>
        <item x="1210"/>
        <item x="33"/>
        <item x="390"/>
        <item x="760"/>
        <item x="598"/>
        <item x="845"/>
        <item x="488"/>
        <item x="591"/>
        <item x="1227"/>
        <item x="1239"/>
        <item x="430"/>
        <item x="67"/>
        <item x="64"/>
        <item x="294"/>
        <item x="966"/>
        <item x="107"/>
        <item x="1109"/>
        <item x="984"/>
        <item x="853"/>
        <item x="724"/>
        <item x="1124"/>
        <item x="833"/>
        <item x="1079"/>
        <item x="971"/>
        <item x="1245"/>
        <item x="635"/>
        <item x="669"/>
        <item x="467"/>
        <item x="599"/>
        <item x="1104"/>
        <item x="876"/>
        <item x="930"/>
        <item x="848"/>
        <item x="882"/>
        <item x="604"/>
        <item x="959"/>
        <item x="133"/>
        <item x="32"/>
        <item x="1269"/>
        <item x="463"/>
        <item x="687"/>
        <item x="907"/>
        <item x="694"/>
        <item x="54"/>
        <item x="556"/>
        <item x="998"/>
        <item x="1025"/>
        <item x="796"/>
        <item x="1083"/>
        <item x="217"/>
        <item x="1040"/>
        <item x="682"/>
        <item x="558"/>
        <item x="144"/>
        <item x="417"/>
        <item x="1265"/>
        <item x="639"/>
        <item x="709"/>
        <item x="944"/>
        <item x="704"/>
        <item x="819"/>
        <item x="1144"/>
        <item x="1027"/>
        <item x="1252"/>
        <item x="850"/>
        <item x="155"/>
        <item x="41"/>
        <item x="913"/>
        <item x="498"/>
        <item x="642"/>
        <item x="139"/>
        <item x="1161"/>
        <item x="542"/>
        <item x="997"/>
        <item x="841"/>
        <item x="981"/>
        <item x="1173"/>
        <item x="766"/>
        <item x="1273"/>
        <item x="909"/>
        <item x="523"/>
        <item x="967"/>
        <item x="66"/>
        <item x="22"/>
        <item x="329"/>
        <item x="1042"/>
        <item x="1184"/>
        <item x="1185"/>
        <item x="407"/>
        <item x="160"/>
        <item x="843"/>
        <item x="1031"/>
        <item x="938"/>
        <item x="1035"/>
        <item x="331"/>
        <item x="1145"/>
        <item x="1142"/>
        <item x="654"/>
        <item x="1267"/>
        <item x="917"/>
        <item x="26"/>
        <item x="901"/>
        <item x="656"/>
        <item x="376"/>
        <item x="759"/>
        <item x="39"/>
        <item x="690"/>
        <item x="747"/>
        <item x="190"/>
        <item x="193"/>
        <item x="1193"/>
        <item x="1251"/>
        <item x="361"/>
        <item x="584"/>
        <item x="546"/>
        <item x="314"/>
        <item x="988"/>
        <item x="21"/>
        <item x="1257"/>
        <item x="839"/>
        <item x="1128"/>
        <item x="433"/>
        <item x="1121"/>
        <item x="651"/>
        <item x="946"/>
        <item x="778"/>
        <item x="899"/>
        <item x="931"/>
        <item x="914"/>
        <item x="601"/>
        <item x="1009"/>
        <item x="758"/>
        <item x="106"/>
        <item x="529"/>
        <item x="729"/>
        <item x="1182"/>
        <item x="399"/>
        <item x="812"/>
        <item x="126"/>
        <item x="150"/>
        <item x="641"/>
        <item x="630"/>
        <item x="979"/>
        <item x="619"/>
        <item x="11"/>
        <item x="79"/>
        <item x="756"/>
        <item x="62"/>
        <item x="1046"/>
        <item x="317"/>
        <item x="247"/>
        <item x="69"/>
        <item x="180"/>
        <item x="792"/>
        <item x="304"/>
        <item x="807"/>
        <item x="615"/>
        <item x="7"/>
        <item x="1026"/>
        <item x="31"/>
        <item x="495"/>
        <item x="897"/>
        <item x="198"/>
        <item x="1238"/>
        <item x="857"/>
        <item x="44"/>
        <item x="1163"/>
        <item x="1231"/>
        <item x="23"/>
        <item x="1232"/>
        <item x="677"/>
        <item x="301"/>
        <item x="783"/>
        <item x="1230"/>
        <item x="600"/>
        <item x="624"/>
        <item x="1140"/>
        <item x="50"/>
        <item x="299"/>
        <item x="596"/>
        <item x="1204"/>
        <item x="764"/>
        <item x="234"/>
        <item x="187"/>
        <item x="1171"/>
        <item x="199"/>
        <item x="878"/>
        <item x="1101"/>
        <item x="60"/>
        <item x="949"/>
        <item x="1023"/>
        <item x="550"/>
        <item x="68"/>
        <item x="570"/>
        <item x="964"/>
        <item x="248"/>
        <item x="460"/>
        <item x="900"/>
        <item x="432"/>
        <item x="485"/>
        <item x="398"/>
        <item x="443"/>
        <item x="1076"/>
        <item x="259"/>
        <item x="385"/>
        <item x="989"/>
        <item x="820"/>
        <item x="902"/>
        <item x="666"/>
        <item x="664"/>
        <item x="401"/>
        <item x="1059"/>
        <item x="324"/>
        <item x="504"/>
        <item x="98"/>
        <item x="288"/>
        <item x="1274"/>
        <item x="173"/>
        <item x="828"/>
        <item x="672"/>
        <item x="1094"/>
        <item x="668"/>
        <item x="275"/>
        <item x="230"/>
        <item x="609"/>
        <item x="414"/>
        <item x="689"/>
        <item x="1226"/>
        <item x="696"/>
        <item x="725"/>
        <item x="545"/>
        <item x="976"/>
        <item x="122"/>
        <item x="744"/>
        <item x="72"/>
        <item x="273"/>
        <item x="1037"/>
        <item x="1036"/>
        <item x="1045"/>
        <item x="733"/>
        <item x="684"/>
        <item x="151"/>
        <item x="337"/>
        <item x="875"/>
        <item x="55"/>
        <item x="905"/>
        <item x="1217"/>
        <item x="420"/>
        <item x="1110"/>
        <item x="765"/>
        <item x="396"/>
        <item x="1072"/>
        <item x="284"/>
        <item x="362"/>
        <item x="802"/>
        <item x="974"/>
        <item x="932"/>
        <item x="489"/>
        <item x="1263"/>
        <item x="818"/>
        <item x="343"/>
        <item x="804"/>
        <item x="852"/>
        <item x="49"/>
        <item x="332"/>
        <item x="375"/>
        <item x="352"/>
        <item x="993"/>
        <item x="534"/>
        <item x="657"/>
        <item x="673"/>
        <item x="772"/>
        <item x="154"/>
        <item x="387"/>
        <item x="499"/>
        <item x="335"/>
        <item x="903"/>
        <item x="308"/>
        <item x="89"/>
        <item x="1116"/>
        <item x="254"/>
        <item x="85"/>
        <item x="326"/>
        <item x="859"/>
        <item x="371"/>
        <item x="394"/>
        <item x="861"/>
        <item x="1158"/>
        <item x="887"/>
        <item x="926"/>
        <item x="941"/>
        <item x="61"/>
        <item x="1108"/>
        <item x="1162"/>
        <item x="1005"/>
        <item x="191"/>
        <item x="6"/>
        <item x="581"/>
        <item x="518"/>
        <item x="940"/>
        <item x="842"/>
        <item x="740"/>
        <item x="1015"/>
        <item x="732"/>
        <item x="363"/>
        <item x="1062"/>
        <item x="425"/>
        <item x="1111"/>
        <item x="761"/>
        <item x="502"/>
        <item x="384"/>
        <item x="514"/>
        <item x="646"/>
        <item x="1220"/>
        <item x="916"/>
        <item x="1143"/>
        <item x="1271"/>
        <item x="730"/>
        <item x="871"/>
        <item x="942"/>
        <item x="1132"/>
        <item x="566"/>
        <item x="108"/>
        <item x="1118"/>
        <item x="232"/>
        <item x="359"/>
        <item x="406"/>
        <item x="249"/>
        <item x="1216"/>
        <item x="780"/>
        <item x="612"/>
        <item x="957"/>
        <item x="312"/>
        <item x="497"/>
        <item x="978"/>
        <item x="1167"/>
        <item x="239"/>
        <item x="711"/>
        <item x="823"/>
        <item x="1200"/>
        <item x="100"/>
        <item x="1061"/>
        <item x="1139"/>
        <item x="572"/>
        <item x="1056"/>
        <item x="383"/>
        <item x="892"/>
        <item x="186"/>
        <item x="28"/>
        <item x="1266"/>
        <item x="465"/>
        <item x="809"/>
        <item x="412"/>
        <item x="1250"/>
        <item x="1092"/>
        <item x="296"/>
        <item x="1087"/>
        <item x="655"/>
        <item x="787"/>
        <item x="203"/>
        <item x="327"/>
        <item x="1136"/>
        <item x="1102"/>
        <item x="644"/>
        <item x="263"/>
        <item x="1117"/>
        <item x="626"/>
        <item x="681"/>
        <item x="827"/>
        <item x="142"/>
        <item x="220"/>
        <item x="727"/>
        <item x="439"/>
        <item x="530"/>
        <item x="1071"/>
        <item x="1003"/>
        <item x="520"/>
        <item x="282"/>
        <item x="627"/>
        <item x="528"/>
        <item x="991"/>
        <item x="831"/>
        <item x="170"/>
        <item x="37"/>
        <item x="370"/>
        <item x="116"/>
        <item x="477"/>
        <item x="618"/>
        <item x="548"/>
        <item x="801"/>
        <item x="519"/>
        <item x="515"/>
        <item x="1093"/>
        <item x="786"/>
        <item x="1033"/>
        <item x="904"/>
        <item x="1205"/>
        <item x="310"/>
        <item x="464"/>
        <item x="811"/>
        <item x="927"/>
        <item x="707"/>
        <item x="194"/>
        <item x="995"/>
        <item x="797"/>
        <item x="136"/>
        <item x="1264"/>
        <item x="437"/>
        <item x="769"/>
        <item x="117"/>
        <item x="1090"/>
        <item x="1013"/>
        <item x="223"/>
        <item x="1125"/>
        <item x="954"/>
        <item x="291"/>
        <item x="272"/>
        <item x="1272"/>
        <item x="140"/>
        <item x="165"/>
        <item x="102"/>
        <item x="939"/>
        <item x="1028"/>
        <item x="790"/>
        <item x="507"/>
        <item x="404"/>
        <item x="1261"/>
        <item x="574"/>
        <item x="888"/>
        <item x="540"/>
        <item x="1192"/>
        <item x="679"/>
        <item x="1022"/>
        <item x="922"/>
        <item x="269"/>
        <item x="990"/>
        <item x="1120"/>
        <item x="1069"/>
        <item x="147"/>
        <item x="438"/>
        <item x="597"/>
        <item x="322"/>
        <item x="563"/>
        <item x="81"/>
        <item x="1214"/>
        <item x="863"/>
        <item x="105"/>
        <item x="388"/>
        <item x="691"/>
        <item x="177"/>
        <item x="755"/>
        <item x="1262"/>
        <item x="318"/>
        <item x="1106"/>
        <item x="253"/>
        <item x="854"/>
        <item x="844"/>
        <item x="88"/>
        <item x="218"/>
        <item x="890"/>
        <item x="86"/>
        <item x="846"/>
        <item x="365"/>
        <item x="270"/>
        <item x="405"/>
        <item x="286"/>
        <item x="115"/>
        <item x="338"/>
        <item x="206"/>
        <item x="670"/>
        <item x="715"/>
        <item x="148"/>
        <item x="872"/>
        <item x="894"/>
        <item x="1060"/>
        <item x="415"/>
        <item x="130"/>
        <item x="354"/>
        <item x="1119"/>
        <item x="426"/>
        <item x="56"/>
        <item x="1256"/>
        <item x="986"/>
        <item x="1187"/>
        <item x="647"/>
        <item x="13"/>
        <item x="63"/>
        <item x="877"/>
        <item x="686"/>
        <item x="743"/>
        <item x="1148"/>
        <item x="111"/>
        <item x="486"/>
        <item x="994"/>
        <item x="141"/>
        <item t="default"/>
      </items>
    </pivotField>
    <pivotField showAll="0"/>
    <pivotField showAll="0"/>
    <pivotField showAll="0">
      <items count="101">
        <item x="10"/>
        <item x="21"/>
        <item x="76"/>
        <item x="16"/>
        <item x="99"/>
        <item x="86"/>
        <item x="23"/>
        <item x="49"/>
        <item x="36"/>
        <item x="89"/>
        <item x="40"/>
        <item x="44"/>
        <item x="43"/>
        <item x="95"/>
        <item x="2"/>
        <item x="91"/>
        <item x="14"/>
        <item x="88"/>
        <item x="37"/>
        <item x="72"/>
        <item x="29"/>
        <item x="42"/>
        <item x="82"/>
        <item x="56"/>
        <item x="53"/>
        <item x="70"/>
        <item x="12"/>
        <item x="17"/>
        <item x="33"/>
        <item x="48"/>
        <item x="67"/>
        <item x="84"/>
        <item x="13"/>
        <item x="32"/>
        <item x="1"/>
        <item x="78"/>
        <item x="55"/>
        <item x="27"/>
        <item x="30"/>
        <item x="11"/>
        <item x="69"/>
        <item x="81"/>
        <item x="98"/>
        <item x="35"/>
        <item x="8"/>
        <item x="22"/>
        <item x="75"/>
        <item x="90"/>
        <item x="59"/>
        <item x="9"/>
        <item x="5"/>
        <item x="45"/>
        <item x="97"/>
        <item x="80"/>
        <item x="85"/>
        <item x="0"/>
        <item x="34"/>
        <item x="26"/>
        <item x="79"/>
        <item x="93"/>
        <item x="41"/>
        <item x="58"/>
        <item x="65"/>
        <item x="46"/>
        <item x="15"/>
        <item x="50"/>
        <item x="31"/>
        <item x="96"/>
        <item x="3"/>
        <item x="74"/>
        <item x="39"/>
        <item x="64"/>
        <item x="57"/>
        <item x="52"/>
        <item x="54"/>
        <item x="4"/>
        <item x="62"/>
        <item x="68"/>
        <item x="92"/>
        <item x="24"/>
        <item x="63"/>
        <item x="28"/>
        <item x="73"/>
        <item x="7"/>
        <item x="61"/>
        <item x="38"/>
        <item x="47"/>
        <item x="20"/>
        <item x="60"/>
        <item x="18"/>
        <item x="25"/>
        <item x="19"/>
        <item x="87"/>
        <item x="77"/>
        <item x="83"/>
        <item x="94"/>
        <item x="71"/>
        <item x="51"/>
        <item x="66"/>
        <item x="6"/>
        <item t="default"/>
      </items>
    </pivotField>
    <pivotField showAll="0"/>
    <pivotField axis="axisRow" showAll="0" sortType="ascending">
      <items count="6">
        <item x="1"/>
        <item x="4"/>
        <item x="3"/>
        <item x="2"/>
        <item x="0"/>
        <item t="default"/>
      </items>
      <autoSortScope>
        <pivotArea dataOnly="0" outline="0" fieldPosition="0">
          <references count="1">
            <reference field="4294967294" count="1" selected="0">
              <x v="0"/>
            </reference>
          </references>
        </pivotArea>
      </autoSortScope>
    </pivotField>
    <pivotField showAll="0">
      <items count="4">
        <item x="0"/>
        <item h="1" x="2"/>
        <item h="1" x="1"/>
        <item t="default"/>
      </items>
    </pivotField>
    <pivotField showAll="0"/>
    <pivotField showAll="0"/>
    <pivotField showAll="0"/>
    <pivotField showAll="0"/>
    <pivotField showAll="0">
      <items count="6">
        <item x="1"/>
        <item x="0"/>
        <item x="2"/>
        <item x="4"/>
        <item x="3"/>
        <item t="default"/>
      </items>
    </pivotField>
    <pivotField showAll="0">
      <items count="4">
        <item x="2"/>
        <item x="0"/>
        <item x="1"/>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7"/>
  </rowFields>
  <rowItems count="6">
    <i>
      <x v="2"/>
    </i>
    <i>
      <x/>
    </i>
    <i>
      <x v="3"/>
    </i>
    <i>
      <x v="4"/>
    </i>
    <i>
      <x v="1"/>
    </i>
    <i t="grand">
      <x/>
    </i>
  </rowItems>
  <colItems count="1">
    <i/>
  </colItems>
  <dataFields count="1">
    <dataField name="Count of Order ID" fld="0" subtotal="count" baseField="0" baseItem="0"/>
  </dataFields>
  <chartFormats count="7">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7" count="1" selected="0">
            <x v="1"/>
          </reference>
        </references>
      </pivotArea>
    </chartFormat>
    <chartFormat chart="0" format="2">
      <pivotArea type="data" outline="0" fieldPosition="0">
        <references count="2">
          <reference field="4294967294" count="1" selected="0">
            <x v="0"/>
          </reference>
          <reference field="7" count="1" selected="0">
            <x v="4"/>
          </reference>
        </references>
      </pivotArea>
    </chartFormat>
    <chartFormat chart="0" format="3">
      <pivotArea type="data" outline="0" fieldPosition="0">
        <references count="2">
          <reference field="4294967294" count="1" selected="0">
            <x v="0"/>
          </reference>
          <reference field="7" count="1" selected="0">
            <x v="0"/>
          </reference>
        </references>
      </pivotArea>
    </chartFormat>
    <chartFormat chart="0" format="4">
      <pivotArea type="data" outline="0" fieldPosition="0">
        <references count="2">
          <reference field="4294967294" count="1" selected="0">
            <x v="0"/>
          </reference>
          <reference field="7" count="1" selected="0">
            <x v="3"/>
          </reference>
        </references>
      </pivotArea>
    </chartFormat>
    <chartFormat chart="0" format="5">
      <pivotArea type="data" outline="0" fieldPosition="0">
        <references count="2">
          <reference field="4294967294" count="1" selected="0">
            <x v="0"/>
          </reference>
          <reference field="7" count="1" selected="0">
            <x v="2"/>
          </reference>
        </references>
      </pivotArea>
    </chartFormat>
    <chartFormat chart="10"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977A056-420E-4C41-8839-D91B3A5EB9F8}" name="PivotTable12"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D46:E48" firstHeaderRow="1" firstDataRow="1" firstDataCol="1"/>
  <pivotFields count="19">
    <pivotField dataField="1" showAll="0"/>
    <pivotField showAll="0"/>
    <pivotField numFmtId="22" showAll="0">
      <items count="1278">
        <item x="413"/>
        <item x="1141"/>
        <item x="1222"/>
        <item x="228"/>
        <item x="216"/>
        <item x="268"/>
        <item x="865"/>
        <item x="728"/>
        <item x="1221"/>
        <item x="645"/>
        <item x="544"/>
        <item x="152"/>
        <item x="937"/>
        <item x="74"/>
        <item x="663"/>
        <item x="226"/>
        <item x="632"/>
        <item x="1002"/>
        <item x="80"/>
        <item x="185"/>
        <item x="517"/>
        <item x="408"/>
        <item x="113"/>
        <item x="339"/>
        <item x="293"/>
        <item x="526"/>
        <item x="492"/>
        <item x="610"/>
        <item x="718"/>
        <item x="1075"/>
        <item x="192"/>
        <item x="1130"/>
        <item x="821"/>
        <item x="143"/>
        <item x="837"/>
        <item x="683"/>
        <item x="167"/>
        <item x="660"/>
        <item x="1156"/>
        <item x="614"/>
        <item x="1175"/>
        <item x="1078"/>
        <item x="603"/>
        <item x="90"/>
        <item x="214"/>
        <item x="1058"/>
        <item x="109"/>
        <item x="484"/>
        <item x="810"/>
        <item x="713"/>
        <item x="246"/>
        <item x="565"/>
        <item x="781"/>
        <item x="251"/>
        <item x="479"/>
        <item x="972"/>
        <item x="40"/>
        <item x="4"/>
        <item x="826"/>
        <item x="181"/>
        <item x="1050"/>
        <item x="705"/>
        <item x="496"/>
        <item x="1018"/>
        <item x="1268"/>
        <item x="753"/>
        <item x="201"/>
        <item x="980"/>
        <item x="164"/>
        <item x="400"/>
        <item x="453"/>
        <item x="386"/>
        <item x="779"/>
        <item x="34"/>
        <item x="735"/>
        <item x="261"/>
        <item x="1021"/>
        <item x="889"/>
        <item x="250"/>
        <item x="265"/>
        <item x="356"/>
        <item x="1047"/>
        <item x="633"/>
        <item x="5"/>
        <item x="1057"/>
        <item x="795"/>
        <item x="501"/>
        <item x="242"/>
        <item x="605"/>
        <item x="653"/>
        <item x="29"/>
        <item x="389"/>
        <item x="750"/>
        <item x="567"/>
        <item x="237"/>
        <item x="368"/>
        <item x="886"/>
        <item x="712"/>
        <item x="1190"/>
        <item x="1259"/>
        <item x="643"/>
        <item x="562"/>
        <item x="487"/>
        <item x="189"/>
        <item x="1041"/>
        <item x="447"/>
        <item x="924"/>
        <item x="547"/>
        <item x="1127"/>
        <item x="351"/>
        <item x="348"/>
        <item x="738"/>
        <item x="1077"/>
        <item x="209"/>
        <item x="1147"/>
        <item x="379"/>
        <item x="587"/>
        <item x="693"/>
        <item x="374"/>
        <item x="898"/>
        <item x="145"/>
        <item x="621"/>
        <item x="1151"/>
        <item x="1203"/>
        <item x="258"/>
        <item x="510"/>
        <item x="1189"/>
        <item x="38"/>
        <item x="1223"/>
        <item x="648"/>
        <item x="277"/>
        <item x="445"/>
        <item x="977"/>
        <item x="225"/>
        <item x="1248"/>
        <item x="1198"/>
        <item x="8"/>
        <item x="629"/>
        <item x="313"/>
        <item x="908"/>
        <item x="1"/>
        <item x="731"/>
        <item x="1213"/>
        <item x="543"/>
        <item x="1006"/>
        <item x="302"/>
        <item x="233"/>
        <item x="798"/>
        <item x="541"/>
        <item x="303"/>
        <item x="163"/>
        <item x="2"/>
        <item x="589"/>
        <item x="822"/>
        <item x="357"/>
        <item x="557"/>
        <item x="1085"/>
        <item x="392"/>
        <item x="958"/>
        <item x="1191"/>
        <item x="172"/>
        <item x="667"/>
        <item x="701"/>
        <item x="372"/>
        <item x="204"/>
        <item x="208"/>
        <item x="555"/>
        <item x="1172"/>
        <item x="782"/>
        <item x="1149"/>
        <item x="607"/>
        <item x="9"/>
        <item x="195"/>
        <item x="472"/>
        <item x="482"/>
        <item x="236"/>
        <item x="99"/>
        <item x="617"/>
        <item x="868"/>
        <item x="421"/>
        <item x="341"/>
        <item x="27"/>
        <item x="358"/>
        <item x="622"/>
        <item x="256"/>
        <item x="1186"/>
        <item x="575"/>
        <item x="688"/>
        <item x="156"/>
        <item x="373"/>
        <item x="1010"/>
        <item x="454"/>
        <item x="885"/>
        <item x="166"/>
        <item x="309"/>
        <item x="262"/>
        <item x="227"/>
        <item x="290"/>
        <item x="1201"/>
        <item x="1178"/>
        <item x="851"/>
        <item x="522"/>
        <item x="175"/>
        <item x="1052"/>
        <item x="481"/>
        <item x="95"/>
        <item x="883"/>
        <item x="658"/>
        <item x="869"/>
        <item x="996"/>
        <item x="554"/>
        <item x="138"/>
        <item x="719"/>
        <item x="78"/>
        <item x="52"/>
        <item x="94"/>
        <item x="298"/>
        <item x="444"/>
        <item x="1247"/>
        <item x="961"/>
        <item x="292"/>
        <item x="703"/>
        <item x="982"/>
        <item x="754"/>
        <item x="608"/>
        <item x="1199"/>
        <item x="1049"/>
        <item x="35"/>
        <item x="1126"/>
        <item x="1001"/>
        <item x="196"/>
        <item x="19"/>
        <item x="476"/>
        <item x="271"/>
        <item x="634"/>
        <item x="315"/>
        <item x="435"/>
        <item x="158"/>
        <item x="862"/>
        <item x="860"/>
        <item x="350"/>
        <item x="429"/>
        <item x="184"/>
        <item x="880"/>
        <item x="1105"/>
        <item x="662"/>
        <item x="129"/>
        <item x="1073"/>
        <item x="71"/>
        <item x="366"/>
        <item x="410"/>
        <item x="231"/>
        <item x="53"/>
        <item x="895"/>
        <item x="316"/>
        <item x="745"/>
        <item x="110"/>
        <item x="1225"/>
        <item x="1209"/>
        <item x="45"/>
        <item x="1174"/>
        <item x="266"/>
        <item x="858"/>
        <item x="505"/>
        <item x="855"/>
        <item x="716"/>
        <item x="1134"/>
        <item x="1038"/>
        <item x="347"/>
        <item x="1113"/>
        <item x="1188"/>
        <item x="123"/>
        <item x="1208"/>
        <item x="771"/>
        <item x="1240"/>
        <item x="1254"/>
        <item x="245"/>
        <item x="955"/>
        <item x="503"/>
        <item x="1146"/>
        <item x="1153"/>
        <item x="260"/>
        <item x="48"/>
        <item x="1215"/>
        <item x="307"/>
        <item x="720"/>
        <item x="777"/>
        <item x="353"/>
        <item x="1091"/>
        <item x="935"/>
        <item x="794"/>
        <item x="692"/>
        <item x="768"/>
        <item x="553"/>
        <item x="1138"/>
        <item x="531"/>
        <item x="537"/>
        <item x="1103"/>
        <item x="103"/>
        <item x="975"/>
        <item x="135"/>
        <item x="305"/>
        <item x="462"/>
        <item x="1100"/>
        <item x="824"/>
        <item x="500"/>
        <item x="560"/>
        <item x="1237"/>
        <item x="295"/>
        <item x="446"/>
        <item x="1233"/>
        <item x="678"/>
        <item x="722"/>
        <item x="455"/>
        <item x="1095"/>
        <item x="508"/>
        <item x="1048"/>
        <item x="1243"/>
        <item x="516"/>
        <item x="1235"/>
        <item x="212"/>
        <item x="1054"/>
        <item x="1107"/>
        <item x="1260"/>
        <item x="805"/>
        <item x="36"/>
        <item x="360"/>
        <item x="1070"/>
        <item x="620"/>
        <item x="799"/>
        <item x="965"/>
        <item x="1234"/>
        <item x="706"/>
        <item x="119"/>
        <item x="345"/>
        <item x="1160"/>
        <item x="478"/>
        <item x="176"/>
        <item x="559"/>
        <item x="1275"/>
        <item x="613"/>
        <item x="680"/>
        <item x="159"/>
        <item x="1129"/>
        <item x="1024"/>
        <item x="564"/>
        <item x="289"/>
        <item x="721"/>
        <item x="676"/>
        <item x="409"/>
        <item x="533"/>
        <item x="369"/>
        <item x="910"/>
        <item x="403"/>
        <item x="169"/>
        <item x="928"/>
        <item x="561"/>
        <item x="330"/>
        <item x="987"/>
        <item x="551"/>
        <item x="1065"/>
        <item x="616"/>
        <item x="355"/>
        <item x="1053"/>
        <item x="884"/>
        <item x="929"/>
        <item x="685"/>
        <item x="536"/>
        <item x="1011"/>
        <item x="96"/>
        <item x="10"/>
        <item x="91"/>
        <item x="1131"/>
        <item x="867"/>
        <item x="442"/>
        <item x="549"/>
        <item x="969"/>
        <item x="661"/>
        <item x="168"/>
        <item x="1039"/>
        <item x="402"/>
        <item x="952"/>
        <item x="970"/>
        <item x="710"/>
        <item x="873"/>
        <item x="874"/>
        <item x="700"/>
        <item x="279"/>
        <item x="1202"/>
        <item x="1064"/>
        <item x="1114"/>
        <item x="342"/>
        <item x="377"/>
        <item x="1007"/>
        <item x="788"/>
        <item x="582"/>
        <item x="836"/>
        <item x="46"/>
        <item x="1080"/>
        <item x="776"/>
        <item x="628"/>
        <item x="748"/>
        <item x="125"/>
        <item x="118"/>
        <item x="207"/>
        <item x="202"/>
        <item x="70"/>
        <item x="571"/>
        <item x="124"/>
        <item x="12"/>
        <item x="297"/>
        <item x="418"/>
        <item x="749"/>
        <item x="101"/>
        <item x="333"/>
        <item x="513"/>
        <item x="742"/>
        <item x="311"/>
        <item x="65"/>
        <item x="951"/>
        <item x="999"/>
        <item x="73"/>
        <item x="580"/>
        <item x="1253"/>
        <item x="623"/>
        <item x="817"/>
        <item x="428"/>
        <item x="539"/>
        <item x="1249"/>
        <item x="20"/>
        <item x="280"/>
        <item x="1055"/>
        <item x="1086"/>
        <item x="205"/>
        <item x="808"/>
        <item x="450"/>
        <item x="434"/>
        <item x="267"/>
        <item x="864"/>
        <item x="157"/>
        <item x="671"/>
        <item x="586"/>
        <item x="789"/>
        <item x="1099"/>
        <item x="527"/>
        <item x="174"/>
        <item x="1177"/>
        <item x="24"/>
        <item x="14"/>
        <item x="210"/>
        <item x="200"/>
        <item x="1169"/>
        <item x="456"/>
        <item x="255"/>
        <item x="171"/>
        <item x="1242"/>
        <item x="83"/>
        <item x="466"/>
        <item x="532"/>
        <item x="3"/>
        <item x="675"/>
        <item x="1063"/>
        <item x="652"/>
        <item x="1164"/>
        <item x="395"/>
        <item x="1066"/>
        <item x="222"/>
        <item x="121"/>
        <item x="595"/>
        <item x="137"/>
        <item x="235"/>
        <item x="104"/>
        <item x="131"/>
        <item x="1179"/>
        <item x="1029"/>
        <item x="1034"/>
        <item x="708"/>
        <item x="791"/>
        <item x="1180"/>
        <item x="468"/>
        <item x="1044"/>
        <item x="470"/>
        <item x="524"/>
        <item x="57"/>
        <item x="183"/>
        <item x="699"/>
        <item x="146"/>
        <item x="717"/>
        <item x="257"/>
        <item x="328"/>
        <item x="427"/>
        <item x="1112"/>
        <item x="1207"/>
        <item x="1150"/>
        <item x="815"/>
        <item x="493"/>
        <item x="840"/>
        <item x="830"/>
        <item x="925"/>
        <item x="825"/>
        <item x="287"/>
        <item x="114"/>
        <item x="576"/>
        <item x="1096"/>
        <item x="1152"/>
        <item x="963"/>
        <item x="483"/>
        <item x="674"/>
        <item x="723"/>
        <item x="1051"/>
        <item x="179"/>
        <item x="956"/>
        <item x="1197"/>
        <item x="665"/>
        <item x="449"/>
        <item x="241"/>
        <item x="334"/>
        <item x="82"/>
        <item x="1176"/>
        <item x="953"/>
        <item x="950"/>
        <item x="631"/>
        <item x="1255"/>
        <item x="948"/>
        <item x="436"/>
        <item x="276"/>
        <item x="1244"/>
        <item x="344"/>
        <item x="1218"/>
        <item x="829"/>
        <item x="920"/>
        <item x="762"/>
        <item x="461"/>
        <item x="1123"/>
        <item x="93"/>
        <item x="1246"/>
        <item x="506"/>
        <item x="726"/>
        <item x="1170"/>
        <item x="943"/>
        <item x="285"/>
        <item x="636"/>
        <item x="422"/>
        <item x="1067"/>
        <item x="1098"/>
        <item x="120"/>
        <item x="968"/>
        <item x="741"/>
        <item x="197"/>
        <item x="1236"/>
        <item x="739"/>
        <item x="87"/>
        <item x="1074"/>
        <item x="16"/>
        <item x="649"/>
        <item x="936"/>
        <item x="306"/>
        <item x="474"/>
        <item x="983"/>
        <item x="1135"/>
        <item x="973"/>
        <item x="77"/>
        <item x="806"/>
        <item x="1089"/>
        <item x="178"/>
        <item x="906"/>
        <item x="1043"/>
        <item x="695"/>
        <item x="1000"/>
        <item x="870"/>
        <item x="737"/>
        <item x="127"/>
        <item x="879"/>
        <item x="1097"/>
        <item x="813"/>
        <item x="847"/>
        <item x="770"/>
        <item x="1084"/>
        <item x="448"/>
        <item x="471"/>
        <item x="451"/>
        <item x="702"/>
        <item x="1137"/>
        <item x="1241"/>
        <item x="1196"/>
        <item x="592"/>
        <item x="1258"/>
        <item x="59"/>
        <item x="785"/>
        <item x="252"/>
        <item x="391"/>
        <item x="1165"/>
        <item x="92"/>
        <item x="881"/>
        <item x="1115"/>
        <item x="1168"/>
        <item x="0"/>
        <item x="751"/>
        <item x="47"/>
        <item x="76"/>
        <item x="491"/>
        <item x="149"/>
        <item x="714"/>
        <item x="1212"/>
        <item x="640"/>
        <item x="511"/>
        <item x="593"/>
        <item x="452"/>
        <item x="521"/>
        <item x="459"/>
        <item x="393"/>
        <item x="602"/>
        <item x="793"/>
        <item x="746"/>
        <item x="132"/>
        <item x="912"/>
        <item x="1211"/>
        <item x="947"/>
        <item x="512"/>
        <item x="1030"/>
        <item x="590"/>
        <item x="834"/>
        <item x="325"/>
        <item x="229"/>
        <item x="25"/>
        <item x="440"/>
        <item x="896"/>
        <item x="18"/>
        <item x="1017"/>
        <item x="112"/>
        <item x="1088"/>
        <item x="238"/>
        <item x="240"/>
        <item x="475"/>
        <item x="814"/>
        <item x="585"/>
        <item x="244"/>
        <item x="424"/>
        <item x="911"/>
        <item x="1270"/>
        <item x="816"/>
        <item x="1004"/>
        <item x="578"/>
        <item x="416"/>
        <item x="423"/>
        <item x="945"/>
        <item x="1081"/>
        <item x="1082"/>
        <item x="300"/>
        <item x="321"/>
        <item x="573"/>
        <item x="775"/>
        <item x="364"/>
        <item x="319"/>
        <item x="336"/>
        <item x="1019"/>
        <item x="1224"/>
        <item x="1276"/>
        <item x="480"/>
        <item x="51"/>
        <item x="283"/>
        <item x="161"/>
        <item x="75"/>
        <item x="985"/>
        <item x="1154"/>
        <item x="933"/>
        <item x="625"/>
        <item x="568"/>
        <item x="803"/>
        <item x="97"/>
        <item x="774"/>
        <item x="579"/>
        <item x="638"/>
        <item x="340"/>
        <item x="224"/>
        <item x="84"/>
        <item x="43"/>
        <item x="1195"/>
        <item x="411"/>
        <item x="583"/>
        <item x="378"/>
        <item x="838"/>
        <item x="919"/>
        <item x="569"/>
        <item x="784"/>
        <item x="773"/>
        <item x="866"/>
        <item x="381"/>
        <item x="800"/>
        <item x="188"/>
        <item x="1183"/>
        <item x="380"/>
        <item x="611"/>
        <item x="349"/>
        <item x="535"/>
        <item x="182"/>
        <item x="320"/>
        <item x="960"/>
        <item x="1219"/>
        <item x="1068"/>
        <item x="1228"/>
        <item x="17"/>
        <item x="552"/>
        <item x="697"/>
        <item x="211"/>
        <item x="1206"/>
        <item x="153"/>
        <item x="346"/>
        <item x="752"/>
        <item x="1020"/>
        <item x="918"/>
        <item x="494"/>
        <item x="42"/>
        <item x="162"/>
        <item x="650"/>
        <item x="441"/>
        <item x="736"/>
        <item x="215"/>
        <item x="281"/>
        <item x="921"/>
        <item x="849"/>
        <item x="490"/>
        <item x="473"/>
        <item x="923"/>
        <item x="457"/>
        <item x="1155"/>
        <item x="243"/>
        <item x="1122"/>
        <item x="1194"/>
        <item x="1166"/>
        <item x="1133"/>
        <item x="734"/>
        <item x="134"/>
        <item x="1008"/>
        <item x="1159"/>
        <item x="458"/>
        <item x="213"/>
        <item x="367"/>
        <item x="221"/>
        <item x="219"/>
        <item x="835"/>
        <item x="128"/>
        <item x="1016"/>
        <item x="397"/>
        <item x="856"/>
        <item x="431"/>
        <item x="15"/>
        <item x="1014"/>
        <item x="698"/>
        <item x="763"/>
        <item x="525"/>
        <item x="637"/>
        <item x="323"/>
        <item x="1032"/>
        <item x="1229"/>
        <item x="891"/>
        <item x="915"/>
        <item x="382"/>
        <item x="767"/>
        <item x="1157"/>
        <item x="757"/>
        <item x="274"/>
        <item x="509"/>
        <item x="1181"/>
        <item x="419"/>
        <item x="934"/>
        <item x="588"/>
        <item x="594"/>
        <item x="832"/>
        <item x="58"/>
        <item x="538"/>
        <item x="469"/>
        <item x="264"/>
        <item x="577"/>
        <item x="992"/>
        <item x="1012"/>
        <item x="893"/>
        <item x="962"/>
        <item x="278"/>
        <item x="30"/>
        <item x="659"/>
        <item x="606"/>
        <item x="1210"/>
        <item x="33"/>
        <item x="390"/>
        <item x="760"/>
        <item x="598"/>
        <item x="845"/>
        <item x="488"/>
        <item x="591"/>
        <item x="1227"/>
        <item x="1239"/>
        <item x="430"/>
        <item x="67"/>
        <item x="64"/>
        <item x="294"/>
        <item x="966"/>
        <item x="107"/>
        <item x="1109"/>
        <item x="984"/>
        <item x="853"/>
        <item x="724"/>
        <item x="1124"/>
        <item x="833"/>
        <item x="1079"/>
        <item x="971"/>
        <item x="1245"/>
        <item x="635"/>
        <item x="669"/>
        <item x="467"/>
        <item x="599"/>
        <item x="1104"/>
        <item x="876"/>
        <item x="930"/>
        <item x="848"/>
        <item x="882"/>
        <item x="604"/>
        <item x="959"/>
        <item x="133"/>
        <item x="32"/>
        <item x="1269"/>
        <item x="463"/>
        <item x="687"/>
        <item x="907"/>
        <item x="694"/>
        <item x="54"/>
        <item x="556"/>
        <item x="998"/>
        <item x="1025"/>
        <item x="796"/>
        <item x="1083"/>
        <item x="217"/>
        <item x="1040"/>
        <item x="682"/>
        <item x="558"/>
        <item x="144"/>
        <item x="417"/>
        <item x="1265"/>
        <item x="639"/>
        <item x="709"/>
        <item x="944"/>
        <item x="704"/>
        <item x="819"/>
        <item x="1144"/>
        <item x="1027"/>
        <item x="1252"/>
        <item x="850"/>
        <item x="155"/>
        <item x="41"/>
        <item x="913"/>
        <item x="498"/>
        <item x="642"/>
        <item x="139"/>
        <item x="1161"/>
        <item x="542"/>
        <item x="997"/>
        <item x="841"/>
        <item x="981"/>
        <item x="1173"/>
        <item x="766"/>
        <item x="1273"/>
        <item x="909"/>
        <item x="523"/>
        <item x="967"/>
        <item x="66"/>
        <item x="22"/>
        <item x="329"/>
        <item x="1042"/>
        <item x="1184"/>
        <item x="1185"/>
        <item x="407"/>
        <item x="160"/>
        <item x="843"/>
        <item x="1031"/>
        <item x="938"/>
        <item x="1035"/>
        <item x="331"/>
        <item x="1145"/>
        <item x="1142"/>
        <item x="654"/>
        <item x="1267"/>
        <item x="917"/>
        <item x="26"/>
        <item x="901"/>
        <item x="656"/>
        <item x="376"/>
        <item x="759"/>
        <item x="39"/>
        <item x="690"/>
        <item x="747"/>
        <item x="190"/>
        <item x="193"/>
        <item x="1193"/>
        <item x="1251"/>
        <item x="361"/>
        <item x="584"/>
        <item x="546"/>
        <item x="314"/>
        <item x="988"/>
        <item x="21"/>
        <item x="1257"/>
        <item x="839"/>
        <item x="1128"/>
        <item x="433"/>
        <item x="1121"/>
        <item x="651"/>
        <item x="946"/>
        <item x="778"/>
        <item x="899"/>
        <item x="931"/>
        <item x="914"/>
        <item x="601"/>
        <item x="1009"/>
        <item x="758"/>
        <item x="106"/>
        <item x="529"/>
        <item x="729"/>
        <item x="1182"/>
        <item x="399"/>
        <item x="812"/>
        <item x="126"/>
        <item x="150"/>
        <item x="641"/>
        <item x="630"/>
        <item x="979"/>
        <item x="619"/>
        <item x="11"/>
        <item x="79"/>
        <item x="756"/>
        <item x="62"/>
        <item x="1046"/>
        <item x="317"/>
        <item x="247"/>
        <item x="69"/>
        <item x="180"/>
        <item x="792"/>
        <item x="304"/>
        <item x="807"/>
        <item x="615"/>
        <item x="7"/>
        <item x="1026"/>
        <item x="31"/>
        <item x="495"/>
        <item x="897"/>
        <item x="198"/>
        <item x="1238"/>
        <item x="857"/>
        <item x="44"/>
        <item x="1163"/>
        <item x="1231"/>
        <item x="23"/>
        <item x="1232"/>
        <item x="677"/>
        <item x="301"/>
        <item x="783"/>
        <item x="1230"/>
        <item x="600"/>
        <item x="624"/>
        <item x="1140"/>
        <item x="50"/>
        <item x="299"/>
        <item x="596"/>
        <item x="1204"/>
        <item x="764"/>
        <item x="234"/>
        <item x="187"/>
        <item x="1171"/>
        <item x="199"/>
        <item x="878"/>
        <item x="1101"/>
        <item x="60"/>
        <item x="949"/>
        <item x="1023"/>
        <item x="550"/>
        <item x="68"/>
        <item x="570"/>
        <item x="964"/>
        <item x="248"/>
        <item x="460"/>
        <item x="900"/>
        <item x="432"/>
        <item x="485"/>
        <item x="398"/>
        <item x="443"/>
        <item x="1076"/>
        <item x="259"/>
        <item x="385"/>
        <item x="989"/>
        <item x="820"/>
        <item x="902"/>
        <item x="666"/>
        <item x="664"/>
        <item x="401"/>
        <item x="1059"/>
        <item x="324"/>
        <item x="504"/>
        <item x="98"/>
        <item x="288"/>
        <item x="1274"/>
        <item x="173"/>
        <item x="828"/>
        <item x="672"/>
        <item x="1094"/>
        <item x="668"/>
        <item x="275"/>
        <item x="230"/>
        <item x="609"/>
        <item x="414"/>
        <item x="689"/>
        <item x="1226"/>
        <item x="696"/>
        <item x="725"/>
        <item x="545"/>
        <item x="976"/>
        <item x="122"/>
        <item x="744"/>
        <item x="72"/>
        <item x="273"/>
        <item x="1037"/>
        <item x="1036"/>
        <item x="1045"/>
        <item x="733"/>
        <item x="684"/>
        <item x="151"/>
        <item x="337"/>
        <item x="875"/>
        <item x="55"/>
        <item x="905"/>
        <item x="1217"/>
        <item x="420"/>
        <item x="1110"/>
        <item x="765"/>
        <item x="396"/>
        <item x="1072"/>
        <item x="284"/>
        <item x="362"/>
        <item x="802"/>
        <item x="974"/>
        <item x="932"/>
        <item x="489"/>
        <item x="1263"/>
        <item x="818"/>
        <item x="343"/>
        <item x="804"/>
        <item x="852"/>
        <item x="49"/>
        <item x="332"/>
        <item x="375"/>
        <item x="352"/>
        <item x="993"/>
        <item x="534"/>
        <item x="657"/>
        <item x="673"/>
        <item x="772"/>
        <item x="154"/>
        <item x="387"/>
        <item x="499"/>
        <item x="335"/>
        <item x="903"/>
        <item x="308"/>
        <item x="89"/>
        <item x="1116"/>
        <item x="254"/>
        <item x="85"/>
        <item x="326"/>
        <item x="859"/>
        <item x="371"/>
        <item x="394"/>
        <item x="861"/>
        <item x="1158"/>
        <item x="887"/>
        <item x="926"/>
        <item x="941"/>
        <item x="61"/>
        <item x="1108"/>
        <item x="1162"/>
        <item x="1005"/>
        <item x="191"/>
        <item x="6"/>
        <item x="581"/>
        <item x="518"/>
        <item x="940"/>
        <item x="842"/>
        <item x="740"/>
        <item x="1015"/>
        <item x="732"/>
        <item x="363"/>
        <item x="1062"/>
        <item x="425"/>
        <item x="1111"/>
        <item x="761"/>
        <item x="502"/>
        <item x="384"/>
        <item x="514"/>
        <item x="646"/>
        <item x="1220"/>
        <item x="916"/>
        <item x="1143"/>
        <item x="1271"/>
        <item x="730"/>
        <item x="871"/>
        <item x="942"/>
        <item x="1132"/>
        <item x="566"/>
        <item x="108"/>
        <item x="1118"/>
        <item x="232"/>
        <item x="359"/>
        <item x="406"/>
        <item x="249"/>
        <item x="1216"/>
        <item x="780"/>
        <item x="612"/>
        <item x="957"/>
        <item x="312"/>
        <item x="497"/>
        <item x="978"/>
        <item x="1167"/>
        <item x="239"/>
        <item x="711"/>
        <item x="823"/>
        <item x="1200"/>
        <item x="100"/>
        <item x="1061"/>
        <item x="1139"/>
        <item x="572"/>
        <item x="1056"/>
        <item x="383"/>
        <item x="892"/>
        <item x="186"/>
        <item x="28"/>
        <item x="1266"/>
        <item x="465"/>
        <item x="809"/>
        <item x="412"/>
        <item x="1250"/>
        <item x="1092"/>
        <item x="296"/>
        <item x="1087"/>
        <item x="655"/>
        <item x="787"/>
        <item x="203"/>
        <item x="327"/>
        <item x="1136"/>
        <item x="1102"/>
        <item x="644"/>
        <item x="263"/>
        <item x="1117"/>
        <item x="626"/>
        <item x="681"/>
        <item x="827"/>
        <item x="142"/>
        <item x="220"/>
        <item x="727"/>
        <item x="439"/>
        <item x="530"/>
        <item x="1071"/>
        <item x="1003"/>
        <item x="520"/>
        <item x="282"/>
        <item x="627"/>
        <item x="528"/>
        <item x="991"/>
        <item x="831"/>
        <item x="170"/>
        <item x="37"/>
        <item x="370"/>
        <item x="116"/>
        <item x="477"/>
        <item x="618"/>
        <item x="548"/>
        <item x="801"/>
        <item x="519"/>
        <item x="515"/>
        <item x="1093"/>
        <item x="786"/>
        <item x="1033"/>
        <item x="904"/>
        <item x="1205"/>
        <item x="310"/>
        <item x="464"/>
        <item x="811"/>
        <item x="927"/>
        <item x="707"/>
        <item x="194"/>
        <item x="995"/>
        <item x="797"/>
        <item x="136"/>
        <item x="1264"/>
        <item x="437"/>
        <item x="769"/>
        <item x="117"/>
        <item x="1090"/>
        <item x="1013"/>
        <item x="223"/>
        <item x="1125"/>
        <item x="954"/>
        <item x="291"/>
        <item x="272"/>
        <item x="1272"/>
        <item x="140"/>
        <item x="165"/>
        <item x="102"/>
        <item x="939"/>
        <item x="1028"/>
        <item x="790"/>
        <item x="507"/>
        <item x="404"/>
        <item x="1261"/>
        <item x="574"/>
        <item x="888"/>
        <item x="540"/>
        <item x="1192"/>
        <item x="679"/>
        <item x="1022"/>
        <item x="922"/>
        <item x="269"/>
        <item x="990"/>
        <item x="1120"/>
        <item x="1069"/>
        <item x="147"/>
        <item x="438"/>
        <item x="597"/>
        <item x="322"/>
        <item x="563"/>
        <item x="81"/>
        <item x="1214"/>
        <item x="863"/>
        <item x="105"/>
        <item x="388"/>
        <item x="691"/>
        <item x="177"/>
        <item x="755"/>
        <item x="1262"/>
        <item x="318"/>
        <item x="1106"/>
        <item x="253"/>
        <item x="854"/>
        <item x="844"/>
        <item x="88"/>
        <item x="218"/>
        <item x="890"/>
        <item x="86"/>
        <item x="846"/>
        <item x="365"/>
        <item x="270"/>
        <item x="405"/>
        <item x="286"/>
        <item x="115"/>
        <item x="338"/>
        <item x="206"/>
        <item x="670"/>
        <item x="715"/>
        <item x="148"/>
        <item x="872"/>
        <item x="894"/>
        <item x="1060"/>
        <item x="415"/>
        <item x="130"/>
        <item x="354"/>
        <item x="1119"/>
        <item x="426"/>
        <item x="56"/>
        <item x="1256"/>
        <item x="986"/>
        <item x="1187"/>
        <item x="647"/>
        <item x="13"/>
        <item x="63"/>
        <item x="877"/>
        <item x="686"/>
        <item x="743"/>
        <item x="1148"/>
        <item x="111"/>
        <item x="486"/>
        <item x="994"/>
        <item x="141"/>
        <item t="default"/>
      </items>
    </pivotField>
    <pivotField showAll="0"/>
    <pivotField showAll="0"/>
    <pivotField showAll="0">
      <items count="101">
        <item x="10"/>
        <item x="21"/>
        <item x="76"/>
        <item x="16"/>
        <item x="99"/>
        <item x="86"/>
        <item x="23"/>
        <item x="49"/>
        <item x="36"/>
        <item x="89"/>
        <item x="40"/>
        <item x="44"/>
        <item x="43"/>
        <item x="95"/>
        <item x="2"/>
        <item x="91"/>
        <item x="14"/>
        <item x="88"/>
        <item x="37"/>
        <item x="72"/>
        <item x="29"/>
        <item x="42"/>
        <item x="82"/>
        <item x="56"/>
        <item x="53"/>
        <item x="70"/>
        <item x="12"/>
        <item x="17"/>
        <item x="33"/>
        <item x="48"/>
        <item x="67"/>
        <item x="84"/>
        <item x="13"/>
        <item x="32"/>
        <item x="1"/>
        <item x="78"/>
        <item x="55"/>
        <item x="27"/>
        <item x="30"/>
        <item x="11"/>
        <item x="69"/>
        <item x="81"/>
        <item x="98"/>
        <item x="35"/>
        <item x="8"/>
        <item x="22"/>
        <item x="75"/>
        <item x="90"/>
        <item x="59"/>
        <item x="9"/>
        <item x="5"/>
        <item x="45"/>
        <item x="97"/>
        <item x="80"/>
        <item x="85"/>
        <item x="0"/>
        <item x="34"/>
        <item x="26"/>
        <item x="79"/>
        <item x="93"/>
        <item x="41"/>
        <item x="58"/>
        <item x="65"/>
        <item x="46"/>
        <item x="15"/>
        <item x="50"/>
        <item x="31"/>
        <item x="96"/>
        <item x="3"/>
        <item x="74"/>
        <item x="39"/>
        <item x="64"/>
        <item x="57"/>
        <item x="52"/>
        <item x="54"/>
        <item x="4"/>
        <item x="62"/>
        <item x="68"/>
        <item x="92"/>
        <item x="24"/>
        <item x="63"/>
        <item x="28"/>
        <item x="73"/>
        <item x="7"/>
        <item x="61"/>
        <item x="38"/>
        <item x="47"/>
        <item x="20"/>
        <item x="60"/>
        <item x="18"/>
        <item x="25"/>
        <item x="19"/>
        <item x="87"/>
        <item x="77"/>
        <item x="83"/>
        <item x="94"/>
        <item x="71"/>
        <item x="51"/>
        <item x="66"/>
        <item x="6"/>
        <item t="default"/>
      </items>
    </pivotField>
    <pivotField showAll="0"/>
    <pivotField showAll="0"/>
    <pivotField axis="axisRow" showAll="0">
      <items count="4">
        <item x="0"/>
        <item h="1" x="2"/>
        <item h="1" x="1"/>
        <item t="default"/>
      </items>
    </pivotField>
    <pivotField showAll="0"/>
    <pivotField showAll="0"/>
    <pivotField showAll="0"/>
    <pivotField showAll="0"/>
    <pivotField showAll="0">
      <items count="6">
        <item x="1"/>
        <item x="0"/>
        <item x="2"/>
        <item x="4"/>
        <item x="3"/>
        <item t="default"/>
      </items>
    </pivotField>
    <pivotField showAll="0">
      <items count="4">
        <item x="2"/>
        <item x="0"/>
        <item x="1"/>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8"/>
  </rowFields>
  <rowItems count="2">
    <i>
      <x/>
    </i>
    <i t="grand">
      <x/>
    </i>
  </rowItems>
  <colItems count="1">
    <i/>
  </colItems>
  <dataFields count="1">
    <dataField name="Count of Order ID" fld="0" subtotal="count"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 chart="0" format="3">
      <pivotArea type="data" outline="0" fieldPosition="0">
        <references count="2">
          <reference field="4294967294" count="1" selected="0">
            <x v="0"/>
          </reference>
          <reference field="8" count="1" selected="0">
            <x v="2"/>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8" count="1" selected="0">
            <x v="0"/>
          </reference>
        </references>
      </pivotArea>
    </chartFormat>
    <chartFormat chart="7" format="10">
      <pivotArea type="data" outline="0" fieldPosition="0">
        <references count="2">
          <reference field="4294967294" count="1" selected="0">
            <x v="0"/>
          </reference>
          <reference field="8" count="1" selected="0">
            <x v="1"/>
          </reference>
        </references>
      </pivotArea>
    </chartFormat>
    <chartFormat chart="7" format="11">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01C9F80-7F72-46FB-BE17-FCC3ACAC5C36}" name="PivotTable10"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3:B29" firstHeaderRow="1" firstDataRow="1" firstDataCol="1"/>
  <pivotFields count="19">
    <pivotField dataField="1" showAll="0"/>
    <pivotField showAll="0"/>
    <pivotField numFmtId="22" showAll="0">
      <items count="1278">
        <item x="413"/>
        <item x="1141"/>
        <item x="1222"/>
        <item x="228"/>
        <item x="216"/>
        <item x="268"/>
        <item x="865"/>
        <item x="728"/>
        <item x="1221"/>
        <item x="645"/>
        <item x="544"/>
        <item x="152"/>
        <item x="937"/>
        <item x="74"/>
        <item x="663"/>
        <item x="226"/>
        <item x="632"/>
        <item x="1002"/>
        <item x="80"/>
        <item x="185"/>
        <item x="517"/>
        <item x="408"/>
        <item x="113"/>
        <item x="339"/>
        <item x="293"/>
        <item x="526"/>
        <item x="492"/>
        <item x="610"/>
        <item x="718"/>
        <item x="1075"/>
        <item x="192"/>
        <item x="1130"/>
        <item x="821"/>
        <item x="143"/>
        <item x="837"/>
        <item x="683"/>
        <item x="167"/>
        <item x="660"/>
        <item x="1156"/>
        <item x="614"/>
        <item x="1175"/>
        <item x="1078"/>
        <item x="603"/>
        <item x="90"/>
        <item x="214"/>
        <item x="1058"/>
        <item x="109"/>
        <item x="484"/>
        <item x="810"/>
        <item x="713"/>
        <item x="246"/>
        <item x="565"/>
        <item x="781"/>
        <item x="251"/>
        <item x="479"/>
        <item x="972"/>
        <item x="40"/>
        <item x="4"/>
        <item x="826"/>
        <item x="181"/>
        <item x="1050"/>
        <item x="705"/>
        <item x="496"/>
        <item x="1018"/>
        <item x="1268"/>
        <item x="753"/>
        <item x="201"/>
        <item x="980"/>
        <item x="164"/>
        <item x="400"/>
        <item x="453"/>
        <item x="386"/>
        <item x="779"/>
        <item x="34"/>
        <item x="735"/>
        <item x="261"/>
        <item x="1021"/>
        <item x="889"/>
        <item x="250"/>
        <item x="265"/>
        <item x="356"/>
        <item x="1047"/>
        <item x="633"/>
        <item x="5"/>
        <item x="1057"/>
        <item x="795"/>
        <item x="501"/>
        <item x="242"/>
        <item x="605"/>
        <item x="653"/>
        <item x="29"/>
        <item x="389"/>
        <item x="750"/>
        <item x="567"/>
        <item x="237"/>
        <item x="368"/>
        <item x="886"/>
        <item x="712"/>
        <item x="1190"/>
        <item x="1259"/>
        <item x="643"/>
        <item x="562"/>
        <item x="487"/>
        <item x="189"/>
        <item x="1041"/>
        <item x="447"/>
        <item x="924"/>
        <item x="547"/>
        <item x="1127"/>
        <item x="351"/>
        <item x="348"/>
        <item x="738"/>
        <item x="1077"/>
        <item x="209"/>
        <item x="1147"/>
        <item x="379"/>
        <item x="587"/>
        <item x="693"/>
        <item x="374"/>
        <item x="898"/>
        <item x="145"/>
        <item x="621"/>
        <item x="1151"/>
        <item x="1203"/>
        <item x="258"/>
        <item x="510"/>
        <item x="1189"/>
        <item x="38"/>
        <item x="1223"/>
        <item x="648"/>
        <item x="277"/>
        <item x="445"/>
        <item x="977"/>
        <item x="225"/>
        <item x="1248"/>
        <item x="1198"/>
        <item x="8"/>
        <item x="629"/>
        <item x="313"/>
        <item x="908"/>
        <item x="1"/>
        <item x="731"/>
        <item x="1213"/>
        <item x="543"/>
        <item x="1006"/>
        <item x="302"/>
        <item x="233"/>
        <item x="798"/>
        <item x="541"/>
        <item x="303"/>
        <item x="163"/>
        <item x="2"/>
        <item x="589"/>
        <item x="822"/>
        <item x="357"/>
        <item x="557"/>
        <item x="1085"/>
        <item x="392"/>
        <item x="958"/>
        <item x="1191"/>
        <item x="172"/>
        <item x="667"/>
        <item x="701"/>
        <item x="372"/>
        <item x="204"/>
        <item x="208"/>
        <item x="555"/>
        <item x="1172"/>
        <item x="782"/>
        <item x="1149"/>
        <item x="607"/>
        <item x="9"/>
        <item x="195"/>
        <item x="472"/>
        <item x="482"/>
        <item x="236"/>
        <item x="99"/>
        <item x="617"/>
        <item x="868"/>
        <item x="421"/>
        <item x="341"/>
        <item x="27"/>
        <item x="358"/>
        <item x="622"/>
        <item x="256"/>
        <item x="1186"/>
        <item x="575"/>
        <item x="688"/>
        <item x="156"/>
        <item x="373"/>
        <item x="1010"/>
        <item x="454"/>
        <item x="885"/>
        <item x="166"/>
        <item x="309"/>
        <item x="262"/>
        <item x="227"/>
        <item x="290"/>
        <item x="1201"/>
        <item x="1178"/>
        <item x="851"/>
        <item x="522"/>
        <item x="175"/>
        <item x="1052"/>
        <item x="481"/>
        <item x="95"/>
        <item x="883"/>
        <item x="658"/>
        <item x="869"/>
        <item x="996"/>
        <item x="554"/>
        <item x="138"/>
        <item x="719"/>
        <item x="78"/>
        <item x="52"/>
        <item x="94"/>
        <item x="298"/>
        <item x="444"/>
        <item x="1247"/>
        <item x="961"/>
        <item x="292"/>
        <item x="703"/>
        <item x="982"/>
        <item x="754"/>
        <item x="608"/>
        <item x="1199"/>
        <item x="1049"/>
        <item x="35"/>
        <item x="1126"/>
        <item x="1001"/>
        <item x="196"/>
        <item x="19"/>
        <item x="476"/>
        <item x="271"/>
        <item x="634"/>
        <item x="315"/>
        <item x="435"/>
        <item x="158"/>
        <item x="862"/>
        <item x="860"/>
        <item x="350"/>
        <item x="429"/>
        <item x="184"/>
        <item x="880"/>
        <item x="1105"/>
        <item x="662"/>
        <item x="129"/>
        <item x="1073"/>
        <item x="71"/>
        <item x="366"/>
        <item x="410"/>
        <item x="231"/>
        <item x="53"/>
        <item x="895"/>
        <item x="316"/>
        <item x="745"/>
        <item x="110"/>
        <item x="1225"/>
        <item x="1209"/>
        <item x="45"/>
        <item x="1174"/>
        <item x="266"/>
        <item x="858"/>
        <item x="505"/>
        <item x="855"/>
        <item x="716"/>
        <item x="1134"/>
        <item x="1038"/>
        <item x="347"/>
        <item x="1113"/>
        <item x="1188"/>
        <item x="123"/>
        <item x="1208"/>
        <item x="771"/>
        <item x="1240"/>
        <item x="1254"/>
        <item x="245"/>
        <item x="955"/>
        <item x="503"/>
        <item x="1146"/>
        <item x="1153"/>
        <item x="260"/>
        <item x="48"/>
        <item x="1215"/>
        <item x="307"/>
        <item x="720"/>
        <item x="777"/>
        <item x="353"/>
        <item x="1091"/>
        <item x="935"/>
        <item x="794"/>
        <item x="692"/>
        <item x="768"/>
        <item x="553"/>
        <item x="1138"/>
        <item x="531"/>
        <item x="537"/>
        <item x="1103"/>
        <item x="103"/>
        <item x="975"/>
        <item x="135"/>
        <item x="305"/>
        <item x="462"/>
        <item x="1100"/>
        <item x="824"/>
        <item x="500"/>
        <item x="560"/>
        <item x="1237"/>
        <item x="295"/>
        <item x="446"/>
        <item x="1233"/>
        <item x="678"/>
        <item x="722"/>
        <item x="455"/>
        <item x="1095"/>
        <item x="508"/>
        <item x="1048"/>
        <item x="1243"/>
        <item x="516"/>
        <item x="1235"/>
        <item x="212"/>
        <item x="1054"/>
        <item x="1107"/>
        <item x="1260"/>
        <item x="805"/>
        <item x="36"/>
        <item x="360"/>
        <item x="1070"/>
        <item x="620"/>
        <item x="799"/>
        <item x="965"/>
        <item x="1234"/>
        <item x="706"/>
        <item x="119"/>
        <item x="345"/>
        <item x="1160"/>
        <item x="478"/>
        <item x="176"/>
        <item x="559"/>
        <item x="1275"/>
        <item x="613"/>
        <item x="680"/>
        <item x="159"/>
        <item x="1129"/>
        <item x="1024"/>
        <item x="564"/>
        <item x="289"/>
        <item x="721"/>
        <item x="676"/>
        <item x="409"/>
        <item x="533"/>
        <item x="369"/>
        <item x="910"/>
        <item x="403"/>
        <item x="169"/>
        <item x="928"/>
        <item x="561"/>
        <item x="330"/>
        <item x="987"/>
        <item x="551"/>
        <item x="1065"/>
        <item x="616"/>
        <item x="355"/>
        <item x="1053"/>
        <item x="884"/>
        <item x="929"/>
        <item x="685"/>
        <item x="536"/>
        <item x="1011"/>
        <item x="96"/>
        <item x="10"/>
        <item x="91"/>
        <item x="1131"/>
        <item x="867"/>
        <item x="442"/>
        <item x="549"/>
        <item x="969"/>
        <item x="661"/>
        <item x="168"/>
        <item x="1039"/>
        <item x="402"/>
        <item x="952"/>
        <item x="970"/>
        <item x="710"/>
        <item x="873"/>
        <item x="874"/>
        <item x="700"/>
        <item x="279"/>
        <item x="1202"/>
        <item x="1064"/>
        <item x="1114"/>
        <item x="342"/>
        <item x="377"/>
        <item x="1007"/>
        <item x="788"/>
        <item x="582"/>
        <item x="836"/>
        <item x="46"/>
        <item x="1080"/>
        <item x="776"/>
        <item x="628"/>
        <item x="748"/>
        <item x="125"/>
        <item x="118"/>
        <item x="207"/>
        <item x="202"/>
        <item x="70"/>
        <item x="571"/>
        <item x="124"/>
        <item x="12"/>
        <item x="297"/>
        <item x="418"/>
        <item x="749"/>
        <item x="101"/>
        <item x="333"/>
        <item x="513"/>
        <item x="742"/>
        <item x="311"/>
        <item x="65"/>
        <item x="951"/>
        <item x="999"/>
        <item x="73"/>
        <item x="580"/>
        <item x="1253"/>
        <item x="623"/>
        <item x="817"/>
        <item x="428"/>
        <item x="539"/>
        <item x="1249"/>
        <item x="20"/>
        <item x="280"/>
        <item x="1055"/>
        <item x="1086"/>
        <item x="205"/>
        <item x="808"/>
        <item x="450"/>
        <item x="434"/>
        <item x="267"/>
        <item x="864"/>
        <item x="157"/>
        <item x="671"/>
        <item x="586"/>
        <item x="789"/>
        <item x="1099"/>
        <item x="527"/>
        <item x="174"/>
        <item x="1177"/>
        <item x="24"/>
        <item x="14"/>
        <item x="210"/>
        <item x="200"/>
        <item x="1169"/>
        <item x="456"/>
        <item x="255"/>
        <item x="171"/>
        <item x="1242"/>
        <item x="83"/>
        <item x="466"/>
        <item x="532"/>
        <item x="3"/>
        <item x="675"/>
        <item x="1063"/>
        <item x="652"/>
        <item x="1164"/>
        <item x="395"/>
        <item x="1066"/>
        <item x="222"/>
        <item x="121"/>
        <item x="595"/>
        <item x="137"/>
        <item x="235"/>
        <item x="104"/>
        <item x="131"/>
        <item x="1179"/>
        <item x="1029"/>
        <item x="1034"/>
        <item x="708"/>
        <item x="791"/>
        <item x="1180"/>
        <item x="468"/>
        <item x="1044"/>
        <item x="470"/>
        <item x="524"/>
        <item x="57"/>
        <item x="183"/>
        <item x="699"/>
        <item x="146"/>
        <item x="717"/>
        <item x="257"/>
        <item x="328"/>
        <item x="427"/>
        <item x="1112"/>
        <item x="1207"/>
        <item x="1150"/>
        <item x="815"/>
        <item x="493"/>
        <item x="840"/>
        <item x="830"/>
        <item x="925"/>
        <item x="825"/>
        <item x="287"/>
        <item x="114"/>
        <item x="576"/>
        <item x="1096"/>
        <item x="1152"/>
        <item x="963"/>
        <item x="483"/>
        <item x="674"/>
        <item x="723"/>
        <item x="1051"/>
        <item x="179"/>
        <item x="956"/>
        <item x="1197"/>
        <item x="665"/>
        <item x="449"/>
        <item x="241"/>
        <item x="334"/>
        <item x="82"/>
        <item x="1176"/>
        <item x="953"/>
        <item x="950"/>
        <item x="631"/>
        <item x="1255"/>
        <item x="948"/>
        <item x="436"/>
        <item x="276"/>
        <item x="1244"/>
        <item x="344"/>
        <item x="1218"/>
        <item x="829"/>
        <item x="920"/>
        <item x="762"/>
        <item x="461"/>
        <item x="1123"/>
        <item x="93"/>
        <item x="1246"/>
        <item x="506"/>
        <item x="726"/>
        <item x="1170"/>
        <item x="943"/>
        <item x="285"/>
        <item x="636"/>
        <item x="422"/>
        <item x="1067"/>
        <item x="1098"/>
        <item x="120"/>
        <item x="968"/>
        <item x="741"/>
        <item x="197"/>
        <item x="1236"/>
        <item x="739"/>
        <item x="87"/>
        <item x="1074"/>
        <item x="16"/>
        <item x="649"/>
        <item x="936"/>
        <item x="306"/>
        <item x="474"/>
        <item x="983"/>
        <item x="1135"/>
        <item x="973"/>
        <item x="77"/>
        <item x="806"/>
        <item x="1089"/>
        <item x="178"/>
        <item x="906"/>
        <item x="1043"/>
        <item x="695"/>
        <item x="1000"/>
        <item x="870"/>
        <item x="737"/>
        <item x="127"/>
        <item x="879"/>
        <item x="1097"/>
        <item x="813"/>
        <item x="847"/>
        <item x="770"/>
        <item x="1084"/>
        <item x="448"/>
        <item x="471"/>
        <item x="451"/>
        <item x="702"/>
        <item x="1137"/>
        <item x="1241"/>
        <item x="1196"/>
        <item x="592"/>
        <item x="1258"/>
        <item x="59"/>
        <item x="785"/>
        <item x="252"/>
        <item x="391"/>
        <item x="1165"/>
        <item x="92"/>
        <item x="881"/>
        <item x="1115"/>
        <item x="1168"/>
        <item x="0"/>
        <item x="751"/>
        <item x="47"/>
        <item x="76"/>
        <item x="491"/>
        <item x="149"/>
        <item x="714"/>
        <item x="1212"/>
        <item x="640"/>
        <item x="511"/>
        <item x="593"/>
        <item x="452"/>
        <item x="521"/>
        <item x="459"/>
        <item x="393"/>
        <item x="602"/>
        <item x="793"/>
        <item x="746"/>
        <item x="132"/>
        <item x="912"/>
        <item x="1211"/>
        <item x="947"/>
        <item x="512"/>
        <item x="1030"/>
        <item x="590"/>
        <item x="834"/>
        <item x="325"/>
        <item x="229"/>
        <item x="25"/>
        <item x="440"/>
        <item x="896"/>
        <item x="18"/>
        <item x="1017"/>
        <item x="112"/>
        <item x="1088"/>
        <item x="238"/>
        <item x="240"/>
        <item x="475"/>
        <item x="814"/>
        <item x="585"/>
        <item x="244"/>
        <item x="424"/>
        <item x="911"/>
        <item x="1270"/>
        <item x="816"/>
        <item x="1004"/>
        <item x="578"/>
        <item x="416"/>
        <item x="423"/>
        <item x="945"/>
        <item x="1081"/>
        <item x="1082"/>
        <item x="300"/>
        <item x="321"/>
        <item x="573"/>
        <item x="775"/>
        <item x="364"/>
        <item x="319"/>
        <item x="336"/>
        <item x="1019"/>
        <item x="1224"/>
        <item x="1276"/>
        <item x="480"/>
        <item x="51"/>
        <item x="283"/>
        <item x="161"/>
        <item x="75"/>
        <item x="985"/>
        <item x="1154"/>
        <item x="933"/>
        <item x="625"/>
        <item x="568"/>
        <item x="803"/>
        <item x="97"/>
        <item x="774"/>
        <item x="579"/>
        <item x="638"/>
        <item x="340"/>
        <item x="224"/>
        <item x="84"/>
        <item x="43"/>
        <item x="1195"/>
        <item x="411"/>
        <item x="583"/>
        <item x="378"/>
        <item x="838"/>
        <item x="919"/>
        <item x="569"/>
        <item x="784"/>
        <item x="773"/>
        <item x="866"/>
        <item x="381"/>
        <item x="800"/>
        <item x="188"/>
        <item x="1183"/>
        <item x="380"/>
        <item x="611"/>
        <item x="349"/>
        <item x="535"/>
        <item x="182"/>
        <item x="320"/>
        <item x="960"/>
        <item x="1219"/>
        <item x="1068"/>
        <item x="1228"/>
        <item x="17"/>
        <item x="552"/>
        <item x="697"/>
        <item x="211"/>
        <item x="1206"/>
        <item x="153"/>
        <item x="346"/>
        <item x="752"/>
        <item x="1020"/>
        <item x="918"/>
        <item x="494"/>
        <item x="42"/>
        <item x="162"/>
        <item x="650"/>
        <item x="441"/>
        <item x="736"/>
        <item x="215"/>
        <item x="281"/>
        <item x="921"/>
        <item x="849"/>
        <item x="490"/>
        <item x="473"/>
        <item x="923"/>
        <item x="457"/>
        <item x="1155"/>
        <item x="243"/>
        <item x="1122"/>
        <item x="1194"/>
        <item x="1166"/>
        <item x="1133"/>
        <item x="734"/>
        <item x="134"/>
        <item x="1008"/>
        <item x="1159"/>
        <item x="458"/>
        <item x="213"/>
        <item x="367"/>
        <item x="221"/>
        <item x="219"/>
        <item x="835"/>
        <item x="128"/>
        <item x="1016"/>
        <item x="397"/>
        <item x="856"/>
        <item x="431"/>
        <item x="15"/>
        <item x="1014"/>
        <item x="698"/>
        <item x="763"/>
        <item x="525"/>
        <item x="637"/>
        <item x="323"/>
        <item x="1032"/>
        <item x="1229"/>
        <item x="891"/>
        <item x="915"/>
        <item x="382"/>
        <item x="767"/>
        <item x="1157"/>
        <item x="757"/>
        <item x="274"/>
        <item x="509"/>
        <item x="1181"/>
        <item x="419"/>
        <item x="934"/>
        <item x="588"/>
        <item x="594"/>
        <item x="832"/>
        <item x="58"/>
        <item x="538"/>
        <item x="469"/>
        <item x="264"/>
        <item x="577"/>
        <item x="992"/>
        <item x="1012"/>
        <item x="893"/>
        <item x="962"/>
        <item x="278"/>
        <item x="30"/>
        <item x="659"/>
        <item x="606"/>
        <item x="1210"/>
        <item x="33"/>
        <item x="390"/>
        <item x="760"/>
        <item x="598"/>
        <item x="845"/>
        <item x="488"/>
        <item x="591"/>
        <item x="1227"/>
        <item x="1239"/>
        <item x="430"/>
        <item x="67"/>
        <item x="64"/>
        <item x="294"/>
        <item x="966"/>
        <item x="107"/>
        <item x="1109"/>
        <item x="984"/>
        <item x="853"/>
        <item x="724"/>
        <item x="1124"/>
        <item x="833"/>
        <item x="1079"/>
        <item x="971"/>
        <item x="1245"/>
        <item x="635"/>
        <item x="669"/>
        <item x="467"/>
        <item x="599"/>
        <item x="1104"/>
        <item x="876"/>
        <item x="930"/>
        <item x="848"/>
        <item x="882"/>
        <item x="604"/>
        <item x="959"/>
        <item x="133"/>
        <item x="32"/>
        <item x="1269"/>
        <item x="463"/>
        <item x="687"/>
        <item x="907"/>
        <item x="694"/>
        <item x="54"/>
        <item x="556"/>
        <item x="998"/>
        <item x="1025"/>
        <item x="796"/>
        <item x="1083"/>
        <item x="217"/>
        <item x="1040"/>
        <item x="682"/>
        <item x="558"/>
        <item x="144"/>
        <item x="417"/>
        <item x="1265"/>
        <item x="639"/>
        <item x="709"/>
        <item x="944"/>
        <item x="704"/>
        <item x="819"/>
        <item x="1144"/>
        <item x="1027"/>
        <item x="1252"/>
        <item x="850"/>
        <item x="155"/>
        <item x="41"/>
        <item x="913"/>
        <item x="498"/>
        <item x="642"/>
        <item x="139"/>
        <item x="1161"/>
        <item x="542"/>
        <item x="997"/>
        <item x="841"/>
        <item x="981"/>
        <item x="1173"/>
        <item x="766"/>
        <item x="1273"/>
        <item x="909"/>
        <item x="523"/>
        <item x="967"/>
        <item x="66"/>
        <item x="22"/>
        <item x="329"/>
        <item x="1042"/>
        <item x="1184"/>
        <item x="1185"/>
        <item x="407"/>
        <item x="160"/>
        <item x="843"/>
        <item x="1031"/>
        <item x="938"/>
        <item x="1035"/>
        <item x="331"/>
        <item x="1145"/>
        <item x="1142"/>
        <item x="654"/>
        <item x="1267"/>
        <item x="917"/>
        <item x="26"/>
        <item x="901"/>
        <item x="656"/>
        <item x="376"/>
        <item x="759"/>
        <item x="39"/>
        <item x="690"/>
        <item x="747"/>
        <item x="190"/>
        <item x="193"/>
        <item x="1193"/>
        <item x="1251"/>
        <item x="361"/>
        <item x="584"/>
        <item x="546"/>
        <item x="314"/>
        <item x="988"/>
        <item x="21"/>
        <item x="1257"/>
        <item x="839"/>
        <item x="1128"/>
        <item x="433"/>
        <item x="1121"/>
        <item x="651"/>
        <item x="946"/>
        <item x="778"/>
        <item x="899"/>
        <item x="931"/>
        <item x="914"/>
        <item x="601"/>
        <item x="1009"/>
        <item x="758"/>
        <item x="106"/>
        <item x="529"/>
        <item x="729"/>
        <item x="1182"/>
        <item x="399"/>
        <item x="812"/>
        <item x="126"/>
        <item x="150"/>
        <item x="641"/>
        <item x="630"/>
        <item x="979"/>
        <item x="619"/>
        <item x="11"/>
        <item x="79"/>
        <item x="756"/>
        <item x="62"/>
        <item x="1046"/>
        <item x="317"/>
        <item x="247"/>
        <item x="69"/>
        <item x="180"/>
        <item x="792"/>
        <item x="304"/>
        <item x="807"/>
        <item x="615"/>
        <item x="7"/>
        <item x="1026"/>
        <item x="31"/>
        <item x="495"/>
        <item x="897"/>
        <item x="198"/>
        <item x="1238"/>
        <item x="857"/>
        <item x="44"/>
        <item x="1163"/>
        <item x="1231"/>
        <item x="23"/>
        <item x="1232"/>
        <item x="677"/>
        <item x="301"/>
        <item x="783"/>
        <item x="1230"/>
        <item x="600"/>
        <item x="624"/>
        <item x="1140"/>
        <item x="50"/>
        <item x="299"/>
        <item x="596"/>
        <item x="1204"/>
        <item x="764"/>
        <item x="234"/>
        <item x="187"/>
        <item x="1171"/>
        <item x="199"/>
        <item x="878"/>
        <item x="1101"/>
        <item x="60"/>
        <item x="949"/>
        <item x="1023"/>
        <item x="550"/>
        <item x="68"/>
        <item x="570"/>
        <item x="964"/>
        <item x="248"/>
        <item x="460"/>
        <item x="900"/>
        <item x="432"/>
        <item x="485"/>
        <item x="398"/>
        <item x="443"/>
        <item x="1076"/>
        <item x="259"/>
        <item x="385"/>
        <item x="989"/>
        <item x="820"/>
        <item x="902"/>
        <item x="666"/>
        <item x="664"/>
        <item x="401"/>
        <item x="1059"/>
        <item x="324"/>
        <item x="504"/>
        <item x="98"/>
        <item x="288"/>
        <item x="1274"/>
        <item x="173"/>
        <item x="828"/>
        <item x="672"/>
        <item x="1094"/>
        <item x="668"/>
        <item x="275"/>
        <item x="230"/>
        <item x="609"/>
        <item x="414"/>
        <item x="689"/>
        <item x="1226"/>
        <item x="696"/>
        <item x="725"/>
        <item x="545"/>
        <item x="976"/>
        <item x="122"/>
        <item x="744"/>
        <item x="72"/>
        <item x="273"/>
        <item x="1037"/>
        <item x="1036"/>
        <item x="1045"/>
        <item x="733"/>
        <item x="684"/>
        <item x="151"/>
        <item x="337"/>
        <item x="875"/>
        <item x="55"/>
        <item x="905"/>
        <item x="1217"/>
        <item x="420"/>
        <item x="1110"/>
        <item x="765"/>
        <item x="396"/>
        <item x="1072"/>
        <item x="284"/>
        <item x="362"/>
        <item x="802"/>
        <item x="974"/>
        <item x="932"/>
        <item x="489"/>
        <item x="1263"/>
        <item x="818"/>
        <item x="343"/>
        <item x="804"/>
        <item x="852"/>
        <item x="49"/>
        <item x="332"/>
        <item x="375"/>
        <item x="352"/>
        <item x="993"/>
        <item x="534"/>
        <item x="657"/>
        <item x="673"/>
        <item x="772"/>
        <item x="154"/>
        <item x="387"/>
        <item x="499"/>
        <item x="335"/>
        <item x="903"/>
        <item x="308"/>
        <item x="89"/>
        <item x="1116"/>
        <item x="254"/>
        <item x="85"/>
        <item x="326"/>
        <item x="859"/>
        <item x="371"/>
        <item x="394"/>
        <item x="861"/>
        <item x="1158"/>
        <item x="887"/>
        <item x="926"/>
        <item x="941"/>
        <item x="61"/>
        <item x="1108"/>
        <item x="1162"/>
        <item x="1005"/>
        <item x="191"/>
        <item x="6"/>
        <item x="581"/>
        <item x="518"/>
        <item x="940"/>
        <item x="842"/>
        <item x="740"/>
        <item x="1015"/>
        <item x="732"/>
        <item x="363"/>
        <item x="1062"/>
        <item x="425"/>
        <item x="1111"/>
        <item x="761"/>
        <item x="502"/>
        <item x="384"/>
        <item x="514"/>
        <item x="646"/>
        <item x="1220"/>
        <item x="916"/>
        <item x="1143"/>
        <item x="1271"/>
        <item x="730"/>
        <item x="871"/>
        <item x="942"/>
        <item x="1132"/>
        <item x="566"/>
        <item x="108"/>
        <item x="1118"/>
        <item x="232"/>
        <item x="359"/>
        <item x="406"/>
        <item x="249"/>
        <item x="1216"/>
        <item x="780"/>
        <item x="612"/>
        <item x="957"/>
        <item x="312"/>
        <item x="497"/>
        <item x="978"/>
        <item x="1167"/>
        <item x="239"/>
        <item x="711"/>
        <item x="823"/>
        <item x="1200"/>
        <item x="100"/>
        <item x="1061"/>
        <item x="1139"/>
        <item x="572"/>
        <item x="1056"/>
        <item x="383"/>
        <item x="892"/>
        <item x="186"/>
        <item x="28"/>
        <item x="1266"/>
        <item x="465"/>
        <item x="809"/>
        <item x="412"/>
        <item x="1250"/>
        <item x="1092"/>
        <item x="296"/>
        <item x="1087"/>
        <item x="655"/>
        <item x="787"/>
        <item x="203"/>
        <item x="327"/>
        <item x="1136"/>
        <item x="1102"/>
        <item x="644"/>
        <item x="263"/>
        <item x="1117"/>
        <item x="626"/>
        <item x="681"/>
        <item x="827"/>
        <item x="142"/>
        <item x="220"/>
        <item x="727"/>
        <item x="439"/>
        <item x="530"/>
        <item x="1071"/>
        <item x="1003"/>
        <item x="520"/>
        <item x="282"/>
        <item x="627"/>
        <item x="528"/>
        <item x="991"/>
        <item x="831"/>
        <item x="170"/>
        <item x="37"/>
        <item x="370"/>
        <item x="116"/>
        <item x="477"/>
        <item x="618"/>
        <item x="548"/>
        <item x="801"/>
        <item x="519"/>
        <item x="515"/>
        <item x="1093"/>
        <item x="786"/>
        <item x="1033"/>
        <item x="904"/>
        <item x="1205"/>
        <item x="310"/>
        <item x="464"/>
        <item x="811"/>
        <item x="927"/>
        <item x="707"/>
        <item x="194"/>
        <item x="995"/>
        <item x="797"/>
        <item x="136"/>
        <item x="1264"/>
        <item x="437"/>
        <item x="769"/>
        <item x="117"/>
        <item x="1090"/>
        <item x="1013"/>
        <item x="223"/>
        <item x="1125"/>
        <item x="954"/>
        <item x="291"/>
        <item x="272"/>
        <item x="1272"/>
        <item x="140"/>
        <item x="165"/>
        <item x="102"/>
        <item x="939"/>
        <item x="1028"/>
        <item x="790"/>
        <item x="507"/>
        <item x="404"/>
        <item x="1261"/>
        <item x="574"/>
        <item x="888"/>
        <item x="540"/>
        <item x="1192"/>
        <item x="679"/>
        <item x="1022"/>
        <item x="922"/>
        <item x="269"/>
        <item x="990"/>
        <item x="1120"/>
        <item x="1069"/>
        <item x="147"/>
        <item x="438"/>
        <item x="597"/>
        <item x="322"/>
        <item x="563"/>
        <item x="81"/>
        <item x="1214"/>
        <item x="863"/>
        <item x="105"/>
        <item x="388"/>
        <item x="691"/>
        <item x="177"/>
        <item x="755"/>
        <item x="1262"/>
        <item x="318"/>
        <item x="1106"/>
        <item x="253"/>
        <item x="854"/>
        <item x="844"/>
        <item x="88"/>
        <item x="218"/>
        <item x="890"/>
        <item x="86"/>
        <item x="846"/>
        <item x="365"/>
        <item x="270"/>
        <item x="405"/>
        <item x="286"/>
        <item x="115"/>
        <item x="338"/>
        <item x="206"/>
        <item x="670"/>
        <item x="715"/>
        <item x="148"/>
        <item x="872"/>
        <item x="894"/>
        <item x="1060"/>
        <item x="415"/>
        <item x="130"/>
        <item x="354"/>
        <item x="1119"/>
        <item x="426"/>
        <item x="56"/>
        <item x="1256"/>
        <item x="986"/>
        <item x="1187"/>
        <item x="647"/>
        <item x="13"/>
        <item x="63"/>
        <item x="877"/>
        <item x="686"/>
        <item x="743"/>
        <item x="1148"/>
        <item x="111"/>
        <item x="486"/>
        <item x="994"/>
        <item x="141"/>
        <item t="default"/>
      </items>
    </pivotField>
    <pivotField showAll="0"/>
    <pivotField axis="axisRow" multipleItemSelectionAllowed="1" showAll="0">
      <items count="3">
        <item x="1"/>
        <item h="1" x="0"/>
        <item t="default"/>
      </items>
    </pivotField>
    <pivotField showAll="0"/>
    <pivotField showAll="0"/>
    <pivotField showAll="0"/>
    <pivotField showAll="0">
      <items count="4">
        <item x="0"/>
        <item h="1" x="2"/>
        <item h="1" x="1"/>
        <item t="default"/>
      </items>
    </pivotField>
    <pivotField showAll="0"/>
    <pivotField showAll="0"/>
    <pivotField showAll="0"/>
    <pivotField showAll="0"/>
    <pivotField axis="axisRow" showAll="0" sortType="descending">
      <items count="6">
        <item sd="0" x="1"/>
        <item sd="0" x="0"/>
        <item sd="0" x="2"/>
        <item sd="0" x="4"/>
        <item sd="0" x="3"/>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2">
    <field x="13"/>
    <field x="4"/>
  </rowFields>
  <rowItems count="6">
    <i>
      <x v="1"/>
    </i>
    <i>
      <x/>
    </i>
    <i>
      <x v="4"/>
    </i>
    <i>
      <x v="2"/>
    </i>
    <i>
      <x v="3"/>
    </i>
    <i t="grand">
      <x/>
    </i>
  </rowItems>
  <colItems count="1">
    <i/>
  </colItems>
  <dataFields count="1">
    <dataField name="Count of Order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C8A771C-2B0B-461F-B7F3-8158DE5A7C49}" name="PivotTable9"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6:B56" firstHeaderRow="1" firstDataRow="1" firstDataCol="1"/>
  <pivotFields count="19">
    <pivotField showAll="0"/>
    <pivotField showAll="0"/>
    <pivotField axis="axisRow" numFmtId="22" showAll="0">
      <items count="1278">
        <item x="413"/>
        <item x="1141"/>
        <item x="1222"/>
        <item x="228"/>
        <item x="216"/>
        <item x="268"/>
        <item x="865"/>
        <item x="728"/>
        <item x="1221"/>
        <item x="645"/>
        <item x="544"/>
        <item x="152"/>
        <item x="937"/>
        <item x="74"/>
        <item x="663"/>
        <item x="226"/>
        <item x="632"/>
        <item x="1002"/>
        <item x="80"/>
        <item x="185"/>
        <item x="517"/>
        <item x="408"/>
        <item x="113"/>
        <item x="339"/>
        <item x="293"/>
        <item x="526"/>
        <item x="492"/>
        <item x="610"/>
        <item x="718"/>
        <item x="1075"/>
        <item x="192"/>
        <item x="1130"/>
        <item x="821"/>
        <item x="143"/>
        <item x="837"/>
        <item x="683"/>
        <item x="167"/>
        <item x="660"/>
        <item x="1156"/>
        <item x="614"/>
        <item x="1175"/>
        <item x="1078"/>
        <item x="603"/>
        <item x="90"/>
        <item x="214"/>
        <item x="1058"/>
        <item x="109"/>
        <item x="484"/>
        <item x="810"/>
        <item x="713"/>
        <item x="246"/>
        <item x="565"/>
        <item x="781"/>
        <item x="251"/>
        <item x="479"/>
        <item x="972"/>
        <item x="40"/>
        <item x="4"/>
        <item x="826"/>
        <item x="181"/>
        <item x="1050"/>
        <item x="705"/>
        <item x="496"/>
        <item x="1018"/>
        <item x="1268"/>
        <item x="753"/>
        <item x="201"/>
        <item x="980"/>
        <item x="164"/>
        <item x="400"/>
        <item x="453"/>
        <item x="386"/>
        <item x="779"/>
        <item x="34"/>
        <item x="735"/>
        <item x="261"/>
        <item x="1021"/>
        <item x="889"/>
        <item x="250"/>
        <item x="265"/>
        <item x="356"/>
        <item x="1047"/>
        <item x="633"/>
        <item x="5"/>
        <item x="1057"/>
        <item x="795"/>
        <item x="501"/>
        <item x="242"/>
        <item x="605"/>
        <item x="653"/>
        <item x="29"/>
        <item x="389"/>
        <item x="750"/>
        <item x="567"/>
        <item x="237"/>
        <item x="368"/>
        <item x="886"/>
        <item x="712"/>
        <item x="1190"/>
        <item x="1259"/>
        <item x="643"/>
        <item x="562"/>
        <item x="487"/>
        <item x="189"/>
        <item x="1041"/>
        <item x="447"/>
        <item x="924"/>
        <item x="547"/>
        <item x="1127"/>
        <item x="351"/>
        <item x="348"/>
        <item x="738"/>
        <item x="1077"/>
        <item x="209"/>
        <item x="1147"/>
        <item x="379"/>
        <item x="587"/>
        <item x="693"/>
        <item x="374"/>
        <item x="898"/>
        <item x="145"/>
        <item x="621"/>
        <item x="1151"/>
        <item x="1203"/>
        <item x="258"/>
        <item x="510"/>
        <item x="1189"/>
        <item x="38"/>
        <item x="1223"/>
        <item x="648"/>
        <item x="277"/>
        <item x="445"/>
        <item x="977"/>
        <item x="225"/>
        <item x="1248"/>
        <item x="1198"/>
        <item x="8"/>
        <item x="629"/>
        <item x="313"/>
        <item x="908"/>
        <item x="1"/>
        <item x="731"/>
        <item x="1213"/>
        <item x="543"/>
        <item x="1006"/>
        <item x="302"/>
        <item x="233"/>
        <item x="798"/>
        <item x="541"/>
        <item x="303"/>
        <item x="163"/>
        <item x="2"/>
        <item x="589"/>
        <item x="822"/>
        <item x="357"/>
        <item x="557"/>
        <item x="1085"/>
        <item x="392"/>
        <item x="958"/>
        <item x="1191"/>
        <item x="172"/>
        <item x="667"/>
        <item x="701"/>
        <item x="372"/>
        <item x="204"/>
        <item x="208"/>
        <item x="555"/>
        <item x="1172"/>
        <item x="782"/>
        <item x="1149"/>
        <item x="607"/>
        <item x="9"/>
        <item x="195"/>
        <item x="472"/>
        <item x="482"/>
        <item x="236"/>
        <item x="99"/>
        <item x="617"/>
        <item x="868"/>
        <item x="421"/>
        <item x="341"/>
        <item x="27"/>
        <item x="358"/>
        <item x="622"/>
        <item x="256"/>
        <item x="1186"/>
        <item x="575"/>
        <item x="688"/>
        <item x="156"/>
        <item x="373"/>
        <item x="1010"/>
        <item x="454"/>
        <item x="885"/>
        <item x="166"/>
        <item x="309"/>
        <item x="262"/>
        <item x="227"/>
        <item x="290"/>
        <item x="1201"/>
        <item x="1178"/>
        <item x="851"/>
        <item x="522"/>
        <item x="175"/>
        <item x="1052"/>
        <item x="481"/>
        <item x="95"/>
        <item x="883"/>
        <item x="658"/>
        <item x="869"/>
        <item x="996"/>
        <item x="554"/>
        <item x="138"/>
        <item x="719"/>
        <item x="78"/>
        <item x="52"/>
        <item x="94"/>
        <item x="298"/>
        <item x="444"/>
        <item x="1247"/>
        <item x="961"/>
        <item x="292"/>
        <item x="703"/>
        <item x="982"/>
        <item x="754"/>
        <item x="608"/>
        <item x="1199"/>
        <item x="1049"/>
        <item x="35"/>
        <item x="1126"/>
        <item x="1001"/>
        <item x="196"/>
        <item x="19"/>
        <item x="476"/>
        <item x="271"/>
        <item x="634"/>
        <item x="315"/>
        <item x="435"/>
        <item x="158"/>
        <item x="862"/>
        <item x="860"/>
        <item x="350"/>
        <item x="429"/>
        <item x="184"/>
        <item x="880"/>
        <item x="1105"/>
        <item x="662"/>
        <item x="129"/>
        <item x="1073"/>
        <item x="71"/>
        <item x="366"/>
        <item x="410"/>
        <item x="231"/>
        <item x="53"/>
        <item x="895"/>
        <item x="316"/>
        <item x="745"/>
        <item x="110"/>
        <item x="1225"/>
        <item x="1209"/>
        <item x="45"/>
        <item x="1174"/>
        <item x="266"/>
        <item x="858"/>
        <item x="505"/>
        <item x="855"/>
        <item x="716"/>
        <item x="1134"/>
        <item x="1038"/>
        <item x="347"/>
        <item x="1113"/>
        <item x="1188"/>
        <item x="123"/>
        <item x="1208"/>
        <item x="771"/>
        <item x="1240"/>
        <item x="1254"/>
        <item x="245"/>
        <item x="955"/>
        <item x="503"/>
        <item x="1146"/>
        <item x="1153"/>
        <item x="260"/>
        <item x="48"/>
        <item x="1215"/>
        <item x="307"/>
        <item x="720"/>
        <item x="777"/>
        <item x="353"/>
        <item x="1091"/>
        <item x="935"/>
        <item x="794"/>
        <item x="692"/>
        <item x="768"/>
        <item x="553"/>
        <item x="1138"/>
        <item x="531"/>
        <item x="537"/>
        <item x="1103"/>
        <item x="103"/>
        <item x="975"/>
        <item x="135"/>
        <item x="305"/>
        <item x="462"/>
        <item x="1100"/>
        <item x="824"/>
        <item x="500"/>
        <item x="560"/>
        <item x="1237"/>
        <item x="295"/>
        <item x="446"/>
        <item x="1233"/>
        <item x="678"/>
        <item x="722"/>
        <item x="455"/>
        <item x="1095"/>
        <item x="508"/>
        <item x="1048"/>
        <item x="1243"/>
        <item x="516"/>
        <item x="1235"/>
        <item x="212"/>
        <item x="1054"/>
        <item x="1107"/>
        <item x="1260"/>
        <item x="805"/>
        <item x="36"/>
        <item x="360"/>
        <item x="1070"/>
        <item x="620"/>
        <item x="799"/>
        <item x="965"/>
        <item x="1234"/>
        <item x="706"/>
        <item x="119"/>
        <item x="345"/>
        <item x="1160"/>
        <item x="478"/>
        <item x="176"/>
        <item x="559"/>
        <item x="1275"/>
        <item x="613"/>
        <item x="680"/>
        <item x="159"/>
        <item x="1129"/>
        <item x="1024"/>
        <item x="564"/>
        <item x="289"/>
        <item x="721"/>
        <item x="676"/>
        <item x="409"/>
        <item x="533"/>
        <item x="369"/>
        <item x="910"/>
        <item x="403"/>
        <item x="169"/>
        <item x="928"/>
        <item x="561"/>
        <item x="330"/>
        <item x="987"/>
        <item x="551"/>
        <item x="1065"/>
        <item x="616"/>
        <item x="355"/>
        <item x="1053"/>
        <item x="884"/>
        <item x="929"/>
        <item x="685"/>
        <item x="536"/>
        <item x="1011"/>
        <item x="96"/>
        <item x="10"/>
        <item x="91"/>
        <item x="1131"/>
        <item x="867"/>
        <item x="442"/>
        <item x="549"/>
        <item x="969"/>
        <item x="661"/>
        <item x="168"/>
        <item x="1039"/>
        <item x="402"/>
        <item x="952"/>
        <item x="970"/>
        <item x="710"/>
        <item x="873"/>
        <item x="874"/>
        <item x="700"/>
        <item x="279"/>
        <item x="1202"/>
        <item x="1064"/>
        <item x="1114"/>
        <item x="342"/>
        <item x="377"/>
        <item x="1007"/>
        <item x="788"/>
        <item x="582"/>
        <item x="836"/>
        <item x="46"/>
        <item x="1080"/>
        <item x="776"/>
        <item x="628"/>
        <item x="748"/>
        <item x="125"/>
        <item x="118"/>
        <item x="207"/>
        <item x="202"/>
        <item x="70"/>
        <item x="571"/>
        <item x="124"/>
        <item x="12"/>
        <item x="297"/>
        <item x="418"/>
        <item x="749"/>
        <item x="101"/>
        <item x="333"/>
        <item x="513"/>
        <item x="742"/>
        <item x="311"/>
        <item x="65"/>
        <item x="951"/>
        <item x="999"/>
        <item x="73"/>
        <item x="580"/>
        <item x="1253"/>
        <item x="623"/>
        <item x="817"/>
        <item x="428"/>
        <item x="539"/>
        <item x="1249"/>
        <item x="20"/>
        <item x="280"/>
        <item x="1055"/>
        <item x="1086"/>
        <item x="205"/>
        <item x="808"/>
        <item x="450"/>
        <item x="434"/>
        <item x="267"/>
        <item x="864"/>
        <item x="157"/>
        <item x="671"/>
        <item x="586"/>
        <item x="789"/>
        <item x="1099"/>
        <item x="527"/>
        <item x="174"/>
        <item x="1177"/>
        <item x="24"/>
        <item x="14"/>
        <item x="210"/>
        <item x="200"/>
        <item x="1169"/>
        <item x="456"/>
        <item x="255"/>
        <item x="171"/>
        <item x="1242"/>
        <item x="83"/>
        <item x="466"/>
        <item x="532"/>
        <item x="3"/>
        <item x="675"/>
        <item x="1063"/>
        <item x="652"/>
        <item x="1164"/>
        <item x="395"/>
        <item x="1066"/>
        <item x="222"/>
        <item x="121"/>
        <item x="595"/>
        <item x="137"/>
        <item x="235"/>
        <item x="104"/>
        <item x="131"/>
        <item x="1179"/>
        <item x="1029"/>
        <item x="1034"/>
        <item x="708"/>
        <item x="791"/>
        <item x="1180"/>
        <item x="468"/>
        <item x="1044"/>
        <item x="470"/>
        <item x="524"/>
        <item x="57"/>
        <item x="183"/>
        <item x="699"/>
        <item x="146"/>
        <item x="717"/>
        <item x="257"/>
        <item x="328"/>
        <item x="427"/>
        <item x="1112"/>
        <item x="1207"/>
        <item x="1150"/>
        <item x="815"/>
        <item x="493"/>
        <item x="840"/>
        <item x="830"/>
        <item x="925"/>
        <item x="825"/>
        <item x="287"/>
        <item x="114"/>
        <item x="576"/>
        <item x="1096"/>
        <item x="1152"/>
        <item x="963"/>
        <item x="483"/>
        <item x="674"/>
        <item x="723"/>
        <item x="1051"/>
        <item x="179"/>
        <item x="956"/>
        <item x="1197"/>
        <item x="665"/>
        <item x="449"/>
        <item x="241"/>
        <item x="334"/>
        <item x="82"/>
        <item x="1176"/>
        <item x="953"/>
        <item x="950"/>
        <item x="631"/>
        <item x="1255"/>
        <item x="948"/>
        <item x="436"/>
        <item x="276"/>
        <item x="1244"/>
        <item x="344"/>
        <item x="1218"/>
        <item x="829"/>
        <item x="920"/>
        <item x="762"/>
        <item x="461"/>
        <item x="1123"/>
        <item x="93"/>
        <item x="1246"/>
        <item x="506"/>
        <item x="726"/>
        <item x="1170"/>
        <item x="943"/>
        <item x="285"/>
        <item x="636"/>
        <item x="422"/>
        <item x="1067"/>
        <item x="1098"/>
        <item x="120"/>
        <item x="968"/>
        <item x="741"/>
        <item x="197"/>
        <item x="1236"/>
        <item x="739"/>
        <item x="87"/>
        <item x="1074"/>
        <item x="16"/>
        <item x="649"/>
        <item x="936"/>
        <item x="306"/>
        <item x="474"/>
        <item x="983"/>
        <item x="1135"/>
        <item x="973"/>
        <item x="77"/>
        <item x="806"/>
        <item x="1089"/>
        <item x="178"/>
        <item x="906"/>
        <item x="1043"/>
        <item x="695"/>
        <item x="1000"/>
        <item x="870"/>
        <item x="737"/>
        <item x="127"/>
        <item x="879"/>
        <item x="1097"/>
        <item x="813"/>
        <item x="847"/>
        <item x="770"/>
        <item x="1084"/>
        <item x="448"/>
        <item x="471"/>
        <item x="451"/>
        <item x="702"/>
        <item x="1137"/>
        <item x="1241"/>
        <item x="1196"/>
        <item x="592"/>
        <item x="1258"/>
        <item x="59"/>
        <item x="785"/>
        <item x="252"/>
        <item x="391"/>
        <item x="1165"/>
        <item x="92"/>
        <item x="881"/>
        <item x="1115"/>
        <item x="1168"/>
        <item x="0"/>
        <item x="751"/>
        <item x="47"/>
        <item x="76"/>
        <item x="491"/>
        <item x="149"/>
        <item x="714"/>
        <item x="1212"/>
        <item x="640"/>
        <item x="511"/>
        <item x="593"/>
        <item x="452"/>
        <item x="521"/>
        <item x="459"/>
        <item x="393"/>
        <item x="602"/>
        <item x="793"/>
        <item x="746"/>
        <item x="132"/>
        <item x="912"/>
        <item x="1211"/>
        <item x="947"/>
        <item x="512"/>
        <item x="1030"/>
        <item x="590"/>
        <item x="834"/>
        <item x="325"/>
        <item x="229"/>
        <item x="25"/>
        <item x="440"/>
        <item x="896"/>
        <item x="18"/>
        <item x="1017"/>
        <item x="112"/>
        <item x="1088"/>
        <item x="238"/>
        <item x="240"/>
        <item x="475"/>
        <item x="814"/>
        <item x="585"/>
        <item x="244"/>
        <item x="424"/>
        <item x="911"/>
        <item x="1270"/>
        <item x="816"/>
        <item x="1004"/>
        <item x="578"/>
        <item x="416"/>
        <item x="423"/>
        <item x="945"/>
        <item x="1081"/>
        <item x="1082"/>
        <item x="300"/>
        <item x="321"/>
        <item x="573"/>
        <item x="775"/>
        <item x="364"/>
        <item x="319"/>
        <item x="336"/>
        <item x="1019"/>
        <item x="1224"/>
        <item x="1276"/>
        <item x="480"/>
        <item x="51"/>
        <item x="283"/>
        <item x="161"/>
        <item x="75"/>
        <item x="985"/>
        <item x="1154"/>
        <item x="933"/>
        <item x="625"/>
        <item x="568"/>
        <item x="803"/>
        <item x="97"/>
        <item x="774"/>
        <item x="579"/>
        <item x="638"/>
        <item x="340"/>
        <item x="224"/>
        <item x="84"/>
        <item x="43"/>
        <item x="1195"/>
        <item x="411"/>
        <item x="583"/>
        <item x="378"/>
        <item x="838"/>
        <item x="919"/>
        <item x="569"/>
        <item x="784"/>
        <item x="773"/>
        <item x="866"/>
        <item x="381"/>
        <item x="800"/>
        <item x="188"/>
        <item x="1183"/>
        <item x="380"/>
        <item x="611"/>
        <item x="349"/>
        <item x="535"/>
        <item x="182"/>
        <item x="320"/>
        <item x="960"/>
        <item x="1219"/>
        <item x="1068"/>
        <item x="1228"/>
        <item x="17"/>
        <item x="552"/>
        <item x="697"/>
        <item x="211"/>
        <item x="1206"/>
        <item x="153"/>
        <item x="346"/>
        <item x="752"/>
        <item x="1020"/>
        <item x="918"/>
        <item x="494"/>
        <item x="42"/>
        <item x="162"/>
        <item x="650"/>
        <item x="441"/>
        <item x="736"/>
        <item x="215"/>
        <item x="281"/>
        <item x="921"/>
        <item x="849"/>
        <item x="490"/>
        <item x="473"/>
        <item x="923"/>
        <item x="457"/>
        <item x="1155"/>
        <item x="243"/>
        <item x="1122"/>
        <item x="1194"/>
        <item x="1166"/>
        <item x="1133"/>
        <item x="734"/>
        <item x="134"/>
        <item x="1008"/>
        <item x="1159"/>
        <item x="458"/>
        <item x="213"/>
        <item x="367"/>
        <item x="221"/>
        <item x="219"/>
        <item x="835"/>
        <item x="128"/>
        <item x="1016"/>
        <item x="397"/>
        <item x="856"/>
        <item x="431"/>
        <item x="15"/>
        <item x="1014"/>
        <item x="698"/>
        <item x="763"/>
        <item x="525"/>
        <item x="637"/>
        <item x="323"/>
        <item x="1032"/>
        <item x="1229"/>
        <item x="891"/>
        <item x="915"/>
        <item x="382"/>
        <item x="767"/>
        <item x="1157"/>
        <item x="757"/>
        <item x="274"/>
        <item x="509"/>
        <item x="1181"/>
        <item x="419"/>
        <item x="934"/>
        <item x="588"/>
        <item x="594"/>
        <item x="832"/>
        <item x="58"/>
        <item x="538"/>
        <item x="469"/>
        <item x="264"/>
        <item x="577"/>
        <item x="992"/>
        <item x="1012"/>
        <item x="893"/>
        <item x="962"/>
        <item x="278"/>
        <item x="30"/>
        <item x="659"/>
        <item x="606"/>
        <item x="1210"/>
        <item x="33"/>
        <item x="390"/>
        <item x="760"/>
        <item x="598"/>
        <item x="845"/>
        <item x="488"/>
        <item x="591"/>
        <item x="1227"/>
        <item x="1239"/>
        <item x="430"/>
        <item x="67"/>
        <item x="64"/>
        <item x="294"/>
        <item x="966"/>
        <item x="107"/>
        <item x="1109"/>
        <item x="984"/>
        <item x="853"/>
        <item x="724"/>
        <item x="1124"/>
        <item x="833"/>
        <item x="1079"/>
        <item x="971"/>
        <item x="1245"/>
        <item x="635"/>
        <item x="669"/>
        <item x="467"/>
        <item x="599"/>
        <item x="1104"/>
        <item x="876"/>
        <item x="930"/>
        <item x="848"/>
        <item x="882"/>
        <item x="604"/>
        <item x="959"/>
        <item x="133"/>
        <item x="32"/>
        <item x="1269"/>
        <item x="463"/>
        <item x="687"/>
        <item x="907"/>
        <item x="694"/>
        <item x="54"/>
        <item x="556"/>
        <item x="998"/>
        <item x="1025"/>
        <item x="796"/>
        <item x="1083"/>
        <item x="217"/>
        <item x="1040"/>
        <item x="682"/>
        <item x="558"/>
        <item x="144"/>
        <item x="417"/>
        <item x="1265"/>
        <item x="639"/>
        <item x="709"/>
        <item x="944"/>
        <item x="704"/>
        <item x="819"/>
        <item x="1144"/>
        <item x="1027"/>
        <item x="1252"/>
        <item x="850"/>
        <item x="155"/>
        <item x="41"/>
        <item x="913"/>
        <item x="498"/>
        <item x="642"/>
        <item x="139"/>
        <item x="1161"/>
        <item x="542"/>
        <item x="997"/>
        <item x="841"/>
        <item x="981"/>
        <item x="1173"/>
        <item x="766"/>
        <item x="1273"/>
        <item x="909"/>
        <item x="523"/>
        <item x="967"/>
        <item x="66"/>
        <item x="22"/>
        <item x="329"/>
        <item x="1042"/>
        <item x="1184"/>
        <item x="1185"/>
        <item x="407"/>
        <item x="160"/>
        <item x="843"/>
        <item x="1031"/>
        <item x="938"/>
        <item x="1035"/>
        <item x="331"/>
        <item x="1145"/>
        <item x="1142"/>
        <item x="654"/>
        <item x="1267"/>
        <item x="917"/>
        <item x="26"/>
        <item x="901"/>
        <item x="656"/>
        <item x="376"/>
        <item x="759"/>
        <item x="39"/>
        <item x="690"/>
        <item x="747"/>
        <item x="190"/>
        <item x="193"/>
        <item x="1193"/>
        <item x="1251"/>
        <item x="361"/>
        <item x="584"/>
        <item x="546"/>
        <item x="314"/>
        <item x="988"/>
        <item x="21"/>
        <item x="1257"/>
        <item x="839"/>
        <item x="1128"/>
        <item x="433"/>
        <item x="1121"/>
        <item x="651"/>
        <item x="946"/>
        <item x="778"/>
        <item x="899"/>
        <item x="931"/>
        <item x="914"/>
        <item x="601"/>
        <item x="1009"/>
        <item x="758"/>
        <item x="106"/>
        <item x="529"/>
        <item x="729"/>
        <item x="1182"/>
        <item x="399"/>
        <item x="812"/>
        <item x="126"/>
        <item x="150"/>
        <item x="641"/>
        <item x="630"/>
        <item x="979"/>
        <item x="619"/>
        <item x="11"/>
        <item x="79"/>
        <item x="756"/>
        <item x="62"/>
        <item x="1046"/>
        <item x="317"/>
        <item x="247"/>
        <item x="69"/>
        <item x="180"/>
        <item x="792"/>
        <item x="304"/>
        <item x="807"/>
        <item x="615"/>
        <item x="7"/>
        <item x="1026"/>
        <item x="31"/>
        <item x="495"/>
        <item x="897"/>
        <item x="198"/>
        <item x="1238"/>
        <item x="857"/>
        <item x="44"/>
        <item x="1163"/>
        <item x="1231"/>
        <item x="23"/>
        <item x="1232"/>
        <item x="677"/>
        <item x="301"/>
        <item x="783"/>
        <item x="1230"/>
        <item x="600"/>
        <item x="624"/>
        <item x="1140"/>
        <item x="50"/>
        <item x="299"/>
        <item x="596"/>
        <item x="1204"/>
        <item x="764"/>
        <item x="234"/>
        <item x="187"/>
        <item x="1171"/>
        <item x="199"/>
        <item x="878"/>
        <item x="1101"/>
        <item x="60"/>
        <item x="949"/>
        <item x="1023"/>
        <item x="550"/>
        <item x="68"/>
        <item x="570"/>
        <item x="964"/>
        <item x="248"/>
        <item x="460"/>
        <item x="900"/>
        <item x="432"/>
        <item x="485"/>
        <item x="398"/>
        <item x="443"/>
        <item x="1076"/>
        <item x="259"/>
        <item x="385"/>
        <item x="989"/>
        <item x="820"/>
        <item x="902"/>
        <item x="666"/>
        <item x="664"/>
        <item x="401"/>
        <item x="1059"/>
        <item x="324"/>
        <item x="504"/>
        <item x="98"/>
        <item x="288"/>
        <item x="1274"/>
        <item x="173"/>
        <item x="828"/>
        <item x="672"/>
        <item x="1094"/>
        <item x="668"/>
        <item x="275"/>
        <item x="230"/>
        <item x="609"/>
        <item x="414"/>
        <item x="689"/>
        <item x="1226"/>
        <item x="696"/>
        <item x="725"/>
        <item x="545"/>
        <item x="976"/>
        <item x="122"/>
        <item x="744"/>
        <item x="72"/>
        <item x="273"/>
        <item x="1037"/>
        <item x="1036"/>
        <item x="1045"/>
        <item x="733"/>
        <item x="684"/>
        <item x="151"/>
        <item x="337"/>
        <item x="875"/>
        <item x="55"/>
        <item x="905"/>
        <item x="1217"/>
        <item x="420"/>
        <item x="1110"/>
        <item x="765"/>
        <item x="396"/>
        <item x="1072"/>
        <item x="284"/>
        <item x="362"/>
        <item x="802"/>
        <item x="974"/>
        <item x="932"/>
        <item x="489"/>
        <item x="1263"/>
        <item x="818"/>
        <item x="343"/>
        <item x="804"/>
        <item x="852"/>
        <item x="49"/>
        <item x="332"/>
        <item x="375"/>
        <item x="352"/>
        <item x="993"/>
        <item x="534"/>
        <item x="657"/>
        <item x="673"/>
        <item x="772"/>
        <item x="154"/>
        <item x="387"/>
        <item x="499"/>
        <item x="335"/>
        <item x="903"/>
        <item x="308"/>
        <item x="89"/>
        <item x="1116"/>
        <item x="254"/>
        <item x="85"/>
        <item x="326"/>
        <item x="859"/>
        <item x="371"/>
        <item x="394"/>
        <item x="861"/>
        <item x="1158"/>
        <item x="887"/>
        <item x="926"/>
        <item x="941"/>
        <item x="61"/>
        <item x="1108"/>
        <item x="1162"/>
        <item x="1005"/>
        <item x="191"/>
        <item x="6"/>
        <item x="581"/>
        <item x="518"/>
        <item x="940"/>
        <item x="842"/>
        <item x="740"/>
        <item x="1015"/>
        <item x="732"/>
        <item x="363"/>
        <item x="1062"/>
        <item x="425"/>
        <item x="1111"/>
        <item x="761"/>
        <item x="502"/>
        <item x="384"/>
        <item x="514"/>
        <item x="646"/>
        <item x="1220"/>
        <item x="916"/>
        <item x="1143"/>
        <item x="1271"/>
        <item x="730"/>
        <item x="871"/>
        <item x="942"/>
        <item x="1132"/>
        <item x="566"/>
        <item x="108"/>
        <item x="1118"/>
        <item x="232"/>
        <item x="359"/>
        <item x="406"/>
        <item x="249"/>
        <item x="1216"/>
        <item x="780"/>
        <item x="612"/>
        <item x="957"/>
        <item x="312"/>
        <item x="497"/>
        <item x="978"/>
        <item x="1167"/>
        <item x="239"/>
        <item x="711"/>
        <item x="823"/>
        <item x="1200"/>
        <item x="100"/>
        <item x="1061"/>
        <item x="1139"/>
        <item x="572"/>
        <item x="1056"/>
        <item x="383"/>
        <item x="892"/>
        <item x="186"/>
        <item x="28"/>
        <item x="1266"/>
        <item x="465"/>
        <item x="809"/>
        <item x="412"/>
        <item x="1250"/>
        <item x="1092"/>
        <item x="296"/>
        <item x="1087"/>
        <item x="655"/>
        <item x="787"/>
        <item x="203"/>
        <item x="327"/>
        <item x="1136"/>
        <item x="1102"/>
        <item x="644"/>
        <item x="263"/>
        <item x="1117"/>
        <item x="626"/>
        <item x="681"/>
        <item x="827"/>
        <item x="142"/>
        <item x="220"/>
        <item x="727"/>
        <item x="439"/>
        <item x="530"/>
        <item x="1071"/>
        <item x="1003"/>
        <item x="520"/>
        <item x="282"/>
        <item x="627"/>
        <item x="528"/>
        <item x="991"/>
        <item x="831"/>
        <item x="170"/>
        <item x="37"/>
        <item x="370"/>
        <item x="116"/>
        <item x="477"/>
        <item x="618"/>
        <item x="548"/>
        <item x="801"/>
        <item x="519"/>
        <item x="515"/>
        <item x="1093"/>
        <item x="786"/>
        <item x="1033"/>
        <item x="904"/>
        <item x="1205"/>
        <item x="310"/>
        <item x="464"/>
        <item x="811"/>
        <item x="927"/>
        <item x="707"/>
        <item x="194"/>
        <item x="995"/>
        <item x="797"/>
        <item x="136"/>
        <item x="1264"/>
        <item x="437"/>
        <item x="769"/>
        <item x="117"/>
        <item x="1090"/>
        <item x="1013"/>
        <item x="223"/>
        <item x="1125"/>
        <item x="954"/>
        <item x="291"/>
        <item x="272"/>
        <item x="1272"/>
        <item x="140"/>
        <item x="165"/>
        <item x="102"/>
        <item x="939"/>
        <item x="1028"/>
        <item x="790"/>
        <item x="507"/>
        <item x="404"/>
        <item x="1261"/>
        <item x="574"/>
        <item x="888"/>
        <item x="540"/>
        <item x="1192"/>
        <item x="679"/>
        <item x="1022"/>
        <item x="922"/>
        <item x="269"/>
        <item x="990"/>
        <item x="1120"/>
        <item x="1069"/>
        <item x="147"/>
        <item x="438"/>
        <item x="597"/>
        <item x="322"/>
        <item x="563"/>
        <item x="81"/>
        <item x="1214"/>
        <item x="863"/>
        <item x="105"/>
        <item x="388"/>
        <item x="691"/>
        <item x="177"/>
        <item x="755"/>
        <item x="1262"/>
        <item x="318"/>
        <item x="1106"/>
        <item x="253"/>
        <item x="854"/>
        <item x="844"/>
        <item x="88"/>
        <item x="218"/>
        <item x="890"/>
        <item x="86"/>
        <item x="846"/>
        <item x="365"/>
        <item x="270"/>
        <item x="405"/>
        <item x="286"/>
        <item x="115"/>
        <item x="338"/>
        <item x="206"/>
        <item x="670"/>
        <item x="715"/>
        <item x="148"/>
        <item x="872"/>
        <item x="894"/>
        <item x="1060"/>
        <item x="415"/>
        <item x="130"/>
        <item x="354"/>
        <item x="1119"/>
        <item x="426"/>
        <item x="56"/>
        <item x="1256"/>
        <item x="986"/>
        <item x="1187"/>
        <item x="647"/>
        <item x="13"/>
        <item x="63"/>
        <item x="877"/>
        <item x="686"/>
        <item x="743"/>
        <item x="1148"/>
        <item x="111"/>
        <item x="486"/>
        <item x="994"/>
        <item x="141"/>
        <item t="default"/>
      </items>
    </pivotField>
    <pivotField showAll="0"/>
    <pivotField showAll="0"/>
    <pivotField showAll="0">
      <items count="101">
        <item x="10"/>
        <item x="21"/>
        <item x="76"/>
        <item x="16"/>
        <item x="99"/>
        <item x="86"/>
        <item x="23"/>
        <item x="49"/>
        <item x="36"/>
        <item x="89"/>
        <item x="40"/>
        <item x="44"/>
        <item x="43"/>
        <item x="95"/>
        <item x="2"/>
        <item x="91"/>
        <item x="14"/>
        <item x="88"/>
        <item x="37"/>
        <item x="72"/>
        <item x="29"/>
        <item x="42"/>
        <item x="82"/>
        <item x="56"/>
        <item x="53"/>
        <item x="70"/>
        <item x="12"/>
        <item x="17"/>
        <item x="33"/>
        <item x="48"/>
        <item x="67"/>
        <item x="84"/>
        <item x="13"/>
        <item x="32"/>
        <item x="1"/>
        <item x="78"/>
        <item x="55"/>
        <item x="27"/>
        <item x="30"/>
        <item x="11"/>
        <item x="69"/>
        <item x="81"/>
        <item x="98"/>
        <item x="35"/>
        <item x="8"/>
        <item x="22"/>
        <item x="75"/>
        <item x="90"/>
        <item x="59"/>
        <item x="9"/>
        <item x="5"/>
        <item x="45"/>
        <item x="97"/>
        <item x="80"/>
        <item x="85"/>
        <item x="0"/>
        <item x="34"/>
        <item x="26"/>
        <item x="79"/>
        <item x="93"/>
        <item x="41"/>
        <item x="58"/>
        <item x="65"/>
        <item x="46"/>
        <item x="15"/>
        <item x="50"/>
        <item x="31"/>
        <item x="96"/>
        <item x="3"/>
        <item x="74"/>
        <item x="39"/>
        <item x="64"/>
        <item x="57"/>
        <item x="52"/>
        <item x="54"/>
        <item x="4"/>
        <item x="62"/>
        <item x="68"/>
        <item x="92"/>
        <item x="24"/>
        <item x="63"/>
        <item x="28"/>
        <item x="73"/>
        <item x="7"/>
        <item x="61"/>
        <item x="38"/>
        <item x="47"/>
        <item x="20"/>
        <item x="60"/>
        <item x="18"/>
        <item x="25"/>
        <item x="19"/>
        <item x="87"/>
        <item x="77"/>
        <item x="83"/>
        <item x="94"/>
        <item x="71"/>
        <item x="51"/>
        <item x="66"/>
        <item x="6"/>
        <item t="default"/>
      </items>
    </pivotField>
    <pivotField showAll="0"/>
    <pivotField showAll="0"/>
    <pivotField showAll="0">
      <items count="4">
        <item x="0"/>
        <item h="1" x="2"/>
        <item h="1" x="1"/>
        <item t="default"/>
      </items>
    </pivotField>
    <pivotField showAll="0"/>
    <pivotField dataField="1" showAll="0"/>
    <pivotField showAll="0"/>
    <pivotField showAll="0"/>
    <pivotField showAll="0">
      <items count="6">
        <item x="1"/>
        <item x="0"/>
        <item x="2"/>
        <item x="4"/>
        <item x="3"/>
        <item t="default"/>
      </items>
    </pivotField>
    <pivotField showAll="0">
      <items count="4">
        <item x="2"/>
        <item x="0"/>
        <item x="1"/>
        <item t="default"/>
      </items>
    </pivotField>
    <pivotField showAll="0"/>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axis="axisRow"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s>
  <rowFields count="2">
    <field x="17"/>
    <field x="2"/>
  </rowFields>
  <rowItems count="10">
    <i>
      <x v="9"/>
    </i>
    <i>
      <x v="10"/>
    </i>
    <i>
      <x v="11"/>
    </i>
    <i>
      <x v="12"/>
    </i>
    <i>
      <x v="13"/>
    </i>
    <i>
      <x v="14"/>
    </i>
    <i>
      <x v="15"/>
    </i>
    <i>
      <x v="16"/>
    </i>
    <i>
      <x v="17"/>
    </i>
    <i t="grand">
      <x/>
    </i>
  </rowItems>
  <colItems count="1">
    <i/>
  </colItems>
  <dataFields count="1">
    <dataField name="Average of Delays (min)" fld="10" subtotal="average" baseField="0" baseItem="0"/>
  </dataFields>
  <formats count="10">
    <format dxfId="324">
      <pivotArea collapsedLevelsAreSubtotals="1" fieldPosition="0">
        <references count="1">
          <reference field="17" count="1">
            <x v="9"/>
          </reference>
        </references>
      </pivotArea>
    </format>
    <format dxfId="323">
      <pivotArea collapsedLevelsAreSubtotals="1" fieldPosition="0">
        <references count="1">
          <reference field="17" count="1">
            <x v="10"/>
          </reference>
        </references>
      </pivotArea>
    </format>
    <format dxfId="322">
      <pivotArea collapsedLevelsAreSubtotals="1" fieldPosition="0">
        <references count="1">
          <reference field="17" count="1">
            <x v="11"/>
          </reference>
        </references>
      </pivotArea>
    </format>
    <format dxfId="321">
      <pivotArea collapsedLevelsAreSubtotals="1" fieldPosition="0">
        <references count="1">
          <reference field="17" count="1">
            <x v="12"/>
          </reference>
        </references>
      </pivotArea>
    </format>
    <format dxfId="320">
      <pivotArea collapsedLevelsAreSubtotals="1" fieldPosition="0">
        <references count="1">
          <reference field="17" count="1">
            <x v="13"/>
          </reference>
        </references>
      </pivotArea>
    </format>
    <format dxfId="319">
      <pivotArea collapsedLevelsAreSubtotals="1" fieldPosition="0">
        <references count="1">
          <reference field="17" count="1">
            <x v="14"/>
          </reference>
        </references>
      </pivotArea>
    </format>
    <format dxfId="318">
      <pivotArea collapsedLevelsAreSubtotals="1" fieldPosition="0">
        <references count="1">
          <reference field="17" count="1">
            <x v="15"/>
          </reference>
        </references>
      </pivotArea>
    </format>
    <format dxfId="317">
      <pivotArea collapsedLevelsAreSubtotals="1" fieldPosition="0">
        <references count="1">
          <reference field="17" count="1">
            <x v="16"/>
          </reference>
        </references>
      </pivotArea>
    </format>
    <format dxfId="316">
      <pivotArea collapsedLevelsAreSubtotals="1" fieldPosition="0">
        <references count="1">
          <reference field="17" count="1">
            <x v="17"/>
          </reference>
        </references>
      </pivotArea>
    </format>
    <format dxfId="315">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70D5DD1-9582-4F1D-BE30-910AC6798721}" name="PivotTable8"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G24:H30" firstHeaderRow="1" firstDataRow="1" firstDataCol="1"/>
  <pivotFields count="19">
    <pivotField showAll="0"/>
    <pivotField showAll="0"/>
    <pivotField numFmtId="22" showAll="0">
      <items count="1278">
        <item x="413"/>
        <item x="1141"/>
        <item x="1222"/>
        <item x="228"/>
        <item x="216"/>
        <item x="268"/>
        <item x="865"/>
        <item x="728"/>
        <item x="1221"/>
        <item x="645"/>
        <item x="544"/>
        <item x="152"/>
        <item x="937"/>
        <item x="74"/>
        <item x="663"/>
        <item x="226"/>
        <item x="632"/>
        <item x="1002"/>
        <item x="80"/>
        <item x="185"/>
        <item x="517"/>
        <item x="408"/>
        <item x="113"/>
        <item x="339"/>
        <item x="293"/>
        <item x="526"/>
        <item x="492"/>
        <item x="610"/>
        <item x="718"/>
        <item x="1075"/>
        <item x="192"/>
        <item x="1130"/>
        <item x="821"/>
        <item x="143"/>
        <item x="837"/>
        <item x="683"/>
        <item x="167"/>
        <item x="660"/>
        <item x="1156"/>
        <item x="614"/>
        <item x="1175"/>
        <item x="1078"/>
        <item x="603"/>
        <item x="90"/>
        <item x="214"/>
        <item x="1058"/>
        <item x="109"/>
        <item x="484"/>
        <item x="810"/>
        <item x="713"/>
        <item x="246"/>
        <item x="565"/>
        <item x="781"/>
        <item x="251"/>
        <item x="479"/>
        <item x="972"/>
        <item x="40"/>
        <item x="4"/>
        <item x="826"/>
        <item x="181"/>
        <item x="1050"/>
        <item x="705"/>
        <item x="496"/>
        <item x="1018"/>
        <item x="1268"/>
        <item x="753"/>
        <item x="201"/>
        <item x="980"/>
        <item x="164"/>
        <item x="400"/>
        <item x="453"/>
        <item x="386"/>
        <item x="779"/>
        <item x="34"/>
        <item x="735"/>
        <item x="261"/>
        <item x="1021"/>
        <item x="889"/>
        <item x="250"/>
        <item x="265"/>
        <item x="356"/>
        <item x="1047"/>
        <item x="633"/>
        <item x="5"/>
        <item x="1057"/>
        <item x="795"/>
        <item x="501"/>
        <item x="242"/>
        <item x="605"/>
        <item x="653"/>
        <item x="29"/>
        <item x="389"/>
        <item x="750"/>
        <item x="567"/>
        <item x="237"/>
        <item x="368"/>
        <item x="886"/>
        <item x="712"/>
        <item x="1190"/>
        <item x="1259"/>
        <item x="643"/>
        <item x="562"/>
        <item x="487"/>
        <item x="189"/>
        <item x="1041"/>
        <item x="447"/>
        <item x="924"/>
        <item x="547"/>
        <item x="1127"/>
        <item x="351"/>
        <item x="348"/>
        <item x="738"/>
        <item x="1077"/>
        <item x="209"/>
        <item x="1147"/>
        <item x="379"/>
        <item x="587"/>
        <item x="693"/>
        <item x="374"/>
        <item x="898"/>
        <item x="145"/>
        <item x="621"/>
        <item x="1151"/>
        <item x="1203"/>
        <item x="258"/>
        <item x="510"/>
        <item x="1189"/>
        <item x="38"/>
        <item x="1223"/>
        <item x="648"/>
        <item x="277"/>
        <item x="445"/>
        <item x="977"/>
        <item x="225"/>
        <item x="1248"/>
        <item x="1198"/>
        <item x="8"/>
        <item x="629"/>
        <item x="313"/>
        <item x="908"/>
        <item x="1"/>
        <item x="731"/>
        <item x="1213"/>
        <item x="543"/>
        <item x="1006"/>
        <item x="302"/>
        <item x="233"/>
        <item x="798"/>
        <item x="541"/>
        <item x="303"/>
        <item x="163"/>
        <item x="2"/>
        <item x="589"/>
        <item x="822"/>
        <item x="357"/>
        <item x="557"/>
        <item x="1085"/>
        <item x="392"/>
        <item x="958"/>
        <item x="1191"/>
        <item x="172"/>
        <item x="667"/>
        <item x="701"/>
        <item x="372"/>
        <item x="204"/>
        <item x="208"/>
        <item x="555"/>
        <item x="1172"/>
        <item x="782"/>
        <item x="1149"/>
        <item x="607"/>
        <item x="9"/>
        <item x="195"/>
        <item x="472"/>
        <item x="482"/>
        <item x="236"/>
        <item x="99"/>
        <item x="617"/>
        <item x="868"/>
        <item x="421"/>
        <item x="341"/>
        <item x="27"/>
        <item x="358"/>
        <item x="622"/>
        <item x="256"/>
        <item x="1186"/>
        <item x="575"/>
        <item x="688"/>
        <item x="156"/>
        <item x="373"/>
        <item x="1010"/>
        <item x="454"/>
        <item x="885"/>
        <item x="166"/>
        <item x="309"/>
        <item x="262"/>
        <item x="227"/>
        <item x="290"/>
        <item x="1201"/>
        <item x="1178"/>
        <item x="851"/>
        <item x="522"/>
        <item x="175"/>
        <item x="1052"/>
        <item x="481"/>
        <item x="95"/>
        <item x="883"/>
        <item x="658"/>
        <item x="869"/>
        <item x="996"/>
        <item x="554"/>
        <item x="138"/>
        <item x="719"/>
        <item x="78"/>
        <item x="52"/>
        <item x="94"/>
        <item x="298"/>
        <item x="444"/>
        <item x="1247"/>
        <item x="961"/>
        <item x="292"/>
        <item x="703"/>
        <item x="982"/>
        <item x="754"/>
        <item x="608"/>
        <item x="1199"/>
        <item x="1049"/>
        <item x="35"/>
        <item x="1126"/>
        <item x="1001"/>
        <item x="196"/>
        <item x="19"/>
        <item x="476"/>
        <item x="271"/>
        <item x="634"/>
        <item x="315"/>
        <item x="435"/>
        <item x="158"/>
        <item x="862"/>
        <item x="860"/>
        <item x="350"/>
        <item x="429"/>
        <item x="184"/>
        <item x="880"/>
        <item x="1105"/>
        <item x="662"/>
        <item x="129"/>
        <item x="1073"/>
        <item x="71"/>
        <item x="366"/>
        <item x="410"/>
        <item x="231"/>
        <item x="53"/>
        <item x="895"/>
        <item x="316"/>
        <item x="745"/>
        <item x="110"/>
        <item x="1225"/>
        <item x="1209"/>
        <item x="45"/>
        <item x="1174"/>
        <item x="266"/>
        <item x="858"/>
        <item x="505"/>
        <item x="855"/>
        <item x="716"/>
        <item x="1134"/>
        <item x="1038"/>
        <item x="347"/>
        <item x="1113"/>
        <item x="1188"/>
        <item x="123"/>
        <item x="1208"/>
        <item x="771"/>
        <item x="1240"/>
        <item x="1254"/>
        <item x="245"/>
        <item x="955"/>
        <item x="503"/>
        <item x="1146"/>
        <item x="1153"/>
        <item x="260"/>
        <item x="48"/>
        <item x="1215"/>
        <item x="307"/>
        <item x="720"/>
        <item x="777"/>
        <item x="353"/>
        <item x="1091"/>
        <item x="935"/>
        <item x="794"/>
        <item x="692"/>
        <item x="768"/>
        <item x="553"/>
        <item x="1138"/>
        <item x="531"/>
        <item x="537"/>
        <item x="1103"/>
        <item x="103"/>
        <item x="975"/>
        <item x="135"/>
        <item x="305"/>
        <item x="462"/>
        <item x="1100"/>
        <item x="824"/>
        <item x="500"/>
        <item x="560"/>
        <item x="1237"/>
        <item x="295"/>
        <item x="446"/>
        <item x="1233"/>
        <item x="678"/>
        <item x="722"/>
        <item x="455"/>
        <item x="1095"/>
        <item x="508"/>
        <item x="1048"/>
        <item x="1243"/>
        <item x="516"/>
        <item x="1235"/>
        <item x="212"/>
        <item x="1054"/>
        <item x="1107"/>
        <item x="1260"/>
        <item x="805"/>
        <item x="36"/>
        <item x="360"/>
        <item x="1070"/>
        <item x="620"/>
        <item x="799"/>
        <item x="965"/>
        <item x="1234"/>
        <item x="706"/>
        <item x="119"/>
        <item x="345"/>
        <item x="1160"/>
        <item x="478"/>
        <item x="176"/>
        <item x="559"/>
        <item x="1275"/>
        <item x="613"/>
        <item x="680"/>
        <item x="159"/>
        <item x="1129"/>
        <item x="1024"/>
        <item x="564"/>
        <item x="289"/>
        <item x="721"/>
        <item x="676"/>
        <item x="409"/>
        <item x="533"/>
        <item x="369"/>
        <item x="910"/>
        <item x="403"/>
        <item x="169"/>
        <item x="928"/>
        <item x="561"/>
        <item x="330"/>
        <item x="987"/>
        <item x="551"/>
        <item x="1065"/>
        <item x="616"/>
        <item x="355"/>
        <item x="1053"/>
        <item x="884"/>
        <item x="929"/>
        <item x="685"/>
        <item x="536"/>
        <item x="1011"/>
        <item x="96"/>
        <item x="10"/>
        <item x="91"/>
        <item x="1131"/>
        <item x="867"/>
        <item x="442"/>
        <item x="549"/>
        <item x="969"/>
        <item x="661"/>
        <item x="168"/>
        <item x="1039"/>
        <item x="402"/>
        <item x="952"/>
        <item x="970"/>
        <item x="710"/>
        <item x="873"/>
        <item x="874"/>
        <item x="700"/>
        <item x="279"/>
        <item x="1202"/>
        <item x="1064"/>
        <item x="1114"/>
        <item x="342"/>
        <item x="377"/>
        <item x="1007"/>
        <item x="788"/>
        <item x="582"/>
        <item x="836"/>
        <item x="46"/>
        <item x="1080"/>
        <item x="776"/>
        <item x="628"/>
        <item x="748"/>
        <item x="125"/>
        <item x="118"/>
        <item x="207"/>
        <item x="202"/>
        <item x="70"/>
        <item x="571"/>
        <item x="124"/>
        <item x="12"/>
        <item x="297"/>
        <item x="418"/>
        <item x="749"/>
        <item x="101"/>
        <item x="333"/>
        <item x="513"/>
        <item x="742"/>
        <item x="311"/>
        <item x="65"/>
        <item x="951"/>
        <item x="999"/>
        <item x="73"/>
        <item x="580"/>
        <item x="1253"/>
        <item x="623"/>
        <item x="817"/>
        <item x="428"/>
        <item x="539"/>
        <item x="1249"/>
        <item x="20"/>
        <item x="280"/>
        <item x="1055"/>
        <item x="1086"/>
        <item x="205"/>
        <item x="808"/>
        <item x="450"/>
        <item x="434"/>
        <item x="267"/>
        <item x="864"/>
        <item x="157"/>
        <item x="671"/>
        <item x="586"/>
        <item x="789"/>
        <item x="1099"/>
        <item x="527"/>
        <item x="174"/>
        <item x="1177"/>
        <item x="24"/>
        <item x="14"/>
        <item x="210"/>
        <item x="200"/>
        <item x="1169"/>
        <item x="456"/>
        <item x="255"/>
        <item x="171"/>
        <item x="1242"/>
        <item x="83"/>
        <item x="466"/>
        <item x="532"/>
        <item x="3"/>
        <item x="675"/>
        <item x="1063"/>
        <item x="652"/>
        <item x="1164"/>
        <item x="395"/>
        <item x="1066"/>
        <item x="222"/>
        <item x="121"/>
        <item x="595"/>
        <item x="137"/>
        <item x="235"/>
        <item x="104"/>
        <item x="131"/>
        <item x="1179"/>
        <item x="1029"/>
        <item x="1034"/>
        <item x="708"/>
        <item x="791"/>
        <item x="1180"/>
        <item x="468"/>
        <item x="1044"/>
        <item x="470"/>
        <item x="524"/>
        <item x="57"/>
        <item x="183"/>
        <item x="699"/>
        <item x="146"/>
        <item x="717"/>
        <item x="257"/>
        <item x="328"/>
        <item x="427"/>
        <item x="1112"/>
        <item x="1207"/>
        <item x="1150"/>
        <item x="815"/>
        <item x="493"/>
        <item x="840"/>
        <item x="830"/>
        <item x="925"/>
        <item x="825"/>
        <item x="287"/>
        <item x="114"/>
        <item x="576"/>
        <item x="1096"/>
        <item x="1152"/>
        <item x="963"/>
        <item x="483"/>
        <item x="674"/>
        <item x="723"/>
        <item x="1051"/>
        <item x="179"/>
        <item x="956"/>
        <item x="1197"/>
        <item x="665"/>
        <item x="449"/>
        <item x="241"/>
        <item x="334"/>
        <item x="82"/>
        <item x="1176"/>
        <item x="953"/>
        <item x="950"/>
        <item x="631"/>
        <item x="1255"/>
        <item x="948"/>
        <item x="436"/>
        <item x="276"/>
        <item x="1244"/>
        <item x="344"/>
        <item x="1218"/>
        <item x="829"/>
        <item x="920"/>
        <item x="762"/>
        <item x="461"/>
        <item x="1123"/>
        <item x="93"/>
        <item x="1246"/>
        <item x="506"/>
        <item x="726"/>
        <item x="1170"/>
        <item x="943"/>
        <item x="285"/>
        <item x="636"/>
        <item x="422"/>
        <item x="1067"/>
        <item x="1098"/>
        <item x="120"/>
        <item x="968"/>
        <item x="741"/>
        <item x="197"/>
        <item x="1236"/>
        <item x="739"/>
        <item x="87"/>
        <item x="1074"/>
        <item x="16"/>
        <item x="649"/>
        <item x="936"/>
        <item x="306"/>
        <item x="474"/>
        <item x="983"/>
        <item x="1135"/>
        <item x="973"/>
        <item x="77"/>
        <item x="806"/>
        <item x="1089"/>
        <item x="178"/>
        <item x="906"/>
        <item x="1043"/>
        <item x="695"/>
        <item x="1000"/>
        <item x="870"/>
        <item x="737"/>
        <item x="127"/>
        <item x="879"/>
        <item x="1097"/>
        <item x="813"/>
        <item x="847"/>
        <item x="770"/>
        <item x="1084"/>
        <item x="448"/>
        <item x="471"/>
        <item x="451"/>
        <item x="702"/>
        <item x="1137"/>
        <item x="1241"/>
        <item x="1196"/>
        <item x="592"/>
        <item x="1258"/>
        <item x="59"/>
        <item x="785"/>
        <item x="252"/>
        <item x="391"/>
        <item x="1165"/>
        <item x="92"/>
        <item x="881"/>
        <item x="1115"/>
        <item x="1168"/>
        <item x="0"/>
        <item x="751"/>
        <item x="47"/>
        <item x="76"/>
        <item x="491"/>
        <item x="149"/>
        <item x="714"/>
        <item x="1212"/>
        <item x="640"/>
        <item x="511"/>
        <item x="593"/>
        <item x="452"/>
        <item x="521"/>
        <item x="459"/>
        <item x="393"/>
        <item x="602"/>
        <item x="793"/>
        <item x="746"/>
        <item x="132"/>
        <item x="912"/>
        <item x="1211"/>
        <item x="947"/>
        <item x="512"/>
        <item x="1030"/>
        <item x="590"/>
        <item x="834"/>
        <item x="325"/>
        <item x="229"/>
        <item x="25"/>
        <item x="440"/>
        <item x="896"/>
        <item x="18"/>
        <item x="1017"/>
        <item x="112"/>
        <item x="1088"/>
        <item x="238"/>
        <item x="240"/>
        <item x="475"/>
        <item x="814"/>
        <item x="585"/>
        <item x="244"/>
        <item x="424"/>
        <item x="911"/>
        <item x="1270"/>
        <item x="816"/>
        <item x="1004"/>
        <item x="578"/>
        <item x="416"/>
        <item x="423"/>
        <item x="945"/>
        <item x="1081"/>
        <item x="1082"/>
        <item x="300"/>
        <item x="321"/>
        <item x="573"/>
        <item x="775"/>
        <item x="364"/>
        <item x="319"/>
        <item x="336"/>
        <item x="1019"/>
        <item x="1224"/>
        <item x="1276"/>
        <item x="480"/>
        <item x="51"/>
        <item x="283"/>
        <item x="161"/>
        <item x="75"/>
        <item x="985"/>
        <item x="1154"/>
        <item x="933"/>
        <item x="625"/>
        <item x="568"/>
        <item x="803"/>
        <item x="97"/>
        <item x="774"/>
        <item x="579"/>
        <item x="638"/>
        <item x="340"/>
        <item x="224"/>
        <item x="84"/>
        <item x="43"/>
        <item x="1195"/>
        <item x="411"/>
        <item x="583"/>
        <item x="378"/>
        <item x="838"/>
        <item x="919"/>
        <item x="569"/>
        <item x="784"/>
        <item x="773"/>
        <item x="866"/>
        <item x="381"/>
        <item x="800"/>
        <item x="188"/>
        <item x="1183"/>
        <item x="380"/>
        <item x="611"/>
        <item x="349"/>
        <item x="535"/>
        <item x="182"/>
        <item x="320"/>
        <item x="960"/>
        <item x="1219"/>
        <item x="1068"/>
        <item x="1228"/>
        <item x="17"/>
        <item x="552"/>
        <item x="697"/>
        <item x="211"/>
        <item x="1206"/>
        <item x="153"/>
        <item x="346"/>
        <item x="752"/>
        <item x="1020"/>
        <item x="918"/>
        <item x="494"/>
        <item x="42"/>
        <item x="162"/>
        <item x="650"/>
        <item x="441"/>
        <item x="736"/>
        <item x="215"/>
        <item x="281"/>
        <item x="921"/>
        <item x="849"/>
        <item x="490"/>
        <item x="473"/>
        <item x="923"/>
        <item x="457"/>
        <item x="1155"/>
        <item x="243"/>
        <item x="1122"/>
        <item x="1194"/>
        <item x="1166"/>
        <item x="1133"/>
        <item x="734"/>
        <item x="134"/>
        <item x="1008"/>
        <item x="1159"/>
        <item x="458"/>
        <item x="213"/>
        <item x="367"/>
        <item x="221"/>
        <item x="219"/>
        <item x="835"/>
        <item x="128"/>
        <item x="1016"/>
        <item x="397"/>
        <item x="856"/>
        <item x="431"/>
        <item x="15"/>
        <item x="1014"/>
        <item x="698"/>
        <item x="763"/>
        <item x="525"/>
        <item x="637"/>
        <item x="323"/>
        <item x="1032"/>
        <item x="1229"/>
        <item x="891"/>
        <item x="915"/>
        <item x="382"/>
        <item x="767"/>
        <item x="1157"/>
        <item x="757"/>
        <item x="274"/>
        <item x="509"/>
        <item x="1181"/>
        <item x="419"/>
        <item x="934"/>
        <item x="588"/>
        <item x="594"/>
        <item x="832"/>
        <item x="58"/>
        <item x="538"/>
        <item x="469"/>
        <item x="264"/>
        <item x="577"/>
        <item x="992"/>
        <item x="1012"/>
        <item x="893"/>
        <item x="962"/>
        <item x="278"/>
        <item x="30"/>
        <item x="659"/>
        <item x="606"/>
        <item x="1210"/>
        <item x="33"/>
        <item x="390"/>
        <item x="760"/>
        <item x="598"/>
        <item x="845"/>
        <item x="488"/>
        <item x="591"/>
        <item x="1227"/>
        <item x="1239"/>
        <item x="430"/>
        <item x="67"/>
        <item x="64"/>
        <item x="294"/>
        <item x="966"/>
        <item x="107"/>
        <item x="1109"/>
        <item x="984"/>
        <item x="853"/>
        <item x="724"/>
        <item x="1124"/>
        <item x="833"/>
        <item x="1079"/>
        <item x="971"/>
        <item x="1245"/>
        <item x="635"/>
        <item x="669"/>
        <item x="467"/>
        <item x="599"/>
        <item x="1104"/>
        <item x="876"/>
        <item x="930"/>
        <item x="848"/>
        <item x="882"/>
        <item x="604"/>
        <item x="959"/>
        <item x="133"/>
        <item x="32"/>
        <item x="1269"/>
        <item x="463"/>
        <item x="687"/>
        <item x="907"/>
        <item x="694"/>
        <item x="54"/>
        <item x="556"/>
        <item x="998"/>
        <item x="1025"/>
        <item x="796"/>
        <item x="1083"/>
        <item x="217"/>
        <item x="1040"/>
        <item x="682"/>
        <item x="558"/>
        <item x="144"/>
        <item x="417"/>
        <item x="1265"/>
        <item x="639"/>
        <item x="709"/>
        <item x="944"/>
        <item x="704"/>
        <item x="819"/>
        <item x="1144"/>
        <item x="1027"/>
        <item x="1252"/>
        <item x="850"/>
        <item x="155"/>
        <item x="41"/>
        <item x="913"/>
        <item x="498"/>
        <item x="642"/>
        <item x="139"/>
        <item x="1161"/>
        <item x="542"/>
        <item x="997"/>
        <item x="841"/>
        <item x="981"/>
        <item x="1173"/>
        <item x="766"/>
        <item x="1273"/>
        <item x="909"/>
        <item x="523"/>
        <item x="967"/>
        <item x="66"/>
        <item x="22"/>
        <item x="329"/>
        <item x="1042"/>
        <item x="1184"/>
        <item x="1185"/>
        <item x="407"/>
        <item x="160"/>
        <item x="843"/>
        <item x="1031"/>
        <item x="938"/>
        <item x="1035"/>
        <item x="331"/>
        <item x="1145"/>
        <item x="1142"/>
        <item x="654"/>
        <item x="1267"/>
        <item x="917"/>
        <item x="26"/>
        <item x="901"/>
        <item x="656"/>
        <item x="376"/>
        <item x="759"/>
        <item x="39"/>
        <item x="690"/>
        <item x="747"/>
        <item x="190"/>
        <item x="193"/>
        <item x="1193"/>
        <item x="1251"/>
        <item x="361"/>
        <item x="584"/>
        <item x="546"/>
        <item x="314"/>
        <item x="988"/>
        <item x="21"/>
        <item x="1257"/>
        <item x="839"/>
        <item x="1128"/>
        <item x="433"/>
        <item x="1121"/>
        <item x="651"/>
        <item x="946"/>
        <item x="778"/>
        <item x="899"/>
        <item x="931"/>
        <item x="914"/>
        <item x="601"/>
        <item x="1009"/>
        <item x="758"/>
        <item x="106"/>
        <item x="529"/>
        <item x="729"/>
        <item x="1182"/>
        <item x="399"/>
        <item x="812"/>
        <item x="126"/>
        <item x="150"/>
        <item x="641"/>
        <item x="630"/>
        <item x="979"/>
        <item x="619"/>
        <item x="11"/>
        <item x="79"/>
        <item x="756"/>
        <item x="62"/>
        <item x="1046"/>
        <item x="317"/>
        <item x="247"/>
        <item x="69"/>
        <item x="180"/>
        <item x="792"/>
        <item x="304"/>
        <item x="807"/>
        <item x="615"/>
        <item x="7"/>
        <item x="1026"/>
        <item x="31"/>
        <item x="495"/>
        <item x="897"/>
        <item x="198"/>
        <item x="1238"/>
        <item x="857"/>
        <item x="44"/>
        <item x="1163"/>
        <item x="1231"/>
        <item x="23"/>
        <item x="1232"/>
        <item x="677"/>
        <item x="301"/>
        <item x="783"/>
        <item x="1230"/>
        <item x="600"/>
        <item x="624"/>
        <item x="1140"/>
        <item x="50"/>
        <item x="299"/>
        <item x="596"/>
        <item x="1204"/>
        <item x="764"/>
        <item x="234"/>
        <item x="187"/>
        <item x="1171"/>
        <item x="199"/>
        <item x="878"/>
        <item x="1101"/>
        <item x="60"/>
        <item x="949"/>
        <item x="1023"/>
        <item x="550"/>
        <item x="68"/>
        <item x="570"/>
        <item x="964"/>
        <item x="248"/>
        <item x="460"/>
        <item x="900"/>
        <item x="432"/>
        <item x="485"/>
        <item x="398"/>
        <item x="443"/>
        <item x="1076"/>
        <item x="259"/>
        <item x="385"/>
        <item x="989"/>
        <item x="820"/>
        <item x="902"/>
        <item x="666"/>
        <item x="664"/>
        <item x="401"/>
        <item x="1059"/>
        <item x="324"/>
        <item x="504"/>
        <item x="98"/>
        <item x="288"/>
        <item x="1274"/>
        <item x="173"/>
        <item x="828"/>
        <item x="672"/>
        <item x="1094"/>
        <item x="668"/>
        <item x="275"/>
        <item x="230"/>
        <item x="609"/>
        <item x="414"/>
        <item x="689"/>
        <item x="1226"/>
        <item x="696"/>
        <item x="725"/>
        <item x="545"/>
        <item x="976"/>
        <item x="122"/>
        <item x="744"/>
        <item x="72"/>
        <item x="273"/>
        <item x="1037"/>
        <item x="1036"/>
        <item x="1045"/>
        <item x="733"/>
        <item x="684"/>
        <item x="151"/>
        <item x="337"/>
        <item x="875"/>
        <item x="55"/>
        <item x="905"/>
        <item x="1217"/>
        <item x="420"/>
        <item x="1110"/>
        <item x="765"/>
        <item x="396"/>
        <item x="1072"/>
        <item x="284"/>
        <item x="362"/>
        <item x="802"/>
        <item x="974"/>
        <item x="932"/>
        <item x="489"/>
        <item x="1263"/>
        <item x="818"/>
        <item x="343"/>
        <item x="804"/>
        <item x="852"/>
        <item x="49"/>
        <item x="332"/>
        <item x="375"/>
        <item x="352"/>
        <item x="993"/>
        <item x="534"/>
        <item x="657"/>
        <item x="673"/>
        <item x="772"/>
        <item x="154"/>
        <item x="387"/>
        <item x="499"/>
        <item x="335"/>
        <item x="903"/>
        <item x="308"/>
        <item x="89"/>
        <item x="1116"/>
        <item x="254"/>
        <item x="85"/>
        <item x="326"/>
        <item x="859"/>
        <item x="371"/>
        <item x="394"/>
        <item x="861"/>
        <item x="1158"/>
        <item x="887"/>
        <item x="926"/>
        <item x="941"/>
        <item x="61"/>
        <item x="1108"/>
        <item x="1162"/>
        <item x="1005"/>
        <item x="191"/>
        <item x="6"/>
        <item x="581"/>
        <item x="518"/>
        <item x="940"/>
        <item x="842"/>
        <item x="740"/>
        <item x="1015"/>
        <item x="732"/>
        <item x="363"/>
        <item x="1062"/>
        <item x="425"/>
        <item x="1111"/>
        <item x="761"/>
        <item x="502"/>
        <item x="384"/>
        <item x="514"/>
        <item x="646"/>
        <item x="1220"/>
        <item x="916"/>
        <item x="1143"/>
        <item x="1271"/>
        <item x="730"/>
        <item x="871"/>
        <item x="942"/>
        <item x="1132"/>
        <item x="566"/>
        <item x="108"/>
        <item x="1118"/>
        <item x="232"/>
        <item x="359"/>
        <item x="406"/>
        <item x="249"/>
        <item x="1216"/>
        <item x="780"/>
        <item x="612"/>
        <item x="957"/>
        <item x="312"/>
        <item x="497"/>
        <item x="978"/>
        <item x="1167"/>
        <item x="239"/>
        <item x="711"/>
        <item x="823"/>
        <item x="1200"/>
        <item x="100"/>
        <item x="1061"/>
        <item x="1139"/>
        <item x="572"/>
        <item x="1056"/>
        <item x="383"/>
        <item x="892"/>
        <item x="186"/>
        <item x="28"/>
        <item x="1266"/>
        <item x="465"/>
        <item x="809"/>
        <item x="412"/>
        <item x="1250"/>
        <item x="1092"/>
        <item x="296"/>
        <item x="1087"/>
        <item x="655"/>
        <item x="787"/>
        <item x="203"/>
        <item x="327"/>
        <item x="1136"/>
        <item x="1102"/>
        <item x="644"/>
        <item x="263"/>
        <item x="1117"/>
        <item x="626"/>
        <item x="681"/>
        <item x="827"/>
        <item x="142"/>
        <item x="220"/>
        <item x="727"/>
        <item x="439"/>
        <item x="530"/>
        <item x="1071"/>
        <item x="1003"/>
        <item x="520"/>
        <item x="282"/>
        <item x="627"/>
        <item x="528"/>
        <item x="991"/>
        <item x="831"/>
        <item x="170"/>
        <item x="37"/>
        <item x="370"/>
        <item x="116"/>
        <item x="477"/>
        <item x="618"/>
        <item x="548"/>
        <item x="801"/>
        <item x="519"/>
        <item x="515"/>
        <item x="1093"/>
        <item x="786"/>
        <item x="1033"/>
        <item x="904"/>
        <item x="1205"/>
        <item x="310"/>
        <item x="464"/>
        <item x="811"/>
        <item x="927"/>
        <item x="707"/>
        <item x="194"/>
        <item x="995"/>
        <item x="797"/>
        <item x="136"/>
        <item x="1264"/>
        <item x="437"/>
        <item x="769"/>
        <item x="117"/>
        <item x="1090"/>
        <item x="1013"/>
        <item x="223"/>
        <item x="1125"/>
        <item x="954"/>
        <item x="291"/>
        <item x="272"/>
        <item x="1272"/>
        <item x="140"/>
        <item x="165"/>
        <item x="102"/>
        <item x="939"/>
        <item x="1028"/>
        <item x="790"/>
        <item x="507"/>
        <item x="404"/>
        <item x="1261"/>
        <item x="574"/>
        <item x="888"/>
        <item x="540"/>
        <item x="1192"/>
        <item x="679"/>
        <item x="1022"/>
        <item x="922"/>
        <item x="269"/>
        <item x="990"/>
        <item x="1120"/>
        <item x="1069"/>
        <item x="147"/>
        <item x="438"/>
        <item x="597"/>
        <item x="322"/>
        <item x="563"/>
        <item x="81"/>
        <item x="1214"/>
        <item x="863"/>
        <item x="105"/>
        <item x="388"/>
        <item x="691"/>
        <item x="177"/>
        <item x="755"/>
        <item x="1262"/>
        <item x="318"/>
        <item x="1106"/>
        <item x="253"/>
        <item x="854"/>
        <item x="844"/>
        <item x="88"/>
        <item x="218"/>
        <item x="890"/>
        <item x="86"/>
        <item x="846"/>
        <item x="365"/>
        <item x="270"/>
        <item x="405"/>
        <item x="286"/>
        <item x="115"/>
        <item x="338"/>
        <item x="206"/>
        <item x="670"/>
        <item x="715"/>
        <item x="148"/>
        <item x="872"/>
        <item x="894"/>
        <item x="1060"/>
        <item x="415"/>
        <item x="130"/>
        <item x="354"/>
        <item x="1119"/>
        <item x="426"/>
        <item x="56"/>
        <item x="1256"/>
        <item x="986"/>
        <item x="1187"/>
        <item x="647"/>
        <item x="13"/>
        <item x="63"/>
        <item x="877"/>
        <item x="686"/>
        <item x="743"/>
        <item x="1148"/>
        <item x="111"/>
        <item x="486"/>
        <item x="994"/>
        <item x="141"/>
        <item t="default"/>
      </items>
    </pivotField>
    <pivotField showAll="0"/>
    <pivotField showAll="0"/>
    <pivotField showAll="0"/>
    <pivotField showAll="0"/>
    <pivotField showAll="0"/>
    <pivotField showAll="0">
      <items count="4">
        <item x="0"/>
        <item h="1" x="2"/>
        <item h="1" x="1"/>
        <item t="default"/>
      </items>
    </pivotField>
    <pivotField showAll="0"/>
    <pivotField dataField="1" showAll="0"/>
    <pivotField showAll="0"/>
    <pivotField showAll="0"/>
    <pivotField axis="axisRow" showAll="0" sortType="descending">
      <items count="6">
        <item x="1"/>
        <item x="0"/>
        <item x="2"/>
        <item x="4"/>
        <item x="3"/>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13"/>
  </rowFields>
  <rowItems count="6">
    <i>
      <x v="2"/>
    </i>
    <i>
      <x v="3"/>
    </i>
    <i>
      <x v="4"/>
    </i>
    <i>
      <x v="1"/>
    </i>
    <i>
      <x/>
    </i>
    <i t="grand">
      <x/>
    </i>
  </rowItems>
  <colItems count="1">
    <i/>
  </colItems>
  <dataFields count="1">
    <dataField name="Average of Delays (min)" fld="10" subtotal="average" baseField="0" baseItem="0" numFmtId="2"/>
  </dataFields>
  <chartFormats count="2">
    <chartFormat chart="0" format="0"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91D758C-2430-43FD-934E-2F119D52C573}" name="PivotTable7"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4:F41" firstHeaderRow="1" firstDataRow="1" firstDataCol="1"/>
  <pivotFields count="19">
    <pivotField showAll="0"/>
    <pivotField showAll="0"/>
    <pivotField numFmtId="22" showAll="0">
      <items count="1278">
        <item x="413"/>
        <item x="1141"/>
        <item x="1222"/>
        <item x="228"/>
        <item x="216"/>
        <item x="268"/>
        <item x="865"/>
        <item x="728"/>
        <item x="1221"/>
        <item x="645"/>
        <item x="544"/>
        <item x="152"/>
        <item x="937"/>
        <item x="74"/>
        <item x="663"/>
        <item x="226"/>
        <item x="632"/>
        <item x="1002"/>
        <item x="80"/>
        <item x="185"/>
        <item x="517"/>
        <item x="408"/>
        <item x="113"/>
        <item x="339"/>
        <item x="293"/>
        <item x="526"/>
        <item x="492"/>
        <item x="610"/>
        <item x="718"/>
        <item x="1075"/>
        <item x="192"/>
        <item x="1130"/>
        <item x="821"/>
        <item x="143"/>
        <item x="837"/>
        <item x="683"/>
        <item x="167"/>
        <item x="660"/>
        <item x="1156"/>
        <item x="614"/>
        <item x="1175"/>
        <item x="1078"/>
        <item x="603"/>
        <item x="90"/>
        <item x="214"/>
        <item x="1058"/>
        <item x="109"/>
        <item x="484"/>
        <item x="810"/>
        <item x="713"/>
        <item x="246"/>
        <item x="565"/>
        <item x="781"/>
        <item x="251"/>
        <item x="479"/>
        <item x="972"/>
        <item x="40"/>
        <item x="4"/>
        <item x="826"/>
        <item x="181"/>
        <item x="1050"/>
        <item x="705"/>
        <item x="496"/>
        <item x="1018"/>
        <item x="1268"/>
        <item x="753"/>
        <item x="201"/>
        <item x="980"/>
        <item x="164"/>
        <item x="400"/>
        <item x="453"/>
        <item x="386"/>
        <item x="779"/>
        <item x="34"/>
        <item x="735"/>
        <item x="261"/>
        <item x="1021"/>
        <item x="889"/>
        <item x="250"/>
        <item x="265"/>
        <item x="356"/>
        <item x="1047"/>
        <item x="633"/>
        <item x="5"/>
        <item x="1057"/>
        <item x="795"/>
        <item x="501"/>
        <item x="242"/>
        <item x="605"/>
        <item x="653"/>
        <item x="29"/>
        <item x="389"/>
        <item x="750"/>
        <item x="567"/>
        <item x="237"/>
        <item x="368"/>
        <item x="886"/>
        <item x="712"/>
        <item x="1190"/>
        <item x="1259"/>
        <item x="643"/>
        <item x="562"/>
        <item x="487"/>
        <item x="189"/>
        <item x="1041"/>
        <item x="447"/>
        <item x="924"/>
        <item x="547"/>
        <item x="1127"/>
        <item x="351"/>
        <item x="348"/>
        <item x="738"/>
        <item x="1077"/>
        <item x="209"/>
        <item x="1147"/>
        <item x="379"/>
        <item x="587"/>
        <item x="693"/>
        <item x="374"/>
        <item x="898"/>
        <item x="145"/>
        <item x="621"/>
        <item x="1151"/>
        <item x="1203"/>
        <item x="258"/>
        <item x="510"/>
        <item x="1189"/>
        <item x="38"/>
        <item x="1223"/>
        <item x="648"/>
        <item x="277"/>
        <item x="445"/>
        <item x="977"/>
        <item x="225"/>
        <item x="1248"/>
        <item x="1198"/>
        <item x="8"/>
        <item x="629"/>
        <item x="313"/>
        <item x="908"/>
        <item x="1"/>
        <item x="731"/>
        <item x="1213"/>
        <item x="543"/>
        <item x="1006"/>
        <item x="302"/>
        <item x="233"/>
        <item x="798"/>
        <item x="541"/>
        <item x="303"/>
        <item x="163"/>
        <item x="2"/>
        <item x="589"/>
        <item x="822"/>
        <item x="357"/>
        <item x="557"/>
        <item x="1085"/>
        <item x="392"/>
        <item x="958"/>
        <item x="1191"/>
        <item x="172"/>
        <item x="667"/>
        <item x="701"/>
        <item x="372"/>
        <item x="204"/>
        <item x="208"/>
        <item x="555"/>
        <item x="1172"/>
        <item x="782"/>
        <item x="1149"/>
        <item x="607"/>
        <item x="9"/>
        <item x="195"/>
        <item x="472"/>
        <item x="482"/>
        <item x="236"/>
        <item x="99"/>
        <item x="617"/>
        <item x="868"/>
        <item x="421"/>
        <item x="341"/>
        <item x="27"/>
        <item x="358"/>
        <item x="622"/>
        <item x="256"/>
        <item x="1186"/>
        <item x="575"/>
        <item x="688"/>
        <item x="156"/>
        <item x="373"/>
        <item x="1010"/>
        <item x="454"/>
        <item x="885"/>
        <item x="166"/>
        <item x="309"/>
        <item x="262"/>
        <item x="227"/>
        <item x="290"/>
        <item x="1201"/>
        <item x="1178"/>
        <item x="851"/>
        <item x="522"/>
        <item x="175"/>
        <item x="1052"/>
        <item x="481"/>
        <item x="95"/>
        <item x="883"/>
        <item x="658"/>
        <item x="869"/>
        <item x="996"/>
        <item x="554"/>
        <item x="138"/>
        <item x="719"/>
        <item x="78"/>
        <item x="52"/>
        <item x="94"/>
        <item x="298"/>
        <item x="444"/>
        <item x="1247"/>
        <item x="961"/>
        <item x="292"/>
        <item x="703"/>
        <item x="982"/>
        <item x="754"/>
        <item x="608"/>
        <item x="1199"/>
        <item x="1049"/>
        <item x="35"/>
        <item x="1126"/>
        <item x="1001"/>
        <item x="196"/>
        <item x="19"/>
        <item x="476"/>
        <item x="271"/>
        <item x="634"/>
        <item x="315"/>
        <item x="435"/>
        <item x="158"/>
        <item x="862"/>
        <item x="860"/>
        <item x="350"/>
        <item x="429"/>
        <item x="184"/>
        <item x="880"/>
        <item x="1105"/>
        <item x="662"/>
        <item x="129"/>
        <item x="1073"/>
        <item x="71"/>
        <item x="366"/>
        <item x="410"/>
        <item x="231"/>
        <item x="53"/>
        <item x="895"/>
        <item x="316"/>
        <item x="745"/>
        <item x="110"/>
        <item x="1225"/>
        <item x="1209"/>
        <item x="45"/>
        <item x="1174"/>
        <item x="266"/>
        <item x="858"/>
        <item x="505"/>
        <item x="855"/>
        <item x="716"/>
        <item x="1134"/>
        <item x="1038"/>
        <item x="347"/>
        <item x="1113"/>
        <item x="1188"/>
        <item x="123"/>
        <item x="1208"/>
        <item x="771"/>
        <item x="1240"/>
        <item x="1254"/>
        <item x="245"/>
        <item x="955"/>
        <item x="503"/>
        <item x="1146"/>
        <item x="1153"/>
        <item x="260"/>
        <item x="48"/>
        <item x="1215"/>
        <item x="307"/>
        <item x="720"/>
        <item x="777"/>
        <item x="353"/>
        <item x="1091"/>
        <item x="935"/>
        <item x="794"/>
        <item x="692"/>
        <item x="768"/>
        <item x="553"/>
        <item x="1138"/>
        <item x="531"/>
        <item x="537"/>
        <item x="1103"/>
        <item x="103"/>
        <item x="975"/>
        <item x="135"/>
        <item x="305"/>
        <item x="462"/>
        <item x="1100"/>
        <item x="824"/>
        <item x="500"/>
        <item x="560"/>
        <item x="1237"/>
        <item x="295"/>
        <item x="446"/>
        <item x="1233"/>
        <item x="678"/>
        <item x="722"/>
        <item x="455"/>
        <item x="1095"/>
        <item x="508"/>
        <item x="1048"/>
        <item x="1243"/>
        <item x="516"/>
        <item x="1235"/>
        <item x="212"/>
        <item x="1054"/>
        <item x="1107"/>
        <item x="1260"/>
        <item x="805"/>
        <item x="36"/>
        <item x="360"/>
        <item x="1070"/>
        <item x="620"/>
        <item x="799"/>
        <item x="965"/>
        <item x="1234"/>
        <item x="706"/>
        <item x="119"/>
        <item x="345"/>
        <item x="1160"/>
        <item x="478"/>
        <item x="176"/>
        <item x="559"/>
        <item x="1275"/>
        <item x="613"/>
        <item x="680"/>
        <item x="159"/>
        <item x="1129"/>
        <item x="1024"/>
        <item x="564"/>
        <item x="289"/>
        <item x="721"/>
        <item x="676"/>
        <item x="409"/>
        <item x="533"/>
        <item x="369"/>
        <item x="910"/>
        <item x="403"/>
        <item x="169"/>
        <item x="928"/>
        <item x="561"/>
        <item x="330"/>
        <item x="987"/>
        <item x="551"/>
        <item x="1065"/>
        <item x="616"/>
        <item x="355"/>
        <item x="1053"/>
        <item x="884"/>
        <item x="929"/>
        <item x="685"/>
        <item x="536"/>
        <item x="1011"/>
        <item x="96"/>
        <item x="10"/>
        <item x="91"/>
        <item x="1131"/>
        <item x="867"/>
        <item x="442"/>
        <item x="549"/>
        <item x="969"/>
        <item x="661"/>
        <item x="168"/>
        <item x="1039"/>
        <item x="402"/>
        <item x="952"/>
        <item x="970"/>
        <item x="710"/>
        <item x="873"/>
        <item x="874"/>
        <item x="700"/>
        <item x="279"/>
        <item x="1202"/>
        <item x="1064"/>
        <item x="1114"/>
        <item x="342"/>
        <item x="377"/>
        <item x="1007"/>
        <item x="788"/>
        <item x="582"/>
        <item x="836"/>
        <item x="46"/>
        <item x="1080"/>
        <item x="776"/>
        <item x="628"/>
        <item x="748"/>
        <item x="125"/>
        <item x="118"/>
        <item x="207"/>
        <item x="202"/>
        <item x="70"/>
        <item x="571"/>
        <item x="124"/>
        <item x="12"/>
        <item x="297"/>
        <item x="418"/>
        <item x="749"/>
        <item x="101"/>
        <item x="333"/>
        <item x="513"/>
        <item x="742"/>
        <item x="311"/>
        <item x="65"/>
        <item x="951"/>
        <item x="999"/>
        <item x="73"/>
        <item x="580"/>
        <item x="1253"/>
        <item x="623"/>
        <item x="817"/>
        <item x="428"/>
        <item x="539"/>
        <item x="1249"/>
        <item x="20"/>
        <item x="280"/>
        <item x="1055"/>
        <item x="1086"/>
        <item x="205"/>
        <item x="808"/>
        <item x="450"/>
        <item x="434"/>
        <item x="267"/>
        <item x="864"/>
        <item x="157"/>
        <item x="671"/>
        <item x="586"/>
        <item x="789"/>
        <item x="1099"/>
        <item x="527"/>
        <item x="174"/>
        <item x="1177"/>
        <item x="24"/>
        <item x="14"/>
        <item x="210"/>
        <item x="200"/>
        <item x="1169"/>
        <item x="456"/>
        <item x="255"/>
        <item x="171"/>
        <item x="1242"/>
        <item x="83"/>
        <item x="466"/>
        <item x="532"/>
        <item x="3"/>
        <item x="675"/>
        <item x="1063"/>
        <item x="652"/>
        <item x="1164"/>
        <item x="395"/>
        <item x="1066"/>
        <item x="222"/>
        <item x="121"/>
        <item x="595"/>
        <item x="137"/>
        <item x="235"/>
        <item x="104"/>
        <item x="131"/>
        <item x="1179"/>
        <item x="1029"/>
        <item x="1034"/>
        <item x="708"/>
        <item x="791"/>
        <item x="1180"/>
        <item x="468"/>
        <item x="1044"/>
        <item x="470"/>
        <item x="524"/>
        <item x="57"/>
        <item x="183"/>
        <item x="699"/>
        <item x="146"/>
        <item x="717"/>
        <item x="257"/>
        <item x="328"/>
        <item x="427"/>
        <item x="1112"/>
        <item x="1207"/>
        <item x="1150"/>
        <item x="815"/>
        <item x="493"/>
        <item x="840"/>
        <item x="830"/>
        <item x="925"/>
        <item x="825"/>
        <item x="287"/>
        <item x="114"/>
        <item x="576"/>
        <item x="1096"/>
        <item x="1152"/>
        <item x="963"/>
        <item x="483"/>
        <item x="674"/>
        <item x="723"/>
        <item x="1051"/>
        <item x="179"/>
        <item x="956"/>
        <item x="1197"/>
        <item x="665"/>
        <item x="449"/>
        <item x="241"/>
        <item x="334"/>
        <item x="82"/>
        <item x="1176"/>
        <item x="953"/>
        <item x="950"/>
        <item x="631"/>
        <item x="1255"/>
        <item x="948"/>
        <item x="436"/>
        <item x="276"/>
        <item x="1244"/>
        <item x="344"/>
        <item x="1218"/>
        <item x="829"/>
        <item x="920"/>
        <item x="762"/>
        <item x="461"/>
        <item x="1123"/>
        <item x="93"/>
        <item x="1246"/>
        <item x="506"/>
        <item x="726"/>
        <item x="1170"/>
        <item x="943"/>
        <item x="285"/>
        <item x="636"/>
        <item x="422"/>
        <item x="1067"/>
        <item x="1098"/>
        <item x="120"/>
        <item x="968"/>
        <item x="741"/>
        <item x="197"/>
        <item x="1236"/>
        <item x="739"/>
        <item x="87"/>
        <item x="1074"/>
        <item x="16"/>
        <item x="649"/>
        <item x="936"/>
        <item x="306"/>
        <item x="474"/>
        <item x="983"/>
        <item x="1135"/>
        <item x="973"/>
        <item x="77"/>
        <item x="806"/>
        <item x="1089"/>
        <item x="178"/>
        <item x="906"/>
        <item x="1043"/>
        <item x="695"/>
        <item x="1000"/>
        <item x="870"/>
        <item x="737"/>
        <item x="127"/>
        <item x="879"/>
        <item x="1097"/>
        <item x="813"/>
        <item x="847"/>
        <item x="770"/>
        <item x="1084"/>
        <item x="448"/>
        <item x="471"/>
        <item x="451"/>
        <item x="702"/>
        <item x="1137"/>
        <item x="1241"/>
        <item x="1196"/>
        <item x="592"/>
        <item x="1258"/>
        <item x="59"/>
        <item x="785"/>
        <item x="252"/>
        <item x="391"/>
        <item x="1165"/>
        <item x="92"/>
        <item x="881"/>
        <item x="1115"/>
        <item x="1168"/>
        <item x="0"/>
        <item x="751"/>
        <item x="47"/>
        <item x="76"/>
        <item x="491"/>
        <item x="149"/>
        <item x="714"/>
        <item x="1212"/>
        <item x="640"/>
        <item x="511"/>
        <item x="593"/>
        <item x="452"/>
        <item x="521"/>
        <item x="459"/>
        <item x="393"/>
        <item x="602"/>
        <item x="793"/>
        <item x="746"/>
        <item x="132"/>
        <item x="912"/>
        <item x="1211"/>
        <item x="947"/>
        <item x="512"/>
        <item x="1030"/>
        <item x="590"/>
        <item x="834"/>
        <item x="325"/>
        <item x="229"/>
        <item x="25"/>
        <item x="440"/>
        <item x="896"/>
        <item x="18"/>
        <item x="1017"/>
        <item x="112"/>
        <item x="1088"/>
        <item x="238"/>
        <item x="240"/>
        <item x="475"/>
        <item x="814"/>
        <item x="585"/>
        <item x="244"/>
        <item x="424"/>
        <item x="911"/>
        <item x="1270"/>
        <item x="816"/>
        <item x="1004"/>
        <item x="578"/>
        <item x="416"/>
        <item x="423"/>
        <item x="945"/>
        <item x="1081"/>
        <item x="1082"/>
        <item x="300"/>
        <item x="321"/>
        <item x="573"/>
        <item x="775"/>
        <item x="364"/>
        <item x="319"/>
        <item x="336"/>
        <item x="1019"/>
        <item x="1224"/>
        <item x="1276"/>
        <item x="480"/>
        <item x="51"/>
        <item x="283"/>
        <item x="161"/>
        <item x="75"/>
        <item x="985"/>
        <item x="1154"/>
        <item x="933"/>
        <item x="625"/>
        <item x="568"/>
        <item x="803"/>
        <item x="97"/>
        <item x="774"/>
        <item x="579"/>
        <item x="638"/>
        <item x="340"/>
        <item x="224"/>
        <item x="84"/>
        <item x="43"/>
        <item x="1195"/>
        <item x="411"/>
        <item x="583"/>
        <item x="378"/>
        <item x="838"/>
        <item x="919"/>
        <item x="569"/>
        <item x="784"/>
        <item x="773"/>
        <item x="866"/>
        <item x="381"/>
        <item x="800"/>
        <item x="188"/>
        <item x="1183"/>
        <item x="380"/>
        <item x="611"/>
        <item x="349"/>
        <item x="535"/>
        <item x="182"/>
        <item x="320"/>
        <item x="960"/>
        <item x="1219"/>
        <item x="1068"/>
        <item x="1228"/>
        <item x="17"/>
        <item x="552"/>
        <item x="697"/>
        <item x="211"/>
        <item x="1206"/>
        <item x="153"/>
        <item x="346"/>
        <item x="752"/>
        <item x="1020"/>
        <item x="918"/>
        <item x="494"/>
        <item x="42"/>
        <item x="162"/>
        <item x="650"/>
        <item x="441"/>
        <item x="736"/>
        <item x="215"/>
        <item x="281"/>
        <item x="921"/>
        <item x="849"/>
        <item x="490"/>
        <item x="473"/>
        <item x="923"/>
        <item x="457"/>
        <item x="1155"/>
        <item x="243"/>
        <item x="1122"/>
        <item x="1194"/>
        <item x="1166"/>
        <item x="1133"/>
        <item x="734"/>
        <item x="134"/>
        <item x="1008"/>
        <item x="1159"/>
        <item x="458"/>
        <item x="213"/>
        <item x="367"/>
        <item x="221"/>
        <item x="219"/>
        <item x="835"/>
        <item x="128"/>
        <item x="1016"/>
        <item x="397"/>
        <item x="856"/>
        <item x="431"/>
        <item x="15"/>
        <item x="1014"/>
        <item x="698"/>
        <item x="763"/>
        <item x="525"/>
        <item x="637"/>
        <item x="323"/>
        <item x="1032"/>
        <item x="1229"/>
        <item x="891"/>
        <item x="915"/>
        <item x="382"/>
        <item x="767"/>
        <item x="1157"/>
        <item x="757"/>
        <item x="274"/>
        <item x="509"/>
        <item x="1181"/>
        <item x="419"/>
        <item x="934"/>
        <item x="588"/>
        <item x="594"/>
        <item x="832"/>
        <item x="58"/>
        <item x="538"/>
        <item x="469"/>
        <item x="264"/>
        <item x="577"/>
        <item x="992"/>
        <item x="1012"/>
        <item x="893"/>
        <item x="962"/>
        <item x="278"/>
        <item x="30"/>
        <item x="659"/>
        <item x="606"/>
        <item x="1210"/>
        <item x="33"/>
        <item x="390"/>
        <item x="760"/>
        <item x="598"/>
        <item x="845"/>
        <item x="488"/>
        <item x="591"/>
        <item x="1227"/>
        <item x="1239"/>
        <item x="430"/>
        <item x="67"/>
        <item x="64"/>
        <item x="294"/>
        <item x="966"/>
        <item x="107"/>
        <item x="1109"/>
        <item x="984"/>
        <item x="853"/>
        <item x="724"/>
        <item x="1124"/>
        <item x="833"/>
        <item x="1079"/>
        <item x="971"/>
        <item x="1245"/>
        <item x="635"/>
        <item x="669"/>
        <item x="467"/>
        <item x="599"/>
        <item x="1104"/>
        <item x="876"/>
        <item x="930"/>
        <item x="848"/>
        <item x="882"/>
        <item x="604"/>
        <item x="959"/>
        <item x="133"/>
        <item x="32"/>
        <item x="1269"/>
        <item x="463"/>
        <item x="687"/>
        <item x="907"/>
        <item x="694"/>
        <item x="54"/>
        <item x="556"/>
        <item x="998"/>
        <item x="1025"/>
        <item x="796"/>
        <item x="1083"/>
        <item x="217"/>
        <item x="1040"/>
        <item x="682"/>
        <item x="558"/>
        <item x="144"/>
        <item x="417"/>
        <item x="1265"/>
        <item x="639"/>
        <item x="709"/>
        <item x="944"/>
        <item x="704"/>
        <item x="819"/>
        <item x="1144"/>
        <item x="1027"/>
        <item x="1252"/>
        <item x="850"/>
        <item x="155"/>
        <item x="41"/>
        <item x="913"/>
        <item x="498"/>
        <item x="642"/>
        <item x="139"/>
        <item x="1161"/>
        <item x="542"/>
        <item x="997"/>
        <item x="841"/>
        <item x="981"/>
        <item x="1173"/>
        <item x="766"/>
        <item x="1273"/>
        <item x="909"/>
        <item x="523"/>
        <item x="967"/>
        <item x="66"/>
        <item x="22"/>
        <item x="329"/>
        <item x="1042"/>
        <item x="1184"/>
        <item x="1185"/>
        <item x="407"/>
        <item x="160"/>
        <item x="843"/>
        <item x="1031"/>
        <item x="938"/>
        <item x="1035"/>
        <item x="331"/>
        <item x="1145"/>
        <item x="1142"/>
        <item x="654"/>
        <item x="1267"/>
        <item x="917"/>
        <item x="26"/>
        <item x="901"/>
        <item x="656"/>
        <item x="376"/>
        <item x="759"/>
        <item x="39"/>
        <item x="690"/>
        <item x="747"/>
        <item x="190"/>
        <item x="193"/>
        <item x="1193"/>
        <item x="1251"/>
        <item x="361"/>
        <item x="584"/>
        <item x="546"/>
        <item x="314"/>
        <item x="988"/>
        <item x="21"/>
        <item x="1257"/>
        <item x="839"/>
        <item x="1128"/>
        <item x="433"/>
        <item x="1121"/>
        <item x="651"/>
        <item x="946"/>
        <item x="778"/>
        <item x="899"/>
        <item x="931"/>
        <item x="914"/>
        <item x="601"/>
        <item x="1009"/>
        <item x="758"/>
        <item x="106"/>
        <item x="529"/>
        <item x="729"/>
        <item x="1182"/>
        <item x="399"/>
        <item x="812"/>
        <item x="126"/>
        <item x="150"/>
        <item x="641"/>
        <item x="630"/>
        <item x="979"/>
        <item x="619"/>
        <item x="11"/>
        <item x="79"/>
        <item x="756"/>
        <item x="62"/>
        <item x="1046"/>
        <item x="317"/>
        <item x="247"/>
        <item x="69"/>
        <item x="180"/>
        <item x="792"/>
        <item x="304"/>
        <item x="807"/>
        <item x="615"/>
        <item x="7"/>
        <item x="1026"/>
        <item x="31"/>
        <item x="495"/>
        <item x="897"/>
        <item x="198"/>
        <item x="1238"/>
        <item x="857"/>
        <item x="44"/>
        <item x="1163"/>
        <item x="1231"/>
        <item x="23"/>
        <item x="1232"/>
        <item x="677"/>
        <item x="301"/>
        <item x="783"/>
        <item x="1230"/>
        <item x="600"/>
        <item x="624"/>
        <item x="1140"/>
        <item x="50"/>
        <item x="299"/>
        <item x="596"/>
        <item x="1204"/>
        <item x="764"/>
        <item x="234"/>
        <item x="187"/>
        <item x="1171"/>
        <item x="199"/>
        <item x="878"/>
        <item x="1101"/>
        <item x="60"/>
        <item x="949"/>
        <item x="1023"/>
        <item x="550"/>
        <item x="68"/>
        <item x="570"/>
        <item x="964"/>
        <item x="248"/>
        <item x="460"/>
        <item x="900"/>
        <item x="432"/>
        <item x="485"/>
        <item x="398"/>
        <item x="443"/>
        <item x="1076"/>
        <item x="259"/>
        <item x="385"/>
        <item x="989"/>
        <item x="820"/>
        <item x="902"/>
        <item x="666"/>
        <item x="664"/>
        <item x="401"/>
        <item x="1059"/>
        <item x="324"/>
        <item x="504"/>
        <item x="98"/>
        <item x="288"/>
        <item x="1274"/>
        <item x="173"/>
        <item x="828"/>
        <item x="672"/>
        <item x="1094"/>
        <item x="668"/>
        <item x="275"/>
        <item x="230"/>
        <item x="609"/>
        <item x="414"/>
        <item x="689"/>
        <item x="1226"/>
        <item x="696"/>
        <item x="725"/>
        <item x="545"/>
        <item x="976"/>
        <item x="122"/>
        <item x="744"/>
        <item x="72"/>
        <item x="273"/>
        <item x="1037"/>
        <item x="1036"/>
        <item x="1045"/>
        <item x="733"/>
        <item x="684"/>
        <item x="151"/>
        <item x="337"/>
        <item x="875"/>
        <item x="55"/>
        <item x="905"/>
        <item x="1217"/>
        <item x="420"/>
        <item x="1110"/>
        <item x="765"/>
        <item x="396"/>
        <item x="1072"/>
        <item x="284"/>
        <item x="362"/>
        <item x="802"/>
        <item x="974"/>
        <item x="932"/>
        <item x="489"/>
        <item x="1263"/>
        <item x="818"/>
        <item x="343"/>
        <item x="804"/>
        <item x="852"/>
        <item x="49"/>
        <item x="332"/>
        <item x="375"/>
        <item x="352"/>
        <item x="993"/>
        <item x="534"/>
        <item x="657"/>
        <item x="673"/>
        <item x="772"/>
        <item x="154"/>
        <item x="387"/>
        <item x="499"/>
        <item x="335"/>
        <item x="903"/>
        <item x="308"/>
        <item x="89"/>
        <item x="1116"/>
        <item x="254"/>
        <item x="85"/>
        <item x="326"/>
        <item x="859"/>
        <item x="371"/>
        <item x="394"/>
        <item x="861"/>
        <item x="1158"/>
        <item x="887"/>
        <item x="926"/>
        <item x="941"/>
        <item x="61"/>
        <item x="1108"/>
        <item x="1162"/>
        <item x="1005"/>
        <item x="191"/>
        <item x="6"/>
        <item x="581"/>
        <item x="518"/>
        <item x="940"/>
        <item x="842"/>
        <item x="740"/>
        <item x="1015"/>
        <item x="732"/>
        <item x="363"/>
        <item x="1062"/>
        <item x="425"/>
        <item x="1111"/>
        <item x="761"/>
        <item x="502"/>
        <item x="384"/>
        <item x="514"/>
        <item x="646"/>
        <item x="1220"/>
        <item x="916"/>
        <item x="1143"/>
        <item x="1271"/>
        <item x="730"/>
        <item x="871"/>
        <item x="942"/>
        <item x="1132"/>
        <item x="566"/>
        <item x="108"/>
        <item x="1118"/>
        <item x="232"/>
        <item x="359"/>
        <item x="406"/>
        <item x="249"/>
        <item x="1216"/>
        <item x="780"/>
        <item x="612"/>
        <item x="957"/>
        <item x="312"/>
        <item x="497"/>
        <item x="978"/>
        <item x="1167"/>
        <item x="239"/>
        <item x="711"/>
        <item x="823"/>
        <item x="1200"/>
        <item x="100"/>
        <item x="1061"/>
        <item x="1139"/>
        <item x="572"/>
        <item x="1056"/>
        <item x="383"/>
        <item x="892"/>
        <item x="186"/>
        <item x="28"/>
        <item x="1266"/>
        <item x="465"/>
        <item x="809"/>
        <item x="412"/>
        <item x="1250"/>
        <item x="1092"/>
        <item x="296"/>
        <item x="1087"/>
        <item x="655"/>
        <item x="787"/>
        <item x="203"/>
        <item x="327"/>
        <item x="1136"/>
        <item x="1102"/>
        <item x="644"/>
        <item x="263"/>
        <item x="1117"/>
        <item x="626"/>
        <item x="681"/>
        <item x="827"/>
        <item x="142"/>
        <item x="220"/>
        <item x="727"/>
        <item x="439"/>
        <item x="530"/>
        <item x="1071"/>
        <item x="1003"/>
        <item x="520"/>
        <item x="282"/>
        <item x="627"/>
        <item x="528"/>
        <item x="991"/>
        <item x="831"/>
        <item x="170"/>
        <item x="37"/>
        <item x="370"/>
        <item x="116"/>
        <item x="477"/>
        <item x="618"/>
        <item x="548"/>
        <item x="801"/>
        <item x="519"/>
        <item x="515"/>
        <item x="1093"/>
        <item x="786"/>
        <item x="1033"/>
        <item x="904"/>
        <item x="1205"/>
        <item x="310"/>
        <item x="464"/>
        <item x="811"/>
        <item x="927"/>
        <item x="707"/>
        <item x="194"/>
        <item x="995"/>
        <item x="797"/>
        <item x="136"/>
        <item x="1264"/>
        <item x="437"/>
        <item x="769"/>
        <item x="117"/>
        <item x="1090"/>
        <item x="1013"/>
        <item x="223"/>
        <item x="1125"/>
        <item x="954"/>
        <item x="291"/>
        <item x="272"/>
        <item x="1272"/>
        <item x="140"/>
        <item x="165"/>
        <item x="102"/>
        <item x="939"/>
        <item x="1028"/>
        <item x="790"/>
        <item x="507"/>
        <item x="404"/>
        <item x="1261"/>
        <item x="574"/>
        <item x="888"/>
        <item x="540"/>
        <item x="1192"/>
        <item x="679"/>
        <item x="1022"/>
        <item x="922"/>
        <item x="269"/>
        <item x="990"/>
        <item x="1120"/>
        <item x="1069"/>
        <item x="147"/>
        <item x="438"/>
        <item x="597"/>
        <item x="322"/>
        <item x="563"/>
        <item x="81"/>
        <item x="1214"/>
        <item x="863"/>
        <item x="105"/>
        <item x="388"/>
        <item x="691"/>
        <item x="177"/>
        <item x="755"/>
        <item x="1262"/>
        <item x="318"/>
        <item x="1106"/>
        <item x="253"/>
        <item x="854"/>
        <item x="844"/>
        <item x="88"/>
        <item x="218"/>
        <item x="890"/>
        <item x="86"/>
        <item x="846"/>
        <item x="365"/>
        <item x="270"/>
        <item x="405"/>
        <item x="286"/>
        <item x="115"/>
        <item x="338"/>
        <item x="206"/>
        <item x="670"/>
        <item x="715"/>
        <item x="148"/>
        <item x="872"/>
        <item x="894"/>
        <item x="1060"/>
        <item x="415"/>
        <item x="130"/>
        <item x="354"/>
        <item x="1119"/>
        <item x="426"/>
        <item x="56"/>
        <item x="1256"/>
        <item x="986"/>
        <item x="1187"/>
        <item x="647"/>
        <item x="13"/>
        <item x="63"/>
        <item x="877"/>
        <item x="686"/>
        <item x="743"/>
        <item x="1148"/>
        <item x="111"/>
        <item x="486"/>
        <item x="994"/>
        <item x="141"/>
        <item t="default"/>
      </items>
    </pivotField>
    <pivotField showAll="0"/>
    <pivotField showAll="0"/>
    <pivotField axis="axisRow" showAll="0" measureFilter="1" sortType="descending">
      <items count="101">
        <item x="10"/>
        <item x="21"/>
        <item x="76"/>
        <item x="16"/>
        <item x="99"/>
        <item x="86"/>
        <item x="23"/>
        <item x="49"/>
        <item x="36"/>
        <item x="89"/>
        <item x="40"/>
        <item x="44"/>
        <item x="43"/>
        <item x="95"/>
        <item x="2"/>
        <item x="91"/>
        <item x="14"/>
        <item x="88"/>
        <item x="37"/>
        <item x="72"/>
        <item x="29"/>
        <item x="42"/>
        <item x="82"/>
        <item x="56"/>
        <item x="53"/>
        <item x="70"/>
        <item x="12"/>
        <item x="17"/>
        <item x="33"/>
        <item x="48"/>
        <item x="67"/>
        <item x="84"/>
        <item x="13"/>
        <item x="32"/>
        <item x="1"/>
        <item x="78"/>
        <item x="55"/>
        <item x="27"/>
        <item x="30"/>
        <item x="11"/>
        <item x="69"/>
        <item x="81"/>
        <item x="98"/>
        <item x="35"/>
        <item x="8"/>
        <item x="22"/>
        <item x="75"/>
        <item x="90"/>
        <item x="59"/>
        <item x="9"/>
        <item x="5"/>
        <item x="45"/>
        <item x="97"/>
        <item x="80"/>
        <item x="85"/>
        <item x="0"/>
        <item x="34"/>
        <item x="26"/>
        <item x="79"/>
        <item x="93"/>
        <item x="41"/>
        <item x="58"/>
        <item x="65"/>
        <item x="46"/>
        <item x="15"/>
        <item x="50"/>
        <item x="31"/>
        <item x="96"/>
        <item x="3"/>
        <item x="74"/>
        <item x="39"/>
        <item x="64"/>
        <item x="57"/>
        <item x="52"/>
        <item x="54"/>
        <item x="4"/>
        <item x="62"/>
        <item x="68"/>
        <item x="92"/>
        <item x="24"/>
        <item x="63"/>
        <item x="28"/>
        <item x="73"/>
        <item x="7"/>
        <item x="61"/>
        <item x="38"/>
        <item x="47"/>
        <item x="20"/>
        <item x="60"/>
        <item x="18"/>
        <item x="25"/>
        <item x="19"/>
        <item x="87"/>
        <item x="77"/>
        <item x="83"/>
        <item x="94"/>
        <item x="71"/>
        <item x="51"/>
        <item x="66"/>
        <item x="6"/>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h="1" x="2"/>
        <item h="1" x="1"/>
        <item t="default"/>
      </items>
    </pivotField>
    <pivotField showAll="0"/>
    <pivotField showAll="0"/>
    <pivotField showAll="0"/>
    <pivotField dataField="1" showAll="0"/>
    <pivotField showAll="0">
      <items count="6">
        <item x="1"/>
        <item x="0"/>
        <item x="2"/>
        <item x="4"/>
        <item x="3"/>
        <item t="default"/>
      </items>
    </pivotField>
    <pivotField showAll="0">
      <items count="4">
        <item x="2"/>
        <item x="0"/>
        <item x="1"/>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5"/>
  </rowFields>
  <rowItems count="7">
    <i>
      <x v="93"/>
    </i>
    <i>
      <x v="12"/>
    </i>
    <i>
      <x v="11"/>
    </i>
    <i>
      <x v="54"/>
    </i>
    <i>
      <x v="5"/>
    </i>
    <i>
      <x v="28"/>
    </i>
    <i t="grand">
      <x/>
    </i>
  </rowItems>
  <colItems count="1">
    <i/>
  </colItems>
  <dataFields count="1">
    <dataField name="Sum of Customer feedback number" fld="12" baseField="0" baseItem="0"/>
  </dataFields>
  <pivotTableStyleInfo name="PivotStyleLight16" showRowHeaders="1" showColHeaders="1" showRowStripes="0" showColStripes="0" showLastColumn="1"/>
  <filters count="1">
    <filter fld="5"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29CE623-D107-4C64-93DF-B73C64DB0031}" name="PivotTable6"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24:E30" firstHeaderRow="1" firstDataRow="1" firstDataCol="1"/>
  <pivotFields count="19">
    <pivotField showAll="0"/>
    <pivotField showAll="0"/>
    <pivotField numFmtId="22" showAll="0">
      <items count="1278">
        <item x="413"/>
        <item x="1141"/>
        <item x="1222"/>
        <item x="228"/>
        <item x="216"/>
        <item x="268"/>
        <item x="865"/>
        <item x="728"/>
        <item x="1221"/>
        <item x="645"/>
        <item x="544"/>
        <item x="152"/>
        <item x="937"/>
        <item x="74"/>
        <item x="663"/>
        <item x="226"/>
        <item x="632"/>
        <item x="1002"/>
        <item x="80"/>
        <item x="185"/>
        <item x="517"/>
        <item x="408"/>
        <item x="113"/>
        <item x="339"/>
        <item x="293"/>
        <item x="526"/>
        <item x="492"/>
        <item x="610"/>
        <item x="718"/>
        <item x="1075"/>
        <item x="192"/>
        <item x="1130"/>
        <item x="821"/>
        <item x="143"/>
        <item x="837"/>
        <item x="683"/>
        <item x="167"/>
        <item x="660"/>
        <item x="1156"/>
        <item x="614"/>
        <item x="1175"/>
        <item x="1078"/>
        <item x="603"/>
        <item x="90"/>
        <item x="214"/>
        <item x="1058"/>
        <item x="109"/>
        <item x="484"/>
        <item x="810"/>
        <item x="713"/>
        <item x="246"/>
        <item x="565"/>
        <item x="781"/>
        <item x="251"/>
        <item x="479"/>
        <item x="972"/>
        <item x="40"/>
        <item x="4"/>
        <item x="826"/>
        <item x="181"/>
        <item x="1050"/>
        <item x="705"/>
        <item x="496"/>
        <item x="1018"/>
        <item x="1268"/>
        <item x="753"/>
        <item x="201"/>
        <item x="980"/>
        <item x="164"/>
        <item x="400"/>
        <item x="453"/>
        <item x="386"/>
        <item x="779"/>
        <item x="34"/>
        <item x="735"/>
        <item x="261"/>
        <item x="1021"/>
        <item x="889"/>
        <item x="250"/>
        <item x="265"/>
        <item x="356"/>
        <item x="1047"/>
        <item x="633"/>
        <item x="5"/>
        <item x="1057"/>
        <item x="795"/>
        <item x="501"/>
        <item x="242"/>
        <item x="605"/>
        <item x="653"/>
        <item x="29"/>
        <item x="389"/>
        <item x="750"/>
        <item x="567"/>
        <item x="237"/>
        <item x="368"/>
        <item x="886"/>
        <item x="712"/>
        <item x="1190"/>
        <item x="1259"/>
        <item x="643"/>
        <item x="562"/>
        <item x="487"/>
        <item x="189"/>
        <item x="1041"/>
        <item x="447"/>
        <item x="924"/>
        <item x="547"/>
        <item x="1127"/>
        <item x="351"/>
        <item x="348"/>
        <item x="738"/>
        <item x="1077"/>
        <item x="209"/>
        <item x="1147"/>
        <item x="379"/>
        <item x="587"/>
        <item x="693"/>
        <item x="374"/>
        <item x="898"/>
        <item x="145"/>
        <item x="621"/>
        <item x="1151"/>
        <item x="1203"/>
        <item x="258"/>
        <item x="510"/>
        <item x="1189"/>
        <item x="38"/>
        <item x="1223"/>
        <item x="648"/>
        <item x="277"/>
        <item x="445"/>
        <item x="977"/>
        <item x="225"/>
        <item x="1248"/>
        <item x="1198"/>
        <item x="8"/>
        <item x="629"/>
        <item x="313"/>
        <item x="908"/>
        <item x="1"/>
        <item x="731"/>
        <item x="1213"/>
        <item x="543"/>
        <item x="1006"/>
        <item x="302"/>
        <item x="233"/>
        <item x="798"/>
        <item x="541"/>
        <item x="303"/>
        <item x="163"/>
        <item x="2"/>
        <item x="589"/>
        <item x="822"/>
        <item x="357"/>
        <item x="557"/>
        <item x="1085"/>
        <item x="392"/>
        <item x="958"/>
        <item x="1191"/>
        <item x="172"/>
        <item x="667"/>
        <item x="701"/>
        <item x="372"/>
        <item x="204"/>
        <item x="208"/>
        <item x="555"/>
        <item x="1172"/>
        <item x="782"/>
        <item x="1149"/>
        <item x="607"/>
        <item x="9"/>
        <item x="195"/>
        <item x="472"/>
        <item x="482"/>
        <item x="236"/>
        <item x="99"/>
        <item x="617"/>
        <item x="868"/>
        <item x="421"/>
        <item x="341"/>
        <item x="27"/>
        <item x="358"/>
        <item x="622"/>
        <item x="256"/>
        <item x="1186"/>
        <item x="575"/>
        <item x="688"/>
        <item x="156"/>
        <item x="373"/>
        <item x="1010"/>
        <item x="454"/>
        <item x="885"/>
        <item x="166"/>
        <item x="309"/>
        <item x="262"/>
        <item x="227"/>
        <item x="290"/>
        <item x="1201"/>
        <item x="1178"/>
        <item x="851"/>
        <item x="522"/>
        <item x="175"/>
        <item x="1052"/>
        <item x="481"/>
        <item x="95"/>
        <item x="883"/>
        <item x="658"/>
        <item x="869"/>
        <item x="996"/>
        <item x="554"/>
        <item x="138"/>
        <item x="719"/>
        <item x="78"/>
        <item x="52"/>
        <item x="94"/>
        <item x="298"/>
        <item x="444"/>
        <item x="1247"/>
        <item x="961"/>
        <item x="292"/>
        <item x="703"/>
        <item x="982"/>
        <item x="754"/>
        <item x="608"/>
        <item x="1199"/>
        <item x="1049"/>
        <item x="35"/>
        <item x="1126"/>
        <item x="1001"/>
        <item x="196"/>
        <item x="19"/>
        <item x="476"/>
        <item x="271"/>
        <item x="634"/>
        <item x="315"/>
        <item x="435"/>
        <item x="158"/>
        <item x="862"/>
        <item x="860"/>
        <item x="350"/>
        <item x="429"/>
        <item x="184"/>
        <item x="880"/>
        <item x="1105"/>
        <item x="662"/>
        <item x="129"/>
        <item x="1073"/>
        <item x="71"/>
        <item x="366"/>
        <item x="410"/>
        <item x="231"/>
        <item x="53"/>
        <item x="895"/>
        <item x="316"/>
        <item x="745"/>
        <item x="110"/>
        <item x="1225"/>
        <item x="1209"/>
        <item x="45"/>
        <item x="1174"/>
        <item x="266"/>
        <item x="858"/>
        <item x="505"/>
        <item x="855"/>
        <item x="716"/>
        <item x="1134"/>
        <item x="1038"/>
        <item x="347"/>
        <item x="1113"/>
        <item x="1188"/>
        <item x="123"/>
        <item x="1208"/>
        <item x="771"/>
        <item x="1240"/>
        <item x="1254"/>
        <item x="245"/>
        <item x="955"/>
        <item x="503"/>
        <item x="1146"/>
        <item x="1153"/>
        <item x="260"/>
        <item x="48"/>
        <item x="1215"/>
        <item x="307"/>
        <item x="720"/>
        <item x="777"/>
        <item x="353"/>
        <item x="1091"/>
        <item x="935"/>
        <item x="794"/>
        <item x="692"/>
        <item x="768"/>
        <item x="553"/>
        <item x="1138"/>
        <item x="531"/>
        <item x="537"/>
        <item x="1103"/>
        <item x="103"/>
        <item x="975"/>
        <item x="135"/>
        <item x="305"/>
        <item x="462"/>
        <item x="1100"/>
        <item x="824"/>
        <item x="500"/>
        <item x="560"/>
        <item x="1237"/>
        <item x="295"/>
        <item x="446"/>
        <item x="1233"/>
        <item x="678"/>
        <item x="722"/>
        <item x="455"/>
        <item x="1095"/>
        <item x="508"/>
        <item x="1048"/>
        <item x="1243"/>
        <item x="516"/>
        <item x="1235"/>
        <item x="212"/>
        <item x="1054"/>
        <item x="1107"/>
        <item x="1260"/>
        <item x="805"/>
        <item x="36"/>
        <item x="360"/>
        <item x="1070"/>
        <item x="620"/>
        <item x="799"/>
        <item x="965"/>
        <item x="1234"/>
        <item x="706"/>
        <item x="119"/>
        <item x="345"/>
        <item x="1160"/>
        <item x="478"/>
        <item x="176"/>
        <item x="559"/>
        <item x="1275"/>
        <item x="613"/>
        <item x="680"/>
        <item x="159"/>
        <item x="1129"/>
        <item x="1024"/>
        <item x="564"/>
        <item x="289"/>
        <item x="721"/>
        <item x="676"/>
        <item x="409"/>
        <item x="533"/>
        <item x="369"/>
        <item x="910"/>
        <item x="403"/>
        <item x="169"/>
        <item x="928"/>
        <item x="561"/>
        <item x="330"/>
        <item x="987"/>
        <item x="551"/>
        <item x="1065"/>
        <item x="616"/>
        <item x="355"/>
        <item x="1053"/>
        <item x="884"/>
        <item x="929"/>
        <item x="685"/>
        <item x="536"/>
        <item x="1011"/>
        <item x="96"/>
        <item x="10"/>
        <item x="91"/>
        <item x="1131"/>
        <item x="867"/>
        <item x="442"/>
        <item x="549"/>
        <item x="969"/>
        <item x="661"/>
        <item x="168"/>
        <item x="1039"/>
        <item x="402"/>
        <item x="952"/>
        <item x="970"/>
        <item x="710"/>
        <item x="873"/>
        <item x="874"/>
        <item x="700"/>
        <item x="279"/>
        <item x="1202"/>
        <item x="1064"/>
        <item x="1114"/>
        <item x="342"/>
        <item x="377"/>
        <item x="1007"/>
        <item x="788"/>
        <item x="582"/>
        <item x="836"/>
        <item x="46"/>
        <item x="1080"/>
        <item x="776"/>
        <item x="628"/>
        <item x="748"/>
        <item x="125"/>
        <item x="118"/>
        <item x="207"/>
        <item x="202"/>
        <item x="70"/>
        <item x="571"/>
        <item x="124"/>
        <item x="12"/>
        <item x="297"/>
        <item x="418"/>
        <item x="749"/>
        <item x="101"/>
        <item x="333"/>
        <item x="513"/>
        <item x="742"/>
        <item x="311"/>
        <item x="65"/>
        <item x="951"/>
        <item x="999"/>
        <item x="73"/>
        <item x="580"/>
        <item x="1253"/>
        <item x="623"/>
        <item x="817"/>
        <item x="428"/>
        <item x="539"/>
        <item x="1249"/>
        <item x="20"/>
        <item x="280"/>
        <item x="1055"/>
        <item x="1086"/>
        <item x="205"/>
        <item x="808"/>
        <item x="450"/>
        <item x="434"/>
        <item x="267"/>
        <item x="864"/>
        <item x="157"/>
        <item x="671"/>
        <item x="586"/>
        <item x="789"/>
        <item x="1099"/>
        <item x="527"/>
        <item x="174"/>
        <item x="1177"/>
        <item x="24"/>
        <item x="14"/>
        <item x="210"/>
        <item x="200"/>
        <item x="1169"/>
        <item x="456"/>
        <item x="255"/>
        <item x="171"/>
        <item x="1242"/>
        <item x="83"/>
        <item x="466"/>
        <item x="532"/>
        <item x="3"/>
        <item x="675"/>
        <item x="1063"/>
        <item x="652"/>
        <item x="1164"/>
        <item x="395"/>
        <item x="1066"/>
        <item x="222"/>
        <item x="121"/>
        <item x="595"/>
        <item x="137"/>
        <item x="235"/>
        <item x="104"/>
        <item x="131"/>
        <item x="1179"/>
        <item x="1029"/>
        <item x="1034"/>
        <item x="708"/>
        <item x="791"/>
        <item x="1180"/>
        <item x="468"/>
        <item x="1044"/>
        <item x="470"/>
        <item x="524"/>
        <item x="57"/>
        <item x="183"/>
        <item x="699"/>
        <item x="146"/>
        <item x="717"/>
        <item x="257"/>
        <item x="328"/>
        <item x="427"/>
        <item x="1112"/>
        <item x="1207"/>
        <item x="1150"/>
        <item x="815"/>
        <item x="493"/>
        <item x="840"/>
        <item x="830"/>
        <item x="925"/>
        <item x="825"/>
        <item x="287"/>
        <item x="114"/>
        <item x="576"/>
        <item x="1096"/>
        <item x="1152"/>
        <item x="963"/>
        <item x="483"/>
        <item x="674"/>
        <item x="723"/>
        <item x="1051"/>
        <item x="179"/>
        <item x="956"/>
        <item x="1197"/>
        <item x="665"/>
        <item x="449"/>
        <item x="241"/>
        <item x="334"/>
        <item x="82"/>
        <item x="1176"/>
        <item x="953"/>
        <item x="950"/>
        <item x="631"/>
        <item x="1255"/>
        <item x="948"/>
        <item x="436"/>
        <item x="276"/>
        <item x="1244"/>
        <item x="344"/>
        <item x="1218"/>
        <item x="829"/>
        <item x="920"/>
        <item x="762"/>
        <item x="461"/>
        <item x="1123"/>
        <item x="93"/>
        <item x="1246"/>
        <item x="506"/>
        <item x="726"/>
        <item x="1170"/>
        <item x="943"/>
        <item x="285"/>
        <item x="636"/>
        <item x="422"/>
        <item x="1067"/>
        <item x="1098"/>
        <item x="120"/>
        <item x="968"/>
        <item x="741"/>
        <item x="197"/>
        <item x="1236"/>
        <item x="739"/>
        <item x="87"/>
        <item x="1074"/>
        <item x="16"/>
        <item x="649"/>
        <item x="936"/>
        <item x="306"/>
        <item x="474"/>
        <item x="983"/>
        <item x="1135"/>
        <item x="973"/>
        <item x="77"/>
        <item x="806"/>
        <item x="1089"/>
        <item x="178"/>
        <item x="906"/>
        <item x="1043"/>
        <item x="695"/>
        <item x="1000"/>
        <item x="870"/>
        <item x="737"/>
        <item x="127"/>
        <item x="879"/>
        <item x="1097"/>
        <item x="813"/>
        <item x="847"/>
        <item x="770"/>
        <item x="1084"/>
        <item x="448"/>
        <item x="471"/>
        <item x="451"/>
        <item x="702"/>
        <item x="1137"/>
        <item x="1241"/>
        <item x="1196"/>
        <item x="592"/>
        <item x="1258"/>
        <item x="59"/>
        <item x="785"/>
        <item x="252"/>
        <item x="391"/>
        <item x="1165"/>
        <item x="92"/>
        <item x="881"/>
        <item x="1115"/>
        <item x="1168"/>
        <item x="0"/>
        <item x="751"/>
        <item x="47"/>
        <item x="76"/>
        <item x="491"/>
        <item x="149"/>
        <item x="714"/>
        <item x="1212"/>
        <item x="640"/>
        <item x="511"/>
        <item x="593"/>
        <item x="452"/>
        <item x="521"/>
        <item x="459"/>
        <item x="393"/>
        <item x="602"/>
        <item x="793"/>
        <item x="746"/>
        <item x="132"/>
        <item x="912"/>
        <item x="1211"/>
        <item x="947"/>
        <item x="512"/>
        <item x="1030"/>
        <item x="590"/>
        <item x="834"/>
        <item x="325"/>
        <item x="229"/>
        <item x="25"/>
        <item x="440"/>
        <item x="896"/>
        <item x="18"/>
        <item x="1017"/>
        <item x="112"/>
        <item x="1088"/>
        <item x="238"/>
        <item x="240"/>
        <item x="475"/>
        <item x="814"/>
        <item x="585"/>
        <item x="244"/>
        <item x="424"/>
        <item x="911"/>
        <item x="1270"/>
        <item x="816"/>
        <item x="1004"/>
        <item x="578"/>
        <item x="416"/>
        <item x="423"/>
        <item x="945"/>
        <item x="1081"/>
        <item x="1082"/>
        <item x="300"/>
        <item x="321"/>
        <item x="573"/>
        <item x="775"/>
        <item x="364"/>
        <item x="319"/>
        <item x="336"/>
        <item x="1019"/>
        <item x="1224"/>
        <item x="1276"/>
        <item x="480"/>
        <item x="51"/>
        <item x="283"/>
        <item x="161"/>
        <item x="75"/>
        <item x="985"/>
        <item x="1154"/>
        <item x="933"/>
        <item x="625"/>
        <item x="568"/>
        <item x="803"/>
        <item x="97"/>
        <item x="774"/>
        <item x="579"/>
        <item x="638"/>
        <item x="340"/>
        <item x="224"/>
        <item x="84"/>
        <item x="43"/>
        <item x="1195"/>
        <item x="411"/>
        <item x="583"/>
        <item x="378"/>
        <item x="838"/>
        <item x="919"/>
        <item x="569"/>
        <item x="784"/>
        <item x="773"/>
        <item x="866"/>
        <item x="381"/>
        <item x="800"/>
        <item x="188"/>
        <item x="1183"/>
        <item x="380"/>
        <item x="611"/>
        <item x="349"/>
        <item x="535"/>
        <item x="182"/>
        <item x="320"/>
        <item x="960"/>
        <item x="1219"/>
        <item x="1068"/>
        <item x="1228"/>
        <item x="17"/>
        <item x="552"/>
        <item x="697"/>
        <item x="211"/>
        <item x="1206"/>
        <item x="153"/>
        <item x="346"/>
        <item x="752"/>
        <item x="1020"/>
        <item x="918"/>
        <item x="494"/>
        <item x="42"/>
        <item x="162"/>
        <item x="650"/>
        <item x="441"/>
        <item x="736"/>
        <item x="215"/>
        <item x="281"/>
        <item x="921"/>
        <item x="849"/>
        <item x="490"/>
        <item x="473"/>
        <item x="923"/>
        <item x="457"/>
        <item x="1155"/>
        <item x="243"/>
        <item x="1122"/>
        <item x="1194"/>
        <item x="1166"/>
        <item x="1133"/>
        <item x="734"/>
        <item x="134"/>
        <item x="1008"/>
        <item x="1159"/>
        <item x="458"/>
        <item x="213"/>
        <item x="367"/>
        <item x="221"/>
        <item x="219"/>
        <item x="835"/>
        <item x="128"/>
        <item x="1016"/>
        <item x="397"/>
        <item x="856"/>
        <item x="431"/>
        <item x="15"/>
        <item x="1014"/>
        <item x="698"/>
        <item x="763"/>
        <item x="525"/>
        <item x="637"/>
        <item x="323"/>
        <item x="1032"/>
        <item x="1229"/>
        <item x="891"/>
        <item x="915"/>
        <item x="382"/>
        <item x="767"/>
        <item x="1157"/>
        <item x="757"/>
        <item x="274"/>
        <item x="509"/>
        <item x="1181"/>
        <item x="419"/>
        <item x="934"/>
        <item x="588"/>
        <item x="594"/>
        <item x="832"/>
        <item x="58"/>
        <item x="538"/>
        <item x="469"/>
        <item x="264"/>
        <item x="577"/>
        <item x="992"/>
        <item x="1012"/>
        <item x="893"/>
        <item x="962"/>
        <item x="278"/>
        <item x="30"/>
        <item x="659"/>
        <item x="606"/>
        <item x="1210"/>
        <item x="33"/>
        <item x="390"/>
        <item x="760"/>
        <item x="598"/>
        <item x="845"/>
        <item x="488"/>
        <item x="591"/>
        <item x="1227"/>
        <item x="1239"/>
        <item x="430"/>
        <item x="67"/>
        <item x="64"/>
        <item x="294"/>
        <item x="966"/>
        <item x="107"/>
        <item x="1109"/>
        <item x="984"/>
        <item x="853"/>
        <item x="724"/>
        <item x="1124"/>
        <item x="833"/>
        <item x="1079"/>
        <item x="971"/>
        <item x="1245"/>
        <item x="635"/>
        <item x="669"/>
        <item x="467"/>
        <item x="599"/>
        <item x="1104"/>
        <item x="876"/>
        <item x="930"/>
        <item x="848"/>
        <item x="882"/>
        <item x="604"/>
        <item x="959"/>
        <item x="133"/>
        <item x="32"/>
        <item x="1269"/>
        <item x="463"/>
        <item x="687"/>
        <item x="907"/>
        <item x="694"/>
        <item x="54"/>
        <item x="556"/>
        <item x="998"/>
        <item x="1025"/>
        <item x="796"/>
        <item x="1083"/>
        <item x="217"/>
        <item x="1040"/>
        <item x="682"/>
        <item x="558"/>
        <item x="144"/>
        <item x="417"/>
        <item x="1265"/>
        <item x="639"/>
        <item x="709"/>
        <item x="944"/>
        <item x="704"/>
        <item x="819"/>
        <item x="1144"/>
        <item x="1027"/>
        <item x="1252"/>
        <item x="850"/>
        <item x="155"/>
        <item x="41"/>
        <item x="913"/>
        <item x="498"/>
        <item x="642"/>
        <item x="139"/>
        <item x="1161"/>
        <item x="542"/>
        <item x="997"/>
        <item x="841"/>
        <item x="981"/>
        <item x="1173"/>
        <item x="766"/>
        <item x="1273"/>
        <item x="909"/>
        <item x="523"/>
        <item x="967"/>
        <item x="66"/>
        <item x="22"/>
        <item x="329"/>
        <item x="1042"/>
        <item x="1184"/>
        <item x="1185"/>
        <item x="407"/>
        <item x="160"/>
        <item x="843"/>
        <item x="1031"/>
        <item x="938"/>
        <item x="1035"/>
        <item x="331"/>
        <item x="1145"/>
        <item x="1142"/>
        <item x="654"/>
        <item x="1267"/>
        <item x="917"/>
        <item x="26"/>
        <item x="901"/>
        <item x="656"/>
        <item x="376"/>
        <item x="759"/>
        <item x="39"/>
        <item x="690"/>
        <item x="747"/>
        <item x="190"/>
        <item x="193"/>
        <item x="1193"/>
        <item x="1251"/>
        <item x="361"/>
        <item x="584"/>
        <item x="546"/>
        <item x="314"/>
        <item x="988"/>
        <item x="21"/>
        <item x="1257"/>
        <item x="839"/>
        <item x="1128"/>
        <item x="433"/>
        <item x="1121"/>
        <item x="651"/>
        <item x="946"/>
        <item x="778"/>
        <item x="899"/>
        <item x="931"/>
        <item x="914"/>
        <item x="601"/>
        <item x="1009"/>
        <item x="758"/>
        <item x="106"/>
        <item x="529"/>
        <item x="729"/>
        <item x="1182"/>
        <item x="399"/>
        <item x="812"/>
        <item x="126"/>
        <item x="150"/>
        <item x="641"/>
        <item x="630"/>
        <item x="979"/>
        <item x="619"/>
        <item x="11"/>
        <item x="79"/>
        <item x="756"/>
        <item x="62"/>
        <item x="1046"/>
        <item x="317"/>
        <item x="247"/>
        <item x="69"/>
        <item x="180"/>
        <item x="792"/>
        <item x="304"/>
        <item x="807"/>
        <item x="615"/>
        <item x="7"/>
        <item x="1026"/>
        <item x="31"/>
        <item x="495"/>
        <item x="897"/>
        <item x="198"/>
        <item x="1238"/>
        <item x="857"/>
        <item x="44"/>
        <item x="1163"/>
        <item x="1231"/>
        <item x="23"/>
        <item x="1232"/>
        <item x="677"/>
        <item x="301"/>
        <item x="783"/>
        <item x="1230"/>
        <item x="600"/>
        <item x="624"/>
        <item x="1140"/>
        <item x="50"/>
        <item x="299"/>
        <item x="596"/>
        <item x="1204"/>
        <item x="764"/>
        <item x="234"/>
        <item x="187"/>
        <item x="1171"/>
        <item x="199"/>
        <item x="878"/>
        <item x="1101"/>
        <item x="60"/>
        <item x="949"/>
        <item x="1023"/>
        <item x="550"/>
        <item x="68"/>
        <item x="570"/>
        <item x="964"/>
        <item x="248"/>
        <item x="460"/>
        <item x="900"/>
        <item x="432"/>
        <item x="485"/>
        <item x="398"/>
        <item x="443"/>
        <item x="1076"/>
        <item x="259"/>
        <item x="385"/>
        <item x="989"/>
        <item x="820"/>
        <item x="902"/>
        <item x="666"/>
        <item x="664"/>
        <item x="401"/>
        <item x="1059"/>
        <item x="324"/>
        <item x="504"/>
        <item x="98"/>
        <item x="288"/>
        <item x="1274"/>
        <item x="173"/>
        <item x="828"/>
        <item x="672"/>
        <item x="1094"/>
        <item x="668"/>
        <item x="275"/>
        <item x="230"/>
        <item x="609"/>
        <item x="414"/>
        <item x="689"/>
        <item x="1226"/>
        <item x="696"/>
        <item x="725"/>
        <item x="545"/>
        <item x="976"/>
        <item x="122"/>
        <item x="744"/>
        <item x="72"/>
        <item x="273"/>
        <item x="1037"/>
        <item x="1036"/>
        <item x="1045"/>
        <item x="733"/>
        <item x="684"/>
        <item x="151"/>
        <item x="337"/>
        <item x="875"/>
        <item x="55"/>
        <item x="905"/>
        <item x="1217"/>
        <item x="420"/>
        <item x="1110"/>
        <item x="765"/>
        <item x="396"/>
        <item x="1072"/>
        <item x="284"/>
        <item x="362"/>
        <item x="802"/>
        <item x="974"/>
        <item x="932"/>
        <item x="489"/>
        <item x="1263"/>
        <item x="818"/>
        <item x="343"/>
        <item x="804"/>
        <item x="852"/>
        <item x="49"/>
        <item x="332"/>
        <item x="375"/>
        <item x="352"/>
        <item x="993"/>
        <item x="534"/>
        <item x="657"/>
        <item x="673"/>
        <item x="772"/>
        <item x="154"/>
        <item x="387"/>
        <item x="499"/>
        <item x="335"/>
        <item x="903"/>
        <item x="308"/>
        <item x="89"/>
        <item x="1116"/>
        <item x="254"/>
        <item x="85"/>
        <item x="326"/>
        <item x="859"/>
        <item x="371"/>
        <item x="394"/>
        <item x="861"/>
        <item x="1158"/>
        <item x="887"/>
        <item x="926"/>
        <item x="941"/>
        <item x="61"/>
        <item x="1108"/>
        <item x="1162"/>
        <item x="1005"/>
        <item x="191"/>
        <item x="6"/>
        <item x="581"/>
        <item x="518"/>
        <item x="940"/>
        <item x="842"/>
        <item x="740"/>
        <item x="1015"/>
        <item x="732"/>
        <item x="363"/>
        <item x="1062"/>
        <item x="425"/>
        <item x="1111"/>
        <item x="761"/>
        <item x="502"/>
        <item x="384"/>
        <item x="514"/>
        <item x="646"/>
        <item x="1220"/>
        <item x="916"/>
        <item x="1143"/>
        <item x="1271"/>
        <item x="730"/>
        <item x="871"/>
        <item x="942"/>
        <item x="1132"/>
        <item x="566"/>
        <item x="108"/>
        <item x="1118"/>
        <item x="232"/>
        <item x="359"/>
        <item x="406"/>
        <item x="249"/>
        <item x="1216"/>
        <item x="780"/>
        <item x="612"/>
        <item x="957"/>
        <item x="312"/>
        <item x="497"/>
        <item x="978"/>
        <item x="1167"/>
        <item x="239"/>
        <item x="711"/>
        <item x="823"/>
        <item x="1200"/>
        <item x="100"/>
        <item x="1061"/>
        <item x="1139"/>
        <item x="572"/>
        <item x="1056"/>
        <item x="383"/>
        <item x="892"/>
        <item x="186"/>
        <item x="28"/>
        <item x="1266"/>
        <item x="465"/>
        <item x="809"/>
        <item x="412"/>
        <item x="1250"/>
        <item x="1092"/>
        <item x="296"/>
        <item x="1087"/>
        <item x="655"/>
        <item x="787"/>
        <item x="203"/>
        <item x="327"/>
        <item x="1136"/>
        <item x="1102"/>
        <item x="644"/>
        <item x="263"/>
        <item x="1117"/>
        <item x="626"/>
        <item x="681"/>
        <item x="827"/>
        <item x="142"/>
        <item x="220"/>
        <item x="727"/>
        <item x="439"/>
        <item x="530"/>
        <item x="1071"/>
        <item x="1003"/>
        <item x="520"/>
        <item x="282"/>
        <item x="627"/>
        <item x="528"/>
        <item x="991"/>
        <item x="831"/>
        <item x="170"/>
        <item x="37"/>
        <item x="370"/>
        <item x="116"/>
        <item x="477"/>
        <item x="618"/>
        <item x="548"/>
        <item x="801"/>
        <item x="519"/>
        <item x="515"/>
        <item x="1093"/>
        <item x="786"/>
        <item x="1033"/>
        <item x="904"/>
        <item x="1205"/>
        <item x="310"/>
        <item x="464"/>
        <item x="811"/>
        <item x="927"/>
        <item x="707"/>
        <item x="194"/>
        <item x="995"/>
        <item x="797"/>
        <item x="136"/>
        <item x="1264"/>
        <item x="437"/>
        <item x="769"/>
        <item x="117"/>
        <item x="1090"/>
        <item x="1013"/>
        <item x="223"/>
        <item x="1125"/>
        <item x="954"/>
        <item x="291"/>
        <item x="272"/>
        <item x="1272"/>
        <item x="140"/>
        <item x="165"/>
        <item x="102"/>
        <item x="939"/>
        <item x="1028"/>
        <item x="790"/>
        <item x="507"/>
        <item x="404"/>
        <item x="1261"/>
        <item x="574"/>
        <item x="888"/>
        <item x="540"/>
        <item x="1192"/>
        <item x="679"/>
        <item x="1022"/>
        <item x="922"/>
        <item x="269"/>
        <item x="990"/>
        <item x="1120"/>
        <item x="1069"/>
        <item x="147"/>
        <item x="438"/>
        <item x="597"/>
        <item x="322"/>
        <item x="563"/>
        <item x="81"/>
        <item x="1214"/>
        <item x="863"/>
        <item x="105"/>
        <item x="388"/>
        <item x="691"/>
        <item x="177"/>
        <item x="755"/>
        <item x="1262"/>
        <item x="318"/>
        <item x="1106"/>
        <item x="253"/>
        <item x="854"/>
        <item x="844"/>
        <item x="88"/>
        <item x="218"/>
        <item x="890"/>
        <item x="86"/>
        <item x="846"/>
        <item x="365"/>
        <item x="270"/>
        <item x="405"/>
        <item x="286"/>
        <item x="115"/>
        <item x="338"/>
        <item x="206"/>
        <item x="670"/>
        <item x="715"/>
        <item x="148"/>
        <item x="872"/>
        <item x="894"/>
        <item x="1060"/>
        <item x="415"/>
        <item x="130"/>
        <item x="354"/>
        <item x="1119"/>
        <item x="426"/>
        <item x="56"/>
        <item x="1256"/>
        <item x="986"/>
        <item x="1187"/>
        <item x="647"/>
        <item x="13"/>
        <item x="63"/>
        <item x="877"/>
        <item x="686"/>
        <item x="743"/>
        <item x="1148"/>
        <item x="111"/>
        <item x="486"/>
        <item x="994"/>
        <item x="141"/>
        <item t="default"/>
      </items>
    </pivotField>
    <pivotField showAll="0"/>
    <pivotField showAll="0"/>
    <pivotField axis="axisRow" showAll="0" measureFilter="1" sortType="descending">
      <items count="101">
        <item x="10"/>
        <item x="21"/>
        <item x="76"/>
        <item x="16"/>
        <item x="99"/>
        <item x="86"/>
        <item x="23"/>
        <item x="49"/>
        <item x="36"/>
        <item x="89"/>
        <item x="40"/>
        <item x="44"/>
        <item x="43"/>
        <item x="95"/>
        <item x="2"/>
        <item x="91"/>
        <item x="14"/>
        <item x="88"/>
        <item x="37"/>
        <item x="72"/>
        <item x="29"/>
        <item x="42"/>
        <item x="82"/>
        <item x="56"/>
        <item x="53"/>
        <item x="70"/>
        <item x="12"/>
        <item x="17"/>
        <item x="33"/>
        <item x="48"/>
        <item x="67"/>
        <item x="84"/>
        <item x="13"/>
        <item x="32"/>
        <item x="1"/>
        <item x="78"/>
        <item x="55"/>
        <item x="27"/>
        <item x="30"/>
        <item x="11"/>
        <item x="69"/>
        <item x="81"/>
        <item x="98"/>
        <item x="35"/>
        <item x="8"/>
        <item x="22"/>
        <item x="75"/>
        <item x="90"/>
        <item x="59"/>
        <item x="9"/>
        <item x="5"/>
        <item x="45"/>
        <item x="97"/>
        <item x="80"/>
        <item x="85"/>
        <item x="0"/>
        <item x="34"/>
        <item x="26"/>
        <item x="79"/>
        <item x="93"/>
        <item x="41"/>
        <item x="58"/>
        <item x="65"/>
        <item x="46"/>
        <item x="15"/>
        <item x="50"/>
        <item x="31"/>
        <item x="96"/>
        <item x="3"/>
        <item x="74"/>
        <item x="39"/>
        <item x="64"/>
        <item x="57"/>
        <item x="52"/>
        <item x="54"/>
        <item x="4"/>
        <item x="62"/>
        <item x="68"/>
        <item x="92"/>
        <item x="24"/>
        <item x="63"/>
        <item x="28"/>
        <item x="73"/>
        <item x="7"/>
        <item x="61"/>
        <item x="38"/>
        <item x="47"/>
        <item x="20"/>
        <item x="60"/>
        <item x="18"/>
        <item x="25"/>
        <item x="19"/>
        <item x="87"/>
        <item x="77"/>
        <item x="83"/>
        <item x="94"/>
        <item x="71"/>
        <item x="51"/>
        <item x="66"/>
        <item x="6"/>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h="1" x="2"/>
        <item h="1" x="1"/>
        <item t="default"/>
      </items>
    </pivotField>
    <pivotField showAll="0"/>
    <pivotField dataField="1" showAll="0"/>
    <pivotField showAll="0"/>
    <pivotField showAll="0"/>
    <pivotField showAll="0">
      <items count="6">
        <item x="1"/>
        <item x="0"/>
        <item x="2"/>
        <item x="4"/>
        <item x="3"/>
        <item t="default"/>
      </items>
    </pivotField>
    <pivotField showAll="0">
      <items count="4">
        <item x="2"/>
        <item x="0"/>
        <item x="1"/>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5"/>
  </rowFields>
  <rowItems count="6">
    <i>
      <x v="85"/>
    </i>
    <i>
      <x v="18"/>
    </i>
    <i>
      <x v="70"/>
    </i>
    <i>
      <x v="16"/>
    </i>
    <i>
      <x v="71"/>
    </i>
    <i t="grand">
      <x/>
    </i>
  </rowItems>
  <colItems count="1">
    <i/>
  </colItems>
  <dataFields count="1">
    <dataField name="Average of Delays (min)" fld="10" subtotal="average" baseField="0" baseItem="0"/>
  </dataFields>
  <formats count="1">
    <format dxfId="325">
      <pivotArea collapsedLevelsAreSubtotals="1" fieldPosition="0">
        <references count="1">
          <reference field="5" count="1">
            <x v="85"/>
          </reference>
        </references>
      </pivotArea>
    </format>
  </formats>
  <pivotTableStyleInfo name="PivotStyleLight16"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5115D9B-6E36-460F-AC16-33BB9B4D3236}" name="PivotTable5"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D4" firstHeaderRow="0" firstDataRow="1" firstDataCol="0"/>
  <pivotFields count="19">
    <pivotField showAll="0"/>
    <pivotField showAll="0"/>
    <pivotField numFmtId="22" showAll="0">
      <items count="1278">
        <item x="413"/>
        <item x="1141"/>
        <item x="1222"/>
        <item x="228"/>
        <item x="216"/>
        <item x="268"/>
        <item x="865"/>
        <item x="728"/>
        <item x="1221"/>
        <item x="645"/>
        <item x="544"/>
        <item x="152"/>
        <item x="937"/>
        <item x="74"/>
        <item x="663"/>
        <item x="226"/>
        <item x="632"/>
        <item x="1002"/>
        <item x="80"/>
        <item x="185"/>
        <item x="517"/>
        <item x="408"/>
        <item x="113"/>
        <item x="339"/>
        <item x="293"/>
        <item x="526"/>
        <item x="492"/>
        <item x="610"/>
        <item x="718"/>
        <item x="1075"/>
        <item x="192"/>
        <item x="1130"/>
        <item x="821"/>
        <item x="143"/>
        <item x="837"/>
        <item x="683"/>
        <item x="167"/>
        <item x="660"/>
        <item x="1156"/>
        <item x="614"/>
        <item x="1175"/>
        <item x="1078"/>
        <item x="603"/>
        <item x="90"/>
        <item x="214"/>
        <item x="1058"/>
        <item x="109"/>
        <item x="484"/>
        <item x="810"/>
        <item x="713"/>
        <item x="246"/>
        <item x="565"/>
        <item x="781"/>
        <item x="251"/>
        <item x="479"/>
        <item x="972"/>
        <item x="40"/>
        <item x="4"/>
        <item x="826"/>
        <item x="181"/>
        <item x="1050"/>
        <item x="705"/>
        <item x="496"/>
        <item x="1018"/>
        <item x="1268"/>
        <item x="753"/>
        <item x="201"/>
        <item x="980"/>
        <item x="164"/>
        <item x="400"/>
        <item x="453"/>
        <item x="386"/>
        <item x="779"/>
        <item x="34"/>
        <item x="735"/>
        <item x="261"/>
        <item x="1021"/>
        <item x="889"/>
        <item x="250"/>
        <item x="265"/>
        <item x="356"/>
        <item x="1047"/>
        <item x="633"/>
        <item x="5"/>
        <item x="1057"/>
        <item x="795"/>
        <item x="501"/>
        <item x="242"/>
        <item x="605"/>
        <item x="653"/>
        <item x="29"/>
        <item x="389"/>
        <item x="750"/>
        <item x="567"/>
        <item x="237"/>
        <item x="368"/>
        <item x="886"/>
        <item x="712"/>
        <item x="1190"/>
        <item x="1259"/>
        <item x="643"/>
        <item x="562"/>
        <item x="487"/>
        <item x="189"/>
        <item x="1041"/>
        <item x="447"/>
        <item x="924"/>
        <item x="547"/>
        <item x="1127"/>
        <item x="351"/>
        <item x="348"/>
        <item x="738"/>
        <item x="1077"/>
        <item x="209"/>
        <item x="1147"/>
        <item x="379"/>
        <item x="587"/>
        <item x="693"/>
        <item x="374"/>
        <item x="898"/>
        <item x="145"/>
        <item x="621"/>
        <item x="1151"/>
        <item x="1203"/>
        <item x="258"/>
        <item x="510"/>
        <item x="1189"/>
        <item x="38"/>
        <item x="1223"/>
        <item x="648"/>
        <item x="277"/>
        <item x="445"/>
        <item x="977"/>
        <item x="225"/>
        <item x="1248"/>
        <item x="1198"/>
        <item x="8"/>
        <item x="629"/>
        <item x="313"/>
        <item x="908"/>
        <item x="1"/>
        <item x="731"/>
        <item x="1213"/>
        <item x="543"/>
        <item x="1006"/>
        <item x="302"/>
        <item x="233"/>
        <item x="798"/>
        <item x="541"/>
        <item x="303"/>
        <item x="163"/>
        <item x="2"/>
        <item x="589"/>
        <item x="822"/>
        <item x="357"/>
        <item x="557"/>
        <item x="1085"/>
        <item x="392"/>
        <item x="958"/>
        <item x="1191"/>
        <item x="172"/>
        <item x="667"/>
        <item x="701"/>
        <item x="372"/>
        <item x="204"/>
        <item x="208"/>
        <item x="555"/>
        <item x="1172"/>
        <item x="782"/>
        <item x="1149"/>
        <item x="607"/>
        <item x="9"/>
        <item x="195"/>
        <item x="472"/>
        <item x="482"/>
        <item x="236"/>
        <item x="99"/>
        <item x="617"/>
        <item x="868"/>
        <item x="421"/>
        <item x="341"/>
        <item x="27"/>
        <item x="358"/>
        <item x="622"/>
        <item x="256"/>
        <item x="1186"/>
        <item x="575"/>
        <item x="688"/>
        <item x="156"/>
        <item x="373"/>
        <item x="1010"/>
        <item x="454"/>
        <item x="885"/>
        <item x="166"/>
        <item x="309"/>
        <item x="262"/>
        <item x="227"/>
        <item x="290"/>
        <item x="1201"/>
        <item x="1178"/>
        <item x="851"/>
        <item x="522"/>
        <item x="175"/>
        <item x="1052"/>
        <item x="481"/>
        <item x="95"/>
        <item x="883"/>
        <item x="658"/>
        <item x="869"/>
        <item x="996"/>
        <item x="554"/>
        <item x="138"/>
        <item x="719"/>
        <item x="78"/>
        <item x="52"/>
        <item x="94"/>
        <item x="298"/>
        <item x="444"/>
        <item x="1247"/>
        <item x="961"/>
        <item x="292"/>
        <item x="703"/>
        <item x="982"/>
        <item x="754"/>
        <item x="608"/>
        <item x="1199"/>
        <item x="1049"/>
        <item x="35"/>
        <item x="1126"/>
        <item x="1001"/>
        <item x="196"/>
        <item x="19"/>
        <item x="476"/>
        <item x="271"/>
        <item x="634"/>
        <item x="315"/>
        <item x="435"/>
        <item x="158"/>
        <item x="862"/>
        <item x="860"/>
        <item x="350"/>
        <item x="429"/>
        <item x="184"/>
        <item x="880"/>
        <item x="1105"/>
        <item x="662"/>
        <item x="129"/>
        <item x="1073"/>
        <item x="71"/>
        <item x="366"/>
        <item x="410"/>
        <item x="231"/>
        <item x="53"/>
        <item x="895"/>
        <item x="316"/>
        <item x="745"/>
        <item x="110"/>
        <item x="1225"/>
        <item x="1209"/>
        <item x="45"/>
        <item x="1174"/>
        <item x="266"/>
        <item x="858"/>
        <item x="505"/>
        <item x="855"/>
        <item x="716"/>
        <item x="1134"/>
        <item x="1038"/>
        <item x="347"/>
        <item x="1113"/>
        <item x="1188"/>
        <item x="123"/>
        <item x="1208"/>
        <item x="771"/>
        <item x="1240"/>
        <item x="1254"/>
        <item x="245"/>
        <item x="955"/>
        <item x="503"/>
        <item x="1146"/>
        <item x="1153"/>
        <item x="260"/>
        <item x="48"/>
        <item x="1215"/>
        <item x="307"/>
        <item x="720"/>
        <item x="777"/>
        <item x="353"/>
        <item x="1091"/>
        <item x="935"/>
        <item x="794"/>
        <item x="692"/>
        <item x="768"/>
        <item x="553"/>
        <item x="1138"/>
        <item x="531"/>
        <item x="537"/>
        <item x="1103"/>
        <item x="103"/>
        <item x="975"/>
        <item x="135"/>
        <item x="305"/>
        <item x="462"/>
        <item x="1100"/>
        <item x="824"/>
        <item x="500"/>
        <item x="560"/>
        <item x="1237"/>
        <item x="295"/>
        <item x="446"/>
        <item x="1233"/>
        <item x="678"/>
        <item x="722"/>
        <item x="455"/>
        <item x="1095"/>
        <item x="508"/>
        <item x="1048"/>
        <item x="1243"/>
        <item x="516"/>
        <item x="1235"/>
        <item x="212"/>
        <item x="1054"/>
        <item x="1107"/>
        <item x="1260"/>
        <item x="805"/>
        <item x="36"/>
        <item x="360"/>
        <item x="1070"/>
        <item x="620"/>
        <item x="799"/>
        <item x="965"/>
        <item x="1234"/>
        <item x="706"/>
        <item x="119"/>
        <item x="345"/>
        <item x="1160"/>
        <item x="478"/>
        <item x="176"/>
        <item x="559"/>
        <item x="1275"/>
        <item x="613"/>
        <item x="680"/>
        <item x="159"/>
        <item x="1129"/>
        <item x="1024"/>
        <item x="564"/>
        <item x="289"/>
        <item x="721"/>
        <item x="676"/>
        <item x="409"/>
        <item x="533"/>
        <item x="369"/>
        <item x="910"/>
        <item x="403"/>
        <item x="169"/>
        <item x="928"/>
        <item x="561"/>
        <item x="330"/>
        <item x="987"/>
        <item x="551"/>
        <item x="1065"/>
        <item x="616"/>
        <item x="355"/>
        <item x="1053"/>
        <item x="884"/>
        <item x="929"/>
        <item x="685"/>
        <item x="536"/>
        <item x="1011"/>
        <item x="96"/>
        <item x="10"/>
        <item x="91"/>
        <item x="1131"/>
        <item x="867"/>
        <item x="442"/>
        <item x="549"/>
        <item x="969"/>
        <item x="661"/>
        <item x="168"/>
        <item x="1039"/>
        <item x="402"/>
        <item x="952"/>
        <item x="970"/>
        <item x="710"/>
        <item x="873"/>
        <item x="874"/>
        <item x="700"/>
        <item x="279"/>
        <item x="1202"/>
        <item x="1064"/>
        <item x="1114"/>
        <item x="342"/>
        <item x="377"/>
        <item x="1007"/>
        <item x="788"/>
        <item x="582"/>
        <item x="836"/>
        <item x="46"/>
        <item x="1080"/>
        <item x="776"/>
        <item x="628"/>
        <item x="748"/>
        <item x="125"/>
        <item x="118"/>
        <item x="207"/>
        <item x="202"/>
        <item x="70"/>
        <item x="571"/>
        <item x="124"/>
        <item x="12"/>
        <item x="297"/>
        <item x="418"/>
        <item x="749"/>
        <item x="101"/>
        <item x="333"/>
        <item x="513"/>
        <item x="742"/>
        <item x="311"/>
        <item x="65"/>
        <item x="951"/>
        <item x="999"/>
        <item x="73"/>
        <item x="580"/>
        <item x="1253"/>
        <item x="623"/>
        <item x="817"/>
        <item x="428"/>
        <item x="539"/>
        <item x="1249"/>
        <item x="20"/>
        <item x="280"/>
        <item x="1055"/>
        <item x="1086"/>
        <item x="205"/>
        <item x="808"/>
        <item x="450"/>
        <item x="434"/>
        <item x="267"/>
        <item x="864"/>
        <item x="157"/>
        <item x="671"/>
        <item x="586"/>
        <item x="789"/>
        <item x="1099"/>
        <item x="527"/>
        <item x="174"/>
        <item x="1177"/>
        <item x="24"/>
        <item x="14"/>
        <item x="210"/>
        <item x="200"/>
        <item x="1169"/>
        <item x="456"/>
        <item x="255"/>
        <item x="171"/>
        <item x="1242"/>
        <item x="83"/>
        <item x="466"/>
        <item x="532"/>
        <item x="3"/>
        <item x="675"/>
        <item x="1063"/>
        <item x="652"/>
        <item x="1164"/>
        <item x="395"/>
        <item x="1066"/>
        <item x="222"/>
        <item x="121"/>
        <item x="595"/>
        <item x="137"/>
        <item x="235"/>
        <item x="104"/>
        <item x="131"/>
        <item x="1179"/>
        <item x="1029"/>
        <item x="1034"/>
        <item x="708"/>
        <item x="791"/>
        <item x="1180"/>
        <item x="468"/>
        <item x="1044"/>
        <item x="470"/>
        <item x="524"/>
        <item x="57"/>
        <item x="183"/>
        <item x="699"/>
        <item x="146"/>
        <item x="717"/>
        <item x="257"/>
        <item x="328"/>
        <item x="427"/>
        <item x="1112"/>
        <item x="1207"/>
        <item x="1150"/>
        <item x="815"/>
        <item x="493"/>
        <item x="840"/>
        <item x="830"/>
        <item x="925"/>
        <item x="825"/>
        <item x="287"/>
        <item x="114"/>
        <item x="576"/>
        <item x="1096"/>
        <item x="1152"/>
        <item x="963"/>
        <item x="483"/>
        <item x="674"/>
        <item x="723"/>
        <item x="1051"/>
        <item x="179"/>
        <item x="956"/>
        <item x="1197"/>
        <item x="665"/>
        <item x="449"/>
        <item x="241"/>
        <item x="334"/>
        <item x="82"/>
        <item x="1176"/>
        <item x="953"/>
        <item x="950"/>
        <item x="631"/>
        <item x="1255"/>
        <item x="948"/>
        <item x="436"/>
        <item x="276"/>
        <item x="1244"/>
        <item x="344"/>
        <item x="1218"/>
        <item x="829"/>
        <item x="920"/>
        <item x="762"/>
        <item x="461"/>
        <item x="1123"/>
        <item x="93"/>
        <item x="1246"/>
        <item x="506"/>
        <item x="726"/>
        <item x="1170"/>
        <item x="943"/>
        <item x="285"/>
        <item x="636"/>
        <item x="422"/>
        <item x="1067"/>
        <item x="1098"/>
        <item x="120"/>
        <item x="968"/>
        <item x="741"/>
        <item x="197"/>
        <item x="1236"/>
        <item x="739"/>
        <item x="87"/>
        <item x="1074"/>
        <item x="16"/>
        <item x="649"/>
        <item x="936"/>
        <item x="306"/>
        <item x="474"/>
        <item x="983"/>
        <item x="1135"/>
        <item x="973"/>
        <item x="77"/>
        <item x="806"/>
        <item x="1089"/>
        <item x="178"/>
        <item x="906"/>
        <item x="1043"/>
        <item x="695"/>
        <item x="1000"/>
        <item x="870"/>
        <item x="737"/>
        <item x="127"/>
        <item x="879"/>
        <item x="1097"/>
        <item x="813"/>
        <item x="847"/>
        <item x="770"/>
        <item x="1084"/>
        <item x="448"/>
        <item x="471"/>
        <item x="451"/>
        <item x="702"/>
        <item x="1137"/>
        <item x="1241"/>
        <item x="1196"/>
        <item x="592"/>
        <item x="1258"/>
        <item x="59"/>
        <item x="785"/>
        <item x="252"/>
        <item x="391"/>
        <item x="1165"/>
        <item x="92"/>
        <item x="881"/>
        <item x="1115"/>
        <item x="1168"/>
        <item x="0"/>
        <item x="751"/>
        <item x="47"/>
        <item x="76"/>
        <item x="491"/>
        <item x="149"/>
        <item x="714"/>
        <item x="1212"/>
        <item x="640"/>
        <item x="511"/>
        <item x="593"/>
        <item x="452"/>
        <item x="521"/>
        <item x="459"/>
        <item x="393"/>
        <item x="602"/>
        <item x="793"/>
        <item x="746"/>
        <item x="132"/>
        <item x="912"/>
        <item x="1211"/>
        <item x="947"/>
        <item x="512"/>
        <item x="1030"/>
        <item x="590"/>
        <item x="834"/>
        <item x="325"/>
        <item x="229"/>
        <item x="25"/>
        <item x="440"/>
        <item x="896"/>
        <item x="18"/>
        <item x="1017"/>
        <item x="112"/>
        <item x="1088"/>
        <item x="238"/>
        <item x="240"/>
        <item x="475"/>
        <item x="814"/>
        <item x="585"/>
        <item x="244"/>
        <item x="424"/>
        <item x="911"/>
        <item x="1270"/>
        <item x="816"/>
        <item x="1004"/>
        <item x="578"/>
        <item x="416"/>
        <item x="423"/>
        <item x="945"/>
        <item x="1081"/>
        <item x="1082"/>
        <item x="300"/>
        <item x="321"/>
        <item x="573"/>
        <item x="775"/>
        <item x="364"/>
        <item x="319"/>
        <item x="336"/>
        <item x="1019"/>
        <item x="1224"/>
        <item x="1276"/>
        <item x="480"/>
        <item x="51"/>
        <item x="283"/>
        <item x="161"/>
        <item x="75"/>
        <item x="985"/>
        <item x="1154"/>
        <item x="933"/>
        <item x="625"/>
        <item x="568"/>
        <item x="803"/>
        <item x="97"/>
        <item x="774"/>
        <item x="579"/>
        <item x="638"/>
        <item x="340"/>
        <item x="224"/>
        <item x="84"/>
        <item x="43"/>
        <item x="1195"/>
        <item x="411"/>
        <item x="583"/>
        <item x="378"/>
        <item x="838"/>
        <item x="919"/>
        <item x="569"/>
        <item x="784"/>
        <item x="773"/>
        <item x="866"/>
        <item x="381"/>
        <item x="800"/>
        <item x="188"/>
        <item x="1183"/>
        <item x="380"/>
        <item x="611"/>
        <item x="349"/>
        <item x="535"/>
        <item x="182"/>
        <item x="320"/>
        <item x="960"/>
        <item x="1219"/>
        <item x="1068"/>
        <item x="1228"/>
        <item x="17"/>
        <item x="552"/>
        <item x="697"/>
        <item x="211"/>
        <item x="1206"/>
        <item x="153"/>
        <item x="346"/>
        <item x="752"/>
        <item x="1020"/>
        <item x="918"/>
        <item x="494"/>
        <item x="42"/>
        <item x="162"/>
        <item x="650"/>
        <item x="441"/>
        <item x="736"/>
        <item x="215"/>
        <item x="281"/>
        <item x="921"/>
        <item x="849"/>
        <item x="490"/>
        <item x="473"/>
        <item x="923"/>
        <item x="457"/>
        <item x="1155"/>
        <item x="243"/>
        <item x="1122"/>
        <item x="1194"/>
        <item x="1166"/>
        <item x="1133"/>
        <item x="734"/>
        <item x="134"/>
        <item x="1008"/>
        <item x="1159"/>
        <item x="458"/>
        <item x="213"/>
        <item x="367"/>
        <item x="221"/>
        <item x="219"/>
        <item x="835"/>
        <item x="128"/>
        <item x="1016"/>
        <item x="397"/>
        <item x="856"/>
        <item x="431"/>
        <item x="15"/>
        <item x="1014"/>
        <item x="698"/>
        <item x="763"/>
        <item x="525"/>
        <item x="637"/>
        <item x="323"/>
        <item x="1032"/>
        <item x="1229"/>
        <item x="891"/>
        <item x="915"/>
        <item x="382"/>
        <item x="767"/>
        <item x="1157"/>
        <item x="757"/>
        <item x="274"/>
        <item x="509"/>
        <item x="1181"/>
        <item x="419"/>
        <item x="934"/>
        <item x="588"/>
        <item x="594"/>
        <item x="832"/>
        <item x="58"/>
        <item x="538"/>
        <item x="469"/>
        <item x="264"/>
        <item x="577"/>
        <item x="992"/>
        <item x="1012"/>
        <item x="893"/>
        <item x="962"/>
        <item x="278"/>
        <item x="30"/>
        <item x="659"/>
        <item x="606"/>
        <item x="1210"/>
        <item x="33"/>
        <item x="390"/>
        <item x="760"/>
        <item x="598"/>
        <item x="845"/>
        <item x="488"/>
        <item x="591"/>
        <item x="1227"/>
        <item x="1239"/>
        <item x="430"/>
        <item x="67"/>
        <item x="64"/>
        <item x="294"/>
        <item x="966"/>
        <item x="107"/>
        <item x="1109"/>
        <item x="984"/>
        <item x="853"/>
        <item x="724"/>
        <item x="1124"/>
        <item x="833"/>
        <item x="1079"/>
        <item x="971"/>
        <item x="1245"/>
        <item x="635"/>
        <item x="669"/>
        <item x="467"/>
        <item x="599"/>
        <item x="1104"/>
        <item x="876"/>
        <item x="930"/>
        <item x="848"/>
        <item x="882"/>
        <item x="604"/>
        <item x="959"/>
        <item x="133"/>
        <item x="32"/>
        <item x="1269"/>
        <item x="463"/>
        <item x="687"/>
        <item x="907"/>
        <item x="694"/>
        <item x="54"/>
        <item x="556"/>
        <item x="998"/>
        <item x="1025"/>
        <item x="796"/>
        <item x="1083"/>
        <item x="217"/>
        <item x="1040"/>
        <item x="682"/>
        <item x="558"/>
        <item x="144"/>
        <item x="417"/>
        <item x="1265"/>
        <item x="639"/>
        <item x="709"/>
        <item x="944"/>
        <item x="704"/>
        <item x="819"/>
        <item x="1144"/>
        <item x="1027"/>
        <item x="1252"/>
        <item x="850"/>
        <item x="155"/>
        <item x="41"/>
        <item x="913"/>
        <item x="498"/>
        <item x="642"/>
        <item x="139"/>
        <item x="1161"/>
        <item x="542"/>
        <item x="997"/>
        <item x="841"/>
        <item x="981"/>
        <item x="1173"/>
        <item x="766"/>
        <item x="1273"/>
        <item x="909"/>
        <item x="523"/>
        <item x="967"/>
        <item x="66"/>
        <item x="22"/>
        <item x="329"/>
        <item x="1042"/>
        <item x="1184"/>
        <item x="1185"/>
        <item x="407"/>
        <item x="160"/>
        <item x="843"/>
        <item x="1031"/>
        <item x="938"/>
        <item x="1035"/>
        <item x="331"/>
        <item x="1145"/>
        <item x="1142"/>
        <item x="654"/>
        <item x="1267"/>
        <item x="917"/>
        <item x="26"/>
        <item x="901"/>
        <item x="656"/>
        <item x="376"/>
        <item x="759"/>
        <item x="39"/>
        <item x="690"/>
        <item x="747"/>
        <item x="190"/>
        <item x="193"/>
        <item x="1193"/>
        <item x="1251"/>
        <item x="361"/>
        <item x="584"/>
        <item x="546"/>
        <item x="314"/>
        <item x="988"/>
        <item x="21"/>
        <item x="1257"/>
        <item x="839"/>
        <item x="1128"/>
        <item x="433"/>
        <item x="1121"/>
        <item x="651"/>
        <item x="946"/>
        <item x="778"/>
        <item x="899"/>
        <item x="931"/>
        <item x="914"/>
        <item x="601"/>
        <item x="1009"/>
        <item x="758"/>
        <item x="106"/>
        <item x="529"/>
        <item x="729"/>
        <item x="1182"/>
        <item x="399"/>
        <item x="812"/>
        <item x="126"/>
        <item x="150"/>
        <item x="641"/>
        <item x="630"/>
        <item x="979"/>
        <item x="619"/>
        <item x="11"/>
        <item x="79"/>
        <item x="756"/>
        <item x="62"/>
        <item x="1046"/>
        <item x="317"/>
        <item x="247"/>
        <item x="69"/>
        <item x="180"/>
        <item x="792"/>
        <item x="304"/>
        <item x="807"/>
        <item x="615"/>
        <item x="7"/>
        <item x="1026"/>
        <item x="31"/>
        <item x="495"/>
        <item x="897"/>
        <item x="198"/>
        <item x="1238"/>
        <item x="857"/>
        <item x="44"/>
        <item x="1163"/>
        <item x="1231"/>
        <item x="23"/>
        <item x="1232"/>
        <item x="677"/>
        <item x="301"/>
        <item x="783"/>
        <item x="1230"/>
        <item x="600"/>
        <item x="624"/>
        <item x="1140"/>
        <item x="50"/>
        <item x="299"/>
        <item x="596"/>
        <item x="1204"/>
        <item x="764"/>
        <item x="234"/>
        <item x="187"/>
        <item x="1171"/>
        <item x="199"/>
        <item x="878"/>
        <item x="1101"/>
        <item x="60"/>
        <item x="949"/>
        <item x="1023"/>
        <item x="550"/>
        <item x="68"/>
        <item x="570"/>
        <item x="964"/>
        <item x="248"/>
        <item x="460"/>
        <item x="900"/>
        <item x="432"/>
        <item x="485"/>
        <item x="398"/>
        <item x="443"/>
        <item x="1076"/>
        <item x="259"/>
        <item x="385"/>
        <item x="989"/>
        <item x="820"/>
        <item x="902"/>
        <item x="666"/>
        <item x="664"/>
        <item x="401"/>
        <item x="1059"/>
        <item x="324"/>
        <item x="504"/>
        <item x="98"/>
        <item x="288"/>
        <item x="1274"/>
        <item x="173"/>
        <item x="828"/>
        <item x="672"/>
        <item x="1094"/>
        <item x="668"/>
        <item x="275"/>
        <item x="230"/>
        <item x="609"/>
        <item x="414"/>
        <item x="689"/>
        <item x="1226"/>
        <item x="696"/>
        <item x="725"/>
        <item x="545"/>
        <item x="976"/>
        <item x="122"/>
        <item x="744"/>
        <item x="72"/>
        <item x="273"/>
        <item x="1037"/>
        <item x="1036"/>
        <item x="1045"/>
        <item x="733"/>
        <item x="684"/>
        <item x="151"/>
        <item x="337"/>
        <item x="875"/>
        <item x="55"/>
        <item x="905"/>
        <item x="1217"/>
        <item x="420"/>
        <item x="1110"/>
        <item x="765"/>
        <item x="396"/>
        <item x="1072"/>
        <item x="284"/>
        <item x="362"/>
        <item x="802"/>
        <item x="974"/>
        <item x="932"/>
        <item x="489"/>
        <item x="1263"/>
        <item x="818"/>
        <item x="343"/>
        <item x="804"/>
        <item x="852"/>
        <item x="49"/>
        <item x="332"/>
        <item x="375"/>
        <item x="352"/>
        <item x="993"/>
        <item x="534"/>
        <item x="657"/>
        <item x="673"/>
        <item x="772"/>
        <item x="154"/>
        <item x="387"/>
        <item x="499"/>
        <item x="335"/>
        <item x="903"/>
        <item x="308"/>
        <item x="89"/>
        <item x="1116"/>
        <item x="254"/>
        <item x="85"/>
        <item x="326"/>
        <item x="859"/>
        <item x="371"/>
        <item x="394"/>
        <item x="861"/>
        <item x="1158"/>
        <item x="887"/>
        <item x="926"/>
        <item x="941"/>
        <item x="61"/>
        <item x="1108"/>
        <item x="1162"/>
        <item x="1005"/>
        <item x="191"/>
        <item x="6"/>
        <item x="581"/>
        <item x="518"/>
        <item x="940"/>
        <item x="842"/>
        <item x="740"/>
        <item x="1015"/>
        <item x="732"/>
        <item x="363"/>
        <item x="1062"/>
        <item x="425"/>
        <item x="1111"/>
        <item x="761"/>
        <item x="502"/>
        <item x="384"/>
        <item x="514"/>
        <item x="646"/>
        <item x="1220"/>
        <item x="916"/>
        <item x="1143"/>
        <item x="1271"/>
        <item x="730"/>
        <item x="871"/>
        <item x="942"/>
        <item x="1132"/>
        <item x="566"/>
        <item x="108"/>
        <item x="1118"/>
        <item x="232"/>
        <item x="359"/>
        <item x="406"/>
        <item x="249"/>
        <item x="1216"/>
        <item x="780"/>
        <item x="612"/>
        <item x="957"/>
        <item x="312"/>
        <item x="497"/>
        <item x="978"/>
        <item x="1167"/>
        <item x="239"/>
        <item x="711"/>
        <item x="823"/>
        <item x="1200"/>
        <item x="100"/>
        <item x="1061"/>
        <item x="1139"/>
        <item x="572"/>
        <item x="1056"/>
        <item x="383"/>
        <item x="892"/>
        <item x="186"/>
        <item x="28"/>
        <item x="1266"/>
        <item x="465"/>
        <item x="809"/>
        <item x="412"/>
        <item x="1250"/>
        <item x="1092"/>
        <item x="296"/>
        <item x="1087"/>
        <item x="655"/>
        <item x="787"/>
        <item x="203"/>
        <item x="327"/>
        <item x="1136"/>
        <item x="1102"/>
        <item x="644"/>
        <item x="263"/>
        <item x="1117"/>
        <item x="626"/>
        <item x="681"/>
        <item x="827"/>
        <item x="142"/>
        <item x="220"/>
        <item x="727"/>
        <item x="439"/>
        <item x="530"/>
        <item x="1071"/>
        <item x="1003"/>
        <item x="520"/>
        <item x="282"/>
        <item x="627"/>
        <item x="528"/>
        <item x="991"/>
        <item x="831"/>
        <item x="170"/>
        <item x="37"/>
        <item x="370"/>
        <item x="116"/>
        <item x="477"/>
        <item x="618"/>
        <item x="548"/>
        <item x="801"/>
        <item x="519"/>
        <item x="515"/>
        <item x="1093"/>
        <item x="786"/>
        <item x="1033"/>
        <item x="904"/>
        <item x="1205"/>
        <item x="310"/>
        <item x="464"/>
        <item x="811"/>
        <item x="927"/>
        <item x="707"/>
        <item x="194"/>
        <item x="995"/>
        <item x="797"/>
        <item x="136"/>
        <item x="1264"/>
        <item x="437"/>
        <item x="769"/>
        <item x="117"/>
        <item x="1090"/>
        <item x="1013"/>
        <item x="223"/>
        <item x="1125"/>
        <item x="954"/>
        <item x="291"/>
        <item x="272"/>
        <item x="1272"/>
        <item x="140"/>
        <item x="165"/>
        <item x="102"/>
        <item x="939"/>
        <item x="1028"/>
        <item x="790"/>
        <item x="507"/>
        <item x="404"/>
        <item x="1261"/>
        <item x="574"/>
        <item x="888"/>
        <item x="540"/>
        <item x="1192"/>
        <item x="679"/>
        <item x="1022"/>
        <item x="922"/>
        <item x="269"/>
        <item x="990"/>
        <item x="1120"/>
        <item x="1069"/>
        <item x="147"/>
        <item x="438"/>
        <item x="597"/>
        <item x="322"/>
        <item x="563"/>
        <item x="81"/>
        <item x="1214"/>
        <item x="863"/>
        <item x="105"/>
        <item x="388"/>
        <item x="691"/>
        <item x="177"/>
        <item x="755"/>
        <item x="1262"/>
        <item x="318"/>
        <item x="1106"/>
        <item x="253"/>
        <item x="854"/>
        <item x="844"/>
        <item x="88"/>
        <item x="218"/>
        <item x="890"/>
        <item x="86"/>
        <item x="846"/>
        <item x="365"/>
        <item x="270"/>
        <item x="405"/>
        <item x="286"/>
        <item x="115"/>
        <item x="338"/>
        <item x="206"/>
        <item x="670"/>
        <item x="715"/>
        <item x="148"/>
        <item x="872"/>
        <item x="894"/>
        <item x="1060"/>
        <item x="415"/>
        <item x="130"/>
        <item x="354"/>
        <item x="1119"/>
        <item x="426"/>
        <item x="56"/>
        <item x="1256"/>
        <item x="986"/>
        <item x="1187"/>
        <item x="647"/>
        <item x="13"/>
        <item x="63"/>
        <item x="877"/>
        <item x="686"/>
        <item x="743"/>
        <item x="1148"/>
        <item x="111"/>
        <item x="486"/>
        <item x="994"/>
        <item x="141"/>
        <item t="default"/>
      </items>
    </pivotField>
    <pivotField showAll="0"/>
    <pivotField showAll="0"/>
    <pivotField showAll="0"/>
    <pivotField showAll="0"/>
    <pivotField showAll="0"/>
    <pivotField showAll="0">
      <items count="4">
        <item x="0"/>
        <item h="1" x="2"/>
        <item h="1" x="1"/>
        <item t="default"/>
      </items>
    </pivotField>
    <pivotField dataField="1" showAll="0"/>
    <pivotField dataField="1" showAll="0"/>
    <pivotField showAll="0"/>
    <pivotField showAll="0"/>
    <pivotField showAll="0">
      <items count="6">
        <item x="1"/>
        <item x="0"/>
        <item x="2"/>
        <item x="4"/>
        <item x="3"/>
        <item t="default"/>
      </items>
    </pivotField>
    <pivotField showAll="0">
      <items count="4">
        <item x="2"/>
        <item x="0"/>
        <item x="1"/>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Items count="1">
    <i/>
  </rowItems>
  <colFields count="1">
    <field x="-2"/>
  </colFields>
  <colItems count="2">
    <i>
      <x/>
    </i>
    <i i="1">
      <x v="1"/>
    </i>
  </colItems>
  <dataFields count="2">
    <dataField name="Average of Delivery Time (min)" fld="9" subtotal="average" baseField="0" baseItem="0"/>
    <dataField name="Average of Delays (min)" fld="10" subtotal="average" baseField="0" baseItem="0"/>
  </dataFields>
  <formats count="3">
    <format dxfId="313">
      <pivotArea type="all" dataOnly="0" outline="0" fieldPosition="0"/>
    </format>
    <format dxfId="312">
      <pivotArea outline="0" collapsedLevelsAreSubtotals="1" fieldPosition="0"/>
    </format>
    <format dxfId="311">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6A218F1-9589-4BB0-BAB6-7A520324E20E}" name="PivotTable3"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5:F18" firstHeaderRow="1" firstDataRow="1" firstDataCol="1"/>
  <pivotFields count="19">
    <pivotField dataField="1" showAll="0"/>
    <pivotField showAll="0"/>
    <pivotField numFmtId="22" showAll="0">
      <items count="1278">
        <item x="413"/>
        <item x="1141"/>
        <item x="1222"/>
        <item x="228"/>
        <item x="216"/>
        <item x="268"/>
        <item x="865"/>
        <item x="728"/>
        <item x="1221"/>
        <item x="645"/>
        <item x="544"/>
        <item x="152"/>
        <item x="937"/>
        <item x="74"/>
        <item x="663"/>
        <item x="226"/>
        <item x="632"/>
        <item x="1002"/>
        <item x="80"/>
        <item x="185"/>
        <item x="517"/>
        <item x="408"/>
        <item x="113"/>
        <item x="339"/>
        <item x="293"/>
        <item x="526"/>
        <item x="492"/>
        <item x="610"/>
        <item x="718"/>
        <item x="1075"/>
        <item x="192"/>
        <item x="1130"/>
        <item x="821"/>
        <item x="143"/>
        <item x="837"/>
        <item x="683"/>
        <item x="167"/>
        <item x="660"/>
        <item x="1156"/>
        <item x="614"/>
        <item x="1175"/>
        <item x="1078"/>
        <item x="603"/>
        <item x="90"/>
        <item x="214"/>
        <item x="1058"/>
        <item x="109"/>
        <item x="484"/>
        <item x="810"/>
        <item x="713"/>
        <item x="246"/>
        <item x="565"/>
        <item x="781"/>
        <item x="251"/>
        <item x="479"/>
        <item x="972"/>
        <item x="40"/>
        <item x="4"/>
        <item x="826"/>
        <item x="181"/>
        <item x="1050"/>
        <item x="705"/>
        <item x="496"/>
        <item x="1018"/>
        <item x="1268"/>
        <item x="753"/>
        <item x="201"/>
        <item x="980"/>
        <item x="164"/>
        <item x="400"/>
        <item x="453"/>
        <item x="386"/>
        <item x="779"/>
        <item x="34"/>
        <item x="735"/>
        <item x="261"/>
        <item x="1021"/>
        <item x="889"/>
        <item x="250"/>
        <item x="265"/>
        <item x="356"/>
        <item x="1047"/>
        <item x="633"/>
        <item x="5"/>
        <item x="1057"/>
        <item x="795"/>
        <item x="501"/>
        <item x="242"/>
        <item x="605"/>
        <item x="653"/>
        <item x="29"/>
        <item x="389"/>
        <item x="750"/>
        <item x="567"/>
        <item x="237"/>
        <item x="368"/>
        <item x="886"/>
        <item x="712"/>
        <item x="1190"/>
        <item x="1259"/>
        <item x="643"/>
        <item x="562"/>
        <item x="487"/>
        <item x="189"/>
        <item x="1041"/>
        <item x="447"/>
        <item x="924"/>
        <item x="547"/>
        <item x="1127"/>
        <item x="351"/>
        <item x="348"/>
        <item x="738"/>
        <item x="1077"/>
        <item x="209"/>
        <item x="1147"/>
        <item x="379"/>
        <item x="587"/>
        <item x="693"/>
        <item x="374"/>
        <item x="898"/>
        <item x="145"/>
        <item x="621"/>
        <item x="1151"/>
        <item x="1203"/>
        <item x="258"/>
        <item x="510"/>
        <item x="1189"/>
        <item x="38"/>
        <item x="1223"/>
        <item x="648"/>
        <item x="277"/>
        <item x="445"/>
        <item x="977"/>
        <item x="225"/>
        <item x="1248"/>
        <item x="1198"/>
        <item x="8"/>
        <item x="629"/>
        <item x="313"/>
        <item x="908"/>
        <item x="1"/>
        <item x="731"/>
        <item x="1213"/>
        <item x="543"/>
        <item x="1006"/>
        <item x="302"/>
        <item x="233"/>
        <item x="798"/>
        <item x="541"/>
        <item x="303"/>
        <item x="163"/>
        <item x="2"/>
        <item x="589"/>
        <item x="822"/>
        <item x="357"/>
        <item x="557"/>
        <item x="1085"/>
        <item x="392"/>
        <item x="958"/>
        <item x="1191"/>
        <item x="172"/>
        <item x="667"/>
        <item x="701"/>
        <item x="372"/>
        <item x="204"/>
        <item x="208"/>
        <item x="555"/>
        <item x="1172"/>
        <item x="782"/>
        <item x="1149"/>
        <item x="607"/>
        <item x="9"/>
        <item x="195"/>
        <item x="472"/>
        <item x="482"/>
        <item x="236"/>
        <item x="99"/>
        <item x="617"/>
        <item x="868"/>
        <item x="421"/>
        <item x="341"/>
        <item x="27"/>
        <item x="358"/>
        <item x="622"/>
        <item x="256"/>
        <item x="1186"/>
        <item x="575"/>
        <item x="688"/>
        <item x="156"/>
        <item x="373"/>
        <item x="1010"/>
        <item x="454"/>
        <item x="885"/>
        <item x="166"/>
        <item x="309"/>
        <item x="262"/>
        <item x="227"/>
        <item x="290"/>
        <item x="1201"/>
        <item x="1178"/>
        <item x="851"/>
        <item x="522"/>
        <item x="175"/>
        <item x="1052"/>
        <item x="481"/>
        <item x="95"/>
        <item x="883"/>
        <item x="658"/>
        <item x="869"/>
        <item x="996"/>
        <item x="554"/>
        <item x="138"/>
        <item x="719"/>
        <item x="78"/>
        <item x="52"/>
        <item x="94"/>
        <item x="298"/>
        <item x="444"/>
        <item x="1247"/>
        <item x="961"/>
        <item x="292"/>
        <item x="703"/>
        <item x="982"/>
        <item x="754"/>
        <item x="608"/>
        <item x="1199"/>
        <item x="1049"/>
        <item x="35"/>
        <item x="1126"/>
        <item x="1001"/>
        <item x="196"/>
        <item x="19"/>
        <item x="476"/>
        <item x="271"/>
        <item x="634"/>
        <item x="315"/>
        <item x="435"/>
        <item x="158"/>
        <item x="862"/>
        <item x="860"/>
        <item x="350"/>
        <item x="429"/>
        <item x="184"/>
        <item x="880"/>
        <item x="1105"/>
        <item x="662"/>
        <item x="129"/>
        <item x="1073"/>
        <item x="71"/>
        <item x="366"/>
        <item x="410"/>
        <item x="231"/>
        <item x="53"/>
        <item x="895"/>
        <item x="316"/>
        <item x="745"/>
        <item x="110"/>
        <item x="1225"/>
        <item x="1209"/>
        <item x="45"/>
        <item x="1174"/>
        <item x="266"/>
        <item x="858"/>
        <item x="505"/>
        <item x="855"/>
        <item x="716"/>
        <item x="1134"/>
        <item x="1038"/>
        <item x="347"/>
        <item x="1113"/>
        <item x="1188"/>
        <item x="123"/>
        <item x="1208"/>
        <item x="771"/>
        <item x="1240"/>
        <item x="1254"/>
        <item x="245"/>
        <item x="955"/>
        <item x="503"/>
        <item x="1146"/>
        <item x="1153"/>
        <item x="260"/>
        <item x="48"/>
        <item x="1215"/>
        <item x="307"/>
        <item x="720"/>
        <item x="777"/>
        <item x="353"/>
        <item x="1091"/>
        <item x="935"/>
        <item x="794"/>
        <item x="692"/>
        <item x="768"/>
        <item x="553"/>
        <item x="1138"/>
        <item x="531"/>
        <item x="537"/>
        <item x="1103"/>
        <item x="103"/>
        <item x="975"/>
        <item x="135"/>
        <item x="305"/>
        <item x="462"/>
        <item x="1100"/>
        <item x="824"/>
        <item x="500"/>
        <item x="560"/>
        <item x="1237"/>
        <item x="295"/>
        <item x="446"/>
        <item x="1233"/>
        <item x="678"/>
        <item x="722"/>
        <item x="455"/>
        <item x="1095"/>
        <item x="508"/>
        <item x="1048"/>
        <item x="1243"/>
        <item x="516"/>
        <item x="1235"/>
        <item x="212"/>
        <item x="1054"/>
        <item x="1107"/>
        <item x="1260"/>
        <item x="805"/>
        <item x="36"/>
        <item x="360"/>
        <item x="1070"/>
        <item x="620"/>
        <item x="799"/>
        <item x="965"/>
        <item x="1234"/>
        <item x="706"/>
        <item x="119"/>
        <item x="345"/>
        <item x="1160"/>
        <item x="478"/>
        <item x="176"/>
        <item x="559"/>
        <item x="1275"/>
        <item x="613"/>
        <item x="680"/>
        <item x="159"/>
        <item x="1129"/>
        <item x="1024"/>
        <item x="564"/>
        <item x="289"/>
        <item x="721"/>
        <item x="676"/>
        <item x="409"/>
        <item x="533"/>
        <item x="369"/>
        <item x="910"/>
        <item x="403"/>
        <item x="169"/>
        <item x="928"/>
        <item x="561"/>
        <item x="330"/>
        <item x="987"/>
        <item x="551"/>
        <item x="1065"/>
        <item x="616"/>
        <item x="355"/>
        <item x="1053"/>
        <item x="884"/>
        <item x="929"/>
        <item x="685"/>
        <item x="536"/>
        <item x="1011"/>
        <item x="96"/>
        <item x="10"/>
        <item x="91"/>
        <item x="1131"/>
        <item x="867"/>
        <item x="442"/>
        <item x="549"/>
        <item x="969"/>
        <item x="661"/>
        <item x="168"/>
        <item x="1039"/>
        <item x="402"/>
        <item x="952"/>
        <item x="970"/>
        <item x="710"/>
        <item x="873"/>
        <item x="874"/>
        <item x="700"/>
        <item x="279"/>
        <item x="1202"/>
        <item x="1064"/>
        <item x="1114"/>
        <item x="342"/>
        <item x="377"/>
        <item x="1007"/>
        <item x="788"/>
        <item x="582"/>
        <item x="836"/>
        <item x="46"/>
        <item x="1080"/>
        <item x="776"/>
        <item x="628"/>
        <item x="748"/>
        <item x="125"/>
        <item x="118"/>
        <item x="207"/>
        <item x="202"/>
        <item x="70"/>
        <item x="571"/>
        <item x="124"/>
        <item x="12"/>
        <item x="297"/>
        <item x="418"/>
        <item x="749"/>
        <item x="101"/>
        <item x="333"/>
        <item x="513"/>
        <item x="742"/>
        <item x="311"/>
        <item x="65"/>
        <item x="951"/>
        <item x="999"/>
        <item x="73"/>
        <item x="580"/>
        <item x="1253"/>
        <item x="623"/>
        <item x="817"/>
        <item x="428"/>
        <item x="539"/>
        <item x="1249"/>
        <item x="20"/>
        <item x="280"/>
        <item x="1055"/>
        <item x="1086"/>
        <item x="205"/>
        <item x="808"/>
        <item x="450"/>
        <item x="434"/>
        <item x="267"/>
        <item x="864"/>
        <item x="157"/>
        <item x="671"/>
        <item x="586"/>
        <item x="789"/>
        <item x="1099"/>
        <item x="527"/>
        <item x="174"/>
        <item x="1177"/>
        <item x="24"/>
        <item x="14"/>
        <item x="210"/>
        <item x="200"/>
        <item x="1169"/>
        <item x="456"/>
        <item x="255"/>
        <item x="171"/>
        <item x="1242"/>
        <item x="83"/>
        <item x="466"/>
        <item x="532"/>
        <item x="3"/>
        <item x="675"/>
        <item x="1063"/>
        <item x="652"/>
        <item x="1164"/>
        <item x="395"/>
        <item x="1066"/>
        <item x="222"/>
        <item x="121"/>
        <item x="595"/>
        <item x="137"/>
        <item x="235"/>
        <item x="104"/>
        <item x="131"/>
        <item x="1179"/>
        <item x="1029"/>
        <item x="1034"/>
        <item x="708"/>
        <item x="791"/>
        <item x="1180"/>
        <item x="468"/>
        <item x="1044"/>
        <item x="470"/>
        <item x="524"/>
        <item x="57"/>
        <item x="183"/>
        <item x="699"/>
        <item x="146"/>
        <item x="717"/>
        <item x="257"/>
        <item x="328"/>
        <item x="427"/>
        <item x="1112"/>
        <item x="1207"/>
        <item x="1150"/>
        <item x="815"/>
        <item x="493"/>
        <item x="840"/>
        <item x="830"/>
        <item x="925"/>
        <item x="825"/>
        <item x="287"/>
        <item x="114"/>
        <item x="576"/>
        <item x="1096"/>
        <item x="1152"/>
        <item x="963"/>
        <item x="483"/>
        <item x="674"/>
        <item x="723"/>
        <item x="1051"/>
        <item x="179"/>
        <item x="956"/>
        <item x="1197"/>
        <item x="665"/>
        <item x="449"/>
        <item x="241"/>
        <item x="334"/>
        <item x="82"/>
        <item x="1176"/>
        <item x="953"/>
        <item x="950"/>
        <item x="631"/>
        <item x="1255"/>
        <item x="948"/>
        <item x="436"/>
        <item x="276"/>
        <item x="1244"/>
        <item x="344"/>
        <item x="1218"/>
        <item x="829"/>
        <item x="920"/>
        <item x="762"/>
        <item x="461"/>
        <item x="1123"/>
        <item x="93"/>
        <item x="1246"/>
        <item x="506"/>
        <item x="726"/>
        <item x="1170"/>
        <item x="943"/>
        <item x="285"/>
        <item x="636"/>
        <item x="422"/>
        <item x="1067"/>
        <item x="1098"/>
        <item x="120"/>
        <item x="968"/>
        <item x="741"/>
        <item x="197"/>
        <item x="1236"/>
        <item x="739"/>
        <item x="87"/>
        <item x="1074"/>
        <item x="16"/>
        <item x="649"/>
        <item x="936"/>
        <item x="306"/>
        <item x="474"/>
        <item x="983"/>
        <item x="1135"/>
        <item x="973"/>
        <item x="77"/>
        <item x="806"/>
        <item x="1089"/>
        <item x="178"/>
        <item x="906"/>
        <item x="1043"/>
        <item x="695"/>
        <item x="1000"/>
        <item x="870"/>
        <item x="737"/>
        <item x="127"/>
        <item x="879"/>
        <item x="1097"/>
        <item x="813"/>
        <item x="847"/>
        <item x="770"/>
        <item x="1084"/>
        <item x="448"/>
        <item x="471"/>
        <item x="451"/>
        <item x="702"/>
        <item x="1137"/>
        <item x="1241"/>
        <item x="1196"/>
        <item x="592"/>
        <item x="1258"/>
        <item x="59"/>
        <item x="785"/>
        <item x="252"/>
        <item x="391"/>
        <item x="1165"/>
        <item x="92"/>
        <item x="881"/>
        <item x="1115"/>
        <item x="1168"/>
        <item x="0"/>
        <item x="751"/>
        <item x="47"/>
        <item x="76"/>
        <item x="491"/>
        <item x="149"/>
        <item x="714"/>
        <item x="1212"/>
        <item x="640"/>
        <item x="511"/>
        <item x="593"/>
        <item x="452"/>
        <item x="521"/>
        <item x="459"/>
        <item x="393"/>
        <item x="602"/>
        <item x="793"/>
        <item x="746"/>
        <item x="132"/>
        <item x="912"/>
        <item x="1211"/>
        <item x="947"/>
        <item x="512"/>
        <item x="1030"/>
        <item x="590"/>
        <item x="834"/>
        <item x="325"/>
        <item x="229"/>
        <item x="25"/>
        <item x="440"/>
        <item x="896"/>
        <item x="18"/>
        <item x="1017"/>
        <item x="112"/>
        <item x="1088"/>
        <item x="238"/>
        <item x="240"/>
        <item x="475"/>
        <item x="814"/>
        <item x="585"/>
        <item x="244"/>
        <item x="424"/>
        <item x="911"/>
        <item x="1270"/>
        <item x="816"/>
        <item x="1004"/>
        <item x="578"/>
        <item x="416"/>
        <item x="423"/>
        <item x="945"/>
        <item x="1081"/>
        <item x="1082"/>
        <item x="300"/>
        <item x="321"/>
        <item x="573"/>
        <item x="775"/>
        <item x="364"/>
        <item x="319"/>
        <item x="336"/>
        <item x="1019"/>
        <item x="1224"/>
        <item x="1276"/>
        <item x="480"/>
        <item x="51"/>
        <item x="283"/>
        <item x="161"/>
        <item x="75"/>
        <item x="985"/>
        <item x="1154"/>
        <item x="933"/>
        <item x="625"/>
        <item x="568"/>
        <item x="803"/>
        <item x="97"/>
        <item x="774"/>
        <item x="579"/>
        <item x="638"/>
        <item x="340"/>
        <item x="224"/>
        <item x="84"/>
        <item x="43"/>
        <item x="1195"/>
        <item x="411"/>
        <item x="583"/>
        <item x="378"/>
        <item x="838"/>
        <item x="919"/>
        <item x="569"/>
        <item x="784"/>
        <item x="773"/>
        <item x="866"/>
        <item x="381"/>
        <item x="800"/>
        <item x="188"/>
        <item x="1183"/>
        <item x="380"/>
        <item x="611"/>
        <item x="349"/>
        <item x="535"/>
        <item x="182"/>
        <item x="320"/>
        <item x="960"/>
        <item x="1219"/>
        <item x="1068"/>
        <item x="1228"/>
        <item x="17"/>
        <item x="552"/>
        <item x="697"/>
        <item x="211"/>
        <item x="1206"/>
        <item x="153"/>
        <item x="346"/>
        <item x="752"/>
        <item x="1020"/>
        <item x="918"/>
        <item x="494"/>
        <item x="42"/>
        <item x="162"/>
        <item x="650"/>
        <item x="441"/>
        <item x="736"/>
        <item x="215"/>
        <item x="281"/>
        <item x="921"/>
        <item x="849"/>
        <item x="490"/>
        <item x="473"/>
        <item x="923"/>
        <item x="457"/>
        <item x="1155"/>
        <item x="243"/>
        <item x="1122"/>
        <item x="1194"/>
        <item x="1166"/>
        <item x="1133"/>
        <item x="734"/>
        <item x="134"/>
        <item x="1008"/>
        <item x="1159"/>
        <item x="458"/>
        <item x="213"/>
        <item x="367"/>
        <item x="221"/>
        <item x="219"/>
        <item x="835"/>
        <item x="128"/>
        <item x="1016"/>
        <item x="397"/>
        <item x="856"/>
        <item x="431"/>
        <item x="15"/>
        <item x="1014"/>
        <item x="698"/>
        <item x="763"/>
        <item x="525"/>
        <item x="637"/>
        <item x="323"/>
        <item x="1032"/>
        <item x="1229"/>
        <item x="891"/>
        <item x="915"/>
        <item x="382"/>
        <item x="767"/>
        <item x="1157"/>
        <item x="757"/>
        <item x="274"/>
        <item x="509"/>
        <item x="1181"/>
        <item x="419"/>
        <item x="934"/>
        <item x="588"/>
        <item x="594"/>
        <item x="832"/>
        <item x="58"/>
        <item x="538"/>
        <item x="469"/>
        <item x="264"/>
        <item x="577"/>
        <item x="992"/>
        <item x="1012"/>
        <item x="893"/>
        <item x="962"/>
        <item x="278"/>
        <item x="30"/>
        <item x="659"/>
        <item x="606"/>
        <item x="1210"/>
        <item x="33"/>
        <item x="390"/>
        <item x="760"/>
        <item x="598"/>
        <item x="845"/>
        <item x="488"/>
        <item x="591"/>
        <item x="1227"/>
        <item x="1239"/>
        <item x="430"/>
        <item x="67"/>
        <item x="64"/>
        <item x="294"/>
        <item x="966"/>
        <item x="107"/>
        <item x="1109"/>
        <item x="984"/>
        <item x="853"/>
        <item x="724"/>
        <item x="1124"/>
        <item x="833"/>
        <item x="1079"/>
        <item x="971"/>
        <item x="1245"/>
        <item x="635"/>
        <item x="669"/>
        <item x="467"/>
        <item x="599"/>
        <item x="1104"/>
        <item x="876"/>
        <item x="930"/>
        <item x="848"/>
        <item x="882"/>
        <item x="604"/>
        <item x="959"/>
        <item x="133"/>
        <item x="32"/>
        <item x="1269"/>
        <item x="463"/>
        <item x="687"/>
        <item x="907"/>
        <item x="694"/>
        <item x="54"/>
        <item x="556"/>
        <item x="998"/>
        <item x="1025"/>
        <item x="796"/>
        <item x="1083"/>
        <item x="217"/>
        <item x="1040"/>
        <item x="682"/>
        <item x="558"/>
        <item x="144"/>
        <item x="417"/>
        <item x="1265"/>
        <item x="639"/>
        <item x="709"/>
        <item x="944"/>
        <item x="704"/>
        <item x="819"/>
        <item x="1144"/>
        <item x="1027"/>
        <item x="1252"/>
        <item x="850"/>
        <item x="155"/>
        <item x="41"/>
        <item x="913"/>
        <item x="498"/>
        <item x="642"/>
        <item x="139"/>
        <item x="1161"/>
        <item x="542"/>
        <item x="997"/>
        <item x="841"/>
        <item x="981"/>
        <item x="1173"/>
        <item x="766"/>
        <item x="1273"/>
        <item x="909"/>
        <item x="523"/>
        <item x="967"/>
        <item x="66"/>
        <item x="22"/>
        <item x="329"/>
        <item x="1042"/>
        <item x="1184"/>
        <item x="1185"/>
        <item x="407"/>
        <item x="160"/>
        <item x="843"/>
        <item x="1031"/>
        <item x="938"/>
        <item x="1035"/>
        <item x="331"/>
        <item x="1145"/>
        <item x="1142"/>
        <item x="654"/>
        <item x="1267"/>
        <item x="917"/>
        <item x="26"/>
        <item x="901"/>
        <item x="656"/>
        <item x="376"/>
        <item x="759"/>
        <item x="39"/>
        <item x="690"/>
        <item x="747"/>
        <item x="190"/>
        <item x="193"/>
        <item x="1193"/>
        <item x="1251"/>
        <item x="361"/>
        <item x="584"/>
        <item x="546"/>
        <item x="314"/>
        <item x="988"/>
        <item x="21"/>
        <item x="1257"/>
        <item x="839"/>
        <item x="1128"/>
        <item x="433"/>
        <item x="1121"/>
        <item x="651"/>
        <item x="946"/>
        <item x="778"/>
        <item x="899"/>
        <item x="931"/>
        <item x="914"/>
        <item x="601"/>
        <item x="1009"/>
        <item x="758"/>
        <item x="106"/>
        <item x="529"/>
        <item x="729"/>
        <item x="1182"/>
        <item x="399"/>
        <item x="812"/>
        <item x="126"/>
        <item x="150"/>
        <item x="641"/>
        <item x="630"/>
        <item x="979"/>
        <item x="619"/>
        <item x="11"/>
        <item x="79"/>
        <item x="756"/>
        <item x="62"/>
        <item x="1046"/>
        <item x="317"/>
        <item x="247"/>
        <item x="69"/>
        <item x="180"/>
        <item x="792"/>
        <item x="304"/>
        <item x="807"/>
        <item x="615"/>
        <item x="7"/>
        <item x="1026"/>
        <item x="31"/>
        <item x="495"/>
        <item x="897"/>
        <item x="198"/>
        <item x="1238"/>
        <item x="857"/>
        <item x="44"/>
        <item x="1163"/>
        <item x="1231"/>
        <item x="23"/>
        <item x="1232"/>
        <item x="677"/>
        <item x="301"/>
        <item x="783"/>
        <item x="1230"/>
        <item x="600"/>
        <item x="624"/>
        <item x="1140"/>
        <item x="50"/>
        <item x="299"/>
        <item x="596"/>
        <item x="1204"/>
        <item x="764"/>
        <item x="234"/>
        <item x="187"/>
        <item x="1171"/>
        <item x="199"/>
        <item x="878"/>
        <item x="1101"/>
        <item x="60"/>
        <item x="949"/>
        <item x="1023"/>
        <item x="550"/>
        <item x="68"/>
        <item x="570"/>
        <item x="964"/>
        <item x="248"/>
        <item x="460"/>
        <item x="900"/>
        <item x="432"/>
        <item x="485"/>
        <item x="398"/>
        <item x="443"/>
        <item x="1076"/>
        <item x="259"/>
        <item x="385"/>
        <item x="989"/>
        <item x="820"/>
        <item x="902"/>
        <item x="666"/>
        <item x="664"/>
        <item x="401"/>
        <item x="1059"/>
        <item x="324"/>
        <item x="504"/>
        <item x="98"/>
        <item x="288"/>
        <item x="1274"/>
        <item x="173"/>
        <item x="828"/>
        <item x="672"/>
        <item x="1094"/>
        <item x="668"/>
        <item x="275"/>
        <item x="230"/>
        <item x="609"/>
        <item x="414"/>
        <item x="689"/>
        <item x="1226"/>
        <item x="696"/>
        <item x="725"/>
        <item x="545"/>
        <item x="976"/>
        <item x="122"/>
        <item x="744"/>
        <item x="72"/>
        <item x="273"/>
        <item x="1037"/>
        <item x="1036"/>
        <item x="1045"/>
        <item x="733"/>
        <item x="684"/>
        <item x="151"/>
        <item x="337"/>
        <item x="875"/>
        <item x="55"/>
        <item x="905"/>
        <item x="1217"/>
        <item x="420"/>
        <item x="1110"/>
        <item x="765"/>
        <item x="396"/>
        <item x="1072"/>
        <item x="284"/>
        <item x="362"/>
        <item x="802"/>
        <item x="974"/>
        <item x="932"/>
        <item x="489"/>
        <item x="1263"/>
        <item x="818"/>
        <item x="343"/>
        <item x="804"/>
        <item x="852"/>
        <item x="49"/>
        <item x="332"/>
        <item x="375"/>
        <item x="352"/>
        <item x="993"/>
        <item x="534"/>
        <item x="657"/>
        <item x="673"/>
        <item x="772"/>
        <item x="154"/>
        <item x="387"/>
        <item x="499"/>
        <item x="335"/>
        <item x="903"/>
        <item x="308"/>
        <item x="89"/>
        <item x="1116"/>
        <item x="254"/>
        <item x="85"/>
        <item x="326"/>
        <item x="859"/>
        <item x="371"/>
        <item x="394"/>
        <item x="861"/>
        <item x="1158"/>
        <item x="887"/>
        <item x="926"/>
        <item x="941"/>
        <item x="61"/>
        <item x="1108"/>
        <item x="1162"/>
        <item x="1005"/>
        <item x="191"/>
        <item x="6"/>
        <item x="581"/>
        <item x="518"/>
        <item x="940"/>
        <item x="842"/>
        <item x="740"/>
        <item x="1015"/>
        <item x="732"/>
        <item x="363"/>
        <item x="1062"/>
        <item x="425"/>
        <item x="1111"/>
        <item x="761"/>
        <item x="502"/>
        <item x="384"/>
        <item x="514"/>
        <item x="646"/>
        <item x="1220"/>
        <item x="916"/>
        <item x="1143"/>
        <item x="1271"/>
        <item x="730"/>
        <item x="871"/>
        <item x="942"/>
        <item x="1132"/>
        <item x="566"/>
        <item x="108"/>
        <item x="1118"/>
        <item x="232"/>
        <item x="359"/>
        <item x="406"/>
        <item x="249"/>
        <item x="1216"/>
        <item x="780"/>
        <item x="612"/>
        <item x="957"/>
        <item x="312"/>
        <item x="497"/>
        <item x="978"/>
        <item x="1167"/>
        <item x="239"/>
        <item x="711"/>
        <item x="823"/>
        <item x="1200"/>
        <item x="100"/>
        <item x="1061"/>
        <item x="1139"/>
        <item x="572"/>
        <item x="1056"/>
        <item x="383"/>
        <item x="892"/>
        <item x="186"/>
        <item x="28"/>
        <item x="1266"/>
        <item x="465"/>
        <item x="809"/>
        <item x="412"/>
        <item x="1250"/>
        <item x="1092"/>
        <item x="296"/>
        <item x="1087"/>
        <item x="655"/>
        <item x="787"/>
        <item x="203"/>
        <item x="327"/>
        <item x="1136"/>
        <item x="1102"/>
        <item x="644"/>
        <item x="263"/>
        <item x="1117"/>
        <item x="626"/>
        <item x="681"/>
        <item x="827"/>
        <item x="142"/>
        <item x="220"/>
        <item x="727"/>
        <item x="439"/>
        <item x="530"/>
        <item x="1071"/>
        <item x="1003"/>
        <item x="520"/>
        <item x="282"/>
        <item x="627"/>
        <item x="528"/>
        <item x="991"/>
        <item x="831"/>
        <item x="170"/>
        <item x="37"/>
        <item x="370"/>
        <item x="116"/>
        <item x="477"/>
        <item x="618"/>
        <item x="548"/>
        <item x="801"/>
        <item x="519"/>
        <item x="515"/>
        <item x="1093"/>
        <item x="786"/>
        <item x="1033"/>
        <item x="904"/>
        <item x="1205"/>
        <item x="310"/>
        <item x="464"/>
        <item x="811"/>
        <item x="927"/>
        <item x="707"/>
        <item x="194"/>
        <item x="995"/>
        <item x="797"/>
        <item x="136"/>
        <item x="1264"/>
        <item x="437"/>
        <item x="769"/>
        <item x="117"/>
        <item x="1090"/>
        <item x="1013"/>
        <item x="223"/>
        <item x="1125"/>
        <item x="954"/>
        <item x="291"/>
        <item x="272"/>
        <item x="1272"/>
        <item x="140"/>
        <item x="165"/>
        <item x="102"/>
        <item x="939"/>
        <item x="1028"/>
        <item x="790"/>
        <item x="507"/>
        <item x="404"/>
        <item x="1261"/>
        <item x="574"/>
        <item x="888"/>
        <item x="540"/>
        <item x="1192"/>
        <item x="679"/>
        <item x="1022"/>
        <item x="922"/>
        <item x="269"/>
        <item x="990"/>
        <item x="1120"/>
        <item x="1069"/>
        <item x="147"/>
        <item x="438"/>
        <item x="597"/>
        <item x="322"/>
        <item x="563"/>
        <item x="81"/>
        <item x="1214"/>
        <item x="863"/>
        <item x="105"/>
        <item x="388"/>
        <item x="691"/>
        <item x="177"/>
        <item x="755"/>
        <item x="1262"/>
        <item x="318"/>
        <item x="1106"/>
        <item x="253"/>
        <item x="854"/>
        <item x="844"/>
        <item x="88"/>
        <item x="218"/>
        <item x="890"/>
        <item x="86"/>
        <item x="846"/>
        <item x="365"/>
        <item x="270"/>
        <item x="405"/>
        <item x="286"/>
        <item x="115"/>
        <item x="338"/>
        <item x="206"/>
        <item x="670"/>
        <item x="715"/>
        <item x="148"/>
        <item x="872"/>
        <item x="894"/>
        <item x="1060"/>
        <item x="415"/>
        <item x="130"/>
        <item x="354"/>
        <item x="1119"/>
        <item x="426"/>
        <item x="56"/>
        <item x="1256"/>
        <item x="986"/>
        <item x="1187"/>
        <item x="647"/>
        <item x="13"/>
        <item x="63"/>
        <item x="877"/>
        <item x="686"/>
        <item x="743"/>
        <item x="1148"/>
        <item x="111"/>
        <item x="486"/>
        <item x="994"/>
        <item x="141"/>
        <item t="default"/>
      </items>
    </pivotField>
    <pivotField showAll="0"/>
    <pivotField axis="axisRow" showAll="0">
      <items count="3">
        <item x="1"/>
        <item x="0"/>
        <item t="default"/>
      </items>
    </pivotField>
    <pivotField showAll="0"/>
    <pivotField showAll="0"/>
    <pivotField showAll="0"/>
    <pivotField showAll="0">
      <items count="4">
        <item x="0"/>
        <item h="1" x="2"/>
        <item h="1" x="1"/>
        <item t="default"/>
      </items>
    </pivotField>
    <pivotField showAll="0"/>
    <pivotField showAll="0"/>
    <pivotField showAll="0"/>
    <pivotField showAll="0"/>
    <pivotField showAll="0">
      <items count="6">
        <item x="1"/>
        <item x="0"/>
        <item x="2"/>
        <item x="4"/>
        <item x="3"/>
        <item t="default"/>
      </items>
    </pivotField>
    <pivotField showAll="0">
      <items count="4">
        <item x="2"/>
        <item x="0"/>
        <item x="1"/>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4"/>
  </rowFields>
  <rowItems count="3">
    <i>
      <x/>
    </i>
    <i>
      <x v="1"/>
    </i>
    <i t="grand">
      <x/>
    </i>
  </rowItems>
  <colItems count="1">
    <i/>
  </colItems>
  <dataFields count="1">
    <dataField name="Count of Order ID" fld="0"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53A0C51-E2D2-4D45-B3F2-FDAF243E4253}" name="PivotTable2"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B19" firstHeaderRow="1" firstDataRow="1" firstDataCol="1"/>
  <pivotFields count="19">
    <pivotField dataField="1" showAll="0"/>
    <pivotField showAll="0"/>
    <pivotField numFmtId="22" showAll="0">
      <items count="1278">
        <item x="413"/>
        <item x="1141"/>
        <item x="1222"/>
        <item x="228"/>
        <item x="216"/>
        <item x="268"/>
        <item x="865"/>
        <item x="728"/>
        <item x="1221"/>
        <item x="645"/>
        <item x="544"/>
        <item x="152"/>
        <item x="937"/>
        <item x="74"/>
        <item x="663"/>
        <item x="226"/>
        <item x="632"/>
        <item x="1002"/>
        <item x="80"/>
        <item x="185"/>
        <item x="517"/>
        <item x="408"/>
        <item x="113"/>
        <item x="339"/>
        <item x="293"/>
        <item x="526"/>
        <item x="492"/>
        <item x="610"/>
        <item x="718"/>
        <item x="1075"/>
        <item x="192"/>
        <item x="1130"/>
        <item x="821"/>
        <item x="143"/>
        <item x="837"/>
        <item x="683"/>
        <item x="167"/>
        <item x="660"/>
        <item x="1156"/>
        <item x="614"/>
        <item x="1175"/>
        <item x="1078"/>
        <item x="603"/>
        <item x="90"/>
        <item x="214"/>
        <item x="1058"/>
        <item x="109"/>
        <item x="484"/>
        <item x="810"/>
        <item x="713"/>
        <item x="246"/>
        <item x="565"/>
        <item x="781"/>
        <item x="251"/>
        <item x="479"/>
        <item x="972"/>
        <item x="40"/>
        <item x="4"/>
        <item x="826"/>
        <item x="181"/>
        <item x="1050"/>
        <item x="705"/>
        <item x="496"/>
        <item x="1018"/>
        <item x="1268"/>
        <item x="753"/>
        <item x="201"/>
        <item x="980"/>
        <item x="164"/>
        <item x="400"/>
        <item x="453"/>
        <item x="386"/>
        <item x="779"/>
        <item x="34"/>
        <item x="735"/>
        <item x="261"/>
        <item x="1021"/>
        <item x="889"/>
        <item x="250"/>
        <item x="265"/>
        <item x="356"/>
        <item x="1047"/>
        <item x="633"/>
        <item x="5"/>
        <item x="1057"/>
        <item x="795"/>
        <item x="501"/>
        <item x="242"/>
        <item x="605"/>
        <item x="653"/>
        <item x="29"/>
        <item x="389"/>
        <item x="750"/>
        <item x="567"/>
        <item x="237"/>
        <item x="368"/>
        <item x="886"/>
        <item x="712"/>
        <item x="1190"/>
        <item x="1259"/>
        <item x="643"/>
        <item x="562"/>
        <item x="487"/>
        <item x="189"/>
        <item x="1041"/>
        <item x="447"/>
        <item x="924"/>
        <item x="547"/>
        <item x="1127"/>
        <item x="351"/>
        <item x="348"/>
        <item x="738"/>
        <item x="1077"/>
        <item x="209"/>
        <item x="1147"/>
        <item x="379"/>
        <item x="587"/>
        <item x="693"/>
        <item x="374"/>
        <item x="898"/>
        <item x="145"/>
        <item x="621"/>
        <item x="1151"/>
        <item x="1203"/>
        <item x="258"/>
        <item x="510"/>
        <item x="1189"/>
        <item x="38"/>
        <item x="1223"/>
        <item x="648"/>
        <item x="277"/>
        <item x="445"/>
        <item x="977"/>
        <item x="225"/>
        <item x="1248"/>
        <item x="1198"/>
        <item x="8"/>
        <item x="629"/>
        <item x="313"/>
        <item x="908"/>
        <item x="1"/>
        <item x="731"/>
        <item x="1213"/>
        <item x="543"/>
        <item x="1006"/>
        <item x="302"/>
        <item x="233"/>
        <item x="798"/>
        <item x="541"/>
        <item x="303"/>
        <item x="163"/>
        <item x="2"/>
        <item x="589"/>
        <item x="822"/>
        <item x="357"/>
        <item x="557"/>
        <item x="1085"/>
        <item x="392"/>
        <item x="958"/>
        <item x="1191"/>
        <item x="172"/>
        <item x="667"/>
        <item x="701"/>
        <item x="372"/>
        <item x="204"/>
        <item x="208"/>
        <item x="555"/>
        <item x="1172"/>
        <item x="782"/>
        <item x="1149"/>
        <item x="607"/>
        <item x="9"/>
        <item x="195"/>
        <item x="472"/>
        <item x="482"/>
        <item x="236"/>
        <item x="99"/>
        <item x="617"/>
        <item x="868"/>
        <item x="421"/>
        <item x="341"/>
        <item x="27"/>
        <item x="358"/>
        <item x="622"/>
        <item x="256"/>
        <item x="1186"/>
        <item x="575"/>
        <item x="688"/>
        <item x="156"/>
        <item x="373"/>
        <item x="1010"/>
        <item x="454"/>
        <item x="885"/>
        <item x="166"/>
        <item x="309"/>
        <item x="262"/>
        <item x="227"/>
        <item x="290"/>
        <item x="1201"/>
        <item x="1178"/>
        <item x="851"/>
        <item x="522"/>
        <item x="175"/>
        <item x="1052"/>
        <item x="481"/>
        <item x="95"/>
        <item x="883"/>
        <item x="658"/>
        <item x="869"/>
        <item x="996"/>
        <item x="554"/>
        <item x="138"/>
        <item x="719"/>
        <item x="78"/>
        <item x="52"/>
        <item x="94"/>
        <item x="298"/>
        <item x="444"/>
        <item x="1247"/>
        <item x="961"/>
        <item x="292"/>
        <item x="703"/>
        <item x="982"/>
        <item x="754"/>
        <item x="608"/>
        <item x="1199"/>
        <item x="1049"/>
        <item x="35"/>
        <item x="1126"/>
        <item x="1001"/>
        <item x="196"/>
        <item x="19"/>
        <item x="476"/>
        <item x="271"/>
        <item x="634"/>
        <item x="315"/>
        <item x="435"/>
        <item x="158"/>
        <item x="862"/>
        <item x="860"/>
        <item x="350"/>
        <item x="429"/>
        <item x="184"/>
        <item x="880"/>
        <item x="1105"/>
        <item x="662"/>
        <item x="129"/>
        <item x="1073"/>
        <item x="71"/>
        <item x="366"/>
        <item x="410"/>
        <item x="231"/>
        <item x="53"/>
        <item x="895"/>
        <item x="316"/>
        <item x="745"/>
        <item x="110"/>
        <item x="1225"/>
        <item x="1209"/>
        <item x="45"/>
        <item x="1174"/>
        <item x="266"/>
        <item x="858"/>
        <item x="505"/>
        <item x="855"/>
        <item x="716"/>
        <item x="1134"/>
        <item x="1038"/>
        <item x="347"/>
        <item x="1113"/>
        <item x="1188"/>
        <item x="123"/>
        <item x="1208"/>
        <item x="771"/>
        <item x="1240"/>
        <item x="1254"/>
        <item x="245"/>
        <item x="955"/>
        <item x="503"/>
        <item x="1146"/>
        <item x="1153"/>
        <item x="260"/>
        <item x="48"/>
        <item x="1215"/>
        <item x="307"/>
        <item x="720"/>
        <item x="777"/>
        <item x="353"/>
        <item x="1091"/>
        <item x="935"/>
        <item x="794"/>
        <item x="692"/>
        <item x="768"/>
        <item x="553"/>
        <item x="1138"/>
        <item x="531"/>
        <item x="537"/>
        <item x="1103"/>
        <item x="103"/>
        <item x="975"/>
        <item x="135"/>
        <item x="305"/>
        <item x="462"/>
        <item x="1100"/>
        <item x="824"/>
        <item x="500"/>
        <item x="560"/>
        <item x="1237"/>
        <item x="295"/>
        <item x="446"/>
        <item x="1233"/>
        <item x="678"/>
        <item x="722"/>
        <item x="455"/>
        <item x="1095"/>
        <item x="508"/>
        <item x="1048"/>
        <item x="1243"/>
        <item x="516"/>
        <item x="1235"/>
        <item x="212"/>
        <item x="1054"/>
        <item x="1107"/>
        <item x="1260"/>
        <item x="805"/>
        <item x="36"/>
        <item x="360"/>
        <item x="1070"/>
        <item x="620"/>
        <item x="799"/>
        <item x="965"/>
        <item x="1234"/>
        <item x="706"/>
        <item x="119"/>
        <item x="345"/>
        <item x="1160"/>
        <item x="478"/>
        <item x="176"/>
        <item x="559"/>
        <item x="1275"/>
        <item x="613"/>
        <item x="680"/>
        <item x="159"/>
        <item x="1129"/>
        <item x="1024"/>
        <item x="564"/>
        <item x="289"/>
        <item x="721"/>
        <item x="676"/>
        <item x="409"/>
        <item x="533"/>
        <item x="369"/>
        <item x="910"/>
        <item x="403"/>
        <item x="169"/>
        <item x="928"/>
        <item x="561"/>
        <item x="330"/>
        <item x="987"/>
        <item x="551"/>
        <item x="1065"/>
        <item x="616"/>
        <item x="355"/>
        <item x="1053"/>
        <item x="884"/>
        <item x="929"/>
        <item x="685"/>
        <item x="536"/>
        <item x="1011"/>
        <item x="96"/>
        <item x="10"/>
        <item x="91"/>
        <item x="1131"/>
        <item x="867"/>
        <item x="442"/>
        <item x="549"/>
        <item x="969"/>
        <item x="661"/>
        <item x="168"/>
        <item x="1039"/>
        <item x="402"/>
        <item x="952"/>
        <item x="970"/>
        <item x="710"/>
        <item x="873"/>
        <item x="874"/>
        <item x="700"/>
        <item x="279"/>
        <item x="1202"/>
        <item x="1064"/>
        <item x="1114"/>
        <item x="342"/>
        <item x="377"/>
        <item x="1007"/>
        <item x="788"/>
        <item x="582"/>
        <item x="836"/>
        <item x="46"/>
        <item x="1080"/>
        <item x="776"/>
        <item x="628"/>
        <item x="748"/>
        <item x="125"/>
        <item x="118"/>
        <item x="207"/>
        <item x="202"/>
        <item x="70"/>
        <item x="571"/>
        <item x="124"/>
        <item x="12"/>
        <item x="297"/>
        <item x="418"/>
        <item x="749"/>
        <item x="101"/>
        <item x="333"/>
        <item x="513"/>
        <item x="742"/>
        <item x="311"/>
        <item x="65"/>
        <item x="951"/>
        <item x="999"/>
        <item x="73"/>
        <item x="580"/>
        <item x="1253"/>
        <item x="623"/>
        <item x="817"/>
        <item x="428"/>
        <item x="539"/>
        <item x="1249"/>
        <item x="20"/>
        <item x="280"/>
        <item x="1055"/>
        <item x="1086"/>
        <item x="205"/>
        <item x="808"/>
        <item x="450"/>
        <item x="434"/>
        <item x="267"/>
        <item x="864"/>
        <item x="157"/>
        <item x="671"/>
        <item x="586"/>
        <item x="789"/>
        <item x="1099"/>
        <item x="527"/>
        <item x="174"/>
        <item x="1177"/>
        <item x="24"/>
        <item x="14"/>
        <item x="210"/>
        <item x="200"/>
        <item x="1169"/>
        <item x="456"/>
        <item x="255"/>
        <item x="171"/>
        <item x="1242"/>
        <item x="83"/>
        <item x="466"/>
        <item x="532"/>
        <item x="3"/>
        <item x="675"/>
        <item x="1063"/>
        <item x="652"/>
        <item x="1164"/>
        <item x="395"/>
        <item x="1066"/>
        <item x="222"/>
        <item x="121"/>
        <item x="595"/>
        <item x="137"/>
        <item x="235"/>
        <item x="104"/>
        <item x="131"/>
        <item x="1179"/>
        <item x="1029"/>
        <item x="1034"/>
        <item x="708"/>
        <item x="791"/>
        <item x="1180"/>
        <item x="468"/>
        <item x="1044"/>
        <item x="470"/>
        <item x="524"/>
        <item x="57"/>
        <item x="183"/>
        <item x="699"/>
        <item x="146"/>
        <item x="717"/>
        <item x="257"/>
        <item x="328"/>
        <item x="427"/>
        <item x="1112"/>
        <item x="1207"/>
        <item x="1150"/>
        <item x="815"/>
        <item x="493"/>
        <item x="840"/>
        <item x="830"/>
        <item x="925"/>
        <item x="825"/>
        <item x="287"/>
        <item x="114"/>
        <item x="576"/>
        <item x="1096"/>
        <item x="1152"/>
        <item x="963"/>
        <item x="483"/>
        <item x="674"/>
        <item x="723"/>
        <item x="1051"/>
        <item x="179"/>
        <item x="956"/>
        <item x="1197"/>
        <item x="665"/>
        <item x="449"/>
        <item x="241"/>
        <item x="334"/>
        <item x="82"/>
        <item x="1176"/>
        <item x="953"/>
        <item x="950"/>
        <item x="631"/>
        <item x="1255"/>
        <item x="948"/>
        <item x="436"/>
        <item x="276"/>
        <item x="1244"/>
        <item x="344"/>
        <item x="1218"/>
        <item x="829"/>
        <item x="920"/>
        <item x="762"/>
        <item x="461"/>
        <item x="1123"/>
        <item x="93"/>
        <item x="1246"/>
        <item x="506"/>
        <item x="726"/>
        <item x="1170"/>
        <item x="943"/>
        <item x="285"/>
        <item x="636"/>
        <item x="422"/>
        <item x="1067"/>
        <item x="1098"/>
        <item x="120"/>
        <item x="968"/>
        <item x="741"/>
        <item x="197"/>
        <item x="1236"/>
        <item x="739"/>
        <item x="87"/>
        <item x="1074"/>
        <item x="16"/>
        <item x="649"/>
        <item x="936"/>
        <item x="306"/>
        <item x="474"/>
        <item x="983"/>
        <item x="1135"/>
        <item x="973"/>
        <item x="77"/>
        <item x="806"/>
        <item x="1089"/>
        <item x="178"/>
        <item x="906"/>
        <item x="1043"/>
        <item x="695"/>
        <item x="1000"/>
        <item x="870"/>
        <item x="737"/>
        <item x="127"/>
        <item x="879"/>
        <item x="1097"/>
        <item x="813"/>
        <item x="847"/>
        <item x="770"/>
        <item x="1084"/>
        <item x="448"/>
        <item x="471"/>
        <item x="451"/>
        <item x="702"/>
        <item x="1137"/>
        <item x="1241"/>
        <item x="1196"/>
        <item x="592"/>
        <item x="1258"/>
        <item x="59"/>
        <item x="785"/>
        <item x="252"/>
        <item x="391"/>
        <item x="1165"/>
        <item x="92"/>
        <item x="881"/>
        <item x="1115"/>
        <item x="1168"/>
        <item x="0"/>
        <item x="751"/>
        <item x="47"/>
        <item x="76"/>
        <item x="491"/>
        <item x="149"/>
        <item x="714"/>
        <item x="1212"/>
        <item x="640"/>
        <item x="511"/>
        <item x="593"/>
        <item x="452"/>
        <item x="521"/>
        <item x="459"/>
        <item x="393"/>
        <item x="602"/>
        <item x="793"/>
        <item x="746"/>
        <item x="132"/>
        <item x="912"/>
        <item x="1211"/>
        <item x="947"/>
        <item x="512"/>
        <item x="1030"/>
        <item x="590"/>
        <item x="834"/>
        <item x="325"/>
        <item x="229"/>
        <item x="25"/>
        <item x="440"/>
        <item x="896"/>
        <item x="18"/>
        <item x="1017"/>
        <item x="112"/>
        <item x="1088"/>
        <item x="238"/>
        <item x="240"/>
        <item x="475"/>
        <item x="814"/>
        <item x="585"/>
        <item x="244"/>
        <item x="424"/>
        <item x="911"/>
        <item x="1270"/>
        <item x="816"/>
        <item x="1004"/>
        <item x="578"/>
        <item x="416"/>
        <item x="423"/>
        <item x="945"/>
        <item x="1081"/>
        <item x="1082"/>
        <item x="300"/>
        <item x="321"/>
        <item x="573"/>
        <item x="775"/>
        <item x="364"/>
        <item x="319"/>
        <item x="336"/>
        <item x="1019"/>
        <item x="1224"/>
        <item x="1276"/>
        <item x="480"/>
        <item x="51"/>
        <item x="283"/>
        <item x="161"/>
        <item x="75"/>
        <item x="985"/>
        <item x="1154"/>
        <item x="933"/>
        <item x="625"/>
        <item x="568"/>
        <item x="803"/>
        <item x="97"/>
        <item x="774"/>
        <item x="579"/>
        <item x="638"/>
        <item x="340"/>
        <item x="224"/>
        <item x="84"/>
        <item x="43"/>
        <item x="1195"/>
        <item x="411"/>
        <item x="583"/>
        <item x="378"/>
        <item x="838"/>
        <item x="919"/>
        <item x="569"/>
        <item x="784"/>
        <item x="773"/>
        <item x="866"/>
        <item x="381"/>
        <item x="800"/>
        <item x="188"/>
        <item x="1183"/>
        <item x="380"/>
        <item x="611"/>
        <item x="349"/>
        <item x="535"/>
        <item x="182"/>
        <item x="320"/>
        <item x="960"/>
        <item x="1219"/>
        <item x="1068"/>
        <item x="1228"/>
        <item x="17"/>
        <item x="552"/>
        <item x="697"/>
        <item x="211"/>
        <item x="1206"/>
        <item x="153"/>
        <item x="346"/>
        <item x="752"/>
        <item x="1020"/>
        <item x="918"/>
        <item x="494"/>
        <item x="42"/>
        <item x="162"/>
        <item x="650"/>
        <item x="441"/>
        <item x="736"/>
        <item x="215"/>
        <item x="281"/>
        <item x="921"/>
        <item x="849"/>
        <item x="490"/>
        <item x="473"/>
        <item x="923"/>
        <item x="457"/>
        <item x="1155"/>
        <item x="243"/>
        <item x="1122"/>
        <item x="1194"/>
        <item x="1166"/>
        <item x="1133"/>
        <item x="734"/>
        <item x="134"/>
        <item x="1008"/>
        <item x="1159"/>
        <item x="458"/>
        <item x="213"/>
        <item x="367"/>
        <item x="221"/>
        <item x="219"/>
        <item x="835"/>
        <item x="128"/>
        <item x="1016"/>
        <item x="397"/>
        <item x="856"/>
        <item x="431"/>
        <item x="15"/>
        <item x="1014"/>
        <item x="698"/>
        <item x="763"/>
        <item x="525"/>
        <item x="637"/>
        <item x="323"/>
        <item x="1032"/>
        <item x="1229"/>
        <item x="891"/>
        <item x="915"/>
        <item x="382"/>
        <item x="767"/>
        <item x="1157"/>
        <item x="757"/>
        <item x="274"/>
        <item x="509"/>
        <item x="1181"/>
        <item x="419"/>
        <item x="934"/>
        <item x="588"/>
        <item x="594"/>
        <item x="832"/>
        <item x="58"/>
        <item x="538"/>
        <item x="469"/>
        <item x="264"/>
        <item x="577"/>
        <item x="992"/>
        <item x="1012"/>
        <item x="893"/>
        <item x="962"/>
        <item x="278"/>
        <item x="30"/>
        <item x="659"/>
        <item x="606"/>
        <item x="1210"/>
        <item x="33"/>
        <item x="390"/>
        <item x="760"/>
        <item x="598"/>
        <item x="845"/>
        <item x="488"/>
        <item x="591"/>
        <item x="1227"/>
        <item x="1239"/>
        <item x="430"/>
        <item x="67"/>
        <item x="64"/>
        <item x="294"/>
        <item x="966"/>
        <item x="107"/>
        <item x="1109"/>
        <item x="984"/>
        <item x="853"/>
        <item x="724"/>
        <item x="1124"/>
        <item x="833"/>
        <item x="1079"/>
        <item x="971"/>
        <item x="1245"/>
        <item x="635"/>
        <item x="669"/>
        <item x="467"/>
        <item x="599"/>
        <item x="1104"/>
        <item x="876"/>
        <item x="930"/>
        <item x="848"/>
        <item x="882"/>
        <item x="604"/>
        <item x="959"/>
        <item x="133"/>
        <item x="32"/>
        <item x="1269"/>
        <item x="463"/>
        <item x="687"/>
        <item x="907"/>
        <item x="694"/>
        <item x="54"/>
        <item x="556"/>
        <item x="998"/>
        <item x="1025"/>
        <item x="796"/>
        <item x="1083"/>
        <item x="217"/>
        <item x="1040"/>
        <item x="682"/>
        <item x="558"/>
        <item x="144"/>
        <item x="417"/>
        <item x="1265"/>
        <item x="639"/>
        <item x="709"/>
        <item x="944"/>
        <item x="704"/>
        <item x="819"/>
        <item x="1144"/>
        <item x="1027"/>
        <item x="1252"/>
        <item x="850"/>
        <item x="155"/>
        <item x="41"/>
        <item x="913"/>
        <item x="498"/>
        <item x="642"/>
        <item x="139"/>
        <item x="1161"/>
        <item x="542"/>
        <item x="997"/>
        <item x="841"/>
        <item x="981"/>
        <item x="1173"/>
        <item x="766"/>
        <item x="1273"/>
        <item x="909"/>
        <item x="523"/>
        <item x="967"/>
        <item x="66"/>
        <item x="22"/>
        <item x="329"/>
        <item x="1042"/>
        <item x="1184"/>
        <item x="1185"/>
        <item x="407"/>
        <item x="160"/>
        <item x="843"/>
        <item x="1031"/>
        <item x="938"/>
        <item x="1035"/>
        <item x="331"/>
        <item x="1145"/>
        <item x="1142"/>
        <item x="654"/>
        <item x="1267"/>
        <item x="917"/>
        <item x="26"/>
        <item x="901"/>
        <item x="656"/>
        <item x="376"/>
        <item x="759"/>
        <item x="39"/>
        <item x="690"/>
        <item x="747"/>
        <item x="190"/>
        <item x="193"/>
        <item x="1193"/>
        <item x="1251"/>
        <item x="361"/>
        <item x="584"/>
        <item x="546"/>
        <item x="314"/>
        <item x="988"/>
        <item x="21"/>
        <item x="1257"/>
        <item x="839"/>
        <item x="1128"/>
        <item x="433"/>
        <item x="1121"/>
        <item x="651"/>
        <item x="946"/>
        <item x="778"/>
        <item x="899"/>
        <item x="931"/>
        <item x="914"/>
        <item x="601"/>
        <item x="1009"/>
        <item x="758"/>
        <item x="106"/>
        <item x="529"/>
        <item x="729"/>
        <item x="1182"/>
        <item x="399"/>
        <item x="812"/>
        <item x="126"/>
        <item x="150"/>
        <item x="641"/>
        <item x="630"/>
        <item x="979"/>
        <item x="619"/>
        <item x="11"/>
        <item x="79"/>
        <item x="756"/>
        <item x="62"/>
        <item x="1046"/>
        <item x="317"/>
        <item x="247"/>
        <item x="69"/>
        <item x="180"/>
        <item x="792"/>
        <item x="304"/>
        <item x="807"/>
        <item x="615"/>
        <item x="7"/>
        <item x="1026"/>
        <item x="31"/>
        <item x="495"/>
        <item x="897"/>
        <item x="198"/>
        <item x="1238"/>
        <item x="857"/>
        <item x="44"/>
        <item x="1163"/>
        <item x="1231"/>
        <item x="23"/>
        <item x="1232"/>
        <item x="677"/>
        <item x="301"/>
        <item x="783"/>
        <item x="1230"/>
        <item x="600"/>
        <item x="624"/>
        <item x="1140"/>
        <item x="50"/>
        <item x="299"/>
        <item x="596"/>
        <item x="1204"/>
        <item x="764"/>
        <item x="234"/>
        <item x="187"/>
        <item x="1171"/>
        <item x="199"/>
        <item x="878"/>
        <item x="1101"/>
        <item x="60"/>
        <item x="949"/>
        <item x="1023"/>
        <item x="550"/>
        <item x="68"/>
        <item x="570"/>
        <item x="964"/>
        <item x="248"/>
        <item x="460"/>
        <item x="900"/>
        <item x="432"/>
        <item x="485"/>
        <item x="398"/>
        <item x="443"/>
        <item x="1076"/>
        <item x="259"/>
        <item x="385"/>
        <item x="989"/>
        <item x="820"/>
        <item x="902"/>
        <item x="666"/>
        <item x="664"/>
        <item x="401"/>
        <item x="1059"/>
        <item x="324"/>
        <item x="504"/>
        <item x="98"/>
        <item x="288"/>
        <item x="1274"/>
        <item x="173"/>
        <item x="828"/>
        <item x="672"/>
        <item x="1094"/>
        <item x="668"/>
        <item x="275"/>
        <item x="230"/>
        <item x="609"/>
        <item x="414"/>
        <item x="689"/>
        <item x="1226"/>
        <item x="696"/>
        <item x="725"/>
        <item x="545"/>
        <item x="976"/>
        <item x="122"/>
        <item x="744"/>
        <item x="72"/>
        <item x="273"/>
        <item x="1037"/>
        <item x="1036"/>
        <item x="1045"/>
        <item x="733"/>
        <item x="684"/>
        <item x="151"/>
        <item x="337"/>
        <item x="875"/>
        <item x="55"/>
        <item x="905"/>
        <item x="1217"/>
        <item x="420"/>
        <item x="1110"/>
        <item x="765"/>
        <item x="396"/>
        <item x="1072"/>
        <item x="284"/>
        <item x="362"/>
        <item x="802"/>
        <item x="974"/>
        <item x="932"/>
        <item x="489"/>
        <item x="1263"/>
        <item x="818"/>
        <item x="343"/>
        <item x="804"/>
        <item x="852"/>
        <item x="49"/>
        <item x="332"/>
        <item x="375"/>
        <item x="352"/>
        <item x="993"/>
        <item x="534"/>
        <item x="657"/>
        <item x="673"/>
        <item x="772"/>
        <item x="154"/>
        <item x="387"/>
        <item x="499"/>
        <item x="335"/>
        <item x="903"/>
        <item x="308"/>
        <item x="89"/>
        <item x="1116"/>
        <item x="254"/>
        <item x="85"/>
        <item x="326"/>
        <item x="859"/>
        <item x="371"/>
        <item x="394"/>
        <item x="861"/>
        <item x="1158"/>
        <item x="887"/>
        <item x="926"/>
        <item x="941"/>
        <item x="61"/>
        <item x="1108"/>
        <item x="1162"/>
        <item x="1005"/>
        <item x="191"/>
        <item x="6"/>
        <item x="581"/>
        <item x="518"/>
        <item x="940"/>
        <item x="842"/>
        <item x="740"/>
        <item x="1015"/>
        <item x="732"/>
        <item x="363"/>
        <item x="1062"/>
        <item x="425"/>
        <item x="1111"/>
        <item x="761"/>
        <item x="502"/>
        <item x="384"/>
        <item x="514"/>
        <item x="646"/>
        <item x="1220"/>
        <item x="916"/>
        <item x="1143"/>
        <item x="1271"/>
        <item x="730"/>
        <item x="871"/>
        <item x="942"/>
        <item x="1132"/>
        <item x="566"/>
        <item x="108"/>
        <item x="1118"/>
        <item x="232"/>
        <item x="359"/>
        <item x="406"/>
        <item x="249"/>
        <item x="1216"/>
        <item x="780"/>
        <item x="612"/>
        <item x="957"/>
        <item x="312"/>
        <item x="497"/>
        <item x="978"/>
        <item x="1167"/>
        <item x="239"/>
        <item x="711"/>
        <item x="823"/>
        <item x="1200"/>
        <item x="100"/>
        <item x="1061"/>
        <item x="1139"/>
        <item x="572"/>
        <item x="1056"/>
        <item x="383"/>
        <item x="892"/>
        <item x="186"/>
        <item x="28"/>
        <item x="1266"/>
        <item x="465"/>
        <item x="809"/>
        <item x="412"/>
        <item x="1250"/>
        <item x="1092"/>
        <item x="296"/>
        <item x="1087"/>
        <item x="655"/>
        <item x="787"/>
        <item x="203"/>
        <item x="327"/>
        <item x="1136"/>
        <item x="1102"/>
        <item x="644"/>
        <item x="263"/>
        <item x="1117"/>
        <item x="626"/>
        <item x="681"/>
        <item x="827"/>
        <item x="142"/>
        <item x="220"/>
        <item x="727"/>
        <item x="439"/>
        <item x="530"/>
        <item x="1071"/>
        <item x="1003"/>
        <item x="520"/>
        <item x="282"/>
        <item x="627"/>
        <item x="528"/>
        <item x="991"/>
        <item x="831"/>
        <item x="170"/>
        <item x="37"/>
        <item x="370"/>
        <item x="116"/>
        <item x="477"/>
        <item x="618"/>
        <item x="548"/>
        <item x="801"/>
        <item x="519"/>
        <item x="515"/>
        <item x="1093"/>
        <item x="786"/>
        <item x="1033"/>
        <item x="904"/>
        <item x="1205"/>
        <item x="310"/>
        <item x="464"/>
        <item x="811"/>
        <item x="927"/>
        <item x="707"/>
        <item x="194"/>
        <item x="995"/>
        <item x="797"/>
        <item x="136"/>
        <item x="1264"/>
        <item x="437"/>
        <item x="769"/>
        <item x="117"/>
        <item x="1090"/>
        <item x="1013"/>
        <item x="223"/>
        <item x="1125"/>
        <item x="954"/>
        <item x="291"/>
        <item x="272"/>
        <item x="1272"/>
        <item x="140"/>
        <item x="165"/>
        <item x="102"/>
        <item x="939"/>
        <item x="1028"/>
        <item x="790"/>
        <item x="507"/>
        <item x="404"/>
        <item x="1261"/>
        <item x="574"/>
        <item x="888"/>
        <item x="540"/>
        <item x="1192"/>
        <item x="679"/>
        <item x="1022"/>
        <item x="922"/>
        <item x="269"/>
        <item x="990"/>
        <item x="1120"/>
        <item x="1069"/>
        <item x="147"/>
        <item x="438"/>
        <item x="597"/>
        <item x="322"/>
        <item x="563"/>
        <item x="81"/>
        <item x="1214"/>
        <item x="863"/>
        <item x="105"/>
        <item x="388"/>
        <item x="691"/>
        <item x="177"/>
        <item x="755"/>
        <item x="1262"/>
        <item x="318"/>
        <item x="1106"/>
        <item x="253"/>
        <item x="854"/>
        <item x="844"/>
        <item x="88"/>
        <item x="218"/>
        <item x="890"/>
        <item x="86"/>
        <item x="846"/>
        <item x="365"/>
        <item x="270"/>
        <item x="405"/>
        <item x="286"/>
        <item x="115"/>
        <item x="338"/>
        <item x="206"/>
        <item x="670"/>
        <item x="715"/>
        <item x="148"/>
        <item x="872"/>
        <item x="894"/>
        <item x="1060"/>
        <item x="415"/>
        <item x="130"/>
        <item x="354"/>
        <item x="1119"/>
        <item x="426"/>
        <item x="56"/>
        <item x="1256"/>
        <item x="986"/>
        <item x="1187"/>
        <item x="647"/>
        <item x="13"/>
        <item x="63"/>
        <item x="877"/>
        <item x="686"/>
        <item x="743"/>
        <item x="1148"/>
        <item x="111"/>
        <item x="486"/>
        <item x="994"/>
        <item x="141"/>
        <item t="default"/>
      </items>
    </pivotField>
    <pivotField showAll="0"/>
    <pivotField showAll="0"/>
    <pivotField showAll="0"/>
    <pivotField showAll="0"/>
    <pivotField showAll="0"/>
    <pivotField showAll="0">
      <items count="4">
        <item x="0"/>
        <item h="1" x="2"/>
        <item h="1" x="1"/>
        <item t="default"/>
      </items>
    </pivotField>
    <pivotField showAll="0"/>
    <pivotField showAll="0"/>
    <pivotField axis="axisRow" showAll="0">
      <items count="4">
        <item x="2"/>
        <item x="0"/>
        <item x="1"/>
        <item t="default"/>
      </items>
    </pivotField>
    <pivotField showAll="0"/>
    <pivotField showAll="0">
      <items count="6">
        <item x="1"/>
        <item x="0"/>
        <item x="2"/>
        <item x="4"/>
        <item x="3"/>
        <item t="default"/>
      </items>
    </pivotField>
    <pivotField showAll="0">
      <items count="4">
        <item x="2"/>
        <item x="0"/>
        <item x="1"/>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11"/>
  </rowFields>
  <rowItems count="4">
    <i>
      <x/>
    </i>
    <i>
      <x v="1"/>
    </i>
    <i>
      <x v="2"/>
    </i>
    <i t="grand">
      <x/>
    </i>
  </rowItems>
  <colItems count="1">
    <i/>
  </colItems>
  <dataFields count="1">
    <dataField name="Count of Order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2900F37-C250-47E7-A9E7-7DF07292082B}" autoFormatId="16" applyNumberFormats="0" applyBorderFormats="0" applyFontFormats="0" applyPatternFormats="0" applyAlignmentFormats="0" applyWidthHeightFormats="0">
  <queryTableRefresh nextId="19">
    <queryTableFields count="16">
      <queryTableField id="1" name="Order ID" tableColumnId="1"/>
      <queryTableField id="2" name="Delivery Address" tableColumnId="2"/>
      <queryTableField id="3" name="Order Timestamp" tableColumnId="3"/>
      <queryTableField id="4" name="Order Status" tableColumnId="4"/>
      <queryTableField id="16" dataBound="0" tableColumnId="16"/>
      <queryTableField id="5" name="Driver ID" tableColumnId="5"/>
      <queryTableField id="6" name="Vehicle Info" tableColumnId="6"/>
      <queryTableField id="15" dataBound="0" tableColumnId="15"/>
      <queryTableField id="18" dataBound="0" tableColumnId="7"/>
      <queryTableField id="9" name="Delivery Time (min)" tableColumnId="9"/>
      <queryTableField id="10" name="Delays (min)" tableColumnId="10"/>
      <queryTableField id="11" name="Customer Feedback" tableColumnId="11"/>
      <queryTableField id="17" dataBound="0" tableColumnId="17"/>
      <queryTableField id="12" name="Route" tableColumnId="12"/>
      <queryTableField id="13" name="Delivery Zone" tableColumnId="13"/>
      <queryTableField id="14" name="Allocation Rules" tableColumnId="14"/>
    </queryTableFields>
    <queryTableDeletedFields count="2">
      <deletedField name="Vehicle Info2"/>
      <deletedField name="Current Location"/>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lay_Flag" xr10:uid="{21E46FA5-988B-4EBE-9FEB-75062FB8F91C}" sourceName="Delay Flag">
  <pivotTables>
    <pivotTable tabId="5" name="PivotTable2"/>
    <pivotTable tabId="5" name="PivotTable10"/>
    <pivotTable tabId="5" name="PivotTable12"/>
    <pivotTable tabId="5" name="PivotTable13"/>
    <pivotTable tabId="5" name="PivotTable3"/>
    <pivotTable tabId="5" name="PivotTable5"/>
    <pivotTable tabId="5" name="PivotTable6"/>
    <pivotTable tabId="5" name="PivotTable7"/>
    <pivotTable tabId="5" name="PivotTable8"/>
    <pivotTable tabId="5" name="PivotTable9"/>
    <pivotTable tabId="5" name="PivotTable14"/>
  </pivotTables>
  <data>
    <tabular pivotCacheId="1949714113">
      <items count="3">
        <i x="0" s="1"/>
        <i x="2"/>
        <i x="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ute" xr10:uid="{C679D4A5-25A8-405F-B9D5-8EBEA82CB3A5}" sourceName="Route">
  <pivotTables>
    <pivotTable tabId="5" name="PivotTable2"/>
    <pivotTable tabId="5" name="PivotTable10"/>
    <pivotTable tabId="5" name="PivotTable12"/>
    <pivotTable tabId="5" name="PivotTable13"/>
    <pivotTable tabId="5" name="PivotTable3"/>
    <pivotTable tabId="5" name="PivotTable5"/>
    <pivotTable tabId="5" name="PivotTable6"/>
    <pivotTable tabId="5" name="PivotTable7"/>
    <pivotTable tabId="5" name="PivotTable8"/>
    <pivotTable tabId="5" name="PivotTable9"/>
    <pivotTable tabId="5" name="PivotTable14"/>
  </pivotTables>
  <data>
    <tabular pivotCacheId="1949714113">
      <items count="5">
        <i x="1" s="1"/>
        <i x="0" s="1"/>
        <i x="2" s="1"/>
        <i x="4"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livery_Zone" xr10:uid="{9F9C81DD-89B2-4FB1-BC25-1146FFD46B8D}" sourceName="Delivery Zone">
  <pivotTables>
    <pivotTable tabId="5" name="PivotTable2"/>
    <pivotTable tabId="5" name="PivotTable10"/>
    <pivotTable tabId="5" name="PivotTable12"/>
    <pivotTable tabId="5" name="PivotTable13"/>
    <pivotTable tabId="5" name="PivotTable3"/>
    <pivotTable tabId="5" name="PivotTable5"/>
    <pivotTable tabId="5" name="PivotTable6"/>
    <pivotTable tabId="5" name="PivotTable7"/>
    <pivotTable tabId="5" name="PivotTable8"/>
    <pivotTable tabId="5" name="PivotTable9"/>
    <pivotTable tabId="5" name="PivotTable14"/>
  </pivotTables>
  <data>
    <tabular pivotCacheId="1949714113">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lay Flag" xr10:uid="{25901CCE-AD4A-44E5-B405-8C734C03EC88}" cache="Slicer_Delay_Flag" caption="Delay Flag" rowHeight="234950"/>
  <slicer name="Route" xr10:uid="{D187FCFA-FB0F-408E-AA21-A89A80F0EEE0}" cache="Slicer_Route" caption="Route" rowHeight="234950"/>
  <slicer name="Delivery Zone" xr10:uid="{9FDF40B2-57B4-481A-9210-E0E00F66E0A4}" cache="Slicer_Delivery_Zone" caption="Delivery Zon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lay Flag1" xr10:uid="{5118E0A6-8A92-4FDD-8355-E5F41A964C90}" cache="Slicer_Delay_Flag" caption="Delay Flag" style="SlicerStyleLight2" rowHeight="180000"/>
  <slicer name="Route 1" xr10:uid="{9EB7EDAD-6946-4E75-B397-2EB52C497D32}" cache="Slicer_Route" caption="Route" style="SlicerStyleLight2" rowHeight="234950"/>
  <slicer name="Delivery Zone 1" xr10:uid="{10D5ABD4-D4A2-49D6-BC93-89345A65D4F3}" cache="Slicer_Delivery_Zone" caption="Delivery Zone" style="SlicerStyleLight2" rowHeight="180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1B0C413-A3DD-4501-9CEF-C755B5C6AFE0}" name="Table2_1" displayName="Table2_1" ref="A1:P1501" tableType="queryTable" totalsRowShown="0">
  <autoFilter ref="A1:P1501" xr:uid="{31B0C413-A3DD-4501-9CEF-C755B5C6AFE0}"/>
  <tableColumns count="16">
    <tableColumn id="1" xr3:uid="{9F1C576E-3787-4418-A8BD-0FD3D87DBC90}" uniqueName="1" name="Order ID" queryTableFieldId="1"/>
    <tableColumn id="2" xr3:uid="{07658581-9D20-4DCB-8836-5666517980D4}" uniqueName="2" name="Delivery Address" queryTableFieldId="2" dataDxfId="337"/>
    <tableColumn id="3" xr3:uid="{18F45A89-AF75-4BEB-A5B2-0FE62776990F}" uniqueName="3" name="Order Timestamp" queryTableFieldId="3" dataDxfId="336"/>
    <tableColumn id="4" xr3:uid="{FEBF8E8E-AEA9-428E-941D-2B0F1FDB9BD4}" uniqueName="4" name="Order Status" queryTableFieldId="4" dataDxfId="335"/>
    <tableColumn id="16" xr3:uid="{49211AC5-0090-475B-8E49-24E8C20524E0}" uniqueName="16" name="Backlog Flag" queryTableFieldId="16" dataDxfId="334">
      <calculatedColumnFormula>IF(AND(D2="In Progress", K2 &gt;10),"Backlog", "Not Backlog")</calculatedColumnFormula>
    </tableColumn>
    <tableColumn id="5" xr3:uid="{1EAC6C05-9991-418E-9A95-B81345D2AE2A}" uniqueName="5" name="Driver ID" queryTableFieldId="5" dataDxfId="333"/>
    <tableColumn id="6" xr3:uid="{DE80F66A-F3F7-4C52-A83B-F7F3866B55E5}" uniqueName="6" name="Vehicle Info" queryTableFieldId="6" dataDxfId="332"/>
    <tableColumn id="15" xr3:uid="{CC785DA3-2352-4BB0-9219-3D0893233240}" uniqueName="15" name="Current Location" queryTableFieldId="15" dataDxfId="331"/>
    <tableColumn id="7" xr3:uid="{82BC39F1-D3C2-4C4C-8BFD-1D963B30BE21}" uniqueName="7" name="Delay Flag" queryTableFieldId="18" dataDxfId="314">
      <calculatedColumnFormula>IF(Table2_1[[#This Row],[Order Status]]="Completed", IF(Table2_1[[#This Row],[Delays (min)]]&gt;10,"Delayed", "On Time"), IF(Table2_1[[#This Row],[Order Status]]="In Progress", IF(Table2_1[[#This Row],[Delays (min)]]&gt;10,"Delayed","In Progress"),""))</calculatedColumnFormula>
    </tableColumn>
    <tableColumn id="9" xr3:uid="{206A8CB1-E4F3-419F-A82A-FD6BB531029C}" uniqueName="9" name="Delivery Time (min)" queryTableFieldId="9"/>
    <tableColumn id="10" xr3:uid="{FA9676FC-29EF-40E4-A601-F454C9C59C61}" uniqueName="10" name="Delays (min)" queryTableFieldId="10"/>
    <tableColumn id="11" xr3:uid="{1691CF30-C499-4634-AEBB-51A43E48FF2E}" uniqueName="11" name="Customer Feedback" queryTableFieldId="11" dataDxfId="330"/>
    <tableColumn id="17" xr3:uid="{BABFCA73-C845-44E8-A31C-E937B7FA6363}" uniqueName="17" name="Customer feedback number" queryTableFieldId="17" dataDxfId="329">
      <calculatedColumnFormula array="1">_xlfn.IFS(
  TRIM(L2)="positive", 3,
  TRIM(L2)="neutral", 2,
  TRIM(L2)="negative", 1
)</calculatedColumnFormula>
    </tableColumn>
    <tableColumn id="12" xr3:uid="{644A5C4D-BC62-4AED-A3DC-3ACE8B787ADC}" uniqueName="12" name="Route" queryTableFieldId="12" dataDxfId="328"/>
    <tableColumn id="13" xr3:uid="{48329CB5-F9C5-4E20-8C31-1DDCDE926AEF}" uniqueName="13" name="Delivery Zone" queryTableFieldId="13" dataDxfId="327"/>
    <tableColumn id="14" xr3:uid="{2185EF53-5DA3-4098-881B-93CD0D5B2263}" uniqueName="14" name="Allocation Rules" queryTableFieldId="14" dataDxfId="326"/>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33D89-FBD7-4851-B9E9-0E4035E4C96A}">
  <dimension ref="A1:P1501"/>
  <sheetViews>
    <sheetView tabSelected="1" workbookViewId="0">
      <selection activeCell="C97" sqref="C97:C98"/>
    </sheetView>
  </sheetViews>
  <sheetFormatPr defaultColWidth="0" defaultRowHeight="14.4" x14ac:dyDescent="0.3"/>
  <cols>
    <col min="1" max="1" width="13.5546875" customWidth="1"/>
    <col min="2" max="2" width="20" customWidth="1"/>
    <col min="3" max="3" width="17.88671875" bestFit="1" customWidth="1"/>
    <col min="4" max="4" width="17.33203125" customWidth="1"/>
    <col min="5" max="5" width="10.44140625" bestFit="1" customWidth="1"/>
    <col min="6" max="6" width="13.21875" bestFit="1" customWidth="1"/>
    <col min="7" max="7" width="13.21875" customWidth="1"/>
    <col min="8" max="8" width="19.77734375" bestFit="1" customWidth="1"/>
    <col min="9" max="9" width="19.77734375" customWidth="1"/>
    <col min="10" max="10" width="16.77734375" customWidth="1"/>
    <col min="11" max="11" width="20" bestFit="1" customWidth="1"/>
    <col min="12" max="12" width="8.21875" bestFit="1" customWidth="1"/>
    <col min="13" max="13" width="14.6640625" bestFit="1" customWidth="1"/>
    <col min="14" max="14" width="16.6640625" bestFit="1" customWidth="1"/>
    <col min="15" max="16" width="8.88671875" customWidth="1"/>
    <col min="17" max="16384" width="8.88671875" hidden="1"/>
  </cols>
  <sheetData>
    <row r="1" spans="1:16" x14ac:dyDescent="0.3">
      <c r="A1" t="s">
        <v>0</v>
      </c>
      <c r="B1" t="s">
        <v>1</v>
      </c>
      <c r="C1" t="s">
        <v>2</v>
      </c>
      <c r="D1" t="s">
        <v>3</v>
      </c>
      <c r="E1" t="s">
        <v>1598</v>
      </c>
      <c r="F1" t="s">
        <v>4</v>
      </c>
      <c r="G1" t="s">
        <v>5</v>
      </c>
      <c r="H1" t="s">
        <v>6</v>
      </c>
      <c r="I1" t="s">
        <v>1609</v>
      </c>
      <c r="J1" t="s">
        <v>7</v>
      </c>
      <c r="K1" t="s">
        <v>8</v>
      </c>
      <c r="L1" t="s">
        <v>9</v>
      </c>
      <c r="M1" s="7" t="s">
        <v>1604</v>
      </c>
      <c r="N1" t="s">
        <v>10</v>
      </c>
      <c r="O1" t="s">
        <v>11</v>
      </c>
      <c r="P1" t="s">
        <v>12</v>
      </c>
    </row>
    <row r="2" spans="1:16" x14ac:dyDescent="0.3">
      <c r="A2">
        <v>1001</v>
      </c>
      <c r="B2" t="s">
        <v>13</v>
      </c>
      <c r="C2" s="1">
        <v>45173.564583333333</v>
      </c>
      <c r="D2" t="s">
        <v>14</v>
      </c>
      <c r="E2" t="str">
        <f t="shared" ref="E2:E65" si="0">IF(AND(D2="In Progress", K2 &gt;10),"Backlog", "Not Backlog")</f>
        <v>Not Backlog</v>
      </c>
      <c r="F2" t="s">
        <v>15</v>
      </c>
      <c r="G2" t="s">
        <v>16</v>
      </c>
      <c r="H2" t="s">
        <v>1586</v>
      </c>
      <c r="I2" t="str">
        <f>IF(Table2_1[[#This Row],[Order Status]]="Completed", IF(Table2_1[[#This Row],[Delays (min)]]&gt;10,"Delayed", "On Time"), IF(Table2_1[[#This Row],[Order Status]]="In Progress", IF(Table2_1[[#This Row],[Delays (min)]]&gt;10,"Delayed","In Progress"),""))</f>
        <v>Delayed</v>
      </c>
      <c r="J2">
        <v>92</v>
      </c>
      <c r="K2">
        <v>13</v>
      </c>
      <c r="L2" t="s">
        <v>17</v>
      </c>
      <c r="M2" cm="1">
        <f t="array" ref="M2">_xlfn.IFS(
  TRIM(L2)="positive", 3,
  TRIM(L2)="neutral", 2,
  TRIM(L2)="negative", 1
)</f>
        <v>2</v>
      </c>
      <c r="N2" t="s">
        <v>18</v>
      </c>
      <c r="O2" t="s">
        <v>19</v>
      </c>
      <c r="P2" t="s">
        <v>20</v>
      </c>
    </row>
    <row r="3" spans="1:16" x14ac:dyDescent="0.3">
      <c r="A3">
        <v>1002</v>
      </c>
      <c r="B3" t="s">
        <v>21</v>
      </c>
      <c r="C3" s="1">
        <v>45170.657638888886</v>
      </c>
      <c r="D3" t="s">
        <v>14</v>
      </c>
      <c r="E3" t="str">
        <f t="shared" si="0"/>
        <v>Not Backlog</v>
      </c>
      <c r="F3" t="s">
        <v>22</v>
      </c>
      <c r="G3" t="s">
        <v>27</v>
      </c>
      <c r="H3" t="s">
        <v>1587</v>
      </c>
      <c r="I3" t="str">
        <f>IF(Table2_1[[#This Row],[Order Status]]="Completed", IF(Table2_1[[#This Row],[Delays (min)]]&gt;10,"Delayed", "On Time"), IF(Table2_1[[#This Row],[Order Status]]="In Progress", IF(Table2_1[[#This Row],[Delays (min)]]&gt;10,"Delayed","In Progress"),""))</f>
        <v>Delayed</v>
      </c>
      <c r="J3">
        <v>163</v>
      </c>
      <c r="K3">
        <v>19</v>
      </c>
      <c r="L3" t="s">
        <v>23</v>
      </c>
      <c r="M3" cm="1">
        <f t="array" ref="M3">_xlfn.IFS(
  TRIM(L3)="positive", 3,
  TRIM(L3)="neutral", 2,
  TRIM(L3)="negative", 1
)</f>
        <v>3</v>
      </c>
      <c r="N3" t="s">
        <v>24</v>
      </c>
      <c r="O3" t="s">
        <v>1591</v>
      </c>
      <c r="P3" t="s">
        <v>20</v>
      </c>
    </row>
    <row r="4" spans="1:16" x14ac:dyDescent="0.3">
      <c r="A4">
        <v>1003</v>
      </c>
      <c r="B4" t="s">
        <v>25</v>
      </c>
      <c r="C4" s="1">
        <v>45170.680555555555</v>
      </c>
      <c r="D4" t="s">
        <v>14</v>
      </c>
      <c r="E4" t="str">
        <f t="shared" si="0"/>
        <v>Not Backlog</v>
      </c>
      <c r="F4" t="s">
        <v>26</v>
      </c>
      <c r="G4" t="s">
        <v>27</v>
      </c>
      <c r="H4" t="s">
        <v>1588</v>
      </c>
      <c r="I4" t="str">
        <f>IF(Table2_1[[#This Row],[Order Status]]="Completed", IF(Table2_1[[#This Row],[Delays (min)]]&gt;10,"Delayed", "On Time"), IF(Table2_1[[#This Row],[Order Status]]="In Progress", IF(Table2_1[[#This Row],[Delays (min)]]&gt;10,"Delayed","In Progress"),""))</f>
        <v>On Time</v>
      </c>
      <c r="J4">
        <v>192</v>
      </c>
      <c r="K4">
        <v>0</v>
      </c>
      <c r="L4" t="s">
        <v>28</v>
      </c>
      <c r="M4" cm="1">
        <f t="array" ref="M4">_xlfn.IFS(
  TRIM(L4)="positive", 3,
  TRIM(L4)="neutral", 2,
  TRIM(L4)="negative", 1
)</f>
        <v>1</v>
      </c>
      <c r="N4" t="s">
        <v>24</v>
      </c>
      <c r="O4" t="s">
        <v>19</v>
      </c>
      <c r="P4" t="s">
        <v>20</v>
      </c>
    </row>
    <row r="5" spans="1:16" x14ac:dyDescent="0.3">
      <c r="A5">
        <v>1004</v>
      </c>
      <c r="B5" t="s">
        <v>29</v>
      </c>
      <c r="C5" s="1">
        <v>45172.611805555556</v>
      </c>
      <c r="D5" t="s">
        <v>14</v>
      </c>
      <c r="E5" t="str">
        <f t="shared" si="0"/>
        <v>Not Backlog</v>
      </c>
      <c r="F5" t="s">
        <v>30</v>
      </c>
      <c r="G5" t="s">
        <v>27</v>
      </c>
      <c r="H5" t="s">
        <v>1587</v>
      </c>
      <c r="I5" t="str">
        <f>IF(Table2_1[[#This Row],[Order Status]]="Completed", IF(Table2_1[[#This Row],[Delays (min)]]&gt;10,"Delayed", "On Time"), IF(Table2_1[[#This Row],[Order Status]]="In Progress", IF(Table2_1[[#This Row],[Delays (min)]]&gt;10,"Delayed","In Progress"),""))</f>
        <v>Delayed</v>
      </c>
      <c r="J5">
        <v>143</v>
      </c>
      <c r="K5">
        <v>17</v>
      </c>
      <c r="L5" t="s">
        <v>17</v>
      </c>
      <c r="M5" cm="1">
        <f t="array" ref="M5">_xlfn.IFS(
  TRIM(L5)="positive", 3,
  TRIM(L5)="neutral", 2,
  TRIM(L5)="negative", 1
)</f>
        <v>2</v>
      </c>
      <c r="N5" t="s">
        <v>31</v>
      </c>
      <c r="O5" t="s">
        <v>1591</v>
      </c>
      <c r="P5" t="s">
        <v>20</v>
      </c>
    </row>
    <row r="6" spans="1:16" x14ac:dyDescent="0.3">
      <c r="A6">
        <v>1005</v>
      </c>
      <c r="B6" t="s">
        <v>32</v>
      </c>
      <c r="C6" s="1">
        <v>45170.474305555559</v>
      </c>
      <c r="D6" t="s">
        <v>14</v>
      </c>
      <c r="E6" t="str">
        <f t="shared" si="0"/>
        <v>Not Backlog</v>
      </c>
      <c r="F6" t="s">
        <v>33</v>
      </c>
      <c r="G6" t="s">
        <v>34</v>
      </c>
      <c r="H6" t="s">
        <v>1589</v>
      </c>
      <c r="I6" t="str">
        <f>IF(Table2_1[[#This Row],[Order Status]]="Completed", IF(Table2_1[[#This Row],[Delays (min)]]&gt;10,"Delayed", "On Time"), IF(Table2_1[[#This Row],[Order Status]]="In Progress", IF(Table2_1[[#This Row],[Delays (min)]]&gt;10,"Delayed","In Progress"),""))</f>
        <v>Delayed</v>
      </c>
      <c r="J6">
        <v>103</v>
      </c>
      <c r="K6">
        <v>17</v>
      </c>
      <c r="L6" t="s">
        <v>28</v>
      </c>
      <c r="M6" cm="1">
        <f t="array" ref="M6">_xlfn.IFS(
  TRIM(L6)="positive", 3,
  TRIM(L6)="neutral", 2,
  TRIM(L6)="negative", 1
)</f>
        <v>1</v>
      </c>
      <c r="N6" t="s">
        <v>18</v>
      </c>
      <c r="O6" t="s">
        <v>48</v>
      </c>
      <c r="P6" t="s">
        <v>35</v>
      </c>
    </row>
    <row r="7" spans="1:16" x14ac:dyDescent="0.3">
      <c r="A7">
        <v>1006</v>
      </c>
      <c r="B7" t="s">
        <v>36</v>
      </c>
      <c r="C7" s="1">
        <v>45170.538888888892</v>
      </c>
      <c r="D7" t="s">
        <v>37</v>
      </c>
      <c r="E7" t="str">
        <f t="shared" si="0"/>
        <v>Backlog</v>
      </c>
      <c r="F7" t="s">
        <v>38</v>
      </c>
      <c r="G7" t="s">
        <v>16</v>
      </c>
      <c r="H7" t="s">
        <v>1586</v>
      </c>
      <c r="I7" t="str">
        <f>IF(Table2_1[[#This Row],[Order Status]]="Completed", IF(Table2_1[[#This Row],[Delays (min)]]&gt;10,"Delayed", "On Time"), IF(Table2_1[[#This Row],[Order Status]]="In Progress", IF(Table2_1[[#This Row],[Delays (min)]]&gt;10,"Delayed","In Progress"),""))</f>
        <v>Delayed</v>
      </c>
      <c r="J7">
        <v>153</v>
      </c>
      <c r="K7">
        <v>22</v>
      </c>
      <c r="L7" t="s">
        <v>17</v>
      </c>
      <c r="M7" cm="1">
        <f t="array" ref="M7">_xlfn.IFS(
  TRIM(L7)="positive", 3,
  TRIM(L7)="neutral", 2,
  TRIM(L7)="negative", 1
)</f>
        <v>2</v>
      </c>
      <c r="N7" t="s">
        <v>39</v>
      </c>
      <c r="O7" t="s">
        <v>48</v>
      </c>
      <c r="P7" t="s">
        <v>40</v>
      </c>
    </row>
    <row r="8" spans="1:16" x14ac:dyDescent="0.3">
      <c r="A8">
        <v>1007</v>
      </c>
      <c r="B8" t="s">
        <v>41</v>
      </c>
      <c r="C8" s="1">
        <v>45176.574999999997</v>
      </c>
      <c r="D8" t="s">
        <v>37</v>
      </c>
      <c r="E8" t="str">
        <f t="shared" si="0"/>
        <v>Not Backlog</v>
      </c>
      <c r="F8" t="s">
        <v>42</v>
      </c>
      <c r="G8" t="s">
        <v>27</v>
      </c>
      <c r="H8" t="s">
        <v>1586</v>
      </c>
      <c r="I8" t="str">
        <f>IF(Table2_1[[#This Row],[Order Status]]="Completed", IF(Table2_1[[#This Row],[Delays (min)]]&gt;10,"Delayed", "On Time"), IF(Table2_1[[#This Row],[Order Status]]="In Progress", IF(Table2_1[[#This Row],[Delays (min)]]&gt;10,"Delayed","In Progress"),""))</f>
        <v>In Progress</v>
      </c>
      <c r="J8">
        <v>161</v>
      </c>
      <c r="K8">
        <v>8</v>
      </c>
      <c r="L8" t="s">
        <v>23</v>
      </c>
      <c r="M8" cm="1">
        <f t="array" ref="M8">_xlfn.IFS(
  TRIM(L8)="positive", 3,
  TRIM(L8)="neutral", 2,
  TRIM(L8)="negative", 1
)</f>
        <v>3</v>
      </c>
      <c r="N8" t="s">
        <v>43</v>
      </c>
      <c r="O8" t="s">
        <v>48</v>
      </c>
      <c r="P8" t="s">
        <v>35</v>
      </c>
    </row>
    <row r="9" spans="1:16" x14ac:dyDescent="0.3">
      <c r="A9">
        <v>1008</v>
      </c>
      <c r="B9" t="s">
        <v>44</v>
      </c>
      <c r="C9" s="1">
        <v>45175.615277777775</v>
      </c>
      <c r="D9" t="s">
        <v>37</v>
      </c>
      <c r="E9" t="str">
        <f t="shared" si="0"/>
        <v>Backlog</v>
      </c>
      <c r="F9" t="s">
        <v>45</v>
      </c>
      <c r="G9" t="s">
        <v>27</v>
      </c>
      <c r="H9" t="s">
        <v>1588</v>
      </c>
      <c r="I9" t="str">
        <f>IF(Table2_1[[#This Row],[Order Status]]="Completed", IF(Table2_1[[#This Row],[Delays (min)]]&gt;10,"Delayed", "On Time"), IF(Table2_1[[#This Row],[Order Status]]="In Progress", IF(Table2_1[[#This Row],[Delays (min)]]&gt;10,"Delayed","In Progress"),""))</f>
        <v>Delayed</v>
      </c>
      <c r="J9">
        <v>96</v>
      </c>
      <c r="K9">
        <v>17</v>
      </c>
      <c r="L9" t="s">
        <v>23</v>
      </c>
      <c r="M9" cm="1">
        <f t="array" ref="M9">_xlfn.IFS(
  TRIM(L9)="positive", 3,
  TRIM(L9)="neutral", 2,
  TRIM(L9)="negative", 1
)</f>
        <v>3</v>
      </c>
      <c r="N9" t="s">
        <v>18</v>
      </c>
      <c r="O9" t="s">
        <v>19</v>
      </c>
      <c r="P9" t="s">
        <v>35</v>
      </c>
    </row>
    <row r="10" spans="1:16" x14ac:dyDescent="0.3">
      <c r="A10">
        <v>1009</v>
      </c>
      <c r="B10" t="s">
        <v>46</v>
      </c>
      <c r="C10" s="1">
        <v>45170.65</v>
      </c>
      <c r="D10" t="s">
        <v>37</v>
      </c>
      <c r="E10" t="str">
        <f t="shared" si="0"/>
        <v>Not Backlog</v>
      </c>
      <c r="F10" t="s">
        <v>47</v>
      </c>
      <c r="G10" t="s">
        <v>34</v>
      </c>
      <c r="H10" t="s">
        <v>1586</v>
      </c>
      <c r="I10" t="str">
        <f>IF(Table2_1[[#This Row],[Order Status]]="Completed", IF(Table2_1[[#This Row],[Delays (min)]]&gt;10,"Delayed", "On Time"), IF(Table2_1[[#This Row],[Order Status]]="In Progress", IF(Table2_1[[#This Row],[Delays (min)]]&gt;10,"Delayed","In Progress"),""))</f>
        <v>In Progress</v>
      </c>
      <c r="J10">
        <v>135</v>
      </c>
      <c r="K10">
        <v>5</v>
      </c>
      <c r="L10" t="s">
        <v>23</v>
      </c>
      <c r="M10" cm="1">
        <f t="array" ref="M10">_xlfn.IFS(
  TRIM(L10)="positive", 3,
  TRIM(L10)="neutral", 2,
  TRIM(L10)="negative", 1
)</f>
        <v>3</v>
      </c>
      <c r="N10" t="s">
        <v>24</v>
      </c>
      <c r="O10" t="s">
        <v>48</v>
      </c>
      <c r="P10" t="s">
        <v>40</v>
      </c>
    </row>
    <row r="11" spans="1:16" x14ac:dyDescent="0.3">
      <c r="A11">
        <v>1010</v>
      </c>
      <c r="B11" t="s">
        <v>49</v>
      </c>
      <c r="C11" s="1">
        <v>45171.363194444442</v>
      </c>
      <c r="D11" t="s">
        <v>14</v>
      </c>
      <c r="E11" t="str">
        <f t="shared" si="0"/>
        <v>Not Backlog</v>
      </c>
      <c r="F11" t="s">
        <v>50</v>
      </c>
      <c r="G11" t="s">
        <v>34</v>
      </c>
      <c r="H11" t="s">
        <v>1590</v>
      </c>
      <c r="I11" t="str">
        <f>IF(Table2_1[[#This Row],[Order Status]]="Completed", IF(Table2_1[[#This Row],[Delays (min)]]&gt;10,"Delayed", "On Time"), IF(Table2_1[[#This Row],[Order Status]]="In Progress", IF(Table2_1[[#This Row],[Delays (min)]]&gt;10,"Delayed","In Progress"),""))</f>
        <v>Delayed</v>
      </c>
      <c r="J11">
        <v>233</v>
      </c>
      <c r="K11">
        <v>19</v>
      </c>
      <c r="L11" t="s">
        <v>17</v>
      </c>
      <c r="M11" cm="1">
        <f t="array" ref="M11">_xlfn.IFS(
  TRIM(L11)="positive", 3,
  TRIM(L11)="neutral", 2,
  TRIM(L11)="negative", 1
)</f>
        <v>2</v>
      </c>
      <c r="N11" t="s">
        <v>24</v>
      </c>
      <c r="O11" t="s">
        <v>48</v>
      </c>
      <c r="P11" t="s">
        <v>40</v>
      </c>
    </row>
    <row r="12" spans="1:16" x14ac:dyDescent="0.3">
      <c r="A12">
        <v>1011</v>
      </c>
      <c r="B12" t="s">
        <v>51</v>
      </c>
      <c r="C12" s="1">
        <v>45172.428472222222</v>
      </c>
      <c r="D12" t="s">
        <v>37</v>
      </c>
      <c r="E12" t="str">
        <f t="shared" si="0"/>
        <v>Backlog</v>
      </c>
      <c r="F12" t="s">
        <v>52</v>
      </c>
      <c r="G12" t="s">
        <v>16</v>
      </c>
      <c r="H12" t="s">
        <v>1590</v>
      </c>
      <c r="I12" t="str">
        <f>IF(Table2_1[[#This Row],[Order Status]]="Completed", IF(Table2_1[[#This Row],[Delays (min)]]&gt;10,"Delayed", "On Time"), IF(Table2_1[[#This Row],[Order Status]]="In Progress", IF(Table2_1[[#This Row],[Delays (min)]]&gt;10,"Delayed","In Progress"),""))</f>
        <v>Delayed</v>
      </c>
      <c r="J12">
        <v>203</v>
      </c>
      <c r="K12">
        <v>24</v>
      </c>
      <c r="L12" t="s">
        <v>17</v>
      </c>
      <c r="M12" cm="1">
        <f t="array" ref="M12">_xlfn.IFS(
  TRIM(L12)="positive", 3,
  TRIM(L12)="neutral", 2,
  TRIM(L12)="negative", 1
)</f>
        <v>2</v>
      </c>
      <c r="N12" t="s">
        <v>39</v>
      </c>
      <c r="O12" t="s">
        <v>1591</v>
      </c>
      <c r="P12" t="s">
        <v>20</v>
      </c>
    </row>
    <row r="13" spans="1:16" x14ac:dyDescent="0.3">
      <c r="A13">
        <v>1012</v>
      </c>
      <c r="B13" t="s">
        <v>53</v>
      </c>
      <c r="C13" s="1">
        <v>45175.57916666667</v>
      </c>
      <c r="D13" t="s">
        <v>37</v>
      </c>
      <c r="E13" t="str">
        <f t="shared" si="0"/>
        <v>Backlog</v>
      </c>
      <c r="F13" t="s">
        <v>54</v>
      </c>
      <c r="G13" t="s">
        <v>27</v>
      </c>
      <c r="H13" t="s">
        <v>1587</v>
      </c>
      <c r="I13" t="str">
        <f>IF(Table2_1[[#This Row],[Order Status]]="Completed", IF(Table2_1[[#This Row],[Delays (min)]]&gt;10,"Delayed", "On Time"), IF(Table2_1[[#This Row],[Order Status]]="In Progress", IF(Table2_1[[#This Row],[Delays (min)]]&gt;10,"Delayed","In Progress"),""))</f>
        <v>Delayed</v>
      </c>
      <c r="J13">
        <v>150</v>
      </c>
      <c r="K13">
        <v>18</v>
      </c>
      <c r="L13" t="s">
        <v>28</v>
      </c>
      <c r="M13" cm="1">
        <f t="array" ref="M13">_xlfn.IFS(
  TRIM(L13)="positive", 3,
  TRIM(L13)="neutral", 2,
  TRIM(L13)="negative", 1
)</f>
        <v>1</v>
      </c>
      <c r="N13" t="s">
        <v>24</v>
      </c>
      <c r="O13" t="s">
        <v>48</v>
      </c>
      <c r="P13" t="s">
        <v>40</v>
      </c>
    </row>
    <row r="14" spans="1:16" x14ac:dyDescent="0.3">
      <c r="A14">
        <v>1013</v>
      </c>
      <c r="B14" t="s">
        <v>55</v>
      </c>
      <c r="C14" s="1">
        <v>45172.511111111111</v>
      </c>
      <c r="D14" t="s">
        <v>14</v>
      </c>
      <c r="E14" t="str">
        <f t="shared" si="0"/>
        <v>Not Backlog</v>
      </c>
      <c r="F14" t="s">
        <v>56</v>
      </c>
      <c r="G14" t="s">
        <v>16</v>
      </c>
      <c r="H14" t="s">
        <v>1589</v>
      </c>
      <c r="I14" t="str">
        <f>IF(Table2_1[[#This Row],[Order Status]]="Completed", IF(Table2_1[[#This Row],[Delays (min)]]&gt;10,"Delayed", "On Time"), IF(Table2_1[[#This Row],[Order Status]]="In Progress", IF(Table2_1[[#This Row],[Delays (min)]]&gt;10,"Delayed","In Progress"),""))</f>
        <v>Delayed</v>
      </c>
      <c r="J14">
        <v>127</v>
      </c>
      <c r="K14">
        <v>17</v>
      </c>
      <c r="L14" t="s">
        <v>28</v>
      </c>
      <c r="M14" cm="1">
        <f t="array" ref="M14">_xlfn.IFS(
  TRIM(L14)="positive", 3,
  TRIM(L14)="neutral", 2,
  TRIM(L14)="negative", 1
)</f>
        <v>1</v>
      </c>
      <c r="N14" t="s">
        <v>43</v>
      </c>
      <c r="O14" t="s">
        <v>48</v>
      </c>
      <c r="P14" t="s">
        <v>35</v>
      </c>
    </row>
    <row r="15" spans="1:16" x14ac:dyDescent="0.3">
      <c r="A15">
        <v>1014</v>
      </c>
      <c r="B15" t="s">
        <v>57</v>
      </c>
      <c r="C15" s="1">
        <v>45177.684027777781</v>
      </c>
      <c r="D15" t="s">
        <v>14</v>
      </c>
      <c r="E15" t="str">
        <f t="shared" si="0"/>
        <v>Not Backlog</v>
      </c>
      <c r="F15" t="s">
        <v>58</v>
      </c>
      <c r="G15" t="s">
        <v>27</v>
      </c>
      <c r="H15" t="s">
        <v>1589</v>
      </c>
      <c r="I15" t="str">
        <f>IF(Table2_1[[#This Row],[Order Status]]="Completed", IF(Table2_1[[#This Row],[Delays (min)]]&gt;10,"Delayed", "On Time"), IF(Table2_1[[#This Row],[Order Status]]="In Progress", IF(Table2_1[[#This Row],[Delays (min)]]&gt;10,"Delayed","In Progress"),""))</f>
        <v>Delayed</v>
      </c>
      <c r="J15">
        <v>66</v>
      </c>
      <c r="K15">
        <v>11</v>
      </c>
      <c r="L15" t="s">
        <v>17</v>
      </c>
      <c r="M15" cm="1">
        <f t="array" ref="M15">_xlfn.IFS(
  TRIM(L15)="positive", 3,
  TRIM(L15)="neutral", 2,
  TRIM(L15)="negative", 1
)</f>
        <v>2</v>
      </c>
      <c r="N15" t="s">
        <v>39</v>
      </c>
      <c r="O15" t="s">
        <v>48</v>
      </c>
      <c r="P15" t="s">
        <v>35</v>
      </c>
    </row>
    <row r="16" spans="1:16" x14ac:dyDescent="0.3">
      <c r="A16">
        <v>1015</v>
      </c>
      <c r="B16" t="s">
        <v>59</v>
      </c>
      <c r="C16" s="1">
        <v>45172.591666666667</v>
      </c>
      <c r="D16" t="s">
        <v>37</v>
      </c>
      <c r="E16" t="str">
        <f t="shared" si="0"/>
        <v>Backlog</v>
      </c>
      <c r="F16" t="s">
        <v>60</v>
      </c>
      <c r="G16" t="s">
        <v>34</v>
      </c>
      <c r="H16" t="s">
        <v>1590</v>
      </c>
      <c r="I16" t="str">
        <f>IF(Table2_1[[#This Row],[Order Status]]="Completed", IF(Table2_1[[#This Row],[Delays (min)]]&gt;10,"Delayed", "On Time"), IF(Table2_1[[#This Row],[Order Status]]="In Progress", IF(Table2_1[[#This Row],[Delays (min)]]&gt;10,"Delayed","In Progress"),""))</f>
        <v>Delayed</v>
      </c>
      <c r="J16">
        <v>75</v>
      </c>
      <c r="K16">
        <v>26</v>
      </c>
      <c r="L16" t="s">
        <v>23</v>
      </c>
      <c r="M16" cm="1">
        <f t="array" ref="M16">_xlfn.IFS(
  TRIM(L16)="positive", 3,
  TRIM(L16)="neutral", 2,
  TRIM(L16)="negative", 1
)</f>
        <v>3</v>
      </c>
      <c r="N16" t="s">
        <v>43</v>
      </c>
      <c r="O16" t="s">
        <v>48</v>
      </c>
      <c r="P16" t="s">
        <v>40</v>
      </c>
    </row>
    <row r="17" spans="1:16" x14ac:dyDescent="0.3">
      <c r="A17">
        <v>1016</v>
      </c>
      <c r="B17" t="s">
        <v>61</v>
      </c>
      <c r="C17" s="1">
        <v>45174.577777777777</v>
      </c>
      <c r="D17" t="s">
        <v>37</v>
      </c>
      <c r="E17" t="str">
        <f t="shared" si="0"/>
        <v>Not Backlog</v>
      </c>
      <c r="F17" t="s">
        <v>62</v>
      </c>
      <c r="G17" t="s">
        <v>16</v>
      </c>
      <c r="H17" t="s">
        <v>1589</v>
      </c>
      <c r="I17" t="str">
        <f>IF(Table2_1[[#This Row],[Order Status]]="Completed", IF(Table2_1[[#This Row],[Delays (min)]]&gt;10,"Delayed", "On Time"), IF(Table2_1[[#This Row],[Order Status]]="In Progress", IF(Table2_1[[#This Row],[Delays (min)]]&gt;10,"Delayed","In Progress"),""))</f>
        <v>In Progress</v>
      </c>
      <c r="J17">
        <v>163</v>
      </c>
      <c r="K17">
        <v>6</v>
      </c>
      <c r="L17" t="s">
        <v>17</v>
      </c>
      <c r="M17" cm="1">
        <f t="array" ref="M17">_xlfn.IFS(
  TRIM(L17)="positive", 3,
  TRIM(L17)="neutral", 2,
  TRIM(L17)="negative", 1
)</f>
        <v>2</v>
      </c>
      <c r="N17" t="s">
        <v>39</v>
      </c>
      <c r="O17" t="s">
        <v>48</v>
      </c>
      <c r="P17" t="s">
        <v>63</v>
      </c>
    </row>
    <row r="18" spans="1:16" x14ac:dyDescent="0.3">
      <c r="A18">
        <v>1017</v>
      </c>
      <c r="B18" t="s">
        <v>64</v>
      </c>
      <c r="C18" s="1">
        <v>45173.444444444445</v>
      </c>
      <c r="D18" t="s">
        <v>37</v>
      </c>
      <c r="E18" t="str">
        <f t="shared" si="0"/>
        <v>Backlog</v>
      </c>
      <c r="F18" t="s">
        <v>65</v>
      </c>
      <c r="G18" t="s">
        <v>16</v>
      </c>
      <c r="H18" t="s">
        <v>1587</v>
      </c>
      <c r="I18" t="str">
        <f>IF(Table2_1[[#This Row],[Order Status]]="Completed", IF(Table2_1[[#This Row],[Delays (min)]]&gt;10,"Delayed", "On Time"), IF(Table2_1[[#This Row],[Order Status]]="In Progress", IF(Table2_1[[#This Row],[Delays (min)]]&gt;10,"Delayed","In Progress"),""))</f>
        <v>Delayed</v>
      </c>
      <c r="J18">
        <v>174</v>
      </c>
      <c r="K18">
        <v>16</v>
      </c>
      <c r="L18" t="s">
        <v>23</v>
      </c>
      <c r="M18" cm="1">
        <f t="array" ref="M18">_xlfn.IFS(
  TRIM(L18)="positive", 3,
  TRIM(L18)="neutral", 2,
  TRIM(L18)="negative", 1
)</f>
        <v>3</v>
      </c>
      <c r="N18" t="s">
        <v>43</v>
      </c>
      <c r="O18" t="s">
        <v>1591</v>
      </c>
      <c r="P18" t="s">
        <v>35</v>
      </c>
    </row>
    <row r="19" spans="1:16" x14ac:dyDescent="0.3">
      <c r="A19">
        <v>1018</v>
      </c>
      <c r="B19" t="s">
        <v>66</v>
      </c>
      <c r="C19" s="1">
        <v>45174.446527777778</v>
      </c>
      <c r="D19" t="s">
        <v>14</v>
      </c>
      <c r="E19" t="str">
        <f t="shared" si="0"/>
        <v>Not Backlog</v>
      </c>
      <c r="F19" t="s">
        <v>47</v>
      </c>
      <c r="G19" t="s">
        <v>27</v>
      </c>
      <c r="H19" t="s">
        <v>1589</v>
      </c>
      <c r="I19" t="str">
        <f>IF(Table2_1[[#This Row],[Order Status]]="Completed", IF(Table2_1[[#This Row],[Delays (min)]]&gt;10,"Delayed", "On Time"), IF(Table2_1[[#This Row],[Order Status]]="In Progress", IF(Table2_1[[#This Row],[Delays (min)]]&gt;10,"Delayed","In Progress"),""))</f>
        <v>On Time</v>
      </c>
      <c r="J19">
        <v>167</v>
      </c>
      <c r="K19">
        <v>1</v>
      </c>
      <c r="L19" t="s">
        <v>28</v>
      </c>
      <c r="M19" cm="1">
        <f t="array" ref="M19">_xlfn.IFS(
  TRIM(L19)="positive", 3,
  TRIM(L19)="neutral", 2,
  TRIM(L19)="negative", 1
)</f>
        <v>1</v>
      </c>
      <c r="N19" t="s">
        <v>18</v>
      </c>
      <c r="O19" t="s">
        <v>48</v>
      </c>
      <c r="P19" t="s">
        <v>20</v>
      </c>
    </row>
    <row r="20" spans="1:16" x14ac:dyDescent="0.3">
      <c r="A20">
        <v>1019</v>
      </c>
      <c r="B20" t="s">
        <v>67</v>
      </c>
      <c r="C20" s="1">
        <v>45173.620138888888</v>
      </c>
      <c r="D20" t="s">
        <v>37</v>
      </c>
      <c r="E20" t="str">
        <f t="shared" si="0"/>
        <v>Backlog</v>
      </c>
      <c r="F20" t="s">
        <v>68</v>
      </c>
      <c r="G20" t="s">
        <v>16</v>
      </c>
      <c r="H20" t="s">
        <v>1587</v>
      </c>
      <c r="I20" t="str">
        <f>IF(Table2_1[[#This Row],[Order Status]]="Completed", IF(Table2_1[[#This Row],[Delays (min)]]&gt;10,"Delayed", "On Time"), IF(Table2_1[[#This Row],[Order Status]]="In Progress", IF(Table2_1[[#This Row],[Delays (min)]]&gt;10,"Delayed","In Progress"),""))</f>
        <v>Delayed</v>
      </c>
      <c r="J20">
        <v>219</v>
      </c>
      <c r="K20">
        <v>13</v>
      </c>
      <c r="L20" t="s">
        <v>23</v>
      </c>
      <c r="M20" cm="1">
        <f t="array" ref="M20">_xlfn.IFS(
  TRIM(L20)="positive", 3,
  TRIM(L20)="neutral", 2,
  TRIM(L20)="negative", 1
)</f>
        <v>3</v>
      </c>
      <c r="N20" t="s">
        <v>24</v>
      </c>
      <c r="O20" t="s">
        <v>1591</v>
      </c>
      <c r="P20" t="s">
        <v>35</v>
      </c>
    </row>
    <row r="21" spans="1:16" x14ac:dyDescent="0.3">
      <c r="A21">
        <v>1020</v>
      </c>
      <c r="B21" t="s">
        <v>69</v>
      </c>
      <c r="C21" s="1">
        <v>45171.481944444444</v>
      </c>
      <c r="D21" t="s">
        <v>37</v>
      </c>
      <c r="E21" t="str">
        <f t="shared" si="0"/>
        <v>Backlog</v>
      </c>
      <c r="F21" t="s">
        <v>68</v>
      </c>
      <c r="G21" t="s">
        <v>16</v>
      </c>
      <c r="H21" t="s">
        <v>1586</v>
      </c>
      <c r="I21" t="str">
        <f>IF(Table2_1[[#This Row],[Order Status]]="Completed", IF(Table2_1[[#This Row],[Delays (min)]]&gt;10,"Delayed", "On Time"), IF(Table2_1[[#This Row],[Order Status]]="In Progress", IF(Table2_1[[#This Row],[Delays (min)]]&gt;10,"Delayed","In Progress"),""))</f>
        <v>Delayed</v>
      </c>
      <c r="J21">
        <v>213</v>
      </c>
      <c r="K21">
        <v>24</v>
      </c>
      <c r="L21" t="s">
        <v>17</v>
      </c>
      <c r="M21" cm="1">
        <f t="array" ref="M21">_xlfn.IFS(
  TRIM(L21)="positive", 3,
  TRIM(L21)="neutral", 2,
  TRIM(L21)="negative", 1
)</f>
        <v>2</v>
      </c>
      <c r="N21" t="s">
        <v>39</v>
      </c>
      <c r="O21" t="s">
        <v>1591</v>
      </c>
      <c r="P21" t="s">
        <v>20</v>
      </c>
    </row>
    <row r="22" spans="1:16" x14ac:dyDescent="0.3">
      <c r="A22">
        <v>1021</v>
      </c>
      <c r="B22" t="s">
        <v>70</v>
      </c>
      <c r="C22" s="1">
        <v>45172.559027777781</v>
      </c>
      <c r="D22" t="s">
        <v>37</v>
      </c>
      <c r="E22" t="str">
        <f t="shared" si="0"/>
        <v>Backlog</v>
      </c>
      <c r="F22" t="s">
        <v>71</v>
      </c>
      <c r="G22" t="s">
        <v>16</v>
      </c>
      <c r="H22" t="s">
        <v>1586</v>
      </c>
      <c r="I22" t="str">
        <f>IF(Table2_1[[#This Row],[Order Status]]="Completed", IF(Table2_1[[#This Row],[Delays (min)]]&gt;10,"Delayed", "On Time"), IF(Table2_1[[#This Row],[Order Status]]="In Progress", IF(Table2_1[[#This Row],[Delays (min)]]&gt;10,"Delayed","In Progress"),""))</f>
        <v>Delayed</v>
      </c>
      <c r="J22">
        <v>94</v>
      </c>
      <c r="K22">
        <v>24</v>
      </c>
      <c r="L22" t="s">
        <v>28</v>
      </c>
      <c r="M22" cm="1">
        <f t="array" ref="M22">_xlfn.IFS(
  TRIM(L22)="positive", 3,
  TRIM(L22)="neutral", 2,
  TRIM(L22)="negative", 1
)</f>
        <v>1</v>
      </c>
      <c r="N22" t="s">
        <v>31</v>
      </c>
      <c r="O22" t="s">
        <v>48</v>
      </c>
      <c r="P22" t="s">
        <v>20</v>
      </c>
    </row>
    <row r="23" spans="1:16" x14ac:dyDescent="0.3">
      <c r="A23">
        <v>1022</v>
      </c>
      <c r="B23" t="s">
        <v>72</v>
      </c>
      <c r="C23" s="1">
        <v>45175.503472222219</v>
      </c>
      <c r="D23" t="s">
        <v>14</v>
      </c>
      <c r="E23" t="str">
        <f t="shared" si="0"/>
        <v>Not Backlog</v>
      </c>
      <c r="F23" t="s">
        <v>73</v>
      </c>
      <c r="G23" t="s">
        <v>16</v>
      </c>
      <c r="H23" t="s">
        <v>1590</v>
      </c>
      <c r="I23" t="str">
        <f>IF(Table2_1[[#This Row],[Order Status]]="Completed", IF(Table2_1[[#This Row],[Delays (min)]]&gt;10,"Delayed", "On Time"), IF(Table2_1[[#This Row],[Order Status]]="In Progress", IF(Table2_1[[#This Row],[Delays (min)]]&gt;10,"Delayed","In Progress"),""))</f>
        <v>Delayed</v>
      </c>
      <c r="J23">
        <v>232</v>
      </c>
      <c r="K23">
        <v>21</v>
      </c>
      <c r="L23" t="s">
        <v>28</v>
      </c>
      <c r="M23" cm="1">
        <f t="array" ref="M23">_xlfn.IFS(
  TRIM(L23)="positive", 3,
  TRIM(L23)="neutral", 2,
  TRIM(L23)="negative", 1
)</f>
        <v>1</v>
      </c>
      <c r="N23" t="s">
        <v>43</v>
      </c>
      <c r="O23" t="s">
        <v>48</v>
      </c>
      <c r="P23" t="s">
        <v>35</v>
      </c>
    </row>
    <row r="24" spans="1:16" x14ac:dyDescent="0.3">
      <c r="A24">
        <v>1023</v>
      </c>
      <c r="B24" t="s">
        <v>74</v>
      </c>
      <c r="C24" s="1">
        <v>45175.44027777778</v>
      </c>
      <c r="D24" t="s">
        <v>14</v>
      </c>
      <c r="E24" t="str">
        <f t="shared" si="0"/>
        <v>Not Backlog</v>
      </c>
      <c r="F24" t="s">
        <v>75</v>
      </c>
      <c r="G24" t="s">
        <v>27</v>
      </c>
      <c r="H24" t="s">
        <v>1588</v>
      </c>
      <c r="I24" t="str">
        <f>IF(Table2_1[[#This Row],[Order Status]]="Completed", IF(Table2_1[[#This Row],[Delays (min)]]&gt;10,"Delayed", "On Time"), IF(Table2_1[[#This Row],[Order Status]]="In Progress", IF(Table2_1[[#This Row],[Delays (min)]]&gt;10,"Delayed","In Progress"),""))</f>
        <v>On Time</v>
      </c>
      <c r="J24">
        <v>151</v>
      </c>
      <c r="K24">
        <v>6</v>
      </c>
      <c r="L24" t="s">
        <v>17</v>
      </c>
      <c r="M24" cm="1">
        <f t="array" ref="M24">_xlfn.IFS(
  TRIM(L24)="positive", 3,
  TRIM(L24)="neutral", 2,
  TRIM(L24)="negative", 1
)</f>
        <v>2</v>
      </c>
      <c r="N24" t="s">
        <v>39</v>
      </c>
      <c r="O24" t="s">
        <v>1591</v>
      </c>
      <c r="P24" t="s">
        <v>40</v>
      </c>
    </row>
    <row r="25" spans="1:16" x14ac:dyDescent="0.3">
      <c r="A25">
        <v>1024</v>
      </c>
      <c r="B25" t="s">
        <v>76</v>
      </c>
      <c r="C25" s="1">
        <v>45175.632638888892</v>
      </c>
      <c r="D25" t="s">
        <v>14</v>
      </c>
      <c r="E25" t="str">
        <f t="shared" si="0"/>
        <v>Not Backlog</v>
      </c>
      <c r="F25" t="s">
        <v>50</v>
      </c>
      <c r="G25" t="s">
        <v>16</v>
      </c>
      <c r="H25" t="s">
        <v>1590</v>
      </c>
      <c r="I25" t="str">
        <f>IF(Table2_1[[#This Row],[Order Status]]="Completed", IF(Table2_1[[#This Row],[Delays (min)]]&gt;10,"Delayed", "On Time"), IF(Table2_1[[#This Row],[Order Status]]="In Progress", IF(Table2_1[[#This Row],[Delays (min)]]&gt;10,"Delayed","In Progress"),""))</f>
        <v>Delayed</v>
      </c>
      <c r="J25">
        <v>78</v>
      </c>
      <c r="K25">
        <v>29</v>
      </c>
      <c r="L25" t="s">
        <v>17</v>
      </c>
      <c r="M25" cm="1">
        <f t="array" ref="M25">_xlfn.IFS(
  TRIM(L25)="positive", 3,
  TRIM(L25)="neutral", 2,
  TRIM(L25)="negative", 1
)</f>
        <v>2</v>
      </c>
      <c r="N25" t="s">
        <v>24</v>
      </c>
      <c r="O25" t="s">
        <v>19</v>
      </c>
      <c r="P25" t="s">
        <v>20</v>
      </c>
    </row>
    <row r="26" spans="1:16" x14ac:dyDescent="0.3">
      <c r="A26">
        <v>1025</v>
      </c>
      <c r="B26" t="s">
        <v>77</v>
      </c>
      <c r="C26" s="1">
        <v>45172.590277777781</v>
      </c>
      <c r="D26" t="s">
        <v>37</v>
      </c>
      <c r="E26" t="str">
        <f t="shared" si="0"/>
        <v>Not Backlog</v>
      </c>
      <c r="F26" t="s">
        <v>78</v>
      </c>
      <c r="G26" t="s">
        <v>34</v>
      </c>
      <c r="H26" t="s">
        <v>1586</v>
      </c>
      <c r="I26" t="str">
        <f>IF(Table2_1[[#This Row],[Order Status]]="Completed", IF(Table2_1[[#This Row],[Delays (min)]]&gt;10,"Delayed", "On Time"), IF(Table2_1[[#This Row],[Order Status]]="In Progress", IF(Table2_1[[#This Row],[Delays (min)]]&gt;10,"Delayed","In Progress"),""))</f>
        <v>In Progress</v>
      </c>
      <c r="J26">
        <v>150</v>
      </c>
      <c r="K26">
        <v>0</v>
      </c>
      <c r="L26" t="s">
        <v>28</v>
      </c>
      <c r="M26" cm="1">
        <f t="array" ref="M26">_xlfn.IFS(
  TRIM(L26)="positive", 3,
  TRIM(L26)="neutral", 2,
  TRIM(L26)="negative", 1
)</f>
        <v>1</v>
      </c>
      <c r="N26" t="s">
        <v>18</v>
      </c>
      <c r="O26" t="s">
        <v>1591</v>
      </c>
      <c r="P26" t="s">
        <v>20</v>
      </c>
    </row>
    <row r="27" spans="1:16" x14ac:dyDescent="0.3">
      <c r="A27">
        <v>1026</v>
      </c>
      <c r="B27" t="s">
        <v>79</v>
      </c>
      <c r="C27" s="1">
        <v>45173.609027777777</v>
      </c>
      <c r="D27" t="s">
        <v>37</v>
      </c>
      <c r="E27" t="str">
        <f t="shared" si="0"/>
        <v>Not Backlog</v>
      </c>
      <c r="F27" t="s">
        <v>80</v>
      </c>
      <c r="G27" t="s">
        <v>16</v>
      </c>
      <c r="H27" t="s">
        <v>1588</v>
      </c>
      <c r="I27" t="str">
        <f>IF(Table2_1[[#This Row],[Order Status]]="Completed", IF(Table2_1[[#This Row],[Delays (min)]]&gt;10,"Delayed", "On Time"), IF(Table2_1[[#This Row],[Order Status]]="In Progress", IF(Table2_1[[#This Row],[Delays (min)]]&gt;10,"Delayed","In Progress"),""))</f>
        <v>In Progress</v>
      </c>
      <c r="J27">
        <v>154</v>
      </c>
      <c r="K27">
        <v>7</v>
      </c>
      <c r="L27" t="s">
        <v>28</v>
      </c>
      <c r="M27" cm="1">
        <f t="array" ref="M27">_xlfn.IFS(
  TRIM(L27)="positive", 3,
  TRIM(L27)="neutral", 2,
  TRIM(L27)="negative", 1
)</f>
        <v>1</v>
      </c>
      <c r="N27" t="s">
        <v>24</v>
      </c>
      <c r="O27" t="s">
        <v>19</v>
      </c>
      <c r="P27" t="s">
        <v>40</v>
      </c>
    </row>
    <row r="28" spans="1:16" x14ac:dyDescent="0.3">
      <c r="A28">
        <v>1027</v>
      </c>
      <c r="B28" t="s">
        <v>81</v>
      </c>
      <c r="C28" s="1">
        <v>45175.472916666666</v>
      </c>
      <c r="D28" t="s">
        <v>14</v>
      </c>
      <c r="E28" t="str">
        <f t="shared" si="0"/>
        <v>Not Backlog</v>
      </c>
      <c r="F28" t="s">
        <v>82</v>
      </c>
      <c r="G28" t="s">
        <v>16</v>
      </c>
      <c r="H28" t="s">
        <v>1587</v>
      </c>
      <c r="I28" t="str">
        <f>IF(Table2_1[[#This Row],[Order Status]]="Completed", IF(Table2_1[[#This Row],[Delays (min)]]&gt;10,"Delayed", "On Time"), IF(Table2_1[[#This Row],[Order Status]]="In Progress", IF(Table2_1[[#This Row],[Delays (min)]]&gt;10,"Delayed","In Progress"),""))</f>
        <v>Delayed</v>
      </c>
      <c r="J28">
        <v>153</v>
      </c>
      <c r="K28">
        <v>22</v>
      </c>
      <c r="L28" t="s">
        <v>17</v>
      </c>
      <c r="M28" cm="1">
        <f t="array" ref="M28">_xlfn.IFS(
  TRIM(L28)="positive", 3,
  TRIM(L28)="neutral", 2,
  TRIM(L28)="negative", 1
)</f>
        <v>2</v>
      </c>
      <c r="N28" t="s">
        <v>18</v>
      </c>
      <c r="O28" t="s">
        <v>1591</v>
      </c>
      <c r="P28" t="s">
        <v>20</v>
      </c>
    </row>
    <row r="29" spans="1:16" x14ac:dyDescent="0.3">
      <c r="A29">
        <v>1028</v>
      </c>
      <c r="B29" t="s">
        <v>83</v>
      </c>
      <c r="C29" s="1">
        <v>45171.384722222225</v>
      </c>
      <c r="D29" t="s">
        <v>14</v>
      </c>
      <c r="E29" t="str">
        <f t="shared" si="0"/>
        <v>Not Backlog</v>
      </c>
      <c r="F29" t="s">
        <v>84</v>
      </c>
      <c r="G29" t="s">
        <v>27</v>
      </c>
      <c r="H29" t="s">
        <v>1589</v>
      </c>
      <c r="I29" t="str">
        <f>IF(Table2_1[[#This Row],[Order Status]]="Completed", IF(Table2_1[[#This Row],[Delays (min)]]&gt;10,"Delayed", "On Time"), IF(Table2_1[[#This Row],[Order Status]]="In Progress", IF(Table2_1[[#This Row],[Delays (min)]]&gt;10,"Delayed","In Progress"),""))</f>
        <v>Delayed</v>
      </c>
      <c r="J29">
        <v>165</v>
      </c>
      <c r="K29">
        <v>17</v>
      </c>
      <c r="L29" t="s">
        <v>17</v>
      </c>
      <c r="M29" cm="1">
        <f t="array" ref="M29">_xlfn.IFS(
  TRIM(L29)="positive", 3,
  TRIM(L29)="neutral", 2,
  TRIM(L29)="negative", 1
)</f>
        <v>2</v>
      </c>
      <c r="N29" t="s">
        <v>31</v>
      </c>
      <c r="O29" t="s">
        <v>48</v>
      </c>
      <c r="P29" t="s">
        <v>35</v>
      </c>
    </row>
    <row r="30" spans="1:16" x14ac:dyDescent="0.3">
      <c r="A30">
        <v>1029</v>
      </c>
      <c r="B30" t="s">
        <v>85</v>
      </c>
      <c r="C30" s="1">
        <v>45176.697916666664</v>
      </c>
      <c r="D30" t="s">
        <v>37</v>
      </c>
      <c r="E30" t="str">
        <f t="shared" si="0"/>
        <v>Backlog</v>
      </c>
      <c r="F30" t="s">
        <v>86</v>
      </c>
      <c r="G30" t="s">
        <v>34</v>
      </c>
      <c r="H30" t="s">
        <v>1586</v>
      </c>
      <c r="I30" t="str">
        <f>IF(Table2_1[[#This Row],[Order Status]]="Completed", IF(Table2_1[[#This Row],[Delays (min)]]&gt;10,"Delayed", "On Time"), IF(Table2_1[[#This Row],[Order Status]]="In Progress", IF(Table2_1[[#This Row],[Delays (min)]]&gt;10,"Delayed","In Progress"),""))</f>
        <v>Delayed</v>
      </c>
      <c r="J30">
        <v>196</v>
      </c>
      <c r="K30">
        <v>13</v>
      </c>
      <c r="L30" t="s">
        <v>28</v>
      </c>
      <c r="M30" cm="1">
        <f t="array" ref="M30">_xlfn.IFS(
  TRIM(L30)="positive", 3,
  TRIM(L30)="neutral", 2,
  TRIM(L30)="negative", 1
)</f>
        <v>1</v>
      </c>
      <c r="N30" t="s">
        <v>18</v>
      </c>
      <c r="O30" t="s">
        <v>1591</v>
      </c>
      <c r="P30" t="s">
        <v>35</v>
      </c>
    </row>
    <row r="31" spans="1:16" x14ac:dyDescent="0.3">
      <c r="A31">
        <v>1030</v>
      </c>
      <c r="B31" t="s">
        <v>87</v>
      </c>
      <c r="C31" s="1">
        <v>45170.557638888888</v>
      </c>
      <c r="D31" t="s">
        <v>37</v>
      </c>
      <c r="E31" t="str">
        <f t="shared" si="0"/>
        <v>Backlog</v>
      </c>
      <c r="F31" t="s">
        <v>88</v>
      </c>
      <c r="G31" t="s">
        <v>16</v>
      </c>
      <c r="H31" t="s">
        <v>1588</v>
      </c>
      <c r="I31" t="str">
        <f>IF(Table2_1[[#This Row],[Order Status]]="Completed", IF(Table2_1[[#This Row],[Delays (min)]]&gt;10,"Delayed", "On Time"), IF(Table2_1[[#This Row],[Order Status]]="In Progress", IF(Table2_1[[#This Row],[Delays (min)]]&gt;10,"Delayed","In Progress"),""))</f>
        <v>Delayed</v>
      </c>
      <c r="J31">
        <v>80</v>
      </c>
      <c r="K31">
        <v>28</v>
      </c>
      <c r="L31" t="s">
        <v>28</v>
      </c>
      <c r="M31" cm="1">
        <f t="array" ref="M31">_xlfn.IFS(
  TRIM(L31)="positive", 3,
  TRIM(L31)="neutral", 2,
  TRIM(L31)="negative", 1
)</f>
        <v>1</v>
      </c>
      <c r="N31" t="s">
        <v>39</v>
      </c>
      <c r="O31" t="s">
        <v>19</v>
      </c>
      <c r="P31" t="s">
        <v>35</v>
      </c>
    </row>
    <row r="32" spans="1:16" x14ac:dyDescent="0.3">
      <c r="A32">
        <v>1031</v>
      </c>
      <c r="B32" t="s">
        <v>89</v>
      </c>
      <c r="C32" s="1">
        <v>45174.647916666669</v>
      </c>
      <c r="D32" t="s">
        <v>37</v>
      </c>
      <c r="E32" t="str">
        <f t="shared" si="0"/>
        <v>Not Backlog</v>
      </c>
      <c r="F32" t="s">
        <v>90</v>
      </c>
      <c r="G32" t="s">
        <v>34</v>
      </c>
      <c r="H32" t="s">
        <v>1588</v>
      </c>
      <c r="I32" t="str">
        <f>IF(Table2_1[[#This Row],[Order Status]]="Completed", IF(Table2_1[[#This Row],[Delays (min)]]&gt;10,"Delayed", "On Time"), IF(Table2_1[[#This Row],[Order Status]]="In Progress", IF(Table2_1[[#This Row],[Delays (min)]]&gt;10,"Delayed","In Progress"),""))</f>
        <v>In Progress</v>
      </c>
      <c r="J32">
        <v>126</v>
      </c>
      <c r="K32">
        <v>2</v>
      </c>
      <c r="L32" t="s">
        <v>23</v>
      </c>
      <c r="M32" cm="1">
        <f t="array" ref="M32">_xlfn.IFS(
  TRIM(L32)="positive", 3,
  TRIM(L32)="neutral", 2,
  TRIM(L32)="negative", 1
)</f>
        <v>3</v>
      </c>
      <c r="N32" t="s">
        <v>39</v>
      </c>
      <c r="O32" t="s">
        <v>48</v>
      </c>
      <c r="P32" t="s">
        <v>35</v>
      </c>
    </row>
    <row r="33" spans="1:16" x14ac:dyDescent="0.3">
      <c r="A33">
        <v>1032</v>
      </c>
      <c r="B33" t="s">
        <v>91</v>
      </c>
      <c r="C33" s="1">
        <v>45175.620833333334</v>
      </c>
      <c r="D33" t="s">
        <v>14</v>
      </c>
      <c r="E33" t="str">
        <f t="shared" si="0"/>
        <v>Not Backlog</v>
      </c>
      <c r="F33" t="s">
        <v>92</v>
      </c>
      <c r="G33" t="s">
        <v>34</v>
      </c>
      <c r="H33" t="s">
        <v>1589</v>
      </c>
      <c r="I33" t="str">
        <f>IF(Table2_1[[#This Row],[Order Status]]="Completed", IF(Table2_1[[#This Row],[Delays (min)]]&gt;10,"Delayed", "On Time"), IF(Table2_1[[#This Row],[Order Status]]="In Progress", IF(Table2_1[[#This Row],[Delays (min)]]&gt;10,"Delayed","In Progress"),""))</f>
        <v>Delayed</v>
      </c>
      <c r="J33">
        <v>162</v>
      </c>
      <c r="K33">
        <v>28</v>
      </c>
      <c r="L33" t="s">
        <v>23</v>
      </c>
      <c r="M33" cm="1">
        <f t="array" ref="M33">_xlfn.IFS(
  TRIM(L33)="positive", 3,
  TRIM(L33)="neutral", 2,
  TRIM(L33)="negative", 1
)</f>
        <v>3</v>
      </c>
      <c r="N33" t="s">
        <v>43</v>
      </c>
      <c r="O33" t="s">
        <v>19</v>
      </c>
      <c r="P33" t="s">
        <v>20</v>
      </c>
    </row>
    <row r="34" spans="1:16" x14ac:dyDescent="0.3">
      <c r="A34">
        <v>1033</v>
      </c>
      <c r="B34" t="s">
        <v>93</v>
      </c>
      <c r="C34" s="1">
        <v>45175.36041666667</v>
      </c>
      <c r="D34" t="s">
        <v>37</v>
      </c>
      <c r="E34" t="str">
        <f t="shared" si="0"/>
        <v>Backlog</v>
      </c>
      <c r="F34" t="s">
        <v>94</v>
      </c>
      <c r="G34" t="s">
        <v>16</v>
      </c>
      <c r="H34" t="s">
        <v>1587</v>
      </c>
      <c r="I34" t="str">
        <f>IF(Table2_1[[#This Row],[Order Status]]="Completed", IF(Table2_1[[#This Row],[Delays (min)]]&gt;10,"Delayed", "On Time"), IF(Table2_1[[#This Row],[Order Status]]="In Progress", IF(Table2_1[[#This Row],[Delays (min)]]&gt;10,"Delayed","In Progress"),""))</f>
        <v>Delayed</v>
      </c>
      <c r="J34">
        <v>172</v>
      </c>
      <c r="K34">
        <v>20</v>
      </c>
      <c r="L34" t="s">
        <v>17</v>
      </c>
      <c r="M34" cm="1">
        <f t="array" ref="M34">_xlfn.IFS(
  TRIM(L34)="positive", 3,
  TRIM(L34)="neutral", 2,
  TRIM(L34)="negative", 1
)</f>
        <v>2</v>
      </c>
      <c r="N34" t="s">
        <v>31</v>
      </c>
      <c r="O34" t="s">
        <v>19</v>
      </c>
      <c r="P34" t="s">
        <v>40</v>
      </c>
    </row>
    <row r="35" spans="1:16" x14ac:dyDescent="0.3">
      <c r="A35">
        <v>1034</v>
      </c>
      <c r="B35" t="s">
        <v>95</v>
      </c>
      <c r="C35" s="1">
        <v>45174.65902777778</v>
      </c>
      <c r="D35" t="s">
        <v>37</v>
      </c>
      <c r="E35" t="str">
        <f t="shared" si="0"/>
        <v>Backlog</v>
      </c>
      <c r="F35" t="s">
        <v>96</v>
      </c>
      <c r="G35" t="s">
        <v>34</v>
      </c>
      <c r="H35" t="s">
        <v>1589</v>
      </c>
      <c r="I35" t="str">
        <f>IF(Table2_1[[#This Row],[Order Status]]="Completed", IF(Table2_1[[#This Row],[Delays (min)]]&gt;10,"Delayed", "On Time"), IF(Table2_1[[#This Row],[Order Status]]="In Progress", IF(Table2_1[[#This Row],[Delays (min)]]&gt;10,"Delayed","In Progress"),""))</f>
        <v>Delayed</v>
      </c>
      <c r="J35">
        <v>215</v>
      </c>
      <c r="K35">
        <v>26</v>
      </c>
      <c r="L35" t="s">
        <v>23</v>
      </c>
      <c r="M35" cm="1">
        <f t="array" ref="M35">_xlfn.IFS(
  TRIM(L35)="positive", 3,
  TRIM(L35)="neutral", 2,
  TRIM(L35)="negative", 1
)</f>
        <v>3</v>
      </c>
      <c r="N35" t="s">
        <v>31</v>
      </c>
      <c r="O35" t="s">
        <v>1591</v>
      </c>
      <c r="P35" t="s">
        <v>35</v>
      </c>
    </row>
    <row r="36" spans="1:16" x14ac:dyDescent="0.3">
      <c r="A36">
        <v>1035</v>
      </c>
      <c r="B36" t="s">
        <v>97</v>
      </c>
      <c r="C36" s="1">
        <v>45170.509722222225</v>
      </c>
      <c r="D36" t="s">
        <v>14</v>
      </c>
      <c r="E36" t="str">
        <f t="shared" si="0"/>
        <v>Not Backlog</v>
      </c>
      <c r="F36" t="s">
        <v>98</v>
      </c>
      <c r="G36" t="s">
        <v>34</v>
      </c>
      <c r="H36" t="s">
        <v>1590</v>
      </c>
      <c r="I36" t="str">
        <f>IF(Table2_1[[#This Row],[Order Status]]="Completed", IF(Table2_1[[#This Row],[Delays (min)]]&gt;10,"Delayed", "On Time"), IF(Table2_1[[#This Row],[Order Status]]="In Progress", IF(Table2_1[[#This Row],[Delays (min)]]&gt;10,"Delayed","In Progress"),""))</f>
        <v>On Time</v>
      </c>
      <c r="J36">
        <v>64</v>
      </c>
      <c r="K36">
        <v>6</v>
      </c>
      <c r="L36" t="s">
        <v>17</v>
      </c>
      <c r="M36" cm="1">
        <f t="array" ref="M36">_xlfn.IFS(
  TRIM(L36)="positive", 3,
  TRIM(L36)="neutral", 2,
  TRIM(L36)="negative", 1
)</f>
        <v>2</v>
      </c>
      <c r="N36" t="s">
        <v>43</v>
      </c>
      <c r="O36" t="s">
        <v>19</v>
      </c>
      <c r="P36" t="s">
        <v>40</v>
      </c>
    </row>
    <row r="37" spans="1:16" x14ac:dyDescent="0.3">
      <c r="A37">
        <v>1036</v>
      </c>
      <c r="B37" t="s">
        <v>99</v>
      </c>
      <c r="C37" s="1">
        <v>45171.47152777778</v>
      </c>
      <c r="D37" t="s">
        <v>14</v>
      </c>
      <c r="E37" t="str">
        <f t="shared" si="0"/>
        <v>Not Backlog</v>
      </c>
      <c r="F37" t="s">
        <v>92</v>
      </c>
      <c r="G37" t="s">
        <v>34</v>
      </c>
      <c r="H37" t="s">
        <v>1589</v>
      </c>
      <c r="I37" t="str">
        <f>IF(Table2_1[[#This Row],[Order Status]]="Completed", IF(Table2_1[[#This Row],[Delays (min)]]&gt;10,"Delayed", "On Time"), IF(Table2_1[[#This Row],[Order Status]]="In Progress", IF(Table2_1[[#This Row],[Delays (min)]]&gt;10,"Delayed","In Progress"),""))</f>
        <v>Delayed</v>
      </c>
      <c r="J37">
        <v>182</v>
      </c>
      <c r="K37">
        <v>15</v>
      </c>
      <c r="L37" t="s">
        <v>17</v>
      </c>
      <c r="M37" cm="1">
        <f t="array" ref="M37">_xlfn.IFS(
  TRIM(L37)="positive", 3,
  TRIM(L37)="neutral", 2,
  TRIM(L37)="negative", 1
)</f>
        <v>2</v>
      </c>
      <c r="N37" t="s">
        <v>39</v>
      </c>
      <c r="O37" t="s">
        <v>19</v>
      </c>
      <c r="P37" t="s">
        <v>20</v>
      </c>
    </row>
    <row r="38" spans="1:16" x14ac:dyDescent="0.3">
      <c r="A38">
        <v>1037</v>
      </c>
      <c r="B38" t="s">
        <v>100</v>
      </c>
      <c r="C38" s="1">
        <v>45171.702777777777</v>
      </c>
      <c r="D38" t="s">
        <v>37</v>
      </c>
      <c r="E38" t="str">
        <f t="shared" si="0"/>
        <v>Backlog</v>
      </c>
      <c r="F38" t="s">
        <v>101</v>
      </c>
      <c r="G38" t="s">
        <v>27</v>
      </c>
      <c r="H38" t="s">
        <v>1588</v>
      </c>
      <c r="I38" t="str">
        <f>IF(Table2_1[[#This Row],[Order Status]]="Completed", IF(Table2_1[[#This Row],[Delays (min)]]&gt;10,"Delayed", "On Time"), IF(Table2_1[[#This Row],[Order Status]]="In Progress", IF(Table2_1[[#This Row],[Delays (min)]]&gt;10,"Delayed","In Progress"),""))</f>
        <v>Delayed</v>
      </c>
      <c r="J38">
        <v>134</v>
      </c>
      <c r="K38">
        <v>18</v>
      </c>
      <c r="L38" t="s">
        <v>28</v>
      </c>
      <c r="M38" cm="1">
        <f t="array" ref="M38">_xlfn.IFS(
  TRIM(L38)="positive", 3,
  TRIM(L38)="neutral", 2,
  TRIM(L38)="negative", 1
)</f>
        <v>1</v>
      </c>
      <c r="N38" t="s">
        <v>39</v>
      </c>
      <c r="O38" t="s">
        <v>48</v>
      </c>
      <c r="P38" t="s">
        <v>20</v>
      </c>
    </row>
    <row r="39" spans="1:16" x14ac:dyDescent="0.3">
      <c r="A39">
        <v>1038</v>
      </c>
      <c r="B39" t="s">
        <v>102</v>
      </c>
      <c r="C39" s="1">
        <v>45177.415277777778</v>
      </c>
      <c r="D39" t="s">
        <v>37</v>
      </c>
      <c r="E39" t="str">
        <f t="shared" si="0"/>
        <v>Backlog</v>
      </c>
      <c r="F39" t="s">
        <v>50</v>
      </c>
      <c r="G39" t="s">
        <v>16</v>
      </c>
      <c r="H39" t="s">
        <v>1588</v>
      </c>
      <c r="I39" t="str">
        <f>IF(Table2_1[[#This Row],[Order Status]]="Completed", IF(Table2_1[[#This Row],[Delays (min)]]&gt;10,"Delayed", "On Time"), IF(Table2_1[[#This Row],[Order Status]]="In Progress", IF(Table2_1[[#This Row],[Delays (min)]]&gt;10,"Delayed","In Progress"),""))</f>
        <v>Delayed</v>
      </c>
      <c r="J39">
        <v>95</v>
      </c>
      <c r="K39">
        <v>22</v>
      </c>
      <c r="L39" t="s">
        <v>28</v>
      </c>
      <c r="M39" cm="1">
        <f t="array" ref="M39">_xlfn.IFS(
  TRIM(L39)="positive", 3,
  TRIM(L39)="neutral", 2,
  TRIM(L39)="negative", 1
)</f>
        <v>1</v>
      </c>
      <c r="N39" t="s">
        <v>31</v>
      </c>
      <c r="O39" t="s">
        <v>1591</v>
      </c>
      <c r="P39" t="s">
        <v>20</v>
      </c>
    </row>
    <row r="40" spans="1:16" x14ac:dyDescent="0.3">
      <c r="A40">
        <v>1039</v>
      </c>
      <c r="B40" t="s">
        <v>103</v>
      </c>
      <c r="C40" s="1">
        <v>45170.631944444445</v>
      </c>
      <c r="D40" t="s">
        <v>14</v>
      </c>
      <c r="E40" t="str">
        <f t="shared" si="0"/>
        <v>Not Backlog</v>
      </c>
      <c r="F40" t="s">
        <v>104</v>
      </c>
      <c r="G40" t="s">
        <v>16</v>
      </c>
      <c r="H40" t="s">
        <v>1587</v>
      </c>
      <c r="I40" t="str">
        <f>IF(Table2_1[[#This Row],[Order Status]]="Completed", IF(Table2_1[[#This Row],[Delays (min)]]&gt;10,"Delayed", "On Time"), IF(Table2_1[[#This Row],[Order Status]]="In Progress", IF(Table2_1[[#This Row],[Delays (min)]]&gt;10,"Delayed","In Progress"),""))</f>
        <v>On Time</v>
      </c>
      <c r="J40">
        <v>110</v>
      </c>
      <c r="K40">
        <v>7</v>
      </c>
      <c r="L40" t="s">
        <v>17</v>
      </c>
      <c r="M40" cm="1">
        <f t="array" ref="M40">_xlfn.IFS(
  TRIM(L40)="positive", 3,
  TRIM(L40)="neutral", 2,
  TRIM(L40)="negative", 1
)</f>
        <v>2</v>
      </c>
      <c r="N40" t="s">
        <v>39</v>
      </c>
      <c r="O40" t="s">
        <v>48</v>
      </c>
      <c r="P40" t="s">
        <v>63</v>
      </c>
    </row>
    <row r="41" spans="1:16" x14ac:dyDescent="0.3">
      <c r="A41">
        <v>1040</v>
      </c>
      <c r="B41" t="s">
        <v>105</v>
      </c>
      <c r="C41" s="1">
        <v>45175.481249999997</v>
      </c>
      <c r="D41" t="s">
        <v>14</v>
      </c>
      <c r="E41" t="str">
        <f t="shared" si="0"/>
        <v>Not Backlog</v>
      </c>
      <c r="F41" t="s">
        <v>106</v>
      </c>
      <c r="G41" t="s">
        <v>27</v>
      </c>
      <c r="H41" t="s">
        <v>1588</v>
      </c>
      <c r="I41" t="str">
        <f>IF(Table2_1[[#This Row],[Order Status]]="Completed", IF(Table2_1[[#This Row],[Delays (min)]]&gt;10,"Delayed", "On Time"), IF(Table2_1[[#This Row],[Order Status]]="In Progress", IF(Table2_1[[#This Row],[Delays (min)]]&gt;10,"Delayed","In Progress"),""))</f>
        <v>On Time</v>
      </c>
      <c r="J41">
        <v>103</v>
      </c>
      <c r="K41">
        <v>9</v>
      </c>
      <c r="L41" t="s">
        <v>17</v>
      </c>
      <c r="M41" cm="1">
        <f t="array" ref="M41">_xlfn.IFS(
  TRIM(L41)="positive", 3,
  TRIM(L41)="neutral", 2,
  TRIM(L41)="negative", 1
)</f>
        <v>2</v>
      </c>
      <c r="N41" t="s">
        <v>39</v>
      </c>
      <c r="O41" t="s">
        <v>48</v>
      </c>
      <c r="P41" t="s">
        <v>35</v>
      </c>
    </row>
    <row r="42" spans="1:16" x14ac:dyDescent="0.3">
      <c r="A42">
        <v>1041</v>
      </c>
      <c r="B42" t="s">
        <v>107</v>
      </c>
      <c r="C42" s="1">
        <v>45170.470138888886</v>
      </c>
      <c r="D42" t="s">
        <v>14</v>
      </c>
      <c r="E42" t="str">
        <f t="shared" si="0"/>
        <v>Not Backlog</v>
      </c>
      <c r="F42" t="s">
        <v>108</v>
      </c>
      <c r="G42" t="s">
        <v>34</v>
      </c>
      <c r="H42" t="s">
        <v>1586</v>
      </c>
      <c r="I42" t="str">
        <f>IF(Table2_1[[#This Row],[Order Status]]="Completed", IF(Table2_1[[#This Row],[Delays (min)]]&gt;10,"Delayed", "On Time"), IF(Table2_1[[#This Row],[Order Status]]="In Progress", IF(Table2_1[[#This Row],[Delays (min)]]&gt;10,"Delayed","In Progress"),""))</f>
        <v>On Time</v>
      </c>
      <c r="J42">
        <v>166</v>
      </c>
      <c r="K42">
        <v>5</v>
      </c>
      <c r="L42" t="s">
        <v>17</v>
      </c>
      <c r="M42" cm="1">
        <f t="array" ref="M42">_xlfn.IFS(
  TRIM(L42)="positive", 3,
  TRIM(L42)="neutral", 2,
  TRIM(L42)="negative", 1
)</f>
        <v>2</v>
      </c>
      <c r="N42" t="s">
        <v>43</v>
      </c>
      <c r="O42" t="s">
        <v>48</v>
      </c>
      <c r="P42" t="s">
        <v>20</v>
      </c>
    </row>
    <row r="43" spans="1:16" x14ac:dyDescent="0.3">
      <c r="A43">
        <v>1042</v>
      </c>
      <c r="B43" t="s">
        <v>109</v>
      </c>
      <c r="C43" s="1">
        <v>45175.411805555559</v>
      </c>
      <c r="D43" t="s">
        <v>14</v>
      </c>
      <c r="E43" t="str">
        <f t="shared" si="0"/>
        <v>Not Backlog</v>
      </c>
      <c r="F43" t="s">
        <v>110</v>
      </c>
      <c r="G43" t="s">
        <v>16</v>
      </c>
      <c r="H43" t="s">
        <v>1586</v>
      </c>
      <c r="I43" t="str">
        <f>IF(Table2_1[[#This Row],[Order Status]]="Completed", IF(Table2_1[[#This Row],[Delays (min)]]&gt;10,"Delayed", "On Time"), IF(Table2_1[[#This Row],[Order Status]]="In Progress", IF(Table2_1[[#This Row],[Delays (min)]]&gt;10,"Delayed","In Progress"),""))</f>
        <v>Delayed</v>
      </c>
      <c r="J43">
        <v>168</v>
      </c>
      <c r="K43">
        <v>20</v>
      </c>
      <c r="L43" t="s">
        <v>17</v>
      </c>
      <c r="M43" cm="1">
        <f t="array" ref="M43">_xlfn.IFS(
  TRIM(L43)="positive", 3,
  TRIM(L43)="neutral", 2,
  TRIM(L43)="negative", 1
)</f>
        <v>2</v>
      </c>
      <c r="N43" t="s">
        <v>31</v>
      </c>
      <c r="O43" t="s">
        <v>19</v>
      </c>
      <c r="P43" t="s">
        <v>20</v>
      </c>
    </row>
    <row r="44" spans="1:16" x14ac:dyDescent="0.3">
      <c r="A44">
        <v>1043</v>
      </c>
      <c r="B44" t="s">
        <v>111</v>
      </c>
      <c r="C44" s="1">
        <v>45174.475694444445</v>
      </c>
      <c r="D44" t="s">
        <v>14</v>
      </c>
      <c r="E44" t="str">
        <f t="shared" si="0"/>
        <v>Not Backlog</v>
      </c>
      <c r="F44" t="s">
        <v>80</v>
      </c>
      <c r="G44" t="s">
        <v>34</v>
      </c>
      <c r="H44" t="s">
        <v>1588</v>
      </c>
      <c r="I44" t="str">
        <f>IF(Table2_1[[#This Row],[Order Status]]="Completed", IF(Table2_1[[#This Row],[Delays (min)]]&gt;10,"Delayed", "On Time"), IF(Table2_1[[#This Row],[Order Status]]="In Progress", IF(Table2_1[[#This Row],[Delays (min)]]&gt;10,"Delayed","In Progress"),""))</f>
        <v>On Time</v>
      </c>
      <c r="J44">
        <v>235</v>
      </c>
      <c r="K44">
        <v>0</v>
      </c>
      <c r="L44" t="s">
        <v>17</v>
      </c>
      <c r="M44" cm="1">
        <f t="array" ref="M44">_xlfn.IFS(
  TRIM(L44)="positive", 3,
  TRIM(L44)="neutral", 2,
  TRIM(L44)="negative", 1
)</f>
        <v>2</v>
      </c>
      <c r="N44" t="s">
        <v>39</v>
      </c>
      <c r="O44" t="s">
        <v>48</v>
      </c>
      <c r="P44" t="s">
        <v>20</v>
      </c>
    </row>
    <row r="45" spans="1:16" x14ac:dyDescent="0.3">
      <c r="A45">
        <v>1044</v>
      </c>
      <c r="B45" t="s">
        <v>112</v>
      </c>
      <c r="C45" s="1">
        <v>45174.388888888891</v>
      </c>
      <c r="D45" t="s">
        <v>14</v>
      </c>
      <c r="E45" t="str">
        <f t="shared" si="0"/>
        <v>Not Backlog</v>
      </c>
      <c r="F45" t="s">
        <v>113</v>
      </c>
      <c r="G45" t="s">
        <v>34</v>
      </c>
      <c r="H45" t="s">
        <v>1588</v>
      </c>
      <c r="I45" t="str">
        <f>IF(Table2_1[[#This Row],[Order Status]]="Completed", IF(Table2_1[[#This Row],[Delays (min)]]&gt;10,"Delayed", "On Time"), IF(Table2_1[[#This Row],[Order Status]]="In Progress", IF(Table2_1[[#This Row],[Delays (min)]]&gt;10,"Delayed","In Progress"),""))</f>
        <v>On Time</v>
      </c>
      <c r="J45">
        <v>114</v>
      </c>
      <c r="K45">
        <v>1</v>
      </c>
      <c r="L45" t="s">
        <v>28</v>
      </c>
      <c r="M45" cm="1">
        <f t="array" ref="M45">_xlfn.IFS(
  TRIM(L45)="positive", 3,
  TRIM(L45)="neutral", 2,
  TRIM(L45)="negative", 1
)</f>
        <v>1</v>
      </c>
      <c r="N45" t="s">
        <v>18</v>
      </c>
      <c r="O45" t="s">
        <v>48</v>
      </c>
      <c r="P45" t="s">
        <v>20</v>
      </c>
    </row>
    <row r="46" spans="1:16" x14ac:dyDescent="0.3">
      <c r="A46">
        <v>1045</v>
      </c>
      <c r="B46" t="s">
        <v>114</v>
      </c>
      <c r="C46" s="1">
        <v>45175.629166666666</v>
      </c>
      <c r="D46" t="s">
        <v>37</v>
      </c>
      <c r="E46" t="str">
        <f t="shared" si="0"/>
        <v>Backlog</v>
      </c>
      <c r="F46" t="s">
        <v>115</v>
      </c>
      <c r="G46" t="s">
        <v>34</v>
      </c>
      <c r="H46" t="s">
        <v>1589</v>
      </c>
      <c r="I46" t="str">
        <f>IF(Table2_1[[#This Row],[Order Status]]="Completed", IF(Table2_1[[#This Row],[Delays (min)]]&gt;10,"Delayed", "On Time"), IF(Table2_1[[#This Row],[Order Status]]="In Progress", IF(Table2_1[[#This Row],[Delays (min)]]&gt;10,"Delayed","In Progress"),""))</f>
        <v>Delayed</v>
      </c>
      <c r="J46">
        <v>162</v>
      </c>
      <c r="K46">
        <v>22</v>
      </c>
      <c r="L46" t="s">
        <v>17</v>
      </c>
      <c r="M46" cm="1">
        <f t="array" ref="M46">_xlfn.IFS(
  TRIM(L46)="positive", 3,
  TRIM(L46)="neutral", 2,
  TRIM(L46)="negative", 1
)</f>
        <v>2</v>
      </c>
      <c r="N46" t="s">
        <v>39</v>
      </c>
      <c r="O46" t="s">
        <v>19</v>
      </c>
      <c r="P46" t="s">
        <v>20</v>
      </c>
    </row>
    <row r="47" spans="1:16" x14ac:dyDescent="0.3">
      <c r="A47">
        <v>1046</v>
      </c>
      <c r="B47" t="s">
        <v>116</v>
      </c>
      <c r="C47" s="1">
        <v>45171.55</v>
      </c>
      <c r="D47" t="s">
        <v>14</v>
      </c>
      <c r="E47" t="str">
        <f t="shared" si="0"/>
        <v>Not Backlog</v>
      </c>
      <c r="F47" t="s">
        <v>117</v>
      </c>
      <c r="G47" t="s">
        <v>16</v>
      </c>
      <c r="H47" t="s">
        <v>1589</v>
      </c>
      <c r="I47" t="str">
        <f>IF(Table2_1[[#This Row],[Order Status]]="Completed", IF(Table2_1[[#This Row],[Delays (min)]]&gt;10,"Delayed", "On Time"), IF(Table2_1[[#This Row],[Order Status]]="In Progress", IF(Table2_1[[#This Row],[Delays (min)]]&gt;10,"Delayed","In Progress"),""))</f>
        <v>On Time</v>
      </c>
      <c r="J47">
        <v>94</v>
      </c>
      <c r="K47">
        <v>4</v>
      </c>
      <c r="L47" t="s">
        <v>28</v>
      </c>
      <c r="M47" cm="1">
        <f t="array" ref="M47">_xlfn.IFS(
  TRIM(L47)="positive", 3,
  TRIM(L47)="neutral", 2,
  TRIM(L47)="negative", 1
)</f>
        <v>1</v>
      </c>
      <c r="N47" t="s">
        <v>18</v>
      </c>
      <c r="O47" t="s">
        <v>19</v>
      </c>
      <c r="P47" t="s">
        <v>35</v>
      </c>
    </row>
    <row r="48" spans="1:16" x14ac:dyDescent="0.3">
      <c r="A48">
        <v>1047</v>
      </c>
      <c r="B48" t="s">
        <v>118</v>
      </c>
      <c r="C48" s="1">
        <v>45172.490277777775</v>
      </c>
      <c r="D48" t="s">
        <v>14</v>
      </c>
      <c r="E48" t="str">
        <f t="shared" si="0"/>
        <v>Not Backlog</v>
      </c>
      <c r="F48" t="s">
        <v>30</v>
      </c>
      <c r="G48" t="s">
        <v>16</v>
      </c>
      <c r="H48" t="s">
        <v>1589</v>
      </c>
      <c r="I48" t="str">
        <f>IF(Table2_1[[#This Row],[Order Status]]="Completed", IF(Table2_1[[#This Row],[Delays (min)]]&gt;10,"Delayed", "On Time"), IF(Table2_1[[#This Row],[Order Status]]="In Progress", IF(Table2_1[[#This Row],[Delays (min)]]&gt;10,"Delayed","In Progress"),""))</f>
        <v>Delayed</v>
      </c>
      <c r="J48">
        <v>123</v>
      </c>
      <c r="K48">
        <v>14</v>
      </c>
      <c r="L48" t="s">
        <v>17</v>
      </c>
      <c r="M48" cm="1">
        <f t="array" ref="M48">_xlfn.IFS(
  TRIM(L48)="positive", 3,
  TRIM(L48)="neutral", 2,
  TRIM(L48)="negative", 1
)</f>
        <v>2</v>
      </c>
      <c r="N48" t="s">
        <v>18</v>
      </c>
      <c r="O48" t="s">
        <v>48</v>
      </c>
      <c r="P48" t="s">
        <v>20</v>
      </c>
    </row>
    <row r="49" spans="1:16" x14ac:dyDescent="0.3">
      <c r="A49">
        <v>1048</v>
      </c>
      <c r="B49" t="s">
        <v>119</v>
      </c>
      <c r="C49" s="1">
        <v>45173.568749999999</v>
      </c>
      <c r="D49" t="s">
        <v>37</v>
      </c>
      <c r="E49" t="str">
        <f t="shared" si="0"/>
        <v>Not Backlog</v>
      </c>
      <c r="F49" t="s">
        <v>52</v>
      </c>
      <c r="G49" t="s">
        <v>16</v>
      </c>
      <c r="H49" t="s">
        <v>1590</v>
      </c>
      <c r="I49" t="str">
        <f>IF(Table2_1[[#This Row],[Order Status]]="Completed", IF(Table2_1[[#This Row],[Delays (min)]]&gt;10,"Delayed", "On Time"), IF(Table2_1[[#This Row],[Order Status]]="In Progress", IF(Table2_1[[#This Row],[Delays (min)]]&gt;10,"Delayed","In Progress"),""))</f>
        <v>In Progress</v>
      </c>
      <c r="J49">
        <v>173</v>
      </c>
      <c r="K49">
        <v>8</v>
      </c>
      <c r="L49" t="s">
        <v>23</v>
      </c>
      <c r="M49" cm="1">
        <f t="array" ref="M49">_xlfn.IFS(
  TRIM(L49)="positive", 3,
  TRIM(L49)="neutral", 2,
  TRIM(L49)="negative", 1
)</f>
        <v>3</v>
      </c>
      <c r="N49" t="s">
        <v>43</v>
      </c>
      <c r="O49" t="s">
        <v>1591</v>
      </c>
      <c r="P49" t="s">
        <v>20</v>
      </c>
    </row>
    <row r="50" spans="1:16" x14ac:dyDescent="0.3">
      <c r="A50">
        <v>1049</v>
      </c>
      <c r="B50" t="s">
        <v>120</v>
      </c>
      <c r="C50" s="1">
        <v>45171.604166666664</v>
      </c>
      <c r="D50" t="s">
        <v>37</v>
      </c>
      <c r="E50" t="str">
        <f t="shared" si="0"/>
        <v>Backlog</v>
      </c>
      <c r="F50" t="s">
        <v>121</v>
      </c>
      <c r="G50" t="s">
        <v>34</v>
      </c>
      <c r="H50" t="s">
        <v>1588</v>
      </c>
      <c r="I50" t="str">
        <f>IF(Table2_1[[#This Row],[Order Status]]="Completed", IF(Table2_1[[#This Row],[Delays (min)]]&gt;10,"Delayed", "On Time"), IF(Table2_1[[#This Row],[Order Status]]="In Progress", IF(Table2_1[[#This Row],[Delays (min)]]&gt;10,"Delayed","In Progress"),""))</f>
        <v>Delayed</v>
      </c>
      <c r="J50">
        <v>67</v>
      </c>
      <c r="K50">
        <v>14</v>
      </c>
      <c r="L50" t="s">
        <v>28</v>
      </c>
      <c r="M50" cm="1">
        <f t="array" ref="M50">_xlfn.IFS(
  TRIM(L50)="positive", 3,
  TRIM(L50)="neutral", 2,
  TRIM(L50)="negative", 1
)</f>
        <v>1</v>
      </c>
      <c r="N50" t="s">
        <v>24</v>
      </c>
      <c r="O50" t="s">
        <v>1591</v>
      </c>
      <c r="P50" t="s">
        <v>40</v>
      </c>
    </row>
    <row r="51" spans="1:16" x14ac:dyDescent="0.3">
      <c r="A51">
        <v>1050</v>
      </c>
      <c r="B51" t="s">
        <v>122</v>
      </c>
      <c r="C51" s="1">
        <v>45176.493750000001</v>
      </c>
      <c r="D51" t="s">
        <v>37</v>
      </c>
      <c r="E51" t="str">
        <f t="shared" si="0"/>
        <v>Backlog</v>
      </c>
      <c r="F51" t="s">
        <v>123</v>
      </c>
      <c r="G51" t="s">
        <v>16</v>
      </c>
      <c r="H51" t="s">
        <v>1587</v>
      </c>
      <c r="I51" t="str">
        <f>IF(Table2_1[[#This Row],[Order Status]]="Completed", IF(Table2_1[[#This Row],[Delays (min)]]&gt;10,"Delayed", "On Time"), IF(Table2_1[[#This Row],[Order Status]]="In Progress", IF(Table2_1[[#This Row],[Delays (min)]]&gt;10,"Delayed","In Progress"),""))</f>
        <v>Delayed</v>
      </c>
      <c r="J51">
        <v>94</v>
      </c>
      <c r="K51">
        <v>15</v>
      </c>
      <c r="L51" t="s">
        <v>28</v>
      </c>
      <c r="M51" cm="1">
        <f t="array" ref="M51">_xlfn.IFS(
  TRIM(L51)="positive", 3,
  TRIM(L51)="neutral", 2,
  TRIM(L51)="negative", 1
)</f>
        <v>1</v>
      </c>
      <c r="N51" t="s">
        <v>18</v>
      </c>
      <c r="O51" t="s">
        <v>19</v>
      </c>
      <c r="P51" t="s">
        <v>20</v>
      </c>
    </row>
    <row r="52" spans="1:16" x14ac:dyDescent="0.3">
      <c r="A52">
        <v>1051</v>
      </c>
      <c r="B52" t="s">
        <v>124</v>
      </c>
      <c r="C52" s="1">
        <v>45175.662499999999</v>
      </c>
      <c r="D52" t="s">
        <v>14</v>
      </c>
      <c r="E52" t="str">
        <f t="shared" si="0"/>
        <v>Not Backlog</v>
      </c>
      <c r="F52" t="s">
        <v>125</v>
      </c>
      <c r="G52" t="s">
        <v>27</v>
      </c>
      <c r="H52" t="s">
        <v>1586</v>
      </c>
      <c r="I52" t="str">
        <f>IF(Table2_1[[#This Row],[Order Status]]="Completed", IF(Table2_1[[#This Row],[Delays (min)]]&gt;10,"Delayed", "On Time"), IF(Table2_1[[#This Row],[Order Status]]="In Progress", IF(Table2_1[[#This Row],[Delays (min)]]&gt;10,"Delayed","In Progress"),""))</f>
        <v>Delayed</v>
      </c>
      <c r="J52">
        <v>104</v>
      </c>
      <c r="K52">
        <v>19</v>
      </c>
      <c r="L52" t="s">
        <v>28</v>
      </c>
      <c r="M52" cm="1">
        <f t="array" ref="M52">_xlfn.IFS(
  TRIM(L52)="positive", 3,
  TRIM(L52)="neutral", 2,
  TRIM(L52)="negative", 1
)</f>
        <v>1</v>
      </c>
      <c r="N52" t="s">
        <v>39</v>
      </c>
      <c r="O52" t="s">
        <v>1591</v>
      </c>
      <c r="P52" t="s">
        <v>20</v>
      </c>
    </row>
    <row r="53" spans="1:16" x14ac:dyDescent="0.3">
      <c r="A53">
        <v>1052</v>
      </c>
      <c r="B53" t="s">
        <v>126</v>
      </c>
      <c r="C53" s="1">
        <v>45174.334027777775</v>
      </c>
      <c r="D53" t="s">
        <v>37</v>
      </c>
      <c r="E53" t="str">
        <f t="shared" si="0"/>
        <v>Backlog</v>
      </c>
      <c r="F53" t="s">
        <v>127</v>
      </c>
      <c r="G53" t="s">
        <v>34</v>
      </c>
      <c r="H53" t="s">
        <v>1587</v>
      </c>
      <c r="I53" t="str">
        <f>IF(Table2_1[[#This Row],[Order Status]]="Completed", IF(Table2_1[[#This Row],[Delays (min)]]&gt;10,"Delayed", "On Time"), IF(Table2_1[[#This Row],[Order Status]]="In Progress", IF(Table2_1[[#This Row],[Delays (min)]]&gt;10,"Delayed","In Progress"),""))</f>
        <v>Delayed</v>
      </c>
      <c r="J53">
        <v>204</v>
      </c>
      <c r="K53">
        <v>14</v>
      </c>
      <c r="L53" t="s">
        <v>23</v>
      </c>
      <c r="M53" cm="1">
        <f t="array" ref="M53">_xlfn.IFS(
  TRIM(L53)="positive", 3,
  TRIM(L53)="neutral", 2,
  TRIM(L53)="negative", 1
)</f>
        <v>3</v>
      </c>
      <c r="N53" t="s">
        <v>39</v>
      </c>
      <c r="O53" t="s">
        <v>1591</v>
      </c>
      <c r="P53" t="s">
        <v>40</v>
      </c>
    </row>
    <row r="54" spans="1:16" x14ac:dyDescent="0.3">
      <c r="A54">
        <v>1053</v>
      </c>
      <c r="B54" t="s">
        <v>128</v>
      </c>
      <c r="C54" s="1">
        <v>45171.447222222225</v>
      </c>
      <c r="D54" t="s">
        <v>37</v>
      </c>
      <c r="E54" t="str">
        <f t="shared" si="0"/>
        <v>Backlog</v>
      </c>
      <c r="F54" t="s">
        <v>104</v>
      </c>
      <c r="G54" t="s">
        <v>27</v>
      </c>
      <c r="H54" t="s">
        <v>1590</v>
      </c>
      <c r="I54" t="str">
        <f>IF(Table2_1[[#This Row],[Order Status]]="Completed", IF(Table2_1[[#This Row],[Delays (min)]]&gt;10,"Delayed", "On Time"), IF(Table2_1[[#This Row],[Order Status]]="In Progress", IF(Table2_1[[#This Row],[Delays (min)]]&gt;10,"Delayed","In Progress"),""))</f>
        <v>Delayed</v>
      </c>
      <c r="J54">
        <v>66</v>
      </c>
      <c r="K54">
        <v>13</v>
      </c>
      <c r="L54" t="s">
        <v>17</v>
      </c>
      <c r="M54" cm="1">
        <f t="array" ref="M54">_xlfn.IFS(
  TRIM(L54)="positive", 3,
  TRIM(L54)="neutral", 2,
  TRIM(L54)="negative", 1
)</f>
        <v>2</v>
      </c>
      <c r="N54" t="s">
        <v>39</v>
      </c>
      <c r="O54" t="s">
        <v>19</v>
      </c>
      <c r="P54" t="s">
        <v>35</v>
      </c>
    </row>
    <row r="55" spans="1:16" x14ac:dyDescent="0.3">
      <c r="A55">
        <v>1054</v>
      </c>
      <c r="B55" t="s">
        <v>129</v>
      </c>
      <c r="C55" s="1">
        <v>45171.53402777778</v>
      </c>
      <c r="D55" t="s">
        <v>37</v>
      </c>
      <c r="E55" t="str">
        <f t="shared" si="0"/>
        <v>Backlog</v>
      </c>
      <c r="F55" t="s">
        <v>130</v>
      </c>
      <c r="G55" t="s">
        <v>16</v>
      </c>
      <c r="H55" t="s">
        <v>1586</v>
      </c>
      <c r="I55" t="str">
        <f>IF(Table2_1[[#This Row],[Order Status]]="Completed", IF(Table2_1[[#This Row],[Delays (min)]]&gt;10,"Delayed", "On Time"), IF(Table2_1[[#This Row],[Order Status]]="In Progress", IF(Table2_1[[#This Row],[Delays (min)]]&gt;10,"Delayed","In Progress"),""))</f>
        <v>Delayed</v>
      </c>
      <c r="J55">
        <v>162</v>
      </c>
      <c r="K55">
        <v>12</v>
      </c>
      <c r="L55" t="s">
        <v>23</v>
      </c>
      <c r="M55" cm="1">
        <f t="array" ref="M55">_xlfn.IFS(
  TRIM(L55)="positive", 3,
  TRIM(L55)="neutral", 2,
  TRIM(L55)="negative", 1
)</f>
        <v>3</v>
      </c>
      <c r="N55" t="s">
        <v>39</v>
      </c>
      <c r="O55" t="s">
        <v>19</v>
      </c>
      <c r="P55" t="s">
        <v>35</v>
      </c>
    </row>
    <row r="56" spans="1:16" x14ac:dyDescent="0.3">
      <c r="A56">
        <v>1055</v>
      </c>
      <c r="B56" t="s">
        <v>131</v>
      </c>
      <c r="C56" s="1">
        <v>45175.367361111108</v>
      </c>
      <c r="D56" t="s">
        <v>37</v>
      </c>
      <c r="E56" t="str">
        <f t="shared" si="0"/>
        <v>Backlog</v>
      </c>
      <c r="F56" t="s">
        <v>123</v>
      </c>
      <c r="G56" t="s">
        <v>27</v>
      </c>
      <c r="H56" t="s">
        <v>1589</v>
      </c>
      <c r="I56" t="str">
        <f>IF(Table2_1[[#This Row],[Order Status]]="Completed", IF(Table2_1[[#This Row],[Delays (min)]]&gt;10,"Delayed", "On Time"), IF(Table2_1[[#This Row],[Order Status]]="In Progress", IF(Table2_1[[#This Row],[Delays (min)]]&gt;10,"Delayed","In Progress"),""))</f>
        <v>Delayed</v>
      </c>
      <c r="J56">
        <v>239</v>
      </c>
      <c r="K56">
        <v>24</v>
      </c>
      <c r="L56" t="s">
        <v>23</v>
      </c>
      <c r="M56" cm="1">
        <f t="array" ref="M56">_xlfn.IFS(
  TRIM(L56)="positive", 3,
  TRIM(L56)="neutral", 2,
  TRIM(L56)="negative", 1
)</f>
        <v>3</v>
      </c>
      <c r="N56" t="s">
        <v>24</v>
      </c>
      <c r="O56" t="s">
        <v>48</v>
      </c>
      <c r="P56" t="s">
        <v>20</v>
      </c>
    </row>
    <row r="57" spans="1:16" x14ac:dyDescent="0.3">
      <c r="A57">
        <v>1056</v>
      </c>
      <c r="B57" t="s">
        <v>132</v>
      </c>
      <c r="C57" s="1">
        <v>45176.436805555553</v>
      </c>
      <c r="D57" t="s">
        <v>37</v>
      </c>
      <c r="E57" t="str">
        <f t="shared" si="0"/>
        <v>Backlog</v>
      </c>
      <c r="F57" t="s">
        <v>38</v>
      </c>
      <c r="G57" t="s">
        <v>16</v>
      </c>
      <c r="H57" t="s">
        <v>1590</v>
      </c>
      <c r="I57" t="str">
        <f>IF(Table2_1[[#This Row],[Order Status]]="Completed", IF(Table2_1[[#This Row],[Delays (min)]]&gt;10,"Delayed", "On Time"), IF(Table2_1[[#This Row],[Order Status]]="In Progress", IF(Table2_1[[#This Row],[Delays (min)]]&gt;10,"Delayed","In Progress"),""))</f>
        <v>Delayed</v>
      </c>
      <c r="J57">
        <v>235</v>
      </c>
      <c r="K57">
        <v>23</v>
      </c>
      <c r="L57" t="s">
        <v>28</v>
      </c>
      <c r="M57" cm="1">
        <f t="array" ref="M57">_xlfn.IFS(
  TRIM(L57)="positive", 3,
  TRIM(L57)="neutral", 2,
  TRIM(L57)="negative", 1
)</f>
        <v>1</v>
      </c>
      <c r="N57" t="s">
        <v>18</v>
      </c>
      <c r="O57" t="s">
        <v>1591</v>
      </c>
      <c r="P57" t="s">
        <v>40</v>
      </c>
    </row>
    <row r="58" spans="1:16" x14ac:dyDescent="0.3">
      <c r="A58">
        <v>1057</v>
      </c>
      <c r="B58" t="s">
        <v>133</v>
      </c>
      <c r="C58" s="1">
        <v>45177.671527777777</v>
      </c>
      <c r="D58" t="s">
        <v>14</v>
      </c>
      <c r="E58" t="str">
        <f t="shared" si="0"/>
        <v>Not Backlog</v>
      </c>
      <c r="F58" t="s">
        <v>94</v>
      </c>
      <c r="G58" t="s">
        <v>27</v>
      </c>
      <c r="H58" t="s">
        <v>1590</v>
      </c>
      <c r="I58" t="str">
        <f>IF(Table2_1[[#This Row],[Order Status]]="Completed", IF(Table2_1[[#This Row],[Delays (min)]]&gt;10,"Delayed", "On Time"), IF(Table2_1[[#This Row],[Order Status]]="In Progress", IF(Table2_1[[#This Row],[Delays (min)]]&gt;10,"Delayed","In Progress"),""))</f>
        <v>On Time</v>
      </c>
      <c r="J58">
        <v>87</v>
      </c>
      <c r="K58">
        <v>5</v>
      </c>
      <c r="L58" t="s">
        <v>28</v>
      </c>
      <c r="M58" cm="1">
        <f t="array" ref="M58">_xlfn.IFS(
  TRIM(L58)="positive", 3,
  TRIM(L58)="neutral", 2,
  TRIM(L58)="negative", 1
)</f>
        <v>1</v>
      </c>
      <c r="N58" t="s">
        <v>18</v>
      </c>
      <c r="O58" t="s">
        <v>48</v>
      </c>
      <c r="P58" t="s">
        <v>40</v>
      </c>
    </row>
    <row r="59" spans="1:16" x14ac:dyDescent="0.3">
      <c r="A59">
        <v>1058</v>
      </c>
      <c r="B59" t="s">
        <v>134</v>
      </c>
      <c r="C59" s="1">
        <v>45172.668749999997</v>
      </c>
      <c r="D59" t="s">
        <v>37</v>
      </c>
      <c r="E59" t="str">
        <f t="shared" si="0"/>
        <v>Not Backlog</v>
      </c>
      <c r="F59" t="s">
        <v>135</v>
      </c>
      <c r="G59" t="s">
        <v>27</v>
      </c>
      <c r="H59" t="s">
        <v>1588</v>
      </c>
      <c r="I59" t="str">
        <f>IF(Table2_1[[#This Row],[Order Status]]="Completed", IF(Table2_1[[#This Row],[Delays (min)]]&gt;10,"Delayed", "On Time"), IF(Table2_1[[#This Row],[Order Status]]="In Progress", IF(Table2_1[[#This Row],[Delays (min)]]&gt;10,"Delayed","In Progress"),""))</f>
        <v>In Progress</v>
      </c>
      <c r="J59">
        <v>214</v>
      </c>
      <c r="K59">
        <v>0</v>
      </c>
      <c r="L59" t="s">
        <v>23</v>
      </c>
      <c r="M59" cm="1">
        <f t="array" ref="M59">_xlfn.IFS(
  TRIM(L59)="positive", 3,
  TRIM(L59)="neutral", 2,
  TRIM(L59)="negative", 1
)</f>
        <v>3</v>
      </c>
      <c r="N59" t="s">
        <v>39</v>
      </c>
      <c r="O59" t="s">
        <v>19</v>
      </c>
      <c r="P59" t="s">
        <v>40</v>
      </c>
    </row>
    <row r="60" spans="1:16" x14ac:dyDescent="0.3">
      <c r="A60">
        <v>1059</v>
      </c>
      <c r="B60" t="s">
        <v>136</v>
      </c>
      <c r="C60" s="1">
        <v>45174.625</v>
      </c>
      <c r="D60" t="s">
        <v>14</v>
      </c>
      <c r="E60" t="str">
        <f t="shared" si="0"/>
        <v>Not Backlog</v>
      </c>
      <c r="F60" t="s">
        <v>121</v>
      </c>
      <c r="G60" t="s">
        <v>34</v>
      </c>
      <c r="H60" t="s">
        <v>1590</v>
      </c>
      <c r="I60" t="str">
        <f>IF(Table2_1[[#This Row],[Order Status]]="Completed", IF(Table2_1[[#This Row],[Delays (min)]]&gt;10,"Delayed", "On Time"), IF(Table2_1[[#This Row],[Order Status]]="In Progress", IF(Table2_1[[#This Row],[Delays (min)]]&gt;10,"Delayed","In Progress"),""))</f>
        <v>Delayed</v>
      </c>
      <c r="J60">
        <v>151</v>
      </c>
      <c r="K60">
        <v>23</v>
      </c>
      <c r="L60" t="s">
        <v>23</v>
      </c>
      <c r="M60" cm="1">
        <f t="array" ref="M60">_xlfn.IFS(
  TRIM(L60)="positive", 3,
  TRIM(L60)="neutral", 2,
  TRIM(L60)="negative", 1
)</f>
        <v>3</v>
      </c>
      <c r="N60" t="s">
        <v>18</v>
      </c>
      <c r="O60" t="s">
        <v>19</v>
      </c>
      <c r="P60" t="s">
        <v>40</v>
      </c>
    </row>
    <row r="61" spans="1:16" x14ac:dyDescent="0.3">
      <c r="A61">
        <v>1060</v>
      </c>
      <c r="B61" t="s">
        <v>137</v>
      </c>
      <c r="C61" s="1">
        <v>45173.547222222223</v>
      </c>
      <c r="D61" t="s">
        <v>37</v>
      </c>
      <c r="E61" t="str">
        <f t="shared" si="0"/>
        <v>Backlog</v>
      </c>
      <c r="F61" t="s">
        <v>138</v>
      </c>
      <c r="G61" t="s">
        <v>16</v>
      </c>
      <c r="H61" t="s">
        <v>1588</v>
      </c>
      <c r="I61" t="str">
        <f>IF(Table2_1[[#This Row],[Order Status]]="Completed", IF(Table2_1[[#This Row],[Delays (min)]]&gt;10,"Delayed", "On Time"), IF(Table2_1[[#This Row],[Order Status]]="In Progress", IF(Table2_1[[#This Row],[Delays (min)]]&gt;10,"Delayed","In Progress"),""))</f>
        <v>Delayed</v>
      </c>
      <c r="J61">
        <v>132</v>
      </c>
      <c r="K61">
        <v>11</v>
      </c>
      <c r="L61" t="s">
        <v>28</v>
      </c>
      <c r="M61" cm="1">
        <f t="array" ref="M61">_xlfn.IFS(
  TRIM(L61)="positive", 3,
  TRIM(L61)="neutral", 2,
  TRIM(L61)="negative", 1
)</f>
        <v>1</v>
      </c>
      <c r="N61" t="s">
        <v>39</v>
      </c>
      <c r="O61" t="s">
        <v>19</v>
      </c>
      <c r="P61" t="s">
        <v>20</v>
      </c>
    </row>
    <row r="62" spans="1:16" x14ac:dyDescent="0.3">
      <c r="A62">
        <v>1061</v>
      </c>
      <c r="B62" t="s">
        <v>139</v>
      </c>
      <c r="C62" s="1">
        <v>45175.689583333333</v>
      </c>
      <c r="D62" t="s">
        <v>14</v>
      </c>
      <c r="E62" t="str">
        <f t="shared" si="0"/>
        <v>Not Backlog</v>
      </c>
      <c r="F62" t="s">
        <v>82</v>
      </c>
      <c r="G62" t="s">
        <v>16</v>
      </c>
      <c r="H62" t="s">
        <v>1590</v>
      </c>
      <c r="I62" t="str">
        <f>IF(Table2_1[[#This Row],[Order Status]]="Completed", IF(Table2_1[[#This Row],[Delays (min)]]&gt;10,"Delayed", "On Time"), IF(Table2_1[[#This Row],[Order Status]]="In Progress", IF(Table2_1[[#This Row],[Delays (min)]]&gt;10,"Delayed","In Progress"),""))</f>
        <v>Delayed</v>
      </c>
      <c r="J62">
        <v>163</v>
      </c>
      <c r="K62">
        <v>25</v>
      </c>
      <c r="L62" t="s">
        <v>17</v>
      </c>
      <c r="M62" cm="1">
        <f t="array" ref="M62">_xlfn.IFS(
  TRIM(L62)="positive", 3,
  TRIM(L62)="neutral", 2,
  TRIM(L62)="negative", 1
)</f>
        <v>2</v>
      </c>
      <c r="N62" t="s">
        <v>24</v>
      </c>
      <c r="O62" t="s">
        <v>48</v>
      </c>
      <c r="P62" t="s">
        <v>20</v>
      </c>
    </row>
    <row r="63" spans="1:16" x14ac:dyDescent="0.3">
      <c r="A63">
        <v>1062</v>
      </c>
      <c r="B63" t="s">
        <v>140</v>
      </c>
      <c r="C63" s="1">
        <v>45172.590277777781</v>
      </c>
      <c r="D63" t="s">
        <v>37</v>
      </c>
      <c r="E63" t="str">
        <f t="shared" si="0"/>
        <v>Not Backlog</v>
      </c>
      <c r="F63" t="s">
        <v>104</v>
      </c>
      <c r="G63" t="s">
        <v>34</v>
      </c>
      <c r="H63" t="s">
        <v>1588</v>
      </c>
      <c r="I63" t="str">
        <f>IF(Table2_1[[#This Row],[Order Status]]="Completed", IF(Table2_1[[#This Row],[Delays (min)]]&gt;10,"Delayed", "On Time"), IF(Table2_1[[#This Row],[Order Status]]="In Progress", IF(Table2_1[[#This Row],[Delays (min)]]&gt;10,"Delayed","In Progress"),""))</f>
        <v>In Progress</v>
      </c>
      <c r="J63">
        <v>76</v>
      </c>
      <c r="K63">
        <v>4</v>
      </c>
      <c r="L63" t="s">
        <v>17</v>
      </c>
      <c r="M63" cm="1">
        <f t="array" ref="M63">_xlfn.IFS(
  TRIM(L63)="positive", 3,
  TRIM(L63)="neutral", 2,
  TRIM(L63)="negative", 1
)</f>
        <v>2</v>
      </c>
      <c r="N63" t="s">
        <v>43</v>
      </c>
      <c r="O63" t="s">
        <v>1591</v>
      </c>
      <c r="P63" t="s">
        <v>40</v>
      </c>
    </row>
    <row r="64" spans="1:16" x14ac:dyDescent="0.3">
      <c r="A64">
        <v>1063</v>
      </c>
      <c r="B64" t="s">
        <v>141</v>
      </c>
      <c r="C64" s="1">
        <v>45176.565972222219</v>
      </c>
      <c r="D64" t="s">
        <v>37</v>
      </c>
      <c r="E64" t="str">
        <f t="shared" si="0"/>
        <v>Backlog</v>
      </c>
      <c r="F64" t="s">
        <v>92</v>
      </c>
      <c r="G64" t="s">
        <v>34</v>
      </c>
      <c r="H64" t="s">
        <v>1590</v>
      </c>
      <c r="I64" t="str">
        <f>IF(Table2_1[[#This Row],[Order Status]]="Completed", IF(Table2_1[[#This Row],[Delays (min)]]&gt;10,"Delayed", "On Time"), IF(Table2_1[[#This Row],[Order Status]]="In Progress", IF(Table2_1[[#This Row],[Delays (min)]]&gt;10,"Delayed","In Progress"),""))</f>
        <v>Delayed</v>
      </c>
      <c r="J64">
        <v>64</v>
      </c>
      <c r="K64">
        <v>20</v>
      </c>
      <c r="L64" t="s">
        <v>17</v>
      </c>
      <c r="M64" cm="1">
        <f t="array" ref="M64">_xlfn.IFS(
  TRIM(L64)="positive", 3,
  TRIM(L64)="neutral", 2,
  TRIM(L64)="negative", 1
)</f>
        <v>2</v>
      </c>
      <c r="N64" t="s">
        <v>43</v>
      </c>
      <c r="O64" t="s">
        <v>48</v>
      </c>
      <c r="P64" t="s">
        <v>40</v>
      </c>
    </row>
    <row r="65" spans="1:16" x14ac:dyDescent="0.3">
      <c r="A65">
        <v>1064</v>
      </c>
      <c r="B65" t="s">
        <v>142</v>
      </c>
      <c r="C65" s="1">
        <v>45175.585416666669</v>
      </c>
      <c r="D65" t="s">
        <v>14</v>
      </c>
      <c r="E65" t="str">
        <f t="shared" si="0"/>
        <v>Not Backlog</v>
      </c>
      <c r="F65" t="s">
        <v>104</v>
      </c>
      <c r="G65" t="s">
        <v>34</v>
      </c>
      <c r="H65" t="s">
        <v>1590</v>
      </c>
      <c r="I65" t="str">
        <f>IF(Table2_1[[#This Row],[Order Status]]="Completed", IF(Table2_1[[#This Row],[Delays (min)]]&gt;10,"Delayed", "On Time"), IF(Table2_1[[#This Row],[Order Status]]="In Progress", IF(Table2_1[[#This Row],[Delays (min)]]&gt;10,"Delayed","In Progress"),""))</f>
        <v>On Time</v>
      </c>
      <c r="J65">
        <v>129</v>
      </c>
      <c r="K65">
        <v>2</v>
      </c>
      <c r="L65" t="s">
        <v>17</v>
      </c>
      <c r="M65" cm="1">
        <f t="array" ref="M65">_xlfn.IFS(
  TRIM(L65)="positive", 3,
  TRIM(L65)="neutral", 2,
  TRIM(L65)="negative", 1
)</f>
        <v>2</v>
      </c>
      <c r="N65" t="s">
        <v>18</v>
      </c>
      <c r="O65" t="s">
        <v>19</v>
      </c>
      <c r="P65" t="s">
        <v>20</v>
      </c>
    </row>
    <row r="66" spans="1:16" x14ac:dyDescent="0.3">
      <c r="A66">
        <v>1065</v>
      </c>
      <c r="B66" t="s">
        <v>143</v>
      </c>
      <c r="C66" s="1">
        <v>45177.68472222222</v>
      </c>
      <c r="D66" t="s">
        <v>37</v>
      </c>
      <c r="E66" t="str">
        <f t="shared" ref="E66:E129" si="1">IF(AND(D66="In Progress", K66 &gt;10),"Backlog", "Not Backlog")</f>
        <v>Not Backlog</v>
      </c>
      <c r="F66" t="s">
        <v>144</v>
      </c>
      <c r="G66" t="s">
        <v>27</v>
      </c>
      <c r="H66" t="s">
        <v>1587</v>
      </c>
      <c r="I66" t="str">
        <f>IF(Table2_1[[#This Row],[Order Status]]="Completed", IF(Table2_1[[#This Row],[Delays (min)]]&gt;10,"Delayed", "On Time"), IF(Table2_1[[#This Row],[Order Status]]="In Progress", IF(Table2_1[[#This Row],[Delays (min)]]&gt;10,"Delayed","In Progress"),""))</f>
        <v>In Progress</v>
      </c>
      <c r="J66">
        <v>238</v>
      </c>
      <c r="K66">
        <v>7</v>
      </c>
      <c r="L66" t="s">
        <v>17</v>
      </c>
      <c r="M66" cm="1">
        <f t="array" ref="M66">_xlfn.IFS(
  TRIM(L66)="positive", 3,
  TRIM(L66)="neutral", 2,
  TRIM(L66)="negative", 1
)</f>
        <v>2</v>
      </c>
      <c r="N66" t="s">
        <v>31</v>
      </c>
      <c r="O66" t="s">
        <v>19</v>
      </c>
      <c r="P66" t="s">
        <v>63</v>
      </c>
    </row>
    <row r="67" spans="1:16" x14ac:dyDescent="0.3">
      <c r="A67">
        <v>1066</v>
      </c>
      <c r="B67" t="s">
        <v>145</v>
      </c>
      <c r="C67" s="1">
        <v>45174.686111111114</v>
      </c>
      <c r="D67" t="s">
        <v>37</v>
      </c>
      <c r="E67" t="str">
        <f t="shared" si="1"/>
        <v>Backlog</v>
      </c>
      <c r="F67" t="s">
        <v>146</v>
      </c>
      <c r="G67" t="s">
        <v>34</v>
      </c>
      <c r="H67" t="s">
        <v>1590</v>
      </c>
      <c r="I67" t="str">
        <f>IF(Table2_1[[#This Row],[Order Status]]="Completed", IF(Table2_1[[#This Row],[Delays (min)]]&gt;10,"Delayed", "On Time"), IF(Table2_1[[#This Row],[Order Status]]="In Progress", IF(Table2_1[[#This Row],[Delays (min)]]&gt;10,"Delayed","In Progress"),""))</f>
        <v>Delayed</v>
      </c>
      <c r="J67">
        <v>203</v>
      </c>
      <c r="K67">
        <v>20</v>
      </c>
      <c r="L67" t="s">
        <v>23</v>
      </c>
      <c r="M67" cm="1">
        <f t="array" ref="M67">_xlfn.IFS(
  TRIM(L67)="positive", 3,
  TRIM(L67)="neutral", 2,
  TRIM(L67)="negative", 1
)</f>
        <v>3</v>
      </c>
      <c r="N67" t="s">
        <v>39</v>
      </c>
      <c r="O67" t="s">
        <v>19</v>
      </c>
      <c r="P67" t="s">
        <v>20</v>
      </c>
    </row>
    <row r="68" spans="1:16" x14ac:dyDescent="0.3">
      <c r="A68">
        <v>1067</v>
      </c>
      <c r="B68" t="s">
        <v>147</v>
      </c>
      <c r="C68" s="1">
        <v>45172.538194444445</v>
      </c>
      <c r="D68" t="s">
        <v>14</v>
      </c>
      <c r="E68" t="str">
        <f t="shared" si="1"/>
        <v>Not Backlog</v>
      </c>
      <c r="F68" t="s">
        <v>15</v>
      </c>
      <c r="G68" t="s">
        <v>16</v>
      </c>
      <c r="H68" t="s">
        <v>1590</v>
      </c>
      <c r="I68" t="str">
        <f>IF(Table2_1[[#This Row],[Order Status]]="Completed", IF(Table2_1[[#This Row],[Delays (min)]]&gt;10,"Delayed", "On Time"), IF(Table2_1[[#This Row],[Order Status]]="In Progress", IF(Table2_1[[#This Row],[Delays (min)]]&gt;10,"Delayed","In Progress"),""))</f>
        <v>On Time</v>
      </c>
      <c r="J68">
        <v>230</v>
      </c>
      <c r="K68">
        <v>8</v>
      </c>
      <c r="L68" t="s">
        <v>28</v>
      </c>
      <c r="M68" cm="1">
        <f t="array" ref="M68">_xlfn.IFS(
  TRIM(L68)="positive", 3,
  TRIM(L68)="neutral", 2,
  TRIM(L68)="negative", 1
)</f>
        <v>1</v>
      </c>
      <c r="N68" t="s">
        <v>18</v>
      </c>
      <c r="O68" t="s">
        <v>48</v>
      </c>
      <c r="P68" t="s">
        <v>20</v>
      </c>
    </row>
    <row r="69" spans="1:16" x14ac:dyDescent="0.3">
      <c r="A69">
        <v>1068</v>
      </c>
      <c r="B69" t="s">
        <v>148</v>
      </c>
      <c r="C69" s="1">
        <v>45175.438194444447</v>
      </c>
      <c r="D69" t="s">
        <v>14</v>
      </c>
      <c r="E69" t="str">
        <f t="shared" si="1"/>
        <v>Not Backlog</v>
      </c>
      <c r="F69" t="s">
        <v>149</v>
      </c>
      <c r="G69" t="s">
        <v>16</v>
      </c>
      <c r="H69" t="s">
        <v>1590</v>
      </c>
      <c r="I69" t="str">
        <f>IF(Table2_1[[#This Row],[Order Status]]="Completed", IF(Table2_1[[#This Row],[Delays (min)]]&gt;10,"Delayed", "On Time"), IF(Table2_1[[#This Row],[Order Status]]="In Progress", IF(Table2_1[[#This Row],[Delays (min)]]&gt;10,"Delayed","In Progress"),""))</f>
        <v>Delayed</v>
      </c>
      <c r="J69">
        <v>231</v>
      </c>
      <c r="K69">
        <v>12</v>
      </c>
      <c r="L69" t="s">
        <v>28</v>
      </c>
      <c r="M69" cm="1">
        <f t="array" ref="M69">_xlfn.IFS(
  TRIM(L69)="positive", 3,
  TRIM(L69)="neutral", 2,
  TRIM(L69)="negative", 1
)</f>
        <v>1</v>
      </c>
      <c r="N69" t="s">
        <v>24</v>
      </c>
      <c r="O69" t="s">
        <v>19</v>
      </c>
      <c r="P69" t="s">
        <v>40</v>
      </c>
    </row>
    <row r="70" spans="1:16" x14ac:dyDescent="0.3">
      <c r="A70">
        <v>1069</v>
      </c>
      <c r="B70" t="s">
        <v>150</v>
      </c>
      <c r="C70" s="1">
        <v>45174.681250000001</v>
      </c>
      <c r="D70" t="s">
        <v>37</v>
      </c>
      <c r="E70" t="str">
        <f t="shared" si="1"/>
        <v>Not Backlog</v>
      </c>
      <c r="F70" t="s">
        <v>151</v>
      </c>
      <c r="G70" t="s">
        <v>34</v>
      </c>
      <c r="H70" t="s">
        <v>1588</v>
      </c>
      <c r="I70" t="str">
        <f>IF(Table2_1[[#This Row],[Order Status]]="Completed", IF(Table2_1[[#This Row],[Delays (min)]]&gt;10,"Delayed", "On Time"), IF(Table2_1[[#This Row],[Order Status]]="In Progress", IF(Table2_1[[#This Row],[Delays (min)]]&gt;10,"Delayed","In Progress"),""))</f>
        <v>In Progress</v>
      </c>
      <c r="J70">
        <v>72</v>
      </c>
      <c r="K70">
        <v>0</v>
      </c>
      <c r="L70" t="s">
        <v>17</v>
      </c>
      <c r="M70" cm="1">
        <f t="array" ref="M70">_xlfn.IFS(
  TRIM(L70)="positive", 3,
  TRIM(L70)="neutral", 2,
  TRIM(L70)="negative", 1
)</f>
        <v>2</v>
      </c>
      <c r="N70" t="s">
        <v>43</v>
      </c>
      <c r="O70" t="s">
        <v>19</v>
      </c>
      <c r="P70" t="s">
        <v>40</v>
      </c>
    </row>
    <row r="71" spans="1:16" x14ac:dyDescent="0.3">
      <c r="A71">
        <v>1070</v>
      </c>
      <c r="B71" t="s">
        <v>152</v>
      </c>
      <c r="C71" s="1">
        <v>45175.694444444445</v>
      </c>
      <c r="D71" t="s">
        <v>14</v>
      </c>
      <c r="E71" t="str">
        <f t="shared" si="1"/>
        <v>Not Backlog</v>
      </c>
      <c r="F71" t="s">
        <v>153</v>
      </c>
      <c r="G71" t="s">
        <v>16</v>
      </c>
      <c r="H71" t="s">
        <v>1587</v>
      </c>
      <c r="I71" t="str">
        <f>IF(Table2_1[[#This Row],[Order Status]]="Completed", IF(Table2_1[[#This Row],[Delays (min)]]&gt;10,"Delayed", "On Time"), IF(Table2_1[[#This Row],[Order Status]]="In Progress", IF(Table2_1[[#This Row],[Delays (min)]]&gt;10,"Delayed","In Progress"),""))</f>
        <v>On Time</v>
      </c>
      <c r="J71">
        <v>172</v>
      </c>
      <c r="K71">
        <v>6</v>
      </c>
      <c r="L71" t="s">
        <v>28</v>
      </c>
      <c r="M71" cm="1">
        <f t="array" ref="M71">_xlfn.IFS(
  TRIM(L71)="positive", 3,
  TRIM(L71)="neutral", 2,
  TRIM(L71)="negative", 1
)</f>
        <v>1</v>
      </c>
      <c r="N71" t="s">
        <v>24</v>
      </c>
      <c r="O71" t="s">
        <v>1591</v>
      </c>
      <c r="P71" t="s">
        <v>35</v>
      </c>
    </row>
    <row r="72" spans="1:16" x14ac:dyDescent="0.3">
      <c r="A72">
        <v>1071</v>
      </c>
      <c r="B72" t="s">
        <v>154</v>
      </c>
      <c r="C72" s="1">
        <v>45175.599305555559</v>
      </c>
      <c r="D72" t="s">
        <v>37</v>
      </c>
      <c r="E72" t="str">
        <f t="shared" si="1"/>
        <v>Backlog</v>
      </c>
      <c r="F72" t="s">
        <v>155</v>
      </c>
      <c r="G72" t="s">
        <v>34</v>
      </c>
      <c r="H72" t="s">
        <v>1587</v>
      </c>
      <c r="I72" t="str">
        <f>IF(Table2_1[[#This Row],[Order Status]]="Completed", IF(Table2_1[[#This Row],[Delays (min)]]&gt;10,"Delayed", "On Time"), IF(Table2_1[[#This Row],[Order Status]]="In Progress", IF(Table2_1[[#This Row],[Delays (min)]]&gt;10,"Delayed","In Progress"),""))</f>
        <v>Delayed</v>
      </c>
      <c r="J72">
        <v>188</v>
      </c>
      <c r="K72">
        <v>21</v>
      </c>
      <c r="L72" t="s">
        <v>28</v>
      </c>
      <c r="M72" cm="1">
        <f t="array" ref="M72">_xlfn.IFS(
  TRIM(L72)="positive", 3,
  TRIM(L72)="neutral", 2,
  TRIM(L72)="negative", 1
)</f>
        <v>1</v>
      </c>
      <c r="N72" t="s">
        <v>39</v>
      </c>
      <c r="O72" t="s">
        <v>19</v>
      </c>
      <c r="P72" t="s">
        <v>20</v>
      </c>
    </row>
    <row r="73" spans="1:16" x14ac:dyDescent="0.3">
      <c r="A73">
        <v>1072</v>
      </c>
      <c r="B73" t="s">
        <v>156</v>
      </c>
      <c r="C73" s="1">
        <v>45172.507638888892</v>
      </c>
      <c r="D73" t="s">
        <v>14</v>
      </c>
      <c r="E73" t="str">
        <f t="shared" si="1"/>
        <v>Not Backlog</v>
      </c>
      <c r="F73" t="s">
        <v>157</v>
      </c>
      <c r="G73" t="s">
        <v>27</v>
      </c>
      <c r="H73" t="s">
        <v>1587</v>
      </c>
      <c r="I73" t="str">
        <f>IF(Table2_1[[#This Row],[Order Status]]="Completed", IF(Table2_1[[#This Row],[Delays (min)]]&gt;10,"Delayed", "On Time"), IF(Table2_1[[#This Row],[Order Status]]="In Progress", IF(Table2_1[[#This Row],[Delays (min)]]&gt;10,"Delayed","In Progress"),""))</f>
        <v>Delayed</v>
      </c>
      <c r="J73">
        <v>67</v>
      </c>
      <c r="K73">
        <v>23</v>
      </c>
      <c r="L73" t="s">
        <v>23</v>
      </c>
      <c r="M73" cm="1">
        <f t="array" ref="M73">_xlfn.IFS(
  TRIM(L73)="positive", 3,
  TRIM(L73)="neutral", 2,
  TRIM(L73)="negative", 1
)</f>
        <v>3</v>
      </c>
      <c r="N73" t="s">
        <v>18</v>
      </c>
      <c r="O73" t="s">
        <v>19</v>
      </c>
      <c r="P73" t="s">
        <v>35</v>
      </c>
    </row>
    <row r="74" spans="1:16" x14ac:dyDescent="0.3">
      <c r="A74">
        <v>1073</v>
      </c>
      <c r="B74" t="s">
        <v>158</v>
      </c>
      <c r="C74" s="1">
        <v>45171.527083333334</v>
      </c>
      <c r="D74" t="s">
        <v>37</v>
      </c>
      <c r="E74" t="str">
        <f t="shared" si="1"/>
        <v>Backlog</v>
      </c>
      <c r="F74" t="s">
        <v>159</v>
      </c>
      <c r="G74" t="s">
        <v>16</v>
      </c>
      <c r="H74" t="s">
        <v>1588</v>
      </c>
      <c r="I74" t="str">
        <f>IF(Table2_1[[#This Row],[Order Status]]="Completed", IF(Table2_1[[#This Row],[Delays (min)]]&gt;10,"Delayed", "On Time"), IF(Table2_1[[#This Row],[Order Status]]="In Progress", IF(Table2_1[[#This Row],[Delays (min)]]&gt;10,"Delayed","In Progress"),""))</f>
        <v>Delayed</v>
      </c>
      <c r="J74">
        <v>220</v>
      </c>
      <c r="K74">
        <v>17</v>
      </c>
      <c r="L74" t="s">
        <v>28</v>
      </c>
      <c r="M74" cm="1">
        <f t="array" ref="M74">_xlfn.IFS(
  TRIM(L74)="positive", 3,
  TRIM(L74)="neutral", 2,
  TRIM(L74)="negative", 1
)</f>
        <v>1</v>
      </c>
      <c r="N74" t="s">
        <v>43</v>
      </c>
      <c r="O74" t="s">
        <v>1591</v>
      </c>
      <c r="P74" t="s">
        <v>35</v>
      </c>
    </row>
    <row r="75" spans="1:16" x14ac:dyDescent="0.3">
      <c r="A75">
        <v>1074</v>
      </c>
      <c r="B75" t="s">
        <v>160</v>
      </c>
      <c r="C75" s="1">
        <v>45176.410416666666</v>
      </c>
      <c r="D75" t="s">
        <v>37</v>
      </c>
      <c r="E75" t="str">
        <f t="shared" si="1"/>
        <v>Not Backlog</v>
      </c>
      <c r="F75" t="s">
        <v>161</v>
      </c>
      <c r="G75" t="s">
        <v>27</v>
      </c>
      <c r="H75" t="s">
        <v>1589</v>
      </c>
      <c r="I75" t="str">
        <f>IF(Table2_1[[#This Row],[Order Status]]="Completed", IF(Table2_1[[#This Row],[Delays (min)]]&gt;10,"Delayed", "On Time"), IF(Table2_1[[#This Row],[Order Status]]="In Progress", IF(Table2_1[[#This Row],[Delays (min)]]&gt;10,"Delayed","In Progress"),""))</f>
        <v>In Progress</v>
      </c>
      <c r="J75">
        <v>144</v>
      </c>
      <c r="K75">
        <v>8</v>
      </c>
      <c r="L75" t="s">
        <v>17</v>
      </c>
      <c r="M75" cm="1">
        <f t="array" ref="M75">_xlfn.IFS(
  TRIM(L75)="positive", 3,
  TRIM(L75)="neutral", 2,
  TRIM(L75)="negative", 1
)</f>
        <v>2</v>
      </c>
      <c r="N75" t="s">
        <v>18</v>
      </c>
      <c r="O75" t="s">
        <v>19</v>
      </c>
      <c r="P75" t="s">
        <v>35</v>
      </c>
    </row>
    <row r="76" spans="1:16" x14ac:dyDescent="0.3">
      <c r="A76">
        <v>1075</v>
      </c>
      <c r="B76" t="s">
        <v>162</v>
      </c>
      <c r="C76" s="1">
        <v>45172.542361111111</v>
      </c>
      <c r="D76" t="s">
        <v>37</v>
      </c>
      <c r="E76" t="str">
        <f t="shared" si="1"/>
        <v>Backlog</v>
      </c>
      <c r="F76" t="s">
        <v>125</v>
      </c>
      <c r="G76" t="s">
        <v>27</v>
      </c>
      <c r="H76" t="s">
        <v>1588</v>
      </c>
      <c r="I76" t="str">
        <f>IF(Table2_1[[#This Row],[Order Status]]="Completed", IF(Table2_1[[#This Row],[Delays (min)]]&gt;10,"Delayed", "On Time"), IF(Table2_1[[#This Row],[Order Status]]="In Progress", IF(Table2_1[[#This Row],[Delays (min)]]&gt;10,"Delayed","In Progress"),""))</f>
        <v>Delayed</v>
      </c>
      <c r="J76">
        <v>200</v>
      </c>
      <c r="K76">
        <v>26</v>
      </c>
      <c r="L76" t="s">
        <v>23</v>
      </c>
      <c r="M76" cm="1">
        <f t="array" ref="M76">_xlfn.IFS(
  TRIM(L76)="positive", 3,
  TRIM(L76)="neutral", 2,
  TRIM(L76)="negative", 1
)</f>
        <v>3</v>
      </c>
      <c r="N76" t="s">
        <v>24</v>
      </c>
      <c r="O76" t="s">
        <v>19</v>
      </c>
      <c r="P76" t="s">
        <v>20</v>
      </c>
    </row>
    <row r="77" spans="1:16" x14ac:dyDescent="0.3">
      <c r="A77">
        <v>1076</v>
      </c>
      <c r="B77" t="s">
        <v>163</v>
      </c>
      <c r="C77" s="1">
        <v>45170.37222222222</v>
      </c>
      <c r="D77" t="s">
        <v>14</v>
      </c>
      <c r="E77" t="str">
        <f t="shared" si="1"/>
        <v>Not Backlog</v>
      </c>
      <c r="F77" t="s">
        <v>164</v>
      </c>
      <c r="G77" t="s">
        <v>34</v>
      </c>
      <c r="H77" t="s">
        <v>1588</v>
      </c>
      <c r="I77" t="str">
        <f>IF(Table2_1[[#This Row],[Order Status]]="Completed", IF(Table2_1[[#This Row],[Delays (min)]]&gt;10,"Delayed", "On Time"), IF(Table2_1[[#This Row],[Order Status]]="In Progress", IF(Table2_1[[#This Row],[Delays (min)]]&gt;10,"Delayed","In Progress"),""))</f>
        <v>On Time</v>
      </c>
      <c r="J77">
        <v>126</v>
      </c>
      <c r="K77">
        <v>7</v>
      </c>
      <c r="L77" t="s">
        <v>17</v>
      </c>
      <c r="M77" cm="1">
        <f t="array" ref="M77">_xlfn.IFS(
  TRIM(L77)="positive", 3,
  TRIM(L77)="neutral", 2,
  TRIM(L77)="negative", 1
)</f>
        <v>2</v>
      </c>
      <c r="N77" t="s">
        <v>31</v>
      </c>
      <c r="O77" t="s">
        <v>1591</v>
      </c>
      <c r="P77" t="s">
        <v>35</v>
      </c>
    </row>
    <row r="78" spans="1:16" x14ac:dyDescent="0.3">
      <c r="A78">
        <v>1077</v>
      </c>
      <c r="B78" t="s">
        <v>165</v>
      </c>
      <c r="C78" s="1">
        <v>45174.339583333334</v>
      </c>
      <c r="D78" t="s">
        <v>37</v>
      </c>
      <c r="E78" t="str">
        <f t="shared" si="1"/>
        <v>Backlog</v>
      </c>
      <c r="F78" t="s">
        <v>166</v>
      </c>
      <c r="G78" t="s">
        <v>27</v>
      </c>
      <c r="H78" t="s">
        <v>1586</v>
      </c>
      <c r="I78" t="str">
        <f>IF(Table2_1[[#This Row],[Order Status]]="Completed", IF(Table2_1[[#This Row],[Delays (min)]]&gt;10,"Delayed", "On Time"), IF(Table2_1[[#This Row],[Order Status]]="In Progress", IF(Table2_1[[#This Row],[Delays (min)]]&gt;10,"Delayed","In Progress"),""))</f>
        <v>Delayed</v>
      </c>
      <c r="J78">
        <v>187</v>
      </c>
      <c r="K78">
        <v>21</v>
      </c>
      <c r="L78" t="s">
        <v>28</v>
      </c>
      <c r="M78" cm="1">
        <f t="array" ref="M78">_xlfn.IFS(
  TRIM(L78)="positive", 3,
  TRIM(L78)="neutral", 2,
  TRIM(L78)="negative", 1
)</f>
        <v>1</v>
      </c>
      <c r="N78" t="s">
        <v>18</v>
      </c>
      <c r="O78" t="s">
        <v>1591</v>
      </c>
      <c r="P78" t="s">
        <v>35</v>
      </c>
    </row>
    <row r="79" spans="1:16" x14ac:dyDescent="0.3">
      <c r="A79">
        <v>1078</v>
      </c>
      <c r="B79" t="s">
        <v>167</v>
      </c>
      <c r="C79" s="1">
        <v>45173.569444444445</v>
      </c>
      <c r="D79" t="s">
        <v>37</v>
      </c>
      <c r="E79" t="str">
        <f t="shared" si="1"/>
        <v>Backlog</v>
      </c>
      <c r="F79" t="s">
        <v>50</v>
      </c>
      <c r="G79" t="s">
        <v>16</v>
      </c>
      <c r="H79" t="s">
        <v>1587</v>
      </c>
      <c r="I79" t="str">
        <f>IF(Table2_1[[#This Row],[Order Status]]="Completed", IF(Table2_1[[#This Row],[Delays (min)]]&gt;10,"Delayed", "On Time"), IF(Table2_1[[#This Row],[Order Status]]="In Progress", IF(Table2_1[[#This Row],[Delays (min)]]&gt;10,"Delayed","In Progress"),""))</f>
        <v>Delayed</v>
      </c>
      <c r="J79">
        <v>232</v>
      </c>
      <c r="K79">
        <v>21</v>
      </c>
      <c r="L79" t="s">
        <v>23</v>
      </c>
      <c r="M79" cm="1">
        <f t="array" ref="M79">_xlfn.IFS(
  TRIM(L79)="positive", 3,
  TRIM(L79)="neutral", 2,
  TRIM(L79)="negative", 1
)</f>
        <v>3</v>
      </c>
      <c r="N79" t="s">
        <v>18</v>
      </c>
      <c r="O79" t="s">
        <v>1591</v>
      </c>
      <c r="P79" t="s">
        <v>40</v>
      </c>
    </row>
    <row r="80" spans="1:16" x14ac:dyDescent="0.3">
      <c r="A80">
        <v>1079</v>
      </c>
      <c r="B80" t="s">
        <v>168</v>
      </c>
      <c r="C80" s="1">
        <v>45173.461111111108</v>
      </c>
      <c r="D80" t="s">
        <v>14</v>
      </c>
      <c r="E80" t="str">
        <f t="shared" si="1"/>
        <v>Not Backlog</v>
      </c>
      <c r="F80" t="s">
        <v>166</v>
      </c>
      <c r="G80" t="s">
        <v>16</v>
      </c>
      <c r="H80" t="s">
        <v>1588</v>
      </c>
      <c r="I80" t="str">
        <f>IF(Table2_1[[#This Row],[Order Status]]="Completed", IF(Table2_1[[#This Row],[Delays (min)]]&gt;10,"Delayed", "On Time"), IF(Table2_1[[#This Row],[Order Status]]="In Progress", IF(Table2_1[[#This Row],[Delays (min)]]&gt;10,"Delayed","In Progress"),""))</f>
        <v>Delayed</v>
      </c>
      <c r="J80">
        <v>141</v>
      </c>
      <c r="K80">
        <v>22</v>
      </c>
      <c r="L80" t="s">
        <v>28</v>
      </c>
      <c r="M80" cm="1">
        <f t="array" ref="M80">_xlfn.IFS(
  TRIM(L80)="positive", 3,
  TRIM(L80)="neutral", 2,
  TRIM(L80)="negative", 1
)</f>
        <v>1</v>
      </c>
      <c r="N80" t="s">
        <v>18</v>
      </c>
      <c r="O80" t="s">
        <v>1591</v>
      </c>
      <c r="P80" t="s">
        <v>40</v>
      </c>
    </row>
    <row r="81" spans="1:16" x14ac:dyDescent="0.3">
      <c r="A81">
        <v>1080</v>
      </c>
      <c r="B81" t="s">
        <v>169</v>
      </c>
      <c r="C81" s="1">
        <v>45171.445138888892</v>
      </c>
      <c r="D81" t="s">
        <v>14</v>
      </c>
      <c r="E81" t="str">
        <f t="shared" si="1"/>
        <v>Not Backlog</v>
      </c>
      <c r="F81" t="s">
        <v>106</v>
      </c>
      <c r="G81" t="s">
        <v>34</v>
      </c>
      <c r="H81" t="s">
        <v>1587</v>
      </c>
      <c r="I81" t="str">
        <f>IF(Table2_1[[#This Row],[Order Status]]="Completed", IF(Table2_1[[#This Row],[Delays (min)]]&gt;10,"Delayed", "On Time"), IF(Table2_1[[#This Row],[Order Status]]="In Progress", IF(Table2_1[[#This Row],[Delays (min)]]&gt;10,"Delayed","In Progress"),""))</f>
        <v>On Time</v>
      </c>
      <c r="J81">
        <v>85</v>
      </c>
      <c r="K81">
        <v>10</v>
      </c>
      <c r="L81" t="s">
        <v>28</v>
      </c>
      <c r="M81" cm="1">
        <f t="array" ref="M81">_xlfn.IFS(
  TRIM(L81)="positive", 3,
  TRIM(L81)="neutral", 2,
  TRIM(L81)="negative", 1
)</f>
        <v>1</v>
      </c>
      <c r="N81" t="s">
        <v>18</v>
      </c>
      <c r="O81" t="s">
        <v>1591</v>
      </c>
      <c r="P81" t="s">
        <v>40</v>
      </c>
    </row>
    <row r="82" spans="1:16" x14ac:dyDescent="0.3">
      <c r="A82">
        <v>1081</v>
      </c>
      <c r="B82" t="s">
        <v>170</v>
      </c>
      <c r="C82" s="1">
        <v>45175.579861111109</v>
      </c>
      <c r="D82" t="s">
        <v>37</v>
      </c>
      <c r="E82" t="str">
        <f t="shared" si="1"/>
        <v>Not Backlog</v>
      </c>
      <c r="F82" t="s">
        <v>38</v>
      </c>
      <c r="G82" t="s">
        <v>16</v>
      </c>
      <c r="H82" t="s">
        <v>1588</v>
      </c>
      <c r="I82" t="str">
        <f>IF(Table2_1[[#This Row],[Order Status]]="Completed", IF(Table2_1[[#This Row],[Delays (min)]]&gt;10,"Delayed", "On Time"), IF(Table2_1[[#This Row],[Order Status]]="In Progress", IF(Table2_1[[#This Row],[Delays (min)]]&gt;10,"Delayed","In Progress"),""))</f>
        <v>In Progress</v>
      </c>
      <c r="J82">
        <v>157</v>
      </c>
      <c r="K82">
        <v>4</v>
      </c>
      <c r="L82" t="s">
        <v>28</v>
      </c>
      <c r="M82" cm="1">
        <f t="array" ref="M82">_xlfn.IFS(
  TRIM(L82)="positive", 3,
  TRIM(L82)="neutral", 2,
  TRIM(L82)="negative", 1
)</f>
        <v>1</v>
      </c>
      <c r="N82" t="s">
        <v>24</v>
      </c>
      <c r="O82" t="s">
        <v>48</v>
      </c>
      <c r="P82" t="s">
        <v>40</v>
      </c>
    </row>
    <row r="83" spans="1:16" x14ac:dyDescent="0.3">
      <c r="A83">
        <v>1082</v>
      </c>
      <c r="B83" t="s">
        <v>171</v>
      </c>
      <c r="C83" s="1">
        <v>45170.384027777778</v>
      </c>
      <c r="D83" t="s">
        <v>37</v>
      </c>
      <c r="E83" t="str">
        <f t="shared" si="1"/>
        <v>Backlog</v>
      </c>
      <c r="F83" t="s">
        <v>172</v>
      </c>
      <c r="G83" t="s">
        <v>27</v>
      </c>
      <c r="H83" t="s">
        <v>1590</v>
      </c>
      <c r="I83" t="str">
        <f>IF(Table2_1[[#This Row],[Order Status]]="Completed", IF(Table2_1[[#This Row],[Delays (min)]]&gt;10,"Delayed", "On Time"), IF(Table2_1[[#This Row],[Order Status]]="In Progress", IF(Table2_1[[#This Row],[Delays (min)]]&gt;10,"Delayed","In Progress"),""))</f>
        <v>Delayed</v>
      </c>
      <c r="J83">
        <v>180</v>
      </c>
      <c r="K83">
        <v>24</v>
      </c>
      <c r="L83" t="s">
        <v>28</v>
      </c>
      <c r="M83" cm="1">
        <f t="array" ref="M83">_xlfn.IFS(
  TRIM(L83)="positive", 3,
  TRIM(L83)="neutral", 2,
  TRIM(L83)="negative", 1
)</f>
        <v>1</v>
      </c>
      <c r="N83" t="s">
        <v>24</v>
      </c>
      <c r="O83" t="s">
        <v>19</v>
      </c>
      <c r="P83" t="s">
        <v>35</v>
      </c>
    </row>
    <row r="84" spans="1:16" x14ac:dyDescent="0.3">
      <c r="A84">
        <v>1083</v>
      </c>
      <c r="B84" t="s">
        <v>173</v>
      </c>
      <c r="C84" s="1">
        <v>45177.556250000001</v>
      </c>
      <c r="D84" t="s">
        <v>37</v>
      </c>
      <c r="E84" t="str">
        <f t="shared" si="1"/>
        <v>Backlog</v>
      </c>
      <c r="F84" t="s">
        <v>174</v>
      </c>
      <c r="G84" t="s">
        <v>34</v>
      </c>
      <c r="H84" t="s">
        <v>1587</v>
      </c>
      <c r="I84" t="str">
        <f>IF(Table2_1[[#This Row],[Order Status]]="Completed", IF(Table2_1[[#This Row],[Delays (min)]]&gt;10,"Delayed", "On Time"), IF(Table2_1[[#This Row],[Order Status]]="In Progress", IF(Table2_1[[#This Row],[Delays (min)]]&gt;10,"Delayed","In Progress"),""))</f>
        <v>Delayed</v>
      </c>
      <c r="J84">
        <v>63</v>
      </c>
      <c r="K84">
        <v>19</v>
      </c>
      <c r="L84" t="s">
        <v>28</v>
      </c>
      <c r="M84" cm="1">
        <f t="array" ref="M84">_xlfn.IFS(
  TRIM(L84)="positive", 3,
  TRIM(L84)="neutral", 2,
  TRIM(L84)="negative", 1
)</f>
        <v>1</v>
      </c>
      <c r="N84" t="s">
        <v>39</v>
      </c>
      <c r="O84" t="s">
        <v>48</v>
      </c>
      <c r="P84" t="s">
        <v>35</v>
      </c>
    </row>
    <row r="85" spans="1:16" x14ac:dyDescent="0.3">
      <c r="A85">
        <v>1084</v>
      </c>
      <c r="B85" t="s">
        <v>175</v>
      </c>
      <c r="C85" s="1">
        <v>45173.356249999997</v>
      </c>
      <c r="D85" t="s">
        <v>37</v>
      </c>
      <c r="E85" t="str">
        <f t="shared" si="1"/>
        <v>Backlog</v>
      </c>
      <c r="F85" t="s">
        <v>104</v>
      </c>
      <c r="G85" t="s">
        <v>34</v>
      </c>
      <c r="H85" t="s">
        <v>1589</v>
      </c>
      <c r="I85" t="str">
        <f>IF(Table2_1[[#This Row],[Order Status]]="Completed", IF(Table2_1[[#This Row],[Delays (min)]]&gt;10,"Delayed", "On Time"), IF(Table2_1[[#This Row],[Order Status]]="In Progress", IF(Table2_1[[#This Row],[Delays (min)]]&gt;10,"Delayed","In Progress"),""))</f>
        <v>Delayed</v>
      </c>
      <c r="J85">
        <v>179</v>
      </c>
      <c r="K85">
        <v>23</v>
      </c>
      <c r="L85" t="s">
        <v>17</v>
      </c>
      <c r="M85" cm="1">
        <f t="array" ref="M85">_xlfn.IFS(
  TRIM(L85)="positive", 3,
  TRIM(L85)="neutral", 2,
  TRIM(L85)="negative", 1
)</f>
        <v>2</v>
      </c>
      <c r="N85" t="s">
        <v>39</v>
      </c>
      <c r="O85" t="s">
        <v>19</v>
      </c>
      <c r="P85" t="s">
        <v>35</v>
      </c>
    </row>
    <row r="86" spans="1:16" x14ac:dyDescent="0.3">
      <c r="A86">
        <v>1085</v>
      </c>
      <c r="B86" t="s">
        <v>176</v>
      </c>
      <c r="C86" s="1">
        <v>45172.607638888891</v>
      </c>
      <c r="D86" t="s">
        <v>37</v>
      </c>
      <c r="E86" t="str">
        <f t="shared" si="1"/>
        <v>Not Backlog</v>
      </c>
      <c r="F86" t="s">
        <v>177</v>
      </c>
      <c r="G86" t="s">
        <v>16</v>
      </c>
      <c r="H86" t="s">
        <v>1590</v>
      </c>
      <c r="I86" t="str">
        <f>IF(Table2_1[[#This Row],[Order Status]]="Completed", IF(Table2_1[[#This Row],[Delays (min)]]&gt;10,"Delayed", "On Time"), IF(Table2_1[[#This Row],[Order Status]]="In Progress", IF(Table2_1[[#This Row],[Delays (min)]]&gt;10,"Delayed","In Progress"),""))</f>
        <v>In Progress</v>
      </c>
      <c r="J86">
        <v>111</v>
      </c>
      <c r="K86">
        <v>6</v>
      </c>
      <c r="L86" t="s">
        <v>17</v>
      </c>
      <c r="M86" cm="1">
        <f t="array" ref="M86">_xlfn.IFS(
  TRIM(L86)="positive", 3,
  TRIM(L86)="neutral", 2,
  TRIM(L86)="negative", 1
)</f>
        <v>2</v>
      </c>
      <c r="N86" t="s">
        <v>39</v>
      </c>
      <c r="O86" t="s">
        <v>1591</v>
      </c>
      <c r="P86" t="s">
        <v>20</v>
      </c>
    </row>
    <row r="87" spans="1:16" x14ac:dyDescent="0.3">
      <c r="A87">
        <v>1086</v>
      </c>
      <c r="B87" t="s">
        <v>178</v>
      </c>
      <c r="C87" s="1">
        <v>45174.387499999997</v>
      </c>
      <c r="D87" t="s">
        <v>14</v>
      </c>
      <c r="E87" t="str">
        <f t="shared" si="1"/>
        <v>Not Backlog</v>
      </c>
      <c r="F87" t="s">
        <v>153</v>
      </c>
      <c r="G87" t="s">
        <v>27</v>
      </c>
      <c r="H87" t="s">
        <v>1586</v>
      </c>
      <c r="I87" t="str">
        <f>IF(Table2_1[[#This Row],[Order Status]]="Completed", IF(Table2_1[[#This Row],[Delays (min)]]&gt;10,"Delayed", "On Time"), IF(Table2_1[[#This Row],[Order Status]]="In Progress", IF(Table2_1[[#This Row],[Delays (min)]]&gt;10,"Delayed","In Progress"),""))</f>
        <v>Delayed</v>
      </c>
      <c r="J87">
        <v>133</v>
      </c>
      <c r="K87">
        <v>21</v>
      </c>
      <c r="L87" t="s">
        <v>28</v>
      </c>
      <c r="M87" cm="1">
        <f t="array" ref="M87">_xlfn.IFS(
  TRIM(L87)="positive", 3,
  TRIM(L87)="neutral", 2,
  TRIM(L87)="negative", 1
)</f>
        <v>1</v>
      </c>
      <c r="N87" t="s">
        <v>31</v>
      </c>
      <c r="O87" t="s">
        <v>19</v>
      </c>
      <c r="P87" t="s">
        <v>40</v>
      </c>
    </row>
    <row r="88" spans="1:16" x14ac:dyDescent="0.3">
      <c r="A88">
        <v>1087</v>
      </c>
      <c r="B88" t="s">
        <v>179</v>
      </c>
      <c r="C88" s="1">
        <v>45176.537499999999</v>
      </c>
      <c r="D88" t="s">
        <v>14</v>
      </c>
      <c r="E88" t="str">
        <f t="shared" si="1"/>
        <v>Not Backlog</v>
      </c>
      <c r="F88" t="s">
        <v>180</v>
      </c>
      <c r="G88" t="s">
        <v>16</v>
      </c>
      <c r="H88" t="s">
        <v>1586</v>
      </c>
      <c r="I88" t="str">
        <f>IF(Table2_1[[#This Row],[Order Status]]="Completed", IF(Table2_1[[#This Row],[Delays (min)]]&gt;10,"Delayed", "On Time"), IF(Table2_1[[#This Row],[Order Status]]="In Progress", IF(Table2_1[[#This Row],[Delays (min)]]&gt;10,"Delayed","In Progress"),""))</f>
        <v>Delayed</v>
      </c>
      <c r="J88">
        <v>88</v>
      </c>
      <c r="K88">
        <v>14</v>
      </c>
      <c r="L88" t="s">
        <v>23</v>
      </c>
      <c r="M88" cm="1">
        <f t="array" ref="M88">_xlfn.IFS(
  TRIM(L88)="positive", 3,
  TRIM(L88)="neutral", 2,
  TRIM(L88)="negative", 1
)</f>
        <v>3</v>
      </c>
      <c r="N88" t="s">
        <v>18</v>
      </c>
      <c r="O88" t="s">
        <v>48</v>
      </c>
      <c r="P88" t="s">
        <v>20</v>
      </c>
    </row>
    <row r="89" spans="1:16" x14ac:dyDescent="0.3">
      <c r="A89">
        <v>1088</v>
      </c>
      <c r="B89" t="s">
        <v>181</v>
      </c>
      <c r="C89" s="1">
        <v>45177.609027777777</v>
      </c>
      <c r="D89" t="s">
        <v>37</v>
      </c>
      <c r="E89" t="str">
        <f t="shared" si="1"/>
        <v>Backlog</v>
      </c>
      <c r="F89" t="s">
        <v>182</v>
      </c>
      <c r="G89" t="s">
        <v>27</v>
      </c>
      <c r="H89" t="s">
        <v>1589</v>
      </c>
      <c r="I89" t="str">
        <f>IF(Table2_1[[#This Row],[Order Status]]="Completed", IF(Table2_1[[#This Row],[Delays (min)]]&gt;10,"Delayed", "On Time"), IF(Table2_1[[#This Row],[Order Status]]="In Progress", IF(Table2_1[[#This Row],[Delays (min)]]&gt;10,"Delayed","In Progress"),""))</f>
        <v>Delayed</v>
      </c>
      <c r="J89">
        <v>199</v>
      </c>
      <c r="K89">
        <v>18</v>
      </c>
      <c r="L89" t="s">
        <v>23</v>
      </c>
      <c r="M89" cm="1">
        <f t="array" ref="M89">_xlfn.IFS(
  TRIM(L89)="positive", 3,
  TRIM(L89)="neutral", 2,
  TRIM(L89)="negative", 1
)</f>
        <v>3</v>
      </c>
      <c r="N89" t="s">
        <v>24</v>
      </c>
      <c r="O89" t="s">
        <v>19</v>
      </c>
      <c r="P89" t="s">
        <v>35</v>
      </c>
    </row>
    <row r="90" spans="1:16" x14ac:dyDescent="0.3">
      <c r="A90">
        <v>1089</v>
      </c>
      <c r="B90" t="s">
        <v>183</v>
      </c>
      <c r="C90" s="1">
        <v>45173.438194444447</v>
      </c>
      <c r="D90" t="s">
        <v>37</v>
      </c>
      <c r="E90" t="str">
        <f t="shared" si="1"/>
        <v>Not Backlog</v>
      </c>
      <c r="F90" t="s">
        <v>184</v>
      </c>
      <c r="G90" t="s">
        <v>16</v>
      </c>
      <c r="H90" t="s">
        <v>1587</v>
      </c>
      <c r="I90" t="str">
        <f>IF(Table2_1[[#This Row],[Order Status]]="Completed", IF(Table2_1[[#This Row],[Delays (min)]]&gt;10,"Delayed", "On Time"), IF(Table2_1[[#This Row],[Order Status]]="In Progress", IF(Table2_1[[#This Row],[Delays (min)]]&gt;10,"Delayed","In Progress"),""))</f>
        <v>In Progress</v>
      </c>
      <c r="J90">
        <v>78</v>
      </c>
      <c r="K90">
        <v>6</v>
      </c>
      <c r="L90" t="s">
        <v>28</v>
      </c>
      <c r="M90" cm="1">
        <f t="array" ref="M90">_xlfn.IFS(
  TRIM(L90)="positive", 3,
  TRIM(L90)="neutral", 2,
  TRIM(L90)="negative", 1
)</f>
        <v>1</v>
      </c>
      <c r="N90" t="s">
        <v>39</v>
      </c>
      <c r="O90" t="s">
        <v>48</v>
      </c>
      <c r="P90" t="s">
        <v>35</v>
      </c>
    </row>
    <row r="91" spans="1:16" x14ac:dyDescent="0.3">
      <c r="A91">
        <v>1090</v>
      </c>
      <c r="B91" t="s">
        <v>185</v>
      </c>
      <c r="C91" s="1">
        <v>45177.602777777778</v>
      </c>
      <c r="D91" t="s">
        <v>14</v>
      </c>
      <c r="E91" t="str">
        <f t="shared" si="1"/>
        <v>Not Backlog</v>
      </c>
      <c r="F91" t="s">
        <v>177</v>
      </c>
      <c r="G91" t="s">
        <v>16</v>
      </c>
      <c r="H91" t="s">
        <v>1589</v>
      </c>
      <c r="I91" t="str">
        <f>IF(Table2_1[[#This Row],[Order Status]]="Completed", IF(Table2_1[[#This Row],[Delays (min)]]&gt;10,"Delayed", "On Time"), IF(Table2_1[[#This Row],[Order Status]]="In Progress", IF(Table2_1[[#This Row],[Delays (min)]]&gt;10,"Delayed","In Progress"),""))</f>
        <v>Delayed</v>
      </c>
      <c r="J91">
        <v>185</v>
      </c>
      <c r="K91">
        <v>27</v>
      </c>
      <c r="L91" t="s">
        <v>23</v>
      </c>
      <c r="M91" cm="1">
        <f t="array" ref="M91">_xlfn.IFS(
  TRIM(L91)="positive", 3,
  TRIM(L91)="neutral", 2,
  TRIM(L91)="negative", 1
)</f>
        <v>3</v>
      </c>
      <c r="N91" t="s">
        <v>24</v>
      </c>
      <c r="O91" t="s">
        <v>1591</v>
      </c>
      <c r="P91" t="s">
        <v>40</v>
      </c>
    </row>
    <row r="92" spans="1:16" x14ac:dyDescent="0.3">
      <c r="A92">
        <v>1091</v>
      </c>
      <c r="B92" t="s">
        <v>186</v>
      </c>
      <c r="C92" s="1">
        <v>45176.52847222222</v>
      </c>
      <c r="D92" t="s">
        <v>37</v>
      </c>
      <c r="E92" t="str">
        <f t="shared" si="1"/>
        <v>Not Backlog</v>
      </c>
      <c r="F92" t="s">
        <v>52</v>
      </c>
      <c r="G92" t="s">
        <v>16</v>
      </c>
      <c r="H92" t="s">
        <v>1589</v>
      </c>
      <c r="I92" t="str">
        <f>IF(Table2_1[[#This Row],[Order Status]]="Completed", IF(Table2_1[[#This Row],[Delays (min)]]&gt;10,"Delayed", "On Time"), IF(Table2_1[[#This Row],[Order Status]]="In Progress", IF(Table2_1[[#This Row],[Delays (min)]]&gt;10,"Delayed","In Progress"),""))</f>
        <v>In Progress</v>
      </c>
      <c r="J92">
        <v>125</v>
      </c>
      <c r="K92">
        <v>4</v>
      </c>
      <c r="L92" t="s">
        <v>17</v>
      </c>
      <c r="M92" cm="1">
        <f t="array" ref="M92">_xlfn.IFS(
  TRIM(L92)="positive", 3,
  TRIM(L92)="neutral", 2,
  TRIM(L92)="negative", 1
)</f>
        <v>2</v>
      </c>
      <c r="N92" t="s">
        <v>31</v>
      </c>
      <c r="O92" t="s">
        <v>1591</v>
      </c>
      <c r="P92" t="s">
        <v>20</v>
      </c>
    </row>
    <row r="93" spans="1:16" x14ac:dyDescent="0.3">
      <c r="A93">
        <v>1092</v>
      </c>
      <c r="B93" t="s">
        <v>187</v>
      </c>
      <c r="C93" s="1">
        <v>45170.449305555558</v>
      </c>
      <c r="D93" t="s">
        <v>14</v>
      </c>
      <c r="E93" t="str">
        <f t="shared" si="1"/>
        <v>Not Backlog</v>
      </c>
      <c r="F93" t="s">
        <v>188</v>
      </c>
      <c r="G93" t="s">
        <v>27</v>
      </c>
      <c r="H93" t="s">
        <v>1586</v>
      </c>
      <c r="I93" t="str">
        <f>IF(Table2_1[[#This Row],[Order Status]]="Completed", IF(Table2_1[[#This Row],[Delays (min)]]&gt;10,"Delayed", "On Time"), IF(Table2_1[[#This Row],[Order Status]]="In Progress", IF(Table2_1[[#This Row],[Delays (min)]]&gt;10,"Delayed","In Progress"),""))</f>
        <v>Delayed</v>
      </c>
      <c r="J93">
        <v>198</v>
      </c>
      <c r="K93">
        <v>23</v>
      </c>
      <c r="L93" t="s">
        <v>23</v>
      </c>
      <c r="M93" cm="1">
        <f t="array" ref="M93">_xlfn.IFS(
  TRIM(L93)="positive", 3,
  TRIM(L93)="neutral", 2,
  TRIM(L93)="negative", 1
)</f>
        <v>3</v>
      </c>
      <c r="N93" t="s">
        <v>18</v>
      </c>
      <c r="O93" t="s">
        <v>1591</v>
      </c>
      <c r="P93" t="s">
        <v>40</v>
      </c>
    </row>
    <row r="94" spans="1:16" x14ac:dyDescent="0.3">
      <c r="A94">
        <v>1093</v>
      </c>
      <c r="B94" t="s">
        <v>189</v>
      </c>
      <c r="C94" s="1">
        <v>45172.432638888888</v>
      </c>
      <c r="D94" t="s">
        <v>14</v>
      </c>
      <c r="E94" t="str">
        <f t="shared" si="1"/>
        <v>Not Backlog</v>
      </c>
      <c r="F94" t="s">
        <v>60</v>
      </c>
      <c r="G94" t="s">
        <v>34</v>
      </c>
      <c r="H94" t="s">
        <v>1588</v>
      </c>
      <c r="I94" t="str">
        <f>IF(Table2_1[[#This Row],[Order Status]]="Completed", IF(Table2_1[[#This Row],[Delays (min)]]&gt;10,"Delayed", "On Time"), IF(Table2_1[[#This Row],[Order Status]]="In Progress", IF(Table2_1[[#This Row],[Delays (min)]]&gt;10,"Delayed","In Progress"),""))</f>
        <v>Delayed</v>
      </c>
      <c r="J94">
        <v>167</v>
      </c>
      <c r="K94">
        <v>24</v>
      </c>
      <c r="L94" t="s">
        <v>28</v>
      </c>
      <c r="M94" cm="1">
        <f t="array" ref="M94">_xlfn.IFS(
  TRIM(L94)="positive", 3,
  TRIM(L94)="neutral", 2,
  TRIM(L94)="negative", 1
)</f>
        <v>1</v>
      </c>
      <c r="N94" t="s">
        <v>39</v>
      </c>
      <c r="O94" t="s">
        <v>48</v>
      </c>
      <c r="P94" t="s">
        <v>40</v>
      </c>
    </row>
    <row r="95" spans="1:16" x14ac:dyDescent="0.3">
      <c r="A95">
        <v>1094</v>
      </c>
      <c r="B95" t="s">
        <v>190</v>
      </c>
      <c r="C95" s="1">
        <v>45173.554166666669</v>
      </c>
      <c r="D95" t="s">
        <v>14</v>
      </c>
      <c r="E95" t="str">
        <f t="shared" si="1"/>
        <v>Not Backlog</v>
      </c>
      <c r="F95" t="s">
        <v>60</v>
      </c>
      <c r="G95" t="s">
        <v>34</v>
      </c>
      <c r="H95" t="s">
        <v>1586</v>
      </c>
      <c r="I95" t="str">
        <f>IF(Table2_1[[#This Row],[Order Status]]="Completed", IF(Table2_1[[#This Row],[Delays (min)]]&gt;10,"Delayed", "On Time"), IF(Table2_1[[#This Row],[Order Status]]="In Progress", IF(Table2_1[[#This Row],[Delays (min)]]&gt;10,"Delayed","In Progress"),""))</f>
        <v>Delayed</v>
      </c>
      <c r="J95">
        <v>225</v>
      </c>
      <c r="K95">
        <v>18</v>
      </c>
      <c r="L95" t="s">
        <v>28</v>
      </c>
      <c r="M95" cm="1">
        <f t="array" ref="M95">_xlfn.IFS(
  TRIM(L95)="positive", 3,
  TRIM(L95)="neutral", 2,
  TRIM(L95)="negative", 1
)</f>
        <v>1</v>
      </c>
      <c r="N95" t="s">
        <v>31</v>
      </c>
      <c r="O95" t="s">
        <v>1591</v>
      </c>
      <c r="P95" t="s">
        <v>35</v>
      </c>
    </row>
    <row r="96" spans="1:16" x14ac:dyDescent="0.3">
      <c r="A96">
        <v>1095</v>
      </c>
      <c r="B96" t="s">
        <v>191</v>
      </c>
      <c r="C96" s="1">
        <v>45173.397916666669</v>
      </c>
      <c r="D96" t="s">
        <v>37</v>
      </c>
      <c r="E96" t="str">
        <f t="shared" si="1"/>
        <v>Not Backlog</v>
      </c>
      <c r="F96" t="s">
        <v>192</v>
      </c>
      <c r="G96" t="s">
        <v>27</v>
      </c>
      <c r="H96" t="s">
        <v>1586</v>
      </c>
      <c r="I96" t="str">
        <f>IF(Table2_1[[#This Row],[Order Status]]="Completed", IF(Table2_1[[#This Row],[Delays (min)]]&gt;10,"Delayed", "On Time"), IF(Table2_1[[#This Row],[Order Status]]="In Progress", IF(Table2_1[[#This Row],[Delays (min)]]&gt;10,"Delayed","In Progress"),""))</f>
        <v>In Progress</v>
      </c>
      <c r="J96">
        <v>157</v>
      </c>
      <c r="K96">
        <v>1</v>
      </c>
      <c r="L96" t="s">
        <v>17</v>
      </c>
      <c r="M96" cm="1">
        <f t="array" ref="M96">_xlfn.IFS(
  TRIM(L96)="positive", 3,
  TRIM(L96)="neutral", 2,
  TRIM(L96)="negative", 1
)</f>
        <v>2</v>
      </c>
      <c r="N96" t="s">
        <v>24</v>
      </c>
      <c r="O96" t="s">
        <v>48</v>
      </c>
      <c r="P96" t="s">
        <v>35</v>
      </c>
    </row>
    <row r="97" spans="1:16" x14ac:dyDescent="0.3">
      <c r="A97">
        <v>1096</v>
      </c>
      <c r="B97" t="s">
        <v>193</v>
      </c>
      <c r="C97" s="1">
        <v>45171.447916666664</v>
      </c>
      <c r="D97" t="s">
        <v>14</v>
      </c>
      <c r="E97" t="str">
        <f t="shared" si="1"/>
        <v>Not Backlog</v>
      </c>
      <c r="F97" t="s">
        <v>98</v>
      </c>
      <c r="G97" t="s">
        <v>16</v>
      </c>
      <c r="H97" t="s">
        <v>1590</v>
      </c>
      <c r="I97" t="str">
        <f>IF(Table2_1[[#This Row],[Order Status]]="Completed", IF(Table2_1[[#This Row],[Delays (min)]]&gt;10,"Delayed", "On Time"), IF(Table2_1[[#This Row],[Order Status]]="In Progress", IF(Table2_1[[#This Row],[Delays (min)]]&gt;10,"Delayed","In Progress"),""))</f>
        <v>On Time</v>
      </c>
      <c r="J97">
        <v>201</v>
      </c>
      <c r="K97">
        <v>5</v>
      </c>
      <c r="L97" t="s">
        <v>23</v>
      </c>
      <c r="M97" cm="1">
        <f t="array" ref="M97">_xlfn.IFS(
  TRIM(L97)="positive", 3,
  TRIM(L97)="neutral", 2,
  TRIM(L97)="negative", 1
)</f>
        <v>3</v>
      </c>
      <c r="N97" t="s">
        <v>31</v>
      </c>
      <c r="O97" t="s">
        <v>48</v>
      </c>
      <c r="P97" t="s">
        <v>40</v>
      </c>
    </row>
    <row r="98" spans="1:16" x14ac:dyDescent="0.3">
      <c r="A98">
        <v>1097</v>
      </c>
      <c r="B98" t="s">
        <v>194</v>
      </c>
      <c r="C98" s="1">
        <v>45171.425000000003</v>
      </c>
      <c r="D98" t="s">
        <v>14</v>
      </c>
      <c r="E98" t="str">
        <f t="shared" si="1"/>
        <v>Not Backlog</v>
      </c>
      <c r="F98" t="s">
        <v>195</v>
      </c>
      <c r="G98" t="s">
        <v>16</v>
      </c>
      <c r="H98" t="s">
        <v>1587</v>
      </c>
      <c r="I98" t="str">
        <f>IF(Table2_1[[#This Row],[Order Status]]="Completed", IF(Table2_1[[#This Row],[Delays (min)]]&gt;10,"Delayed", "On Time"), IF(Table2_1[[#This Row],[Order Status]]="In Progress", IF(Table2_1[[#This Row],[Delays (min)]]&gt;10,"Delayed","In Progress"),""))</f>
        <v>On Time</v>
      </c>
      <c r="J98">
        <v>94</v>
      </c>
      <c r="K98">
        <v>0</v>
      </c>
      <c r="L98" t="s">
        <v>28</v>
      </c>
      <c r="M98" cm="1">
        <f t="array" ref="M98">_xlfn.IFS(
  TRIM(L98)="positive", 3,
  TRIM(L98)="neutral", 2,
  TRIM(L98)="negative", 1
)</f>
        <v>1</v>
      </c>
      <c r="N98" t="s">
        <v>39</v>
      </c>
      <c r="O98" t="s">
        <v>19</v>
      </c>
      <c r="P98" t="s">
        <v>40</v>
      </c>
    </row>
    <row r="99" spans="1:16" x14ac:dyDescent="0.3">
      <c r="A99">
        <v>1098</v>
      </c>
      <c r="B99" t="s">
        <v>196</v>
      </c>
      <c r="C99" s="1">
        <v>45172.425000000003</v>
      </c>
      <c r="D99" t="s">
        <v>37</v>
      </c>
      <c r="E99" t="str">
        <f t="shared" si="1"/>
        <v>Backlog</v>
      </c>
      <c r="F99" t="s">
        <v>197</v>
      </c>
      <c r="G99" t="s">
        <v>34</v>
      </c>
      <c r="H99" t="s">
        <v>1589</v>
      </c>
      <c r="I99" t="str">
        <f>IF(Table2_1[[#This Row],[Order Status]]="Completed", IF(Table2_1[[#This Row],[Delays (min)]]&gt;10,"Delayed", "On Time"), IF(Table2_1[[#This Row],[Order Status]]="In Progress", IF(Table2_1[[#This Row],[Delays (min)]]&gt;10,"Delayed","In Progress"),""))</f>
        <v>Delayed</v>
      </c>
      <c r="J99">
        <v>194</v>
      </c>
      <c r="K99">
        <v>22</v>
      </c>
      <c r="L99" t="s">
        <v>23</v>
      </c>
      <c r="M99" cm="1">
        <f t="array" ref="M99">_xlfn.IFS(
  TRIM(L99)="positive", 3,
  TRIM(L99)="neutral", 2,
  TRIM(L99)="negative", 1
)</f>
        <v>3</v>
      </c>
      <c r="N99" t="s">
        <v>24</v>
      </c>
      <c r="O99" t="s">
        <v>19</v>
      </c>
      <c r="P99" t="s">
        <v>20</v>
      </c>
    </row>
    <row r="100" spans="1:16" x14ac:dyDescent="0.3">
      <c r="A100">
        <v>1099</v>
      </c>
      <c r="B100" t="s">
        <v>198</v>
      </c>
      <c r="C100" s="1">
        <v>45174.361111111109</v>
      </c>
      <c r="D100" t="s">
        <v>14</v>
      </c>
      <c r="E100" t="str">
        <f t="shared" si="1"/>
        <v>Not Backlog</v>
      </c>
      <c r="F100" t="s">
        <v>199</v>
      </c>
      <c r="G100" t="s">
        <v>27</v>
      </c>
      <c r="H100" t="s">
        <v>1590</v>
      </c>
      <c r="I100" t="str">
        <f>IF(Table2_1[[#This Row],[Order Status]]="Completed", IF(Table2_1[[#This Row],[Delays (min)]]&gt;10,"Delayed", "On Time"), IF(Table2_1[[#This Row],[Order Status]]="In Progress", IF(Table2_1[[#This Row],[Delays (min)]]&gt;10,"Delayed","In Progress"),""))</f>
        <v>On Time</v>
      </c>
      <c r="J100">
        <v>173</v>
      </c>
      <c r="K100">
        <v>3</v>
      </c>
      <c r="L100" t="s">
        <v>28</v>
      </c>
      <c r="M100" cm="1">
        <f t="array" ref="M100">_xlfn.IFS(
  TRIM(L100)="positive", 3,
  TRIM(L100)="neutral", 2,
  TRIM(L100)="negative", 1
)</f>
        <v>1</v>
      </c>
      <c r="N100" t="s">
        <v>31</v>
      </c>
      <c r="O100" t="s">
        <v>48</v>
      </c>
      <c r="P100" t="s">
        <v>20</v>
      </c>
    </row>
    <row r="101" spans="1:16" x14ac:dyDescent="0.3">
      <c r="A101">
        <v>1100</v>
      </c>
      <c r="B101" t="s">
        <v>200</v>
      </c>
      <c r="C101" s="1">
        <v>45176.377083333333</v>
      </c>
      <c r="D101" t="s">
        <v>14</v>
      </c>
      <c r="E101" t="str">
        <f t="shared" si="1"/>
        <v>Not Backlog</v>
      </c>
      <c r="F101" t="s">
        <v>138</v>
      </c>
      <c r="G101" t="s">
        <v>27</v>
      </c>
      <c r="H101" t="s">
        <v>1587</v>
      </c>
      <c r="I101" t="str">
        <f>IF(Table2_1[[#This Row],[Order Status]]="Completed", IF(Table2_1[[#This Row],[Delays (min)]]&gt;10,"Delayed", "On Time"), IF(Table2_1[[#This Row],[Order Status]]="In Progress", IF(Table2_1[[#This Row],[Delays (min)]]&gt;10,"Delayed","In Progress"),""))</f>
        <v>Delayed</v>
      </c>
      <c r="J101">
        <v>202</v>
      </c>
      <c r="K101">
        <v>20</v>
      </c>
      <c r="L101" t="s">
        <v>17</v>
      </c>
      <c r="M101" cm="1">
        <f t="array" ref="M101">_xlfn.IFS(
  TRIM(L101)="positive", 3,
  TRIM(L101)="neutral", 2,
  TRIM(L101)="negative", 1
)</f>
        <v>2</v>
      </c>
      <c r="N101" t="s">
        <v>24</v>
      </c>
      <c r="O101" t="s">
        <v>1591</v>
      </c>
      <c r="P101" t="s">
        <v>20</v>
      </c>
    </row>
    <row r="102" spans="1:16" x14ac:dyDescent="0.3">
      <c r="A102">
        <v>1101</v>
      </c>
      <c r="B102" t="s">
        <v>201</v>
      </c>
      <c r="C102" s="1">
        <v>45171.37222222222</v>
      </c>
      <c r="D102" t="s">
        <v>37</v>
      </c>
      <c r="E102" t="str">
        <f t="shared" si="1"/>
        <v>Backlog</v>
      </c>
      <c r="F102" t="s">
        <v>15</v>
      </c>
      <c r="G102" t="s">
        <v>16</v>
      </c>
      <c r="H102" t="s">
        <v>1588</v>
      </c>
      <c r="I102" t="str">
        <f>IF(Table2_1[[#This Row],[Order Status]]="Completed", IF(Table2_1[[#This Row],[Delays (min)]]&gt;10,"Delayed", "On Time"), IF(Table2_1[[#This Row],[Order Status]]="In Progress", IF(Table2_1[[#This Row],[Delays (min)]]&gt;10,"Delayed","In Progress"),""))</f>
        <v>Delayed</v>
      </c>
      <c r="J102">
        <v>172</v>
      </c>
      <c r="K102">
        <v>12</v>
      </c>
      <c r="L102" t="s">
        <v>23</v>
      </c>
      <c r="M102" cm="1">
        <f t="array" ref="M102">_xlfn.IFS(
  TRIM(L102)="positive", 3,
  TRIM(L102)="neutral", 2,
  TRIM(L102)="negative", 1
)</f>
        <v>3</v>
      </c>
      <c r="N102" t="s">
        <v>39</v>
      </c>
      <c r="O102" t="s">
        <v>19</v>
      </c>
      <c r="P102" t="s">
        <v>40</v>
      </c>
    </row>
    <row r="103" spans="1:16" x14ac:dyDescent="0.3">
      <c r="A103">
        <v>1102</v>
      </c>
      <c r="B103" t="s">
        <v>202</v>
      </c>
      <c r="C103" s="1">
        <v>45176.677083333336</v>
      </c>
      <c r="D103" t="s">
        <v>37</v>
      </c>
      <c r="E103" t="str">
        <f t="shared" si="1"/>
        <v>Backlog</v>
      </c>
      <c r="F103" t="s">
        <v>195</v>
      </c>
      <c r="G103" t="s">
        <v>16</v>
      </c>
      <c r="H103" t="s">
        <v>1586</v>
      </c>
      <c r="I103" t="str">
        <f>IF(Table2_1[[#This Row],[Order Status]]="Completed", IF(Table2_1[[#This Row],[Delays (min)]]&gt;10,"Delayed", "On Time"), IF(Table2_1[[#This Row],[Order Status]]="In Progress", IF(Table2_1[[#This Row],[Delays (min)]]&gt;10,"Delayed","In Progress"),""))</f>
        <v>Delayed</v>
      </c>
      <c r="J103">
        <v>110</v>
      </c>
      <c r="K103">
        <v>29</v>
      </c>
      <c r="L103" t="s">
        <v>28</v>
      </c>
      <c r="M103" cm="1">
        <f t="array" ref="M103">_xlfn.IFS(
  TRIM(L103)="positive", 3,
  TRIM(L103)="neutral", 2,
  TRIM(L103)="negative", 1
)</f>
        <v>1</v>
      </c>
      <c r="N103" t="s">
        <v>18</v>
      </c>
      <c r="O103" t="s">
        <v>19</v>
      </c>
      <c r="P103" t="s">
        <v>40</v>
      </c>
    </row>
    <row r="104" spans="1:16" x14ac:dyDescent="0.3">
      <c r="A104">
        <v>1103</v>
      </c>
      <c r="B104" t="s">
        <v>202</v>
      </c>
      <c r="C104" s="1">
        <v>45172.521527777775</v>
      </c>
      <c r="D104" t="s">
        <v>14</v>
      </c>
      <c r="E104" t="str">
        <f t="shared" si="1"/>
        <v>Not Backlog</v>
      </c>
      <c r="F104" t="s">
        <v>146</v>
      </c>
      <c r="G104" t="s">
        <v>34</v>
      </c>
      <c r="H104" t="s">
        <v>1587</v>
      </c>
      <c r="I104" t="str">
        <f>IF(Table2_1[[#This Row],[Order Status]]="Completed", IF(Table2_1[[#This Row],[Delays (min)]]&gt;10,"Delayed", "On Time"), IF(Table2_1[[#This Row],[Order Status]]="In Progress", IF(Table2_1[[#This Row],[Delays (min)]]&gt;10,"Delayed","In Progress"),""))</f>
        <v>On Time</v>
      </c>
      <c r="J104">
        <v>173</v>
      </c>
      <c r="K104">
        <v>4</v>
      </c>
      <c r="L104" t="s">
        <v>28</v>
      </c>
      <c r="M104" cm="1">
        <f t="array" ref="M104">_xlfn.IFS(
  TRIM(L104)="positive", 3,
  TRIM(L104)="neutral", 2,
  TRIM(L104)="negative", 1
)</f>
        <v>1</v>
      </c>
      <c r="N104" t="s">
        <v>18</v>
      </c>
      <c r="O104" t="s">
        <v>48</v>
      </c>
      <c r="P104" t="s">
        <v>20</v>
      </c>
    </row>
    <row r="105" spans="1:16" x14ac:dyDescent="0.3">
      <c r="A105">
        <v>1104</v>
      </c>
      <c r="B105" t="s">
        <v>203</v>
      </c>
      <c r="C105" s="1">
        <v>45177.489583333336</v>
      </c>
      <c r="D105" t="s">
        <v>37</v>
      </c>
      <c r="E105" t="str">
        <f t="shared" si="1"/>
        <v>Backlog</v>
      </c>
      <c r="F105" t="s">
        <v>161</v>
      </c>
      <c r="G105" t="s">
        <v>16</v>
      </c>
      <c r="H105" t="s">
        <v>1590</v>
      </c>
      <c r="I105" t="str">
        <f>IF(Table2_1[[#This Row],[Order Status]]="Completed", IF(Table2_1[[#This Row],[Delays (min)]]&gt;10,"Delayed", "On Time"), IF(Table2_1[[#This Row],[Order Status]]="In Progress", IF(Table2_1[[#This Row],[Delays (min)]]&gt;10,"Delayed","In Progress"),""))</f>
        <v>Delayed</v>
      </c>
      <c r="J105">
        <v>162</v>
      </c>
      <c r="K105">
        <v>24</v>
      </c>
      <c r="L105" t="s">
        <v>17</v>
      </c>
      <c r="M105" cm="1">
        <f t="array" ref="M105">_xlfn.IFS(
  TRIM(L105)="positive", 3,
  TRIM(L105)="neutral", 2,
  TRIM(L105)="negative", 1
)</f>
        <v>2</v>
      </c>
      <c r="N105" t="s">
        <v>24</v>
      </c>
      <c r="O105" t="s">
        <v>19</v>
      </c>
      <c r="P105" t="s">
        <v>20</v>
      </c>
    </row>
    <row r="106" spans="1:16" x14ac:dyDescent="0.3">
      <c r="A106">
        <v>1105</v>
      </c>
      <c r="B106" t="s">
        <v>204</v>
      </c>
      <c r="C106" s="1">
        <v>45172.542361111111</v>
      </c>
      <c r="D106" t="s">
        <v>37</v>
      </c>
      <c r="E106" t="str">
        <f t="shared" si="1"/>
        <v>Backlog</v>
      </c>
      <c r="F106" t="s">
        <v>153</v>
      </c>
      <c r="G106" t="s">
        <v>27</v>
      </c>
      <c r="H106" t="s">
        <v>1586</v>
      </c>
      <c r="I106" t="str">
        <f>IF(Table2_1[[#This Row],[Order Status]]="Completed", IF(Table2_1[[#This Row],[Delays (min)]]&gt;10,"Delayed", "On Time"), IF(Table2_1[[#This Row],[Order Status]]="In Progress", IF(Table2_1[[#This Row],[Delays (min)]]&gt;10,"Delayed","In Progress"),""))</f>
        <v>Delayed</v>
      </c>
      <c r="J106">
        <v>239</v>
      </c>
      <c r="K106">
        <v>22</v>
      </c>
      <c r="L106" t="s">
        <v>23</v>
      </c>
      <c r="M106" cm="1">
        <f t="array" ref="M106">_xlfn.IFS(
  TRIM(L106)="positive", 3,
  TRIM(L106)="neutral", 2,
  TRIM(L106)="negative", 1
)</f>
        <v>3</v>
      </c>
      <c r="N106" t="s">
        <v>18</v>
      </c>
      <c r="O106" t="s">
        <v>1591</v>
      </c>
      <c r="P106" t="s">
        <v>40</v>
      </c>
    </row>
    <row r="107" spans="1:16" x14ac:dyDescent="0.3">
      <c r="A107">
        <v>1106</v>
      </c>
      <c r="B107" t="s">
        <v>205</v>
      </c>
      <c r="C107" s="1">
        <v>45171.642361111109</v>
      </c>
      <c r="D107" t="s">
        <v>37</v>
      </c>
      <c r="E107" t="str">
        <f t="shared" si="1"/>
        <v>Not Backlog</v>
      </c>
      <c r="F107" t="s">
        <v>206</v>
      </c>
      <c r="G107" t="s">
        <v>34</v>
      </c>
      <c r="H107" t="s">
        <v>1590</v>
      </c>
      <c r="I107" t="str">
        <f>IF(Table2_1[[#This Row],[Order Status]]="Completed", IF(Table2_1[[#This Row],[Delays (min)]]&gt;10,"Delayed", "On Time"), IF(Table2_1[[#This Row],[Order Status]]="In Progress", IF(Table2_1[[#This Row],[Delays (min)]]&gt;10,"Delayed","In Progress"),""))</f>
        <v>In Progress</v>
      </c>
      <c r="J107">
        <v>195</v>
      </c>
      <c r="K107">
        <v>5</v>
      </c>
      <c r="L107" t="s">
        <v>17</v>
      </c>
      <c r="M107" cm="1">
        <f t="array" ref="M107">_xlfn.IFS(
  TRIM(L107)="positive", 3,
  TRIM(L107)="neutral", 2,
  TRIM(L107)="negative", 1
)</f>
        <v>2</v>
      </c>
      <c r="N107" t="s">
        <v>31</v>
      </c>
      <c r="O107" t="s">
        <v>1591</v>
      </c>
      <c r="P107" t="s">
        <v>35</v>
      </c>
    </row>
    <row r="108" spans="1:16" x14ac:dyDescent="0.3">
      <c r="A108">
        <v>1107</v>
      </c>
      <c r="B108" t="s">
        <v>207</v>
      </c>
      <c r="C108" s="1">
        <v>45172.632638888892</v>
      </c>
      <c r="D108" t="s">
        <v>14</v>
      </c>
      <c r="E108" t="str">
        <f t="shared" si="1"/>
        <v>Not Backlog</v>
      </c>
      <c r="F108" t="s">
        <v>149</v>
      </c>
      <c r="G108" t="s">
        <v>16</v>
      </c>
      <c r="H108" t="s">
        <v>1590</v>
      </c>
      <c r="I108" t="str">
        <f>IF(Table2_1[[#This Row],[Order Status]]="Completed", IF(Table2_1[[#This Row],[Delays (min)]]&gt;10,"Delayed", "On Time"), IF(Table2_1[[#This Row],[Order Status]]="In Progress", IF(Table2_1[[#This Row],[Delays (min)]]&gt;10,"Delayed","In Progress"),""))</f>
        <v>Delayed</v>
      </c>
      <c r="J108">
        <v>60</v>
      </c>
      <c r="K108">
        <v>29</v>
      </c>
      <c r="L108" t="s">
        <v>28</v>
      </c>
      <c r="M108" cm="1">
        <f t="array" ref="M108">_xlfn.IFS(
  TRIM(L108)="positive", 3,
  TRIM(L108)="neutral", 2,
  TRIM(L108)="negative", 1
)</f>
        <v>1</v>
      </c>
      <c r="N108" t="s">
        <v>18</v>
      </c>
      <c r="O108" t="s">
        <v>1591</v>
      </c>
      <c r="P108" t="s">
        <v>20</v>
      </c>
    </row>
    <row r="109" spans="1:16" x14ac:dyDescent="0.3">
      <c r="A109">
        <v>1108</v>
      </c>
      <c r="B109" t="s">
        <v>208</v>
      </c>
      <c r="C109" s="1">
        <v>45177.5625</v>
      </c>
      <c r="D109" t="s">
        <v>37</v>
      </c>
      <c r="E109" t="str">
        <f t="shared" si="1"/>
        <v>Backlog</v>
      </c>
      <c r="F109" t="s">
        <v>73</v>
      </c>
      <c r="G109" t="s">
        <v>34</v>
      </c>
      <c r="H109" t="s">
        <v>1587</v>
      </c>
      <c r="I109" t="str">
        <f>IF(Table2_1[[#This Row],[Order Status]]="Completed", IF(Table2_1[[#This Row],[Delays (min)]]&gt;10,"Delayed", "On Time"), IF(Table2_1[[#This Row],[Order Status]]="In Progress", IF(Table2_1[[#This Row],[Delays (min)]]&gt;10,"Delayed","In Progress"),""))</f>
        <v>Delayed</v>
      </c>
      <c r="J109">
        <v>203</v>
      </c>
      <c r="K109">
        <v>24</v>
      </c>
      <c r="L109" t="s">
        <v>17</v>
      </c>
      <c r="M109" cm="1">
        <f t="array" ref="M109">_xlfn.IFS(
  TRIM(L109)="positive", 3,
  TRIM(L109)="neutral", 2,
  TRIM(L109)="negative", 1
)</f>
        <v>2</v>
      </c>
      <c r="N109" t="s">
        <v>18</v>
      </c>
      <c r="O109" t="s">
        <v>1591</v>
      </c>
      <c r="P109" t="s">
        <v>40</v>
      </c>
    </row>
    <row r="110" spans="1:16" x14ac:dyDescent="0.3">
      <c r="A110">
        <v>1109</v>
      </c>
      <c r="B110" t="s">
        <v>209</v>
      </c>
      <c r="C110" s="1">
        <v>45175.552777777775</v>
      </c>
      <c r="D110" t="s">
        <v>14</v>
      </c>
      <c r="E110" t="str">
        <f t="shared" si="1"/>
        <v>Not Backlog</v>
      </c>
      <c r="F110" t="s">
        <v>210</v>
      </c>
      <c r="G110" t="s">
        <v>34</v>
      </c>
      <c r="H110" t="s">
        <v>1590</v>
      </c>
      <c r="I110" t="str">
        <f>IF(Table2_1[[#This Row],[Order Status]]="Completed", IF(Table2_1[[#This Row],[Delays (min)]]&gt;10,"Delayed", "On Time"), IF(Table2_1[[#This Row],[Order Status]]="In Progress", IF(Table2_1[[#This Row],[Delays (min)]]&gt;10,"Delayed","In Progress"),""))</f>
        <v>Delayed</v>
      </c>
      <c r="J110">
        <v>219</v>
      </c>
      <c r="K110">
        <v>19</v>
      </c>
      <c r="L110" t="s">
        <v>17</v>
      </c>
      <c r="M110" cm="1">
        <f t="array" ref="M110">_xlfn.IFS(
  TRIM(L110)="positive", 3,
  TRIM(L110)="neutral", 2,
  TRIM(L110)="negative", 1
)</f>
        <v>2</v>
      </c>
      <c r="N110" t="s">
        <v>24</v>
      </c>
      <c r="O110" t="s">
        <v>1591</v>
      </c>
      <c r="P110" t="s">
        <v>35</v>
      </c>
    </row>
    <row r="111" spans="1:16" x14ac:dyDescent="0.3">
      <c r="A111">
        <v>1110</v>
      </c>
      <c r="B111" t="s">
        <v>211</v>
      </c>
      <c r="C111" s="1">
        <v>45174.694444444445</v>
      </c>
      <c r="D111" t="s">
        <v>37</v>
      </c>
      <c r="E111" t="str">
        <f t="shared" si="1"/>
        <v>Backlog</v>
      </c>
      <c r="F111" t="s">
        <v>42</v>
      </c>
      <c r="G111" t="s">
        <v>27</v>
      </c>
      <c r="H111" t="s">
        <v>1588</v>
      </c>
      <c r="I111" t="str">
        <f>IF(Table2_1[[#This Row],[Order Status]]="Completed", IF(Table2_1[[#This Row],[Delays (min)]]&gt;10,"Delayed", "On Time"), IF(Table2_1[[#This Row],[Order Status]]="In Progress", IF(Table2_1[[#This Row],[Delays (min)]]&gt;10,"Delayed","In Progress"),""))</f>
        <v>Delayed</v>
      </c>
      <c r="J111">
        <v>156</v>
      </c>
      <c r="K111">
        <v>23</v>
      </c>
      <c r="L111" t="s">
        <v>23</v>
      </c>
      <c r="M111" cm="1">
        <f t="array" ref="M111">_xlfn.IFS(
  TRIM(L111)="positive", 3,
  TRIM(L111)="neutral", 2,
  TRIM(L111)="negative", 1
)</f>
        <v>3</v>
      </c>
      <c r="N111" t="s">
        <v>39</v>
      </c>
      <c r="O111" t="s">
        <v>19</v>
      </c>
      <c r="P111" t="s">
        <v>40</v>
      </c>
    </row>
    <row r="112" spans="1:16" x14ac:dyDescent="0.3">
      <c r="A112">
        <v>1111</v>
      </c>
      <c r="B112" t="s">
        <v>212</v>
      </c>
      <c r="C112" s="1">
        <v>45176.630555555559</v>
      </c>
      <c r="D112" t="s">
        <v>37</v>
      </c>
      <c r="E112" t="str">
        <f t="shared" si="1"/>
        <v>Not Backlog</v>
      </c>
      <c r="F112" t="s">
        <v>96</v>
      </c>
      <c r="G112" t="s">
        <v>34</v>
      </c>
      <c r="H112" t="s">
        <v>1586</v>
      </c>
      <c r="I112" t="str">
        <f>IF(Table2_1[[#This Row],[Order Status]]="Completed", IF(Table2_1[[#This Row],[Delays (min)]]&gt;10,"Delayed", "On Time"), IF(Table2_1[[#This Row],[Order Status]]="In Progress", IF(Table2_1[[#This Row],[Delays (min)]]&gt;10,"Delayed","In Progress"),""))</f>
        <v>In Progress</v>
      </c>
      <c r="J112">
        <v>130</v>
      </c>
      <c r="K112">
        <v>2</v>
      </c>
      <c r="L112" t="s">
        <v>28</v>
      </c>
      <c r="M112" cm="1">
        <f t="array" ref="M112">_xlfn.IFS(
  TRIM(L112)="positive", 3,
  TRIM(L112)="neutral", 2,
  TRIM(L112)="negative", 1
)</f>
        <v>1</v>
      </c>
      <c r="N112" t="s">
        <v>18</v>
      </c>
      <c r="O112" t="s">
        <v>19</v>
      </c>
      <c r="P112" t="s">
        <v>63</v>
      </c>
    </row>
    <row r="113" spans="1:16" x14ac:dyDescent="0.3">
      <c r="A113">
        <v>1112</v>
      </c>
      <c r="B113" t="s">
        <v>213</v>
      </c>
      <c r="C113" s="1">
        <v>45170.454861111109</v>
      </c>
      <c r="D113" t="s">
        <v>14</v>
      </c>
      <c r="E113" t="str">
        <f t="shared" si="1"/>
        <v>Not Backlog</v>
      </c>
      <c r="F113" t="s">
        <v>98</v>
      </c>
      <c r="G113" t="s">
        <v>27</v>
      </c>
      <c r="H113" t="s">
        <v>1586</v>
      </c>
      <c r="I113" t="str">
        <f>IF(Table2_1[[#This Row],[Order Status]]="Completed", IF(Table2_1[[#This Row],[Delays (min)]]&gt;10,"Delayed", "On Time"), IF(Table2_1[[#This Row],[Order Status]]="In Progress", IF(Table2_1[[#This Row],[Delays (min)]]&gt;10,"Delayed","In Progress"),""))</f>
        <v>Delayed</v>
      </c>
      <c r="J113">
        <v>212</v>
      </c>
      <c r="K113">
        <v>14</v>
      </c>
      <c r="L113" t="s">
        <v>23</v>
      </c>
      <c r="M113" cm="1">
        <f t="array" ref="M113">_xlfn.IFS(
  TRIM(L113)="positive", 3,
  TRIM(L113)="neutral", 2,
  TRIM(L113)="negative", 1
)</f>
        <v>3</v>
      </c>
      <c r="N113" t="s">
        <v>31</v>
      </c>
      <c r="O113" t="s">
        <v>48</v>
      </c>
      <c r="P113" t="s">
        <v>40</v>
      </c>
    </row>
    <row r="114" spans="1:16" x14ac:dyDescent="0.3">
      <c r="A114">
        <v>1113</v>
      </c>
      <c r="B114" t="s">
        <v>214</v>
      </c>
      <c r="C114" s="1">
        <v>45171.54791666667</v>
      </c>
      <c r="D114" t="s">
        <v>14</v>
      </c>
      <c r="E114" t="str">
        <f t="shared" si="1"/>
        <v>Not Backlog</v>
      </c>
      <c r="F114" t="s">
        <v>215</v>
      </c>
      <c r="G114" t="s">
        <v>27</v>
      </c>
      <c r="H114" t="s">
        <v>1587</v>
      </c>
      <c r="I114" t="str">
        <f>IF(Table2_1[[#This Row],[Order Status]]="Completed", IF(Table2_1[[#This Row],[Delays (min)]]&gt;10,"Delayed", "On Time"), IF(Table2_1[[#This Row],[Order Status]]="In Progress", IF(Table2_1[[#This Row],[Delays (min)]]&gt;10,"Delayed","In Progress"),""))</f>
        <v>Delayed</v>
      </c>
      <c r="J114">
        <v>234</v>
      </c>
      <c r="K114">
        <v>15</v>
      </c>
      <c r="L114" t="s">
        <v>28</v>
      </c>
      <c r="M114" cm="1">
        <f t="array" ref="M114">_xlfn.IFS(
  TRIM(L114)="positive", 3,
  TRIM(L114)="neutral", 2,
  TRIM(L114)="negative", 1
)</f>
        <v>1</v>
      </c>
      <c r="N114" t="s">
        <v>18</v>
      </c>
      <c r="O114" t="s">
        <v>19</v>
      </c>
      <c r="P114" t="s">
        <v>35</v>
      </c>
    </row>
    <row r="115" spans="1:16" x14ac:dyDescent="0.3">
      <c r="A115">
        <v>1114</v>
      </c>
      <c r="B115" t="s">
        <v>216</v>
      </c>
      <c r="C115" s="1">
        <v>45177.702777777777</v>
      </c>
      <c r="D115" t="s">
        <v>14</v>
      </c>
      <c r="E115" t="str">
        <f t="shared" si="1"/>
        <v>Not Backlog</v>
      </c>
      <c r="F115" t="s">
        <v>15</v>
      </c>
      <c r="G115" t="s">
        <v>34</v>
      </c>
      <c r="H115" t="s">
        <v>1587</v>
      </c>
      <c r="I115" t="str">
        <f>IF(Table2_1[[#This Row],[Order Status]]="Completed", IF(Table2_1[[#This Row],[Delays (min)]]&gt;10,"Delayed", "On Time"), IF(Table2_1[[#This Row],[Order Status]]="In Progress", IF(Table2_1[[#This Row],[Delays (min)]]&gt;10,"Delayed","In Progress"),""))</f>
        <v>On Time</v>
      </c>
      <c r="J115">
        <v>233</v>
      </c>
      <c r="K115">
        <v>1</v>
      </c>
      <c r="L115" t="s">
        <v>28</v>
      </c>
      <c r="M115" cm="1">
        <f t="array" ref="M115">_xlfn.IFS(
  TRIM(L115)="positive", 3,
  TRIM(L115)="neutral", 2,
  TRIM(L115)="negative", 1
)</f>
        <v>1</v>
      </c>
      <c r="N115" t="s">
        <v>31</v>
      </c>
      <c r="O115" t="s">
        <v>1591</v>
      </c>
      <c r="P115" t="s">
        <v>20</v>
      </c>
    </row>
    <row r="116" spans="1:16" x14ac:dyDescent="0.3">
      <c r="A116">
        <v>1115</v>
      </c>
      <c r="B116" t="s">
        <v>217</v>
      </c>
      <c r="C116" s="1">
        <v>45173.622916666667</v>
      </c>
      <c r="D116" t="s">
        <v>37</v>
      </c>
      <c r="E116" t="str">
        <f t="shared" si="1"/>
        <v>Not Backlog</v>
      </c>
      <c r="F116" t="s">
        <v>121</v>
      </c>
      <c r="G116" t="s">
        <v>34</v>
      </c>
      <c r="H116" t="s">
        <v>1589</v>
      </c>
      <c r="I116" t="str">
        <f>IF(Table2_1[[#This Row],[Order Status]]="Completed", IF(Table2_1[[#This Row],[Delays (min)]]&gt;10,"Delayed", "On Time"), IF(Table2_1[[#This Row],[Order Status]]="In Progress", IF(Table2_1[[#This Row],[Delays (min)]]&gt;10,"Delayed","In Progress"),""))</f>
        <v>In Progress</v>
      </c>
      <c r="J116">
        <v>155</v>
      </c>
      <c r="K116">
        <v>8</v>
      </c>
      <c r="L116" t="s">
        <v>28</v>
      </c>
      <c r="M116" cm="1">
        <f t="array" ref="M116">_xlfn.IFS(
  TRIM(L116)="positive", 3,
  TRIM(L116)="neutral", 2,
  TRIM(L116)="negative", 1
)</f>
        <v>1</v>
      </c>
      <c r="N116" t="s">
        <v>39</v>
      </c>
      <c r="O116" t="s">
        <v>19</v>
      </c>
      <c r="P116" t="s">
        <v>40</v>
      </c>
    </row>
    <row r="117" spans="1:16" x14ac:dyDescent="0.3">
      <c r="A117">
        <v>1116</v>
      </c>
      <c r="B117" t="s">
        <v>218</v>
      </c>
      <c r="C117" s="1">
        <v>45170.392361111109</v>
      </c>
      <c r="D117" t="s">
        <v>37</v>
      </c>
      <c r="E117" t="str">
        <f t="shared" si="1"/>
        <v>Backlog</v>
      </c>
      <c r="F117" t="s">
        <v>123</v>
      </c>
      <c r="G117" t="s">
        <v>34</v>
      </c>
      <c r="H117" t="s">
        <v>1590</v>
      </c>
      <c r="I117" t="str">
        <f>IF(Table2_1[[#This Row],[Order Status]]="Completed", IF(Table2_1[[#This Row],[Delays (min)]]&gt;10,"Delayed", "On Time"), IF(Table2_1[[#This Row],[Order Status]]="In Progress", IF(Table2_1[[#This Row],[Delays (min)]]&gt;10,"Delayed","In Progress"),""))</f>
        <v>Delayed</v>
      </c>
      <c r="J117">
        <v>117</v>
      </c>
      <c r="K117">
        <v>15</v>
      </c>
      <c r="L117" t="s">
        <v>17</v>
      </c>
      <c r="M117" cm="1">
        <f t="array" ref="M117">_xlfn.IFS(
  TRIM(L117)="positive", 3,
  TRIM(L117)="neutral", 2,
  TRIM(L117)="negative", 1
)</f>
        <v>2</v>
      </c>
      <c r="N117" t="s">
        <v>18</v>
      </c>
      <c r="O117" t="s">
        <v>48</v>
      </c>
      <c r="P117" t="s">
        <v>35</v>
      </c>
    </row>
    <row r="118" spans="1:16" x14ac:dyDescent="0.3">
      <c r="A118">
        <v>1117</v>
      </c>
      <c r="B118" t="s">
        <v>219</v>
      </c>
      <c r="C118" s="1">
        <v>45172.704861111109</v>
      </c>
      <c r="D118" t="s">
        <v>37</v>
      </c>
      <c r="E118" t="str">
        <f t="shared" si="1"/>
        <v>Backlog</v>
      </c>
      <c r="F118" t="s">
        <v>110</v>
      </c>
      <c r="G118" t="s">
        <v>16</v>
      </c>
      <c r="H118" t="s">
        <v>1588</v>
      </c>
      <c r="I118" t="str">
        <f>IF(Table2_1[[#This Row],[Order Status]]="Completed", IF(Table2_1[[#This Row],[Delays (min)]]&gt;10,"Delayed", "On Time"), IF(Table2_1[[#This Row],[Order Status]]="In Progress", IF(Table2_1[[#This Row],[Delays (min)]]&gt;10,"Delayed","In Progress"),""))</f>
        <v>Delayed</v>
      </c>
      <c r="J118">
        <v>191</v>
      </c>
      <c r="K118">
        <v>16</v>
      </c>
      <c r="L118" t="s">
        <v>17</v>
      </c>
      <c r="M118" cm="1">
        <f t="array" ref="M118">_xlfn.IFS(
  TRIM(L118)="positive", 3,
  TRIM(L118)="neutral", 2,
  TRIM(L118)="negative", 1
)</f>
        <v>2</v>
      </c>
      <c r="N118" t="s">
        <v>43</v>
      </c>
      <c r="O118" t="s">
        <v>19</v>
      </c>
      <c r="P118" t="s">
        <v>40</v>
      </c>
    </row>
    <row r="119" spans="1:16" x14ac:dyDescent="0.3">
      <c r="A119">
        <v>1118</v>
      </c>
      <c r="B119" t="s">
        <v>220</v>
      </c>
      <c r="C119" s="1">
        <v>45177.629861111112</v>
      </c>
      <c r="D119" t="s">
        <v>37</v>
      </c>
      <c r="E119" t="str">
        <f t="shared" si="1"/>
        <v>Backlog</v>
      </c>
      <c r="F119" t="s">
        <v>15</v>
      </c>
      <c r="G119" t="s">
        <v>27</v>
      </c>
      <c r="H119" t="s">
        <v>1589</v>
      </c>
      <c r="I119" t="str">
        <f>IF(Table2_1[[#This Row],[Order Status]]="Completed", IF(Table2_1[[#This Row],[Delays (min)]]&gt;10,"Delayed", "On Time"), IF(Table2_1[[#This Row],[Order Status]]="In Progress", IF(Table2_1[[#This Row],[Delays (min)]]&gt;10,"Delayed","In Progress"),""))</f>
        <v>Delayed</v>
      </c>
      <c r="J119">
        <v>193</v>
      </c>
      <c r="K119">
        <v>23</v>
      </c>
      <c r="L119" t="s">
        <v>17</v>
      </c>
      <c r="M119" cm="1">
        <f t="array" ref="M119">_xlfn.IFS(
  TRIM(L119)="positive", 3,
  TRIM(L119)="neutral", 2,
  TRIM(L119)="negative", 1
)</f>
        <v>2</v>
      </c>
      <c r="N119" t="s">
        <v>31</v>
      </c>
      <c r="O119" t="s">
        <v>19</v>
      </c>
      <c r="P119" t="s">
        <v>35</v>
      </c>
    </row>
    <row r="120" spans="1:16" x14ac:dyDescent="0.3">
      <c r="A120">
        <v>1119</v>
      </c>
      <c r="B120" t="s">
        <v>221</v>
      </c>
      <c r="C120" s="1">
        <v>45177.419444444444</v>
      </c>
      <c r="D120" t="s">
        <v>14</v>
      </c>
      <c r="E120" t="str">
        <f t="shared" si="1"/>
        <v>Not Backlog</v>
      </c>
      <c r="F120" t="s">
        <v>146</v>
      </c>
      <c r="G120" t="s">
        <v>27</v>
      </c>
      <c r="H120" t="s">
        <v>1588</v>
      </c>
      <c r="I120" t="str">
        <f>IF(Table2_1[[#This Row],[Order Status]]="Completed", IF(Table2_1[[#This Row],[Delays (min)]]&gt;10,"Delayed", "On Time"), IF(Table2_1[[#This Row],[Order Status]]="In Progress", IF(Table2_1[[#This Row],[Delays (min)]]&gt;10,"Delayed","In Progress"),""))</f>
        <v>Delayed</v>
      </c>
      <c r="J120">
        <v>149</v>
      </c>
      <c r="K120">
        <v>17</v>
      </c>
      <c r="L120" t="s">
        <v>28</v>
      </c>
      <c r="M120" cm="1">
        <f t="array" ref="M120">_xlfn.IFS(
  TRIM(L120)="positive", 3,
  TRIM(L120)="neutral", 2,
  TRIM(L120)="negative", 1
)</f>
        <v>1</v>
      </c>
      <c r="N120" t="s">
        <v>31</v>
      </c>
      <c r="O120" t="s">
        <v>1591</v>
      </c>
      <c r="P120" t="s">
        <v>35</v>
      </c>
    </row>
    <row r="121" spans="1:16" x14ac:dyDescent="0.3">
      <c r="A121">
        <v>1120</v>
      </c>
      <c r="B121" t="s">
        <v>222</v>
      </c>
      <c r="C121" s="1">
        <v>45177.466666666667</v>
      </c>
      <c r="D121" t="s">
        <v>14</v>
      </c>
      <c r="E121" t="str">
        <f t="shared" si="1"/>
        <v>Not Backlog</v>
      </c>
      <c r="F121" t="s">
        <v>223</v>
      </c>
      <c r="G121" t="s">
        <v>16</v>
      </c>
      <c r="H121" t="s">
        <v>1587</v>
      </c>
      <c r="I121" t="str">
        <f>IF(Table2_1[[#This Row],[Order Status]]="Completed", IF(Table2_1[[#This Row],[Delays (min)]]&gt;10,"Delayed", "On Time"), IF(Table2_1[[#This Row],[Order Status]]="In Progress", IF(Table2_1[[#This Row],[Delays (min)]]&gt;10,"Delayed","In Progress"),""))</f>
        <v>Delayed</v>
      </c>
      <c r="J121">
        <v>152</v>
      </c>
      <c r="K121">
        <v>26</v>
      </c>
      <c r="L121" t="s">
        <v>17</v>
      </c>
      <c r="M121" cm="1">
        <f t="array" ref="M121">_xlfn.IFS(
  TRIM(L121)="positive", 3,
  TRIM(L121)="neutral", 2,
  TRIM(L121)="negative", 1
)</f>
        <v>2</v>
      </c>
      <c r="N121" t="s">
        <v>43</v>
      </c>
      <c r="O121" t="s">
        <v>48</v>
      </c>
      <c r="P121" t="s">
        <v>40</v>
      </c>
    </row>
    <row r="122" spans="1:16" x14ac:dyDescent="0.3">
      <c r="A122">
        <v>1121</v>
      </c>
      <c r="B122" t="s">
        <v>224</v>
      </c>
      <c r="C122" s="1">
        <v>45172.499305555553</v>
      </c>
      <c r="D122" t="s">
        <v>37</v>
      </c>
      <c r="E122" t="str">
        <f t="shared" si="1"/>
        <v>Backlog</v>
      </c>
      <c r="F122" t="s">
        <v>164</v>
      </c>
      <c r="G122" t="s">
        <v>27</v>
      </c>
      <c r="H122" t="s">
        <v>1587</v>
      </c>
      <c r="I122" t="str">
        <f>IF(Table2_1[[#This Row],[Order Status]]="Completed", IF(Table2_1[[#This Row],[Delays (min)]]&gt;10,"Delayed", "On Time"), IF(Table2_1[[#This Row],[Order Status]]="In Progress", IF(Table2_1[[#This Row],[Delays (min)]]&gt;10,"Delayed","In Progress"),""))</f>
        <v>Delayed</v>
      </c>
      <c r="J122">
        <v>123</v>
      </c>
      <c r="K122">
        <v>22</v>
      </c>
      <c r="L122" t="s">
        <v>28</v>
      </c>
      <c r="M122" cm="1">
        <f t="array" ref="M122">_xlfn.IFS(
  TRIM(L122)="positive", 3,
  TRIM(L122)="neutral", 2,
  TRIM(L122)="negative", 1
)</f>
        <v>1</v>
      </c>
      <c r="N122" t="s">
        <v>24</v>
      </c>
      <c r="O122" t="s">
        <v>48</v>
      </c>
      <c r="P122" t="s">
        <v>20</v>
      </c>
    </row>
    <row r="123" spans="1:16" x14ac:dyDescent="0.3">
      <c r="A123">
        <v>1122</v>
      </c>
      <c r="B123" t="s">
        <v>225</v>
      </c>
      <c r="C123" s="1">
        <v>45172.347222222219</v>
      </c>
      <c r="D123" t="s">
        <v>14</v>
      </c>
      <c r="E123" t="str">
        <f t="shared" si="1"/>
        <v>Not Backlog</v>
      </c>
      <c r="F123" t="s">
        <v>226</v>
      </c>
      <c r="G123" t="s">
        <v>27</v>
      </c>
      <c r="H123" t="s">
        <v>1588</v>
      </c>
      <c r="I123" t="str">
        <f>IF(Table2_1[[#This Row],[Order Status]]="Completed", IF(Table2_1[[#This Row],[Delays (min)]]&gt;10,"Delayed", "On Time"), IF(Table2_1[[#This Row],[Order Status]]="In Progress", IF(Table2_1[[#This Row],[Delays (min)]]&gt;10,"Delayed","In Progress"),""))</f>
        <v>Delayed</v>
      </c>
      <c r="J123">
        <v>81</v>
      </c>
      <c r="K123">
        <v>15</v>
      </c>
      <c r="L123" t="s">
        <v>28</v>
      </c>
      <c r="M123" cm="1">
        <f t="array" ref="M123">_xlfn.IFS(
  TRIM(L123)="positive", 3,
  TRIM(L123)="neutral", 2,
  TRIM(L123)="negative", 1
)</f>
        <v>1</v>
      </c>
      <c r="N123" t="s">
        <v>24</v>
      </c>
      <c r="O123" t="s">
        <v>1591</v>
      </c>
      <c r="P123" t="s">
        <v>35</v>
      </c>
    </row>
    <row r="124" spans="1:16" x14ac:dyDescent="0.3">
      <c r="A124">
        <v>1123</v>
      </c>
      <c r="B124" t="s">
        <v>227</v>
      </c>
      <c r="C124" s="1">
        <v>45173.42291666667</v>
      </c>
      <c r="D124" t="s">
        <v>14</v>
      </c>
      <c r="E124" t="str">
        <f t="shared" si="1"/>
        <v>Not Backlog</v>
      </c>
      <c r="F124" t="s">
        <v>135</v>
      </c>
      <c r="G124" t="s">
        <v>16</v>
      </c>
      <c r="H124" t="s">
        <v>1586</v>
      </c>
      <c r="I124" t="str">
        <f>IF(Table2_1[[#This Row],[Order Status]]="Completed", IF(Table2_1[[#This Row],[Delays (min)]]&gt;10,"Delayed", "On Time"), IF(Table2_1[[#This Row],[Order Status]]="In Progress", IF(Table2_1[[#This Row],[Delays (min)]]&gt;10,"Delayed","In Progress"),""))</f>
        <v>Delayed</v>
      </c>
      <c r="J124">
        <v>186</v>
      </c>
      <c r="K124">
        <v>26</v>
      </c>
      <c r="L124" t="s">
        <v>17</v>
      </c>
      <c r="M124" cm="1">
        <f t="array" ref="M124">_xlfn.IFS(
  TRIM(L124)="positive", 3,
  TRIM(L124)="neutral", 2,
  TRIM(L124)="negative", 1
)</f>
        <v>2</v>
      </c>
      <c r="N124" t="s">
        <v>31</v>
      </c>
      <c r="O124" t="s">
        <v>19</v>
      </c>
      <c r="P124" t="s">
        <v>20</v>
      </c>
    </row>
    <row r="125" spans="1:16" x14ac:dyDescent="0.3">
      <c r="A125">
        <v>1124</v>
      </c>
      <c r="B125" t="s">
        <v>228</v>
      </c>
      <c r="C125" s="1">
        <v>45172.62222222222</v>
      </c>
      <c r="D125" t="s">
        <v>14</v>
      </c>
      <c r="E125" t="str">
        <f t="shared" si="1"/>
        <v>Not Backlog</v>
      </c>
      <c r="F125" t="s">
        <v>229</v>
      </c>
      <c r="G125" t="s">
        <v>16</v>
      </c>
      <c r="H125" t="s">
        <v>1587</v>
      </c>
      <c r="I125" t="str">
        <f>IF(Table2_1[[#This Row],[Order Status]]="Completed", IF(Table2_1[[#This Row],[Delays (min)]]&gt;10,"Delayed", "On Time"), IF(Table2_1[[#This Row],[Order Status]]="In Progress", IF(Table2_1[[#This Row],[Delays (min)]]&gt;10,"Delayed","In Progress"),""))</f>
        <v>On Time</v>
      </c>
      <c r="J125">
        <v>83</v>
      </c>
      <c r="K125">
        <v>2</v>
      </c>
      <c r="L125" t="s">
        <v>23</v>
      </c>
      <c r="M125" cm="1">
        <f t="array" ref="M125">_xlfn.IFS(
  TRIM(L125)="positive", 3,
  TRIM(L125)="neutral", 2,
  TRIM(L125)="negative", 1
)</f>
        <v>3</v>
      </c>
      <c r="N125" t="s">
        <v>31</v>
      </c>
      <c r="O125" t="s">
        <v>19</v>
      </c>
      <c r="P125" t="s">
        <v>40</v>
      </c>
    </row>
    <row r="126" spans="1:16" x14ac:dyDescent="0.3">
      <c r="A126">
        <v>1125</v>
      </c>
      <c r="B126" t="s">
        <v>230</v>
      </c>
      <c r="C126" s="1">
        <v>45176.406944444447</v>
      </c>
      <c r="D126" t="s">
        <v>37</v>
      </c>
      <c r="E126" t="str">
        <f t="shared" si="1"/>
        <v>Backlog</v>
      </c>
      <c r="F126" t="s">
        <v>117</v>
      </c>
      <c r="G126" t="s">
        <v>16</v>
      </c>
      <c r="H126" t="s">
        <v>1587</v>
      </c>
      <c r="I126" t="str">
        <f>IF(Table2_1[[#This Row],[Order Status]]="Completed", IF(Table2_1[[#This Row],[Delays (min)]]&gt;10,"Delayed", "On Time"), IF(Table2_1[[#This Row],[Order Status]]="In Progress", IF(Table2_1[[#This Row],[Delays (min)]]&gt;10,"Delayed","In Progress"),""))</f>
        <v>Delayed</v>
      </c>
      <c r="J126">
        <v>178</v>
      </c>
      <c r="K126">
        <v>28</v>
      </c>
      <c r="L126" t="s">
        <v>23</v>
      </c>
      <c r="M126" cm="1">
        <f t="array" ref="M126">_xlfn.IFS(
  TRIM(L126)="positive", 3,
  TRIM(L126)="neutral", 2,
  TRIM(L126)="negative", 1
)</f>
        <v>3</v>
      </c>
      <c r="N126" t="s">
        <v>24</v>
      </c>
      <c r="O126" t="s">
        <v>19</v>
      </c>
      <c r="P126" t="s">
        <v>20</v>
      </c>
    </row>
    <row r="127" spans="1:16" x14ac:dyDescent="0.3">
      <c r="A127">
        <v>1126</v>
      </c>
      <c r="B127" t="s">
        <v>231</v>
      </c>
      <c r="C127" s="1">
        <v>45171.570833333331</v>
      </c>
      <c r="D127" t="s">
        <v>37</v>
      </c>
      <c r="E127" t="str">
        <f t="shared" si="1"/>
        <v>Backlog</v>
      </c>
      <c r="F127" t="s">
        <v>110</v>
      </c>
      <c r="G127" t="s">
        <v>34</v>
      </c>
      <c r="H127" t="s">
        <v>1588</v>
      </c>
      <c r="I127" t="str">
        <f>IF(Table2_1[[#This Row],[Order Status]]="Completed", IF(Table2_1[[#This Row],[Delays (min)]]&gt;10,"Delayed", "On Time"), IF(Table2_1[[#This Row],[Order Status]]="In Progress", IF(Table2_1[[#This Row],[Delays (min)]]&gt;10,"Delayed","In Progress"),""))</f>
        <v>Delayed</v>
      </c>
      <c r="J127">
        <v>111</v>
      </c>
      <c r="K127">
        <v>27</v>
      </c>
      <c r="L127" t="s">
        <v>28</v>
      </c>
      <c r="M127" cm="1">
        <f t="array" ref="M127">_xlfn.IFS(
  TRIM(L127)="positive", 3,
  TRIM(L127)="neutral", 2,
  TRIM(L127)="negative", 1
)</f>
        <v>1</v>
      </c>
      <c r="N127" t="s">
        <v>24</v>
      </c>
      <c r="O127" t="s">
        <v>19</v>
      </c>
      <c r="P127" t="s">
        <v>35</v>
      </c>
    </row>
    <row r="128" spans="1:16" x14ac:dyDescent="0.3">
      <c r="A128">
        <v>1127</v>
      </c>
      <c r="B128" t="s">
        <v>232</v>
      </c>
      <c r="C128" s="1">
        <v>45172.510416666664</v>
      </c>
      <c r="D128" t="s">
        <v>14</v>
      </c>
      <c r="E128" t="str">
        <f t="shared" si="1"/>
        <v>Not Backlog</v>
      </c>
      <c r="F128" t="s">
        <v>82</v>
      </c>
      <c r="G128" t="s">
        <v>16</v>
      </c>
      <c r="H128" t="s">
        <v>1588</v>
      </c>
      <c r="I128" t="str">
        <f>IF(Table2_1[[#This Row],[Order Status]]="Completed", IF(Table2_1[[#This Row],[Delays (min)]]&gt;10,"Delayed", "On Time"), IF(Table2_1[[#This Row],[Order Status]]="In Progress", IF(Table2_1[[#This Row],[Delays (min)]]&gt;10,"Delayed","In Progress"),""))</f>
        <v>On Time</v>
      </c>
      <c r="J128">
        <v>175</v>
      </c>
      <c r="K128">
        <v>9</v>
      </c>
      <c r="L128" t="s">
        <v>23</v>
      </c>
      <c r="M128" cm="1">
        <f t="array" ref="M128">_xlfn.IFS(
  TRIM(L128)="positive", 3,
  TRIM(L128)="neutral", 2,
  TRIM(L128)="negative", 1
)</f>
        <v>3</v>
      </c>
      <c r="N128" t="s">
        <v>31</v>
      </c>
      <c r="O128" t="s">
        <v>1591</v>
      </c>
      <c r="P128" t="s">
        <v>40</v>
      </c>
    </row>
    <row r="129" spans="1:16" x14ac:dyDescent="0.3">
      <c r="A129">
        <v>1128</v>
      </c>
      <c r="B129" t="s">
        <v>233</v>
      </c>
      <c r="C129" s="1">
        <v>45172.497916666667</v>
      </c>
      <c r="D129" t="s">
        <v>14</v>
      </c>
      <c r="E129" t="str">
        <f t="shared" si="1"/>
        <v>Not Backlog</v>
      </c>
      <c r="F129" t="s">
        <v>153</v>
      </c>
      <c r="G129" t="s">
        <v>16</v>
      </c>
      <c r="H129" t="s">
        <v>1587</v>
      </c>
      <c r="I129" t="str">
        <f>IF(Table2_1[[#This Row],[Order Status]]="Completed", IF(Table2_1[[#This Row],[Delays (min)]]&gt;10,"Delayed", "On Time"), IF(Table2_1[[#This Row],[Order Status]]="In Progress", IF(Table2_1[[#This Row],[Delays (min)]]&gt;10,"Delayed","In Progress"),""))</f>
        <v>On Time</v>
      </c>
      <c r="J129">
        <v>117</v>
      </c>
      <c r="K129">
        <v>10</v>
      </c>
      <c r="L129" t="s">
        <v>28</v>
      </c>
      <c r="M129" cm="1">
        <f t="array" ref="M129">_xlfn.IFS(
  TRIM(L129)="positive", 3,
  TRIM(L129)="neutral", 2,
  TRIM(L129)="negative", 1
)</f>
        <v>1</v>
      </c>
      <c r="N129" t="s">
        <v>31</v>
      </c>
      <c r="O129" t="s">
        <v>19</v>
      </c>
      <c r="P129" t="s">
        <v>20</v>
      </c>
    </row>
    <row r="130" spans="1:16" x14ac:dyDescent="0.3">
      <c r="A130">
        <v>1129</v>
      </c>
      <c r="B130" t="s">
        <v>234</v>
      </c>
      <c r="C130" s="1">
        <v>45175.570138888892</v>
      </c>
      <c r="D130" t="s">
        <v>14</v>
      </c>
      <c r="E130" t="str">
        <f t="shared" ref="E130:E193" si="2">IF(AND(D130="In Progress", K130 &gt;10),"Backlog", "Not Backlog")</f>
        <v>Not Backlog</v>
      </c>
      <c r="F130" t="s">
        <v>235</v>
      </c>
      <c r="G130" t="s">
        <v>27</v>
      </c>
      <c r="H130" t="s">
        <v>1590</v>
      </c>
      <c r="I130" t="str">
        <f>IF(Table2_1[[#This Row],[Order Status]]="Completed", IF(Table2_1[[#This Row],[Delays (min)]]&gt;10,"Delayed", "On Time"), IF(Table2_1[[#This Row],[Order Status]]="In Progress", IF(Table2_1[[#This Row],[Delays (min)]]&gt;10,"Delayed","In Progress"),""))</f>
        <v>Delayed</v>
      </c>
      <c r="J130">
        <v>195</v>
      </c>
      <c r="K130">
        <v>22</v>
      </c>
      <c r="L130" t="s">
        <v>28</v>
      </c>
      <c r="M130" cm="1">
        <f t="array" ref="M130">_xlfn.IFS(
  TRIM(L130)="positive", 3,
  TRIM(L130)="neutral", 2,
  TRIM(L130)="negative", 1
)</f>
        <v>1</v>
      </c>
      <c r="N130" t="s">
        <v>43</v>
      </c>
      <c r="O130" t="s">
        <v>19</v>
      </c>
      <c r="P130" t="s">
        <v>20</v>
      </c>
    </row>
    <row r="131" spans="1:16" x14ac:dyDescent="0.3">
      <c r="A131">
        <v>1130</v>
      </c>
      <c r="B131" t="s">
        <v>236</v>
      </c>
      <c r="C131" s="1">
        <v>45173.493055555555</v>
      </c>
      <c r="D131" t="s">
        <v>14</v>
      </c>
      <c r="E131" t="str">
        <f t="shared" si="2"/>
        <v>Not Backlog</v>
      </c>
      <c r="F131" t="s">
        <v>146</v>
      </c>
      <c r="G131" t="s">
        <v>34</v>
      </c>
      <c r="H131" t="s">
        <v>1587</v>
      </c>
      <c r="I131" t="str">
        <f>IF(Table2_1[[#This Row],[Order Status]]="Completed", IF(Table2_1[[#This Row],[Delays (min)]]&gt;10,"Delayed", "On Time"), IF(Table2_1[[#This Row],[Order Status]]="In Progress", IF(Table2_1[[#This Row],[Delays (min)]]&gt;10,"Delayed","In Progress"),""))</f>
        <v>Delayed</v>
      </c>
      <c r="J131">
        <v>93</v>
      </c>
      <c r="K131">
        <v>20</v>
      </c>
      <c r="L131" t="s">
        <v>28</v>
      </c>
      <c r="M131" cm="1">
        <f t="array" ref="M131">_xlfn.IFS(
  TRIM(L131)="positive", 3,
  TRIM(L131)="neutral", 2,
  TRIM(L131)="negative", 1
)</f>
        <v>1</v>
      </c>
      <c r="N131" t="s">
        <v>43</v>
      </c>
      <c r="O131" t="s">
        <v>19</v>
      </c>
      <c r="P131" t="s">
        <v>35</v>
      </c>
    </row>
    <row r="132" spans="1:16" x14ac:dyDescent="0.3">
      <c r="A132">
        <v>1131</v>
      </c>
      <c r="B132" t="s">
        <v>237</v>
      </c>
      <c r="C132" s="1">
        <v>45174.565972222219</v>
      </c>
      <c r="D132" t="s">
        <v>14</v>
      </c>
      <c r="E132" t="str">
        <f t="shared" si="2"/>
        <v>Not Backlog</v>
      </c>
      <c r="F132" t="s">
        <v>238</v>
      </c>
      <c r="G132" t="s">
        <v>27</v>
      </c>
      <c r="H132" t="s">
        <v>1588</v>
      </c>
      <c r="I132" t="str">
        <f>IF(Table2_1[[#This Row],[Order Status]]="Completed", IF(Table2_1[[#This Row],[Delays (min)]]&gt;10,"Delayed", "On Time"), IF(Table2_1[[#This Row],[Order Status]]="In Progress", IF(Table2_1[[#This Row],[Delays (min)]]&gt;10,"Delayed","In Progress"),""))</f>
        <v>Delayed</v>
      </c>
      <c r="J132">
        <v>73</v>
      </c>
      <c r="K132">
        <v>25</v>
      </c>
      <c r="L132" t="s">
        <v>23</v>
      </c>
      <c r="M132" cm="1">
        <f t="array" ref="M132">_xlfn.IFS(
  TRIM(L132)="positive", 3,
  TRIM(L132)="neutral", 2,
  TRIM(L132)="negative", 1
)</f>
        <v>3</v>
      </c>
      <c r="N132" t="s">
        <v>43</v>
      </c>
      <c r="O132" t="s">
        <v>1591</v>
      </c>
      <c r="P132" t="s">
        <v>20</v>
      </c>
    </row>
    <row r="133" spans="1:16" x14ac:dyDescent="0.3">
      <c r="A133">
        <v>1132</v>
      </c>
      <c r="B133" t="s">
        <v>239</v>
      </c>
      <c r="C133" s="1">
        <v>45171.518055555556</v>
      </c>
      <c r="D133" t="s">
        <v>14</v>
      </c>
      <c r="E133" t="str">
        <f t="shared" si="2"/>
        <v>Not Backlog</v>
      </c>
      <c r="F133" t="s">
        <v>240</v>
      </c>
      <c r="G133" t="s">
        <v>34</v>
      </c>
      <c r="H133" t="s">
        <v>1590</v>
      </c>
      <c r="I133" t="str">
        <f>IF(Table2_1[[#This Row],[Order Status]]="Completed", IF(Table2_1[[#This Row],[Delays (min)]]&gt;10,"Delayed", "On Time"), IF(Table2_1[[#This Row],[Order Status]]="In Progress", IF(Table2_1[[#This Row],[Delays (min)]]&gt;10,"Delayed","In Progress"),""))</f>
        <v>Delayed</v>
      </c>
      <c r="J133">
        <v>69</v>
      </c>
      <c r="K133">
        <v>23</v>
      </c>
      <c r="L133" t="s">
        <v>17</v>
      </c>
      <c r="M133" cm="1">
        <f t="array" ref="M133">_xlfn.IFS(
  TRIM(L133)="positive", 3,
  TRIM(L133)="neutral", 2,
  TRIM(L133)="negative", 1
)</f>
        <v>2</v>
      </c>
      <c r="N133" t="s">
        <v>18</v>
      </c>
      <c r="O133" t="s">
        <v>19</v>
      </c>
      <c r="P133" t="s">
        <v>35</v>
      </c>
    </row>
    <row r="134" spans="1:16" x14ac:dyDescent="0.3">
      <c r="A134">
        <v>1133</v>
      </c>
      <c r="B134" t="s">
        <v>163</v>
      </c>
      <c r="C134" s="1">
        <v>45177.656944444447</v>
      </c>
      <c r="D134" t="s">
        <v>37</v>
      </c>
      <c r="E134" t="str">
        <f t="shared" si="2"/>
        <v>Backlog</v>
      </c>
      <c r="F134" t="s">
        <v>42</v>
      </c>
      <c r="G134" t="s">
        <v>16</v>
      </c>
      <c r="H134" t="s">
        <v>1588</v>
      </c>
      <c r="I134" t="str">
        <f>IF(Table2_1[[#This Row],[Order Status]]="Completed", IF(Table2_1[[#This Row],[Delays (min)]]&gt;10,"Delayed", "On Time"), IF(Table2_1[[#This Row],[Order Status]]="In Progress", IF(Table2_1[[#This Row],[Delays (min)]]&gt;10,"Delayed","In Progress"),""))</f>
        <v>Delayed</v>
      </c>
      <c r="J134">
        <v>239</v>
      </c>
      <c r="K134">
        <v>18</v>
      </c>
      <c r="L134" t="s">
        <v>23</v>
      </c>
      <c r="M134" cm="1">
        <f t="array" ref="M134">_xlfn.IFS(
  TRIM(L134)="positive", 3,
  TRIM(L134)="neutral", 2,
  TRIM(L134)="negative", 1
)</f>
        <v>3</v>
      </c>
      <c r="N134" t="s">
        <v>31</v>
      </c>
      <c r="O134" t="s">
        <v>1591</v>
      </c>
      <c r="P134" t="s">
        <v>35</v>
      </c>
    </row>
    <row r="135" spans="1:16" x14ac:dyDescent="0.3">
      <c r="A135">
        <v>1134</v>
      </c>
      <c r="B135" t="s">
        <v>241</v>
      </c>
      <c r="C135" s="1">
        <v>45172.634722222225</v>
      </c>
      <c r="D135" t="s">
        <v>37</v>
      </c>
      <c r="E135" t="str">
        <f t="shared" si="2"/>
        <v>Not Backlog</v>
      </c>
      <c r="F135" t="s">
        <v>80</v>
      </c>
      <c r="G135" t="s">
        <v>27</v>
      </c>
      <c r="H135" t="s">
        <v>1587</v>
      </c>
      <c r="I135" t="str">
        <f>IF(Table2_1[[#This Row],[Order Status]]="Completed", IF(Table2_1[[#This Row],[Delays (min)]]&gt;10,"Delayed", "On Time"), IF(Table2_1[[#This Row],[Order Status]]="In Progress", IF(Table2_1[[#This Row],[Delays (min)]]&gt;10,"Delayed","In Progress"),""))</f>
        <v>In Progress</v>
      </c>
      <c r="J135">
        <v>140</v>
      </c>
      <c r="K135">
        <v>0</v>
      </c>
      <c r="L135" t="s">
        <v>17</v>
      </c>
      <c r="M135" cm="1">
        <f t="array" ref="M135">_xlfn.IFS(
  TRIM(L135)="positive", 3,
  TRIM(L135)="neutral", 2,
  TRIM(L135)="negative", 1
)</f>
        <v>2</v>
      </c>
      <c r="N135" t="s">
        <v>31</v>
      </c>
      <c r="O135" t="s">
        <v>19</v>
      </c>
      <c r="P135" t="s">
        <v>20</v>
      </c>
    </row>
    <row r="136" spans="1:16" x14ac:dyDescent="0.3">
      <c r="A136">
        <v>1135</v>
      </c>
      <c r="B136" t="s">
        <v>242</v>
      </c>
      <c r="C136" s="1">
        <v>45173.595833333333</v>
      </c>
      <c r="D136" t="s">
        <v>37</v>
      </c>
      <c r="E136" t="str">
        <f t="shared" si="2"/>
        <v>Not Backlog</v>
      </c>
      <c r="F136" t="s">
        <v>223</v>
      </c>
      <c r="G136" t="s">
        <v>16</v>
      </c>
      <c r="H136" t="s">
        <v>1589</v>
      </c>
      <c r="I136" t="str">
        <f>IF(Table2_1[[#This Row],[Order Status]]="Completed", IF(Table2_1[[#This Row],[Delays (min)]]&gt;10,"Delayed", "On Time"), IF(Table2_1[[#This Row],[Order Status]]="In Progress", IF(Table2_1[[#This Row],[Delays (min)]]&gt;10,"Delayed","In Progress"),""))</f>
        <v>In Progress</v>
      </c>
      <c r="J136">
        <v>185</v>
      </c>
      <c r="K136">
        <v>5</v>
      </c>
      <c r="L136" t="s">
        <v>17</v>
      </c>
      <c r="M136" cm="1">
        <f t="array" ref="M136">_xlfn.IFS(
  TRIM(L136)="positive", 3,
  TRIM(L136)="neutral", 2,
  TRIM(L136)="negative", 1
)</f>
        <v>2</v>
      </c>
      <c r="N136" t="s">
        <v>24</v>
      </c>
      <c r="O136" t="s">
        <v>1591</v>
      </c>
      <c r="P136" t="s">
        <v>20</v>
      </c>
    </row>
    <row r="137" spans="1:16" x14ac:dyDescent="0.3">
      <c r="A137">
        <v>1136</v>
      </c>
      <c r="B137" t="s">
        <v>243</v>
      </c>
      <c r="C137" s="1">
        <v>45175.35833333333</v>
      </c>
      <c r="D137" t="s">
        <v>37</v>
      </c>
      <c r="E137" t="str">
        <f t="shared" si="2"/>
        <v>Backlog</v>
      </c>
      <c r="F137" t="s">
        <v>244</v>
      </c>
      <c r="G137" t="s">
        <v>16</v>
      </c>
      <c r="H137" t="s">
        <v>1587</v>
      </c>
      <c r="I137" t="str">
        <f>IF(Table2_1[[#This Row],[Order Status]]="Completed", IF(Table2_1[[#This Row],[Delays (min)]]&gt;10,"Delayed", "On Time"), IF(Table2_1[[#This Row],[Order Status]]="In Progress", IF(Table2_1[[#This Row],[Delays (min)]]&gt;10,"Delayed","In Progress"),""))</f>
        <v>Delayed</v>
      </c>
      <c r="J137">
        <v>217</v>
      </c>
      <c r="K137">
        <v>27</v>
      </c>
      <c r="L137" t="s">
        <v>28</v>
      </c>
      <c r="M137" cm="1">
        <f t="array" ref="M137">_xlfn.IFS(
  TRIM(L137)="positive", 3,
  TRIM(L137)="neutral", 2,
  TRIM(L137)="negative", 1
)</f>
        <v>1</v>
      </c>
      <c r="N137" t="s">
        <v>39</v>
      </c>
      <c r="O137" t="s">
        <v>19</v>
      </c>
      <c r="P137" t="s">
        <v>35</v>
      </c>
    </row>
    <row r="138" spans="1:16" x14ac:dyDescent="0.3">
      <c r="A138">
        <v>1137</v>
      </c>
      <c r="B138" t="s">
        <v>245</v>
      </c>
      <c r="C138" s="1">
        <v>45174.538194444445</v>
      </c>
      <c r="D138" t="s">
        <v>37</v>
      </c>
      <c r="E138" t="str">
        <f t="shared" si="2"/>
        <v>Backlog</v>
      </c>
      <c r="F138" t="s">
        <v>94</v>
      </c>
      <c r="G138" t="s">
        <v>27</v>
      </c>
      <c r="H138" t="s">
        <v>1587</v>
      </c>
      <c r="I138" t="str">
        <f>IF(Table2_1[[#This Row],[Order Status]]="Completed", IF(Table2_1[[#This Row],[Delays (min)]]&gt;10,"Delayed", "On Time"), IF(Table2_1[[#This Row],[Order Status]]="In Progress", IF(Table2_1[[#This Row],[Delays (min)]]&gt;10,"Delayed","In Progress"),""))</f>
        <v>Delayed</v>
      </c>
      <c r="J138">
        <v>132</v>
      </c>
      <c r="K138">
        <v>21</v>
      </c>
      <c r="L138" t="s">
        <v>23</v>
      </c>
      <c r="M138" cm="1">
        <f t="array" ref="M138">_xlfn.IFS(
  TRIM(L138)="positive", 3,
  TRIM(L138)="neutral", 2,
  TRIM(L138)="negative", 1
)</f>
        <v>3</v>
      </c>
      <c r="N138" t="s">
        <v>18</v>
      </c>
      <c r="O138" t="s">
        <v>19</v>
      </c>
      <c r="P138" t="s">
        <v>35</v>
      </c>
    </row>
    <row r="139" spans="1:16" x14ac:dyDescent="0.3">
      <c r="A139">
        <v>1138</v>
      </c>
      <c r="B139" t="s">
        <v>246</v>
      </c>
      <c r="C139" s="1">
        <v>45171.652083333334</v>
      </c>
      <c r="D139" t="s">
        <v>14</v>
      </c>
      <c r="E139" t="str">
        <f t="shared" si="2"/>
        <v>Not Backlog</v>
      </c>
      <c r="F139" t="s">
        <v>159</v>
      </c>
      <c r="G139" t="s">
        <v>34</v>
      </c>
      <c r="H139" t="s">
        <v>1589</v>
      </c>
      <c r="I139" t="str">
        <f>IF(Table2_1[[#This Row],[Order Status]]="Completed", IF(Table2_1[[#This Row],[Delays (min)]]&gt;10,"Delayed", "On Time"), IF(Table2_1[[#This Row],[Order Status]]="In Progress", IF(Table2_1[[#This Row],[Delays (min)]]&gt;10,"Delayed","In Progress"),""))</f>
        <v>Delayed</v>
      </c>
      <c r="J139">
        <v>72</v>
      </c>
      <c r="K139">
        <v>11</v>
      </c>
      <c r="L139" t="s">
        <v>17</v>
      </c>
      <c r="M139" cm="1">
        <f t="array" ref="M139">_xlfn.IFS(
  TRIM(L139)="positive", 3,
  TRIM(L139)="neutral", 2,
  TRIM(L139)="negative", 1
)</f>
        <v>2</v>
      </c>
      <c r="N139" t="s">
        <v>18</v>
      </c>
      <c r="O139" t="s">
        <v>1591</v>
      </c>
      <c r="P139" t="s">
        <v>40</v>
      </c>
    </row>
    <row r="140" spans="1:16" x14ac:dyDescent="0.3">
      <c r="A140">
        <v>1139</v>
      </c>
      <c r="B140" t="s">
        <v>247</v>
      </c>
      <c r="C140" s="1">
        <v>45177.456250000003</v>
      </c>
      <c r="D140" t="s">
        <v>14</v>
      </c>
      <c r="E140" t="str">
        <f t="shared" si="2"/>
        <v>Not Backlog</v>
      </c>
      <c r="F140" t="s">
        <v>192</v>
      </c>
      <c r="G140" t="s">
        <v>27</v>
      </c>
      <c r="H140" t="s">
        <v>1586</v>
      </c>
      <c r="I140" t="str">
        <f>IF(Table2_1[[#This Row],[Order Status]]="Completed", IF(Table2_1[[#This Row],[Delays (min)]]&gt;10,"Delayed", "On Time"), IF(Table2_1[[#This Row],[Order Status]]="In Progress", IF(Table2_1[[#This Row],[Delays (min)]]&gt;10,"Delayed","In Progress"),""))</f>
        <v>Delayed</v>
      </c>
      <c r="J140">
        <v>97</v>
      </c>
      <c r="K140">
        <v>13</v>
      </c>
      <c r="L140" t="s">
        <v>17</v>
      </c>
      <c r="M140" cm="1">
        <f t="array" ref="M140">_xlfn.IFS(
  TRIM(L140)="positive", 3,
  TRIM(L140)="neutral", 2,
  TRIM(L140)="negative", 1
)</f>
        <v>2</v>
      </c>
      <c r="N140" t="s">
        <v>31</v>
      </c>
      <c r="O140" t="s">
        <v>48</v>
      </c>
      <c r="P140" t="s">
        <v>35</v>
      </c>
    </row>
    <row r="141" spans="1:16" x14ac:dyDescent="0.3">
      <c r="A141">
        <v>1140</v>
      </c>
      <c r="B141" t="s">
        <v>248</v>
      </c>
      <c r="C141" s="1">
        <v>45172.625</v>
      </c>
      <c r="D141" t="s">
        <v>37</v>
      </c>
      <c r="E141" t="str">
        <f t="shared" si="2"/>
        <v>Not Backlog</v>
      </c>
      <c r="F141" t="s">
        <v>195</v>
      </c>
      <c r="G141" t="s">
        <v>34</v>
      </c>
      <c r="H141" t="s">
        <v>1590</v>
      </c>
      <c r="I141" t="str">
        <f>IF(Table2_1[[#This Row],[Order Status]]="Completed", IF(Table2_1[[#This Row],[Delays (min)]]&gt;10,"Delayed", "On Time"), IF(Table2_1[[#This Row],[Order Status]]="In Progress", IF(Table2_1[[#This Row],[Delays (min)]]&gt;10,"Delayed","In Progress"),""))</f>
        <v>In Progress</v>
      </c>
      <c r="J141">
        <v>117</v>
      </c>
      <c r="K141">
        <v>8</v>
      </c>
      <c r="L141" t="s">
        <v>17</v>
      </c>
      <c r="M141" cm="1">
        <f t="array" ref="M141">_xlfn.IFS(
  TRIM(L141)="positive", 3,
  TRIM(L141)="neutral", 2,
  TRIM(L141)="negative", 1
)</f>
        <v>2</v>
      </c>
      <c r="N141" t="s">
        <v>43</v>
      </c>
      <c r="O141" t="s">
        <v>48</v>
      </c>
      <c r="P141" t="s">
        <v>20</v>
      </c>
    </row>
    <row r="142" spans="1:16" x14ac:dyDescent="0.3">
      <c r="A142">
        <v>1141</v>
      </c>
      <c r="B142" t="s">
        <v>249</v>
      </c>
      <c r="C142" s="1">
        <v>45171.436111111114</v>
      </c>
      <c r="D142" t="s">
        <v>14</v>
      </c>
      <c r="E142" t="str">
        <f t="shared" si="2"/>
        <v>Not Backlog</v>
      </c>
      <c r="F142" t="s">
        <v>62</v>
      </c>
      <c r="G142" t="s">
        <v>34</v>
      </c>
      <c r="H142" t="s">
        <v>1590</v>
      </c>
      <c r="I142" t="str">
        <f>IF(Table2_1[[#This Row],[Order Status]]="Completed", IF(Table2_1[[#This Row],[Delays (min)]]&gt;10,"Delayed", "On Time"), IF(Table2_1[[#This Row],[Order Status]]="In Progress", IF(Table2_1[[#This Row],[Delays (min)]]&gt;10,"Delayed","In Progress"),""))</f>
        <v>Delayed</v>
      </c>
      <c r="J142">
        <v>126</v>
      </c>
      <c r="K142">
        <v>19</v>
      </c>
      <c r="L142" t="s">
        <v>17</v>
      </c>
      <c r="M142" cm="1">
        <f t="array" ref="M142">_xlfn.IFS(
  TRIM(L142)="positive", 3,
  TRIM(L142)="neutral", 2,
  TRIM(L142)="negative", 1
)</f>
        <v>2</v>
      </c>
      <c r="N142" t="s">
        <v>18</v>
      </c>
      <c r="O142" t="s">
        <v>19</v>
      </c>
      <c r="P142" t="s">
        <v>35</v>
      </c>
    </row>
    <row r="143" spans="1:16" x14ac:dyDescent="0.3">
      <c r="A143">
        <v>1142</v>
      </c>
      <c r="B143" t="s">
        <v>250</v>
      </c>
      <c r="C143" s="1">
        <v>45175.418749999997</v>
      </c>
      <c r="D143" t="s">
        <v>37</v>
      </c>
      <c r="E143" t="str">
        <f t="shared" si="2"/>
        <v>Backlog</v>
      </c>
      <c r="F143" t="s">
        <v>71</v>
      </c>
      <c r="G143" t="s">
        <v>34</v>
      </c>
      <c r="H143" t="s">
        <v>1590</v>
      </c>
      <c r="I143" t="str">
        <f>IF(Table2_1[[#This Row],[Order Status]]="Completed", IF(Table2_1[[#This Row],[Delays (min)]]&gt;10,"Delayed", "On Time"), IF(Table2_1[[#This Row],[Order Status]]="In Progress", IF(Table2_1[[#This Row],[Delays (min)]]&gt;10,"Delayed","In Progress"),""))</f>
        <v>Delayed</v>
      </c>
      <c r="J143">
        <v>138</v>
      </c>
      <c r="K143">
        <v>21</v>
      </c>
      <c r="L143" t="s">
        <v>28</v>
      </c>
      <c r="M143" cm="1">
        <f t="array" ref="M143">_xlfn.IFS(
  TRIM(L143)="positive", 3,
  TRIM(L143)="neutral", 2,
  TRIM(L143)="negative", 1
)</f>
        <v>1</v>
      </c>
      <c r="N143" t="s">
        <v>24</v>
      </c>
      <c r="O143" t="s">
        <v>1591</v>
      </c>
      <c r="P143" t="s">
        <v>35</v>
      </c>
    </row>
    <row r="144" spans="1:16" x14ac:dyDescent="0.3">
      <c r="A144">
        <v>1143</v>
      </c>
      <c r="B144" t="s">
        <v>251</v>
      </c>
      <c r="C144" s="1">
        <v>45177.487500000003</v>
      </c>
      <c r="D144" t="s">
        <v>14</v>
      </c>
      <c r="E144" t="str">
        <f t="shared" si="2"/>
        <v>Not Backlog</v>
      </c>
      <c r="F144" t="s">
        <v>192</v>
      </c>
      <c r="G144" t="s">
        <v>27</v>
      </c>
      <c r="H144" t="s">
        <v>1588</v>
      </c>
      <c r="I144" t="str">
        <f>IF(Table2_1[[#This Row],[Order Status]]="Completed", IF(Table2_1[[#This Row],[Delays (min)]]&gt;10,"Delayed", "On Time"), IF(Table2_1[[#This Row],[Order Status]]="In Progress", IF(Table2_1[[#This Row],[Delays (min)]]&gt;10,"Delayed","In Progress"),""))</f>
        <v>Delayed</v>
      </c>
      <c r="J144">
        <v>223</v>
      </c>
      <c r="K144">
        <v>12</v>
      </c>
      <c r="L144" t="s">
        <v>28</v>
      </c>
      <c r="M144" cm="1">
        <f t="array" ref="M144">_xlfn.IFS(
  TRIM(L144)="positive", 3,
  TRIM(L144)="neutral", 2,
  TRIM(L144)="negative", 1
)</f>
        <v>1</v>
      </c>
      <c r="N144" t="s">
        <v>39</v>
      </c>
      <c r="O144" t="s">
        <v>48</v>
      </c>
      <c r="P144" t="s">
        <v>40</v>
      </c>
    </row>
    <row r="145" spans="1:16" x14ac:dyDescent="0.3">
      <c r="A145">
        <v>1144</v>
      </c>
      <c r="B145" t="s">
        <v>252</v>
      </c>
      <c r="C145" s="1">
        <v>45177.706944444442</v>
      </c>
      <c r="D145" t="s">
        <v>14</v>
      </c>
      <c r="E145" t="str">
        <f t="shared" si="2"/>
        <v>Not Backlog</v>
      </c>
      <c r="F145" t="s">
        <v>172</v>
      </c>
      <c r="G145" t="s">
        <v>34</v>
      </c>
      <c r="H145" t="s">
        <v>1588</v>
      </c>
      <c r="I145" t="str">
        <f>IF(Table2_1[[#This Row],[Order Status]]="Completed", IF(Table2_1[[#This Row],[Delays (min)]]&gt;10,"Delayed", "On Time"), IF(Table2_1[[#This Row],[Order Status]]="In Progress", IF(Table2_1[[#This Row],[Delays (min)]]&gt;10,"Delayed","In Progress"),""))</f>
        <v>Delayed</v>
      </c>
      <c r="J145">
        <v>215</v>
      </c>
      <c r="K145">
        <v>24</v>
      </c>
      <c r="L145" t="s">
        <v>28</v>
      </c>
      <c r="M145" cm="1">
        <f t="array" ref="M145">_xlfn.IFS(
  TRIM(L145)="positive", 3,
  TRIM(L145)="neutral", 2,
  TRIM(L145)="negative", 1
)</f>
        <v>1</v>
      </c>
      <c r="N145" t="s">
        <v>43</v>
      </c>
      <c r="O145" t="s">
        <v>19</v>
      </c>
      <c r="P145" t="s">
        <v>35</v>
      </c>
    </row>
    <row r="146" spans="1:16" x14ac:dyDescent="0.3">
      <c r="A146">
        <v>1145</v>
      </c>
      <c r="B146" t="s">
        <v>253</v>
      </c>
      <c r="C146" s="1">
        <v>45177.384027777778</v>
      </c>
      <c r="D146" t="s">
        <v>14</v>
      </c>
      <c r="E146" t="str">
        <f t="shared" si="2"/>
        <v>Not Backlog</v>
      </c>
      <c r="F146" t="s">
        <v>94</v>
      </c>
      <c r="G146" t="s">
        <v>27</v>
      </c>
      <c r="H146" t="s">
        <v>1590</v>
      </c>
      <c r="I146" t="str">
        <f>IF(Table2_1[[#This Row],[Order Status]]="Completed", IF(Table2_1[[#This Row],[Delays (min)]]&gt;10,"Delayed", "On Time"), IF(Table2_1[[#This Row],[Order Status]]="In Progress", IF(Table2_1[[#This Row],[Delays (min)]]&gt;10,"Delayed","In Progress"),""))</f>
        <v>Delayed</v>
      </c>
      <c r="J146">
        <v>221</v>
      </c>
      <c r="K146">
        <v>16</v>
      </c>
      <c r="L146" t="s">
        <v>28</v>
      </c>
      <c r="M146" cm="1">
        <f t="array" ref="M146">_xlfn.IFS(
  TRIM(L146)="positive", 3,
  TRIM(L146)="neutral", 2,
  TRIM(L146)="negative", 1
)</f>
        <v>1</v>
      </c>
      <c r="N146" t="s">
        <v>43</v>
      </c>
      <c r="O146" t="s">
        <v>19</v>
      </c>
      <c r="P146" t="s">
        <v>20</v>
      </c>
    </row>
    <row r="147" spans="1:16" x14ac:dyDescent="0.3">
      <c r="A147">
        <v>1146</v>
      </c>
      <c r="B147" t="s">
        <v>254</v>
      </c>
      <c r="C147" s="1">
        <v>45173.547222222223</v>
      </c>
      <c r="D147" t="s">
        <v>37</v>
      </c>
      <c r="E147" t="str">
        <f t="shared" si="2"/>
        <v>Backlog</v>
      </c>
      <c r="F147" t="s">
        <v>229</v>
      </c>
      <c r="G147" t="s">
        <v>34</v>
      </c>
      <c r="H147" t="s">
        <v>1589</v>
      </c>
      <c r="I147" t="str">
        <f>IF(Table2_1[[#This Row],[Order Status]]="Completed", IF(Table2_1[[#This Row],[Delays (min)]]&gt;10,"Delayed", "On Time"), IF(Table2_1[[#This Row],[Order Status]]="In Progress", IF(Table2_1[[#This Row],[Delays (min)]]&gt;10,"Delayed","In Progress"),""))</f>
        <v>Delayed</v>
      </c>
      <c r="J147">
        <v>172</v>
      </c>
      <c r="K147">
        <v>15</v>
      </c>
      <c r="L147" t="s">
        <v>28</v>
      </c>
      <c r="M147" cm="1">
        <f t="array" ref="M147">_xlfn.IFS(
  TRIM(L147)="positive", 3,
  TRIM(L147)="neutral", 2,
  TRIM(L147)="negative", 1
)</f>
        <v>1</v>
      </c>
      <c r="N147" t="s">
        <v>18</v>
      </c>
      <c r="O147" t="s">
        <v>1591</v>
      </c>
      <c r="P147" t="s">
        <v>20</v>
      </c>
    </row>
    <row r="148" spans="1:16" x14ac:dyDescent="0.3">
      <c r="A148">
        <v>1147</v>
      </c>
      <c r="B148" t="s">
        <v>255</v>
      </c>
      <c r="C148" s="1">
        <v>45170.42291666667</v>
      </c>
      <c r="D148" t="s">
        <v>14</v>
      </c>
      <c r="E148" t="str">
        <f t="shared" si="2"/>
        <v>Not Backlog</v>
      </c>
      <c r="F148" t="s">
        <v>256</v>
      </c>
      <c r="G148" t="s">
        <v>27</v>
      </c>
      <c r="H148" t="s">
        <v>1589</v>
      </c>
      <c r="I148" t="str">
        <f>IF(Table2_1[[#This Row],[Order Status]]="Completed", IF(Table2_1[[#This Row],[Delays (min)]]&gt;10,"Delayed", "On Time"), IF(Table2_1[[#This Row],[Order Status]]="In Progress", IF(Table2_1[[#This Row],[Delays (min)]]&gt;10,"Delayed","In Progress"),""))</f>
        <v>On Time</v>
      </c>
      <c r="J148">
        <v>71</v>
      </c>
      <c r="K148">
        <v>3</v>
      </c>
      <c r="L148" t="s">
        <v>28</v>
      </c>
      <c r="M148" cm="1">
        <f t="array" ref="M148">_xlfn.IFS(
  TRIM(L148)="positive", 3,
  TRIM(L148)="neutral", 2,
  TRIM(L148)="negative", 1
)</f>
        <v>1</v>
      </c>
      <c r="N148" t="s">
        <v>43</v>
      </c>
      <c r="O148" t="s">
        <v>48</v>
      </c>
      <c r="P148" t="s">
        <v>20</v>
      </c>
    </row>
    <row r="149" spans="1:16" x14ac:dyDescent="0.3">
      <c r="A149">
        <v>1148</v>
      </c>
      <c r="B149" t="s">
        <v>257</v>
      </c>
      <c r="C149" s="1">
        <v>45175.380555555559</v>
      </c>
      <c r="D149" t="s">
        <v>37</v>
      </c>
      <c r="E149" t="str">
        <f t="shared" si="2"/>
        <v>Backlog</v>
      </c>
      <c r="F149" t="s">
        <v>258</v>
      </c>
      <c r="G149" t="s">
        <v>16</v>
      </c>
      <c r="H149" t="s">
        <v>1588</v>
      </c>
      <c r="I149" t="str">
        <f>IF(Table2_1[[#This Row],[Order Status]]="Completed", IF(Table2_1[[#This Row],[Delays (min)]]&gt;10,"Delayed", "On Time"), IF(Table2_1[[#This Row],[Order Status]]="In Progress", IF(Table2_1[[#This Row],[Delays (min)]]&gt;10,"Delayed","In Progress"),""))</f>
        <v>Delayed</v>
      </c>
      <c r="J149">
        <v>183</v>
      </c>
      <c r="K149">
        <v>14</v>
      </c>
      <c r="L149" t="s">
        <v>17</v>
      </c>
      <c r="M149" cm="1">
        <f t="array" ref="M149">_xlfn.IFS(
  TRIM(L149)="positive", 3,
  TRIM(L149)="neutral", 2,
  TRIM(L149)="negative", 1
)</f>
        <v>2</v>
      </c>
      <c r="N149" t="s">
        <v>24</v>
      </c>
      <c r="O149" t="s">
        <v>1591</v>
      </c>
      <c r="P149" t="s">
        <v>35</v>
      </c>
    </row>
    <row r="150" spans="1:16" x14ac:dyDescent="0.3">
      <c r="A150">
        <v>1149</v>
      </c>
      <c r="B150" t="s">
        <v>259</v>
      </c>
      <c r="C150" s="1">
        <v>45170.615277777775</v>
      </c>
      <c r="D150" t="s">
        <v>37</v>
      </c>
      <c r="E150" t="str">
        <f t="shared" si="2"/>
        <v>Backlog</v>
      </c>
      <c r="F150" t="s">
        <v>45</v>
      </c>
      <c r="G150" t="s">
        <v>34</v>
      </c>
      <c r="H150" t="s">
        <v>1586</v>
      </c>
      <c r="I150" t="str">
        <f>IF(Table2_1[[#This Row],[Order Status]]="Completed", IF(Table2_1[[#This Row],[Delays (min)]]&gt;10,"Delayed", "On Time"), IF(Table2_1[[#This Row],[Order Status]]="In Progress", IF(Table2_1[[#This Row],[Delays (min)]]&gt;10,"Delayed","In Progress"),""))</f>
        <v>Delayed</v>
      </c>
      <c r="J150">
        <v>64</v>
      </c>
      <c r="K150">
        <v>25</v>
      </c>
      <c r="L150" t="s">
        <v>23</v>
      </c>
      <c r="M150" cm="1">
        <f t="array" ref="M150">_xlfn.IFS(
  TRIM(L150)="positive", 3,
  TRIM(L150)="neutral", 2,
  TRIM(L150)="negative", 1
)</f>
        <v>3</v>
      </c>
      <c r="N150" t="s">
        <v>39</v>
      </c>
      <c r="O150" t="s">
        <v>19</v>
      </c>
      <c r="P150" t="s">
        <v>20</v>
      </c>
    </row>
    <row r="151" spans="1:16" x14ac:dyDescent="0.3">
      <c r="A151">
        <v>1150</v>
      </c>
      <c r="B151" t="s">
        <v>260</v>
      </c>
      <c r="C151" s="1">
        <v>45172.675000000003</v>
      </c>
      <c r="D151" t="s">
        <v>14</v>
      </c>
      <c r="E151" t="str">
        <f t="shared" si="2"/>
        <v>Not Backlog</v>
      </c>
      <c r="F151" t="s">
        <v>215</v>
      </c>
      <c r="G151" t="s">
        <v>27</v>
      </c>
      <c r="H151" t="s">
        <v>1590</v>
      </c>
      <c r="I151" t="str">
        <f>IF(Table2_1[[#This Row],[Order Status]]="Completed", IF(Table2_1[[#This Row],[Delays (min)]]&gt;10,"Delayed", "On Time"), IF(Table2_1[[#This Row],[Order Status]]="In Progress", IF(Table2_1[[#This Row],[Delays (min)]]&gt;10,"Delayed","In Progress"),""))</f>
        <v>On Time</v>
      </c>
      <c r="J151">
        <v>106</v>
      </c>
      <c r="K151">
        <v>10</v>
      </c>
      <c r="L151" t="s">
        <v>17</v>
      </c>
      <c r="M151" cm="1">
        <f t="array" ref="M151">_xlfn.IFS(
  TRIM(L151)="positive", 3,
  TRIM(L151)="neutral", 2,
  TRIM(L151)="negative", 1
)</f>
        <v>2</v>
      </c>
      <c r="N151" t="s">
        <v>39</v>
      </c>
      <c r="O151" t="s">
        <v>48</v>
      </c>
      <c r="P151" t="s">
        <v>35</v>
      </c>
    </row>
    <row r="152" spans="1:16" x14ac:dyDescent="0.3">
      <c r="A152">
        <v>1151</v>
      </c>
      <c r="B152" t="s">
        <v>261</v>
      </c>
      <c r="C152" s="1">
        <v>45170.37222222222</v>
      </c>
      <c r="D152" t="s">
        <v>14</v>
      </c>
      <c r="E152" t="str">
        <f t="shared" si="2"/>
        <v>Not Backlog</v>
      </c>
      <c r="F152" t="s">
        <v>262</v>
      </c>
      <c r="G152" t="s">
        <v>27</v>
      </c>
      <c r="H152" t="s">
        <v>1587</v>
      </c>
      <c r="I152" t="str">
        <f>IF(Table2_1[[#This Row],[Order Status]]="Completed", IF(Table2_1[[#This Row],[Delays (min)]]&gt;10,"Delayed", "On Time"), IF(Table2_1[[#This Row],[Order Status]]="In Progress", IF(Table2_1[[#This Row],[Delays (min)]]&gt;10,"Delayed","In Progress"),""))</f>
        <v>Delayed</v>
      </c>
      <c r="J152">
        <v>213</v>
      </c>
      <c r="K152">
        <v>15</v>
      </c>
      <c r="L152" t="s">
        <v>28</v>
      </c>
      <c r="M152" cm="1">
        <f t="array" ref="M152">_xlfn.IFS(
  TRIM(L152)="positive", 3,
  TRIM(L152)="neutral", 2,
  TRIM(L152)="negative", 1
)</f>
        <v>1</v>
      </c>
      <c r="N152" t="s">
        <v>24</v>
      </c>
      <c r="O152" t="s">
        <v>48</v>
      </c>
      <c r="P152" t="s">
        <v>20</v>
      </c>
    </row>
    <row r="153" spans="1:16" x14ac:dyDescent="0.3">
      <c r="A153">
        <v>1152</v>
      </c>
      <c r="B153" t="s">
        <v>263</v>
      </c>
      <c r="C153" s="1">
        <v>45177.533333333333</v>
      </c>
      <c r="D153" t="s">
        <v>14</v>
      </c>
      <c r="E153" t="str">
        <f t="shared" si="2"/>
        <v>Not Backlog</v>
      </c>
      <c r="F153" t="s">
        <v>138</v>
      </c>
      <c r="G153" t="s">
        <v>16</v>
      </c>
      <c r="H153" t="s">
        <v>1588</v>
      </c>
      <c r="I153" t="str">
        <f>IF(Table2_1[[#This Row],[Order Status]]="Completed", IF(Table2_1[[#This Row],[Delays (min)]]&gt;10,"Delayed", "On Time"), IF(Table2_1[[#This Row],[Order Status]]="In Progress", IF(Table2_1[[#This Row],[Delays (min)]]&gt;10,"Delayed","In Progress"),""))</f>
        <v>Delayed</v>
      </c>
      <c r="J153">
        <v>179</v>
      </c>
      <c r="K153">
        <v>19</v>
      </c>
      <c r="L153" t="s">
        <v>23</v>
      </c>
      <c r="M153" cm="1">
        <f t="array" ref="M153">_xlfn.IFS(
  TRIM(L153)="positive", 3,
  TRIM(L153)="neutral", 2,
  TRIM(L153)="negative", 1
)</f>
        <v>3</v>
      </c>
      <c r="N153" t="s">
        <v>39</v>
      </c>
      <c r="O153" t="s">
        <v>48</v>
      </c>
      <c r="P153" t="s">
        <v>20</v>
      </c>
    </row>
    <row r="154" spans="1:16" x14ac:dyDescent="0.3">
      <c r="A154">
        <v>1153</v>
      </c>
      <c r="B154" t="s">
        <v>264</v>
      </c>
      <c r="C154" s="1">
        <v>45177.647916666669</v>
      </c>
      <c r="D154" t="s">
        <v>14</v>
      </c>
      <c r="E154" t="str">
        <f t="shared" si="2"/>
        <v>Not Backlog</v>
      </c>
      <c r="F154" t="s">
        <v>265</v>
      </c>
      <c r="G154" t="s">
        <v>16</v>
      </c>
      <c r="H154" t="s">
        <v>1590</v>
      </c>
      <c r="I154" t="str">
        <f>IF(Table2_1[[#This Row],[Order Status]]="Completed", IF(Table2_1[[#This Row],[Delays (min)]]&gt;10,"Delayed", "On Time"), IF(Table2_1[[#This Row],[Order Status]]="In Progress", IF(Table2_1[[#This Row],[Delays (min)]]&gt;10,"Delayed","In Progress"),""))</f>
        <v>Delayed</v>
      </c>
      <c r="J154">
        <v>162</v>
      </c>
      <c r="K154">
        <v>13</v>
      </c>
      <c r="L154" t="s">
        <v>23</v>
      </c>
      <c r="M154" cm="1">
        <f t="array" ref="M154">_xlfn.IFS(
  TRIM(L154)="positive", 3,
  TRIM(L154)="neutral", 2,
  TRIM(L154)="negative", 1
)</f>
        <v>3</v>
      </c>
      <c r="N154" t="s">
        <v>24</v>
      </c>
      <c r="O154" t="s">
        <v>1591</v>
      </c>
      <c r="P154" t="s">
        <v>40</v>
      </c>
    </row>
    <row r="155" spans="1:16" x14ac:dyDescent="0.3">
      <c r="A155">
        <v>1154</v>
      </c>
      <c r="B155" t="s">
        <v>266</v>
      </c>
      <c r="C155" s="1">
        <v>45173.571527777778</v>
      </c>
      <c r="D155" t="s">
        <v>37</v>
      </c>
      <c r="E155" t="str">
        <f t="shared" si="2"/>
        <v>Backlog</v>
      </c>
      <c r="F155" t="s">
        <v>267</v>
      </c>
      <c r="G155" t="s">
        <v>34</v>
      </c>
      <c r="H155" t="s">
        <v>1586</v>
      </c>
      <c r="I155" t="str">
        <f>IF(Table2_1[[#This Row],[Order Status]]="Completed", IF(Table2_1[[#This Row],[Delays (min)]]&gt;10,"Delayed", "On Time"), IF(Table2_1[[#This Row],[Order Status]]="In Progress", IF(Table2_1[[#This Row],[Delays (min)]]&gt;10,"Delayed","In Progress"),""))</f>
        <v>Delayed</v>
      </c>
      <c r="J155">
        <v>215</v>
      </c>
      <c r="K155">
        <v>12</v>
      </c>
      <c r="L155" t="s">
        <v>28</v>
      </c>
      <c r="M155" cm="1">
        <f t="array" ref="M155">_xlfn.IFS(
  TRIM(L155)="positive", 3,
  TRIM(L155)="neutral", 2,
  TRIM(L155)="negative", 1
)</f>
        <v>1</v>
      </c>
      <c r="N155" t="s">
        <v>43</v>
      </c>
      <c r="O155" t="s">
        <v>19</v>
      </c>
      <c r="P155" t="s">
        <v>35</v>
      </c>
    </row>
    <row r="156" spans="1:16" x14ac:dyDescent="0.3">
      <c r="A156">
        <v>1155</v>
      </c>
      <c r="B156" t="s">
        <v>268</v>
      </c>
      <c r="C156" s="1">
        <v>45175.570833333331</v>
      </c>
      <c r="D156" t="s">
        <v>37</v>
      </c>
      <c r="E156" t="str">
        <f t="shared" si="2"/>
        <v>Backlog</v>
      </c>
      <c r="F156" t="s">
        <v>157</v>
      </c>
      <c r="G156" t="s">
        <v>34</v>
      </c>
      <c r="H156" t="s">
        <v>1589</v>
      </c>
      <c r="I156" t="str">
        <f>IF(Table2_1[[#This Row],[Order Status]]="Completed", IF(Table2_1[[#This Row],[Delays (min)]]&gt;10,"Delayed", "On Time"), IF(Table2_1[[#This Row],[Order Status]]="In Progress", IF(Table2_1[[#This Row],[Delays (min)]]&gt;10,"Delayed","In Progress"),""))</f>
        <v>Delayed</v>
      </c>
      <c r="J156">
        <v>165</v>
      </c>
      <c r="K156">
        <v>15</v>
      </c>
      <c r="L156" t="s">
        <v>28</v>
      </c>
      <c r="M156" cm="1">
        <f t="array" ref="M156">_xlfn.IFS(
  TRIM(L156)="positive", 3,
  TRIM(L156)="neutral", 2,
  TRIM(L156)="negative", 1
)</f>
        <v>1</v>
      </c>
      <c r="N156" t="s">
        <v>31</v>
      </c>
      <c r="O156" t="s">
        <v>19</v>
      </c>
      <c r="P156" t="s">
        <v>40</v>
      </c>
    </row>
    <row r="157" spans="1:16" x14ac:dyDescent="0.3">
      <c r="A157">
        <v>1156</v>
      </c>
      <c r="B157" t="s">
        <v>269</v>
      </c>
      <c r="C157" s="1">
        <v>45176.427083333336</v>
      </c>
      <c r="D157" t="s">
        <v>14</v>
      </c>
      <c r="E157" t="str">
        <f t="shared" si="2"/>
        <v>Not Backlog</v>
      </c>
      <c r="F157" t="s">
        <v>125</v>
      </c>
      <c r="G157" t="s">
        <v>34</v>
      </c>
      <c r="H157" t="s">
        <v>1588</v>
      </c>
      <c r="I157" t="str">
        <f>IF(Table2_1[[#This Row],[Order Status]]="Completed", IF(Table2_1[[#This Row],[Delays (min)]]&gt;10,"Delayed", "On Time"), IF(Table2_1[[#This Row],[Order Status]]="In Progress", IF(Table2_1[[#This Row],[Delays (min)]]&gt;10,"Delayed","In Progress"),""))</f>
        <v>Delayed</v>
      </c>
      <c r="J157">
        <v>108</v>
      </c>
      <c r="K157">
        <v>14</v>
      </c>
      <c r="L157" t="s">
        <v>28</v>
      </c>
      <c r="M157" cm="1">
        <f t="array" ref="M157">_xlfn.IFS(
  TRIM(L157)="positive", 3,
  TRIM(L157)="neutral", 2,
  TRIM(L157)="negative", 1
)</f>
        <v>1</v>
      </c>
      <c r="N157" t="s">
        <v>18</v>
      </c>
      <c r="O157" t="s">
        <v>48</v>
      </c>
      <c r="P157" t="s">
        <v>40</v>
      </c>
    </row>
    <row r="158" spans="1:16" x14ac:dyDescent="0.3">
      <c r="A158">
        <v>1157</v>
      </c>
      <c r="B158" t="s">
        <v>270</v>
      </c>
      <c r="C158" s="1">
        <v>45170.368750000001</v>
      </c>
      <c r="D158" t="s">
        <v>37</v>
      </c>
      <c r="E158" t="str">
        <f t="shared" si="2"/>
        <v>Not Backlog</v>
      </c>
      <c r="F158" t="s">
        <v>174</v>
      </c>
      <c r="G158" t="s">
        <v>34</v>
      </c>
      <c r="H158" t="s">
        <v>1588</v>
      </c>
      <c r="I158" t="str">
        <f>IF(Table2_1[[#This Row],[Order Status]]="Completed", IF(Table2_1[[#This Row],[Delays (min)]]&gt;10,"Delayed", "On Time"), IF(Table2_1[[#This Row],[Order Status]]="In Progress", IF(Table2_1[[#This Row],[Delays (min)]]&gt;10,"Delayed","In Progress"),""))</f>
        <v>In Progress</v>
      </c>
      <c r="J158">
        <v>147</v>
      </c>
      <c r="K158">
        <v>10</v>
      </c>
      <c r="L158" t="s">
        <v>17</v>
      </c>
      <c r="M158" cm="1">
        <f t="array" ref="M158">_xlfn.IFS(
  TRIM(L158)="positive", 3,
  TRIM(L158)="neutral", 2,
  TRIM(L158)="negative", 1
)</f>
        <v>2</v>
      </c>
      <c r="N158" t="s">
        <v>31</v>
      </c>
      <c r="O158" t="s">
        <v>48</v>
      </c>
      <c r="P158" t="s">
        <v>40</v>
      </c>
    </row>
    <row r="159" spans="1:16" x14ac:dyDescent="0.3">
      <c r="A159">
        <v>1158</v>
      </c>
      <c r="B159" t="s">
        <v>271</v>
      </c>
      <c r="C159" s="1">
        <v>45174.459027777775</v>
      </c>
      <c r="D159" t="s">
        <v>37</v>
      </c>
      <c r="E159" t="str">
        <f t="shared" si="2"/>
        <v>Not Backlog</v>
      </c>
      <c r="F159" t="s">
        <v>272</v>
      </c>
      <c r="G159" t="s">
        <v>27</v>
      </c>
      <c r="H159" t="s">
        <v>1590</v>
      </c>
      <c r="I159" t="str">
        <f>IF(Table2_1[[#This Row],[Order Status]]="Completed", IF(Table2_1[[#This Row],[Delays (min)]]&gt;10,"Delayed", "On Time"), IF(Table2_1[[#This Row],[Order Status]]="In Progress", IF(Table2_1[[#This Row],[Delays (min)]]&gt;10,"Delayed","In Progress"),""))</f>
        <v>In Progress</v>
      </c>
      <c r="J159">
        <v>83</v>
      </c>
      <c r="K159">
        <v>8</v>
      </c>
      <c r="L159" t="s">
        <v>23</v>
      </c>
      <c r="M159" cm="1">
        <f t="array" ref="M159">_xlfn.IFS(
  TRIM(L159)="positive", 3,
  TRIM(L159)="neutral", 2,
  TRIM(L159)="negative", 1
)</f>
        <v>3</v>
      </c>
      <c r="N159" t="s">
        <v>43</v>
      </c>
      <c r="O159" t="s">
        <v>48</v>
      </c>
      <c r="P159" t="s">
        <v>35</v>
      </c>
    </row>
    <row r="160" spans="1:16" x14ac:dyDescent="0.3">
      <c r="A160">
        <v>1159</v>
      </c>
      <c r="B160" t="s">
        <v>273</v>
      </c>
      <c r="C160" s="1">
        <v>45176.510416666664</v>
      </c>
      <c r="D160" t="s">
        <v>14</v>
      </c>
      <c r="E160" t="str">
        <f t="shared" si="2"/>
        <v>Not Backlog</v>
      </c>
      <c r="F160" t="s">
        <v>195</v>
      </c>
      <c r="G160" t="s">
        <v>34</v>
      </c>
      <c r="H160" t="s">
        <v>1586</v>
      </c>
      <c r="I160" t="str">
        <f>IF(Table2_1[[#This Row],[Order Status]]="Completed", IF(Table2_1[[#This Row],[Delays (min)]]&gt;10,"Delayed", "On Time"), IF(Table2_1[[#This Row],[Order Status]]="In Progress", IF(Table2_1[[#This Row],[Delays (min)]]&gt;10,"Delayed","In Progress"),""))</f>
        <v>Delayed</v>
      </c>
      <c r="J160">
        <v>197</v>
      </c>
      <c r="K160">
        <v>22</v>
      </c>
      <c r="L160" t="s">
        <v>17</v>
      </c>
      <c r="M160" cm="1">
        <f t="array" ref="M160">_xlfn.IFS(
  TRIM(L160)="positive", 3,
  TRIM(L160)="neutral", 2,
  TRIM(L160)="negative", 1
)</f>
        <v>2</v>
      </c>
      <c r="N160" t="s">
        <v>31</v>
      </c>
      <c r="O160" t="s">
        <v>19</v>
      </c>
      <c r="P160" t="s">
        <v>35</v>
      </c>
    </row>
    <row r="161" spans="1:16" x14ac:dyDescent="0.3">
      <c r="A161">
        <v>1160</v>
      </c>
      <c r="B161" t="s">
        <v>274</v>
      </c>
      <c r="C161" s="1">
        <v>45175.411111111112</v>
      </c>
      <c r="D161" t="s">
        <v>37</v>
      </c>
      <c r="E161" t="str">
        <f t="shared" si="2"/>
        <v>Backlog</v>
      </c>
      <c r="F161" t="s">
        <v>256</v>
      </c>
      <c r="G161" t="s">
        <v>16</v>
      </c>
      <c r="H161" t="s">
        <v>1587</v>
      </c>
      <c r="I161" t="str">
        <f>IF(Table2_1[[#This Row],[Order Status]]="Completed", IF(Table2_1[[#This Row],[Delays (min)]]&gt;10,"Delayed", "On Time"), IF(Table2_1[[#This Row],[Order Status]]="In Progress", IF(Table2_1[[#This Row],[Delays (min)]]&gt;10,"Delayed","In Progress"),""))</f>
        <v>Delayed</v>
      </c>
      <c r="J161">
        <v>214</v>
      </c>
      <c r="K161">
        <v>14</v>
      </c>
      <c r="L161" t="s">
        <v>23</v>
      </c>
      <c r="M161" cm="1">
        <f t="array" ref="M161">_xlfn.IFS(
  TRIM(L161)="positive", 3,
  TRIM(L161)="neutral", 2,
  TRIM(L161)="negative", 1
)</f>
        <v>3</v>
      </c>
      <c r="N161" t="s">
        <v>31</v>
      </c>
      <c r="O161" t="s">
        <v>48</v>
      </c>
      <c r="P161" t="s">
        <v>35</v>
      </c>
    </row>
    <row r="162" spans="1:16" x14ac:dyDescent="0.3">
      <c r="A162">
        <v>1161</v>
      </c>
      <c r="B162" t="s">
        <v>275</v>
      </c>
      <c r="C162" s="1">
        <v>45171.395138888889</v>
      </c>
      <c r="D162" t="s">
        <v>14</v>
      </c>
      <c r="E162" t="str">
        <f t="shared" si="2"/>
        <v>Not Backlog</v>
      </c>
      <c r="F162" t="s">
        <v>276</v>
      </c>
      <c r="G162" t="s">
        <v>16</v>
      </c>
      <c r="H162" t="s">
        <v>1586</v>
      </c>
      <c r="I162" t="str">
        <f>IF(Table2_1[[#This Row],[Order Status]]="Completed", IF(Table2_1[[#This Row],[Delays (min)]]&gt;10,"Delayed", "On Time"), IF(Table2_1[[#This Row],[Order Status]]="In Progress", IF(Table2_1[[#This Row],[Delays (min)]]&gt;10,"Delayed","In Progress"),""))</f>
        <v>On Time</v>
      </c>
      <c r="J162">
        <v>188</v>
      </c>
      <c r="K162">
        <v>2</v>
      </c>
      <c r="L162" t="s">
        <v>28</v>
      </c>
      <c r="M162" cm="1">
        <f t="array" ref="M162">_xlfn.IFS(
  TRIM(L162)="positive", 3,
  TRIM(L162)="neutral", 2,
  TRIM(L162)="negative", 1
)</f>
        <v>1</v>
      </c>
      <c r="N162" t="s">
        <v>39</v>
      </c>
      <c r="O162" t="s">
        <v>1591</v>
      </c>
      <c r="P162" t="s">
        <v>35</v>
      </c>
    </row>
    <row r="163" spans="1:16" x14ac:dyDescent="0.3">
      <c r="A163">
        <v>1162</v>
      </c>
      <c r="B163" t="s">
        <v>277</v>
      </c>
      <c r="C163" s="1">
        <v>45172.578472222223</v>
      </c>
      <c r="D163" t="s">
        <v>14</v>
      </c>
      <c r="E163" t="str">
        <f t="shared" si="2"/>
        <v>Not Backlog</v>
      </c>
      <c r="F163" t="s">
        <v>127</v>
      </c>
      <c r="G163" t="s">
        <v>27</v>
      </c>
      <c r="H163" t="s">
        <v>1590</v>
      </c>
      <c r="I163" t="str">
        <f>IF(Table2_1[[#This Row],[Order Status]]="Completed", IF(Table2_1[[#This Row],[Delays (min)]]&gt;10,"Delayed", "On Time"), IF(Table2_1[[#This Row],[Order Status]]="In Progress", IF(Table2_1[[#This Row],[Delays (min)]]&gt;10,"Delayed","In Progress"),""))</f>
        <v>Delayed</v>
      </c>
      <c r="J163">
        <v>118</v>
      </c>
      <c r="K163">
        <v>19</v>
      </c>
      <c r="L163" t="s">
        <v>23</v>
      </c>
      <c r="M163" cm="1">
        <f t="array" ref="M163">_xlfn.IFS(
  TRIM(L163)="positive", 3,
  TRIM(L163)="neutral", 2,
  TRIM(L163)="negative", 1
)</f>
        <v>3</v>
      </c>
      <c r="N163" t="s">
        <v>18</v>
      </c>
      <c r="O163" t="s">
        <v>1591</v>
      </c>
      <c r="P163" t="s">
        <v>20</v>
      </c>
    </row>
    <row r="164" spans="1:16" x14ac:dyDescent="0.3">
      <c r="A164">
        <v>1163</v>
      </c>
      <c r="B164" t="s">
        <v>278</v>
      </c>
      <c r="C164" s="1">
        <v>45171.496527777781</v>
      </c>
      <c r="D164" t="s">
        <v>37</v>
      </c>
      <c r="E164" t="str">
        <f t="shared" si="2"/>
        <v>Not Backlog</v>
      </c>
      <c r="F164" t="s">
        <v>68</v>
      </c>
      <c r="G164" t="s">
        <v>16</v>
      </c>
      <c r="H164" t="s">
        <v>1586</v>
      </c>
      <c r="I164" t="str">
        <f>IF(Table2_1[[#This Row],[Order Status]]="Completed", IF(Table2_1[[#This Row],[Delays (min)]]&gt;10,"Delayed", "On Time"), IF(Table2_1[[#This Row],[Order Status]]="In Progress", IF(Table2_1[[#This Row],[Delays (min)]]&gt;10,"Delayed","In Progress"),""))</f>
        <v>In Progress</v>
      </c>
      <c r="J164">
        <v>78</v>
      </c>
      <c r="K164">
        <v>0</v>
      </c>
      <c r="L164" t="s">
        <v>23</v>
      </c>
      <c r="M164" cm="1">
        <f t="array" ref="M164">_xlfn.IFS(
  TRIM(L164)="positive", 3,
  TRIM(L164)="neutral", 2,
  TRIM(L164)="negative", 1
)</f>
        <v>3</v>
      </c>
      <c r="N164" t="s">
        <v>18</v>
      </c>
      <c r="O164" t="s">
        <v>1591</v>
      </c>
      <c r="P164" t="s">
        <v>35</v>
      </c>
    </row>
    <row r="165" spans="1:16" x14ac:dyDescent="0.3">
      <c r="A165">
        <v>1164</v>
      </c>
      <c r="B165" t="s">
        <v>279</v>
      </c>
      <c r="C165" s="1">
        <v>45172.367361111108</v>
      </c>
      <c r="D165" t="s">
        <v>14</v>
      </c>
      <c r="E165" t="str">
        <f t="shared" si="2"/>
        <v>Not Backlog</v>
      </c>
      <c r="F165" t="s">
        <v>280</v>
      </c>
      <c r="G165" t="s">
        <v>27</v>
      </c>
      <c r="H165" t="s">
        <v>1587</v>
      </c>
      <c r="I165" t="str">
        <f>IF(Table2_1[[#This Row],[Order Status]]="Completed", IF(Table2_1[[#This Row],[Delays (min)]]&gt;10,"Delayed", "On Time"), IF(Table2_1[[#This Row],[Order Status]]="In Progress", IF(Table2_1[[#This Row],[Delays (min)]]&gt;10,"Delayed","In Progress"),""))</f>
        <v>Delayed</v>
      </c>
      <c r="J165">
        <v>236</v>
      </c>
      <c r="K165">
        <v>20</v>
      </c>
      <c r="L165" t="s">
        <v>28</v>
      </c>
      <c r="M165" cm="1">
        <f t="array" ref="M165">_xlfn.IFS(
  TRIM(L165)="positive", 3,
  TRIM(L165)="neutral", 2,
  TRIM(L165)="negative", 1
)</f>
        <v>1</v>
      </c>
      <c r="N165" t="s">
        <v>39</v>
      </c>
      <c r="O165" t="s">
        <v>1591</v>
      </c>
      <c r="P165" t="s">
        <v>35</v>
      </c>
    </row>
    <row r="166" spans="1:16" x14ac:dyDescent="0.3">
      <c r="A166">
        <v>1165</v>
      </c>
      <c r="B166" t="s">
        <v>281</v>
      </c>
      <c r="C166" s="1">
        <v>45175.450694444444</v>
      </c>
      <c r="D166" t="s">
        <v>37</v>
      </c>
      <c r="E166" t="str">
        <f t="shared" si="2"/>
        <v>Backlog</v>
      </c>
      <c r="F166" t="s">
        <v>157</v>
      </c>
      <c r="G166" t="s">
        <v>16</v>
      </c>
      <c r="H166" t="s">
        <v>1588</v>
      </c>
      <c r="I166" t="str">
        <f>IF(Table2_1[[#This Row],[Order Status]]="Completed", IF(Table2_1[[#This Row],[Delays (min)]]&gt;10,"Delayed", "On Time"), IF(Table2_1[[#This Row],[Order Status]]="In Progress", IF(Table2_1[[#This Row],[Delays (min)]]&gt;10,"Delayed","In Progress"),""))</f>
        <v>Delayed</v>
      </c>
      <c r="J166">
        <v>79</v>
      </c>
      <c r="K166">
        <v>15</v>
      </c>
      <c r="L166" t="s">
        <v>17</v>
      </c>
      <c r="M166" cm="1">
        <f t="array" ref="M166">_xlfn.IFS(
  TRIM(L166)="positive", 3,
  TRIM(L166)="neutral", 2,
  TRIM(L166)="negative", 1
)</f>
        <v>2</v>
      </c>
      <c r="N166" t="s">
        <v>31</v>
      </c>
      <c r="O166" t="s">
        <v>1591</v>
      </c>
      <c r="P166" t="s">
        <v>40</v>
      </c>
    </row>
    <row r="167" spans="1:16" x14ac:dyDescent="0.3">
      <c r="A167">
        <v>1166</v>
      </c>
      <c r="B167" t="s">
        <v>282</v>
      </c>
      <c r="C167" s="1">
        <v>45174.336805555555</v>
      </c>
      <c r="D167" t="s">
        <v>14</v>
      </c>
      <c r="E167" t="str">
        <f t="shared" si="2"/>
        <v>Not Backlog</v>
      </c>
      <c r="F167" t="s">
        <v>283</v>
      </c>
      <c r="G167" t="s">
        <v>27</v>
      </c>
      <c r="H167" t="s">
        <v>1589</v>
      </c>
      <c r="I167" t="str">
        <f>IF(Table2_1[[#This Row],[Order Status]]="Completed", IF(Table2_1[[#This Row],[Delays (min)]]&gt;10,"Delayed", "On Time"), IF(Table2_1[[#This Row],[Order Status]]="In Progress", IF(Table2_1[[#This Row],[Delays (min)]]&gt;10,"Delayed","In Progress"),""))</f>
        <v>Delayed</v>
      </c>
      <c r="J167">
        <v>155</v>
      </c>
      <c r="K167">
        <v>13</v>
      </c>
      <c r="L167" t="s">
        <v>28</v>
      </c>
      <c r="M167" cm="1">
        <f t="array" ref="M167">_xlfn.IFS(
  TRIM(L167)="positive", 3,
  TRIM(L167)="neutral", 2,
  TRIM(L167)="negative", 1
)</f>
        <v>1</v>
      </c>
      <c r="N167" t="s">
        <v>31</v>
      </c>
      <c r="O167" t="s">
        <v>1591</v>
      </c>
      <c r="P167" t="s">
        <v>20</v>
      </c>
    </row>
    <row r="168" spans="1:16" x14ac:dyDescent="0.3">
      <c r="A168">
        <v>1167</v>
      </c>
      <c r="B168" t="s">
        <v>284</v>
      </c>
      <c r="C168" s="1">
        <v>45174.479166666664</v>
      </c>
      <c r="D168" t="s">
        <v>14</v>
      </c>
      <c r="E168" t="str">
        <f t="shared" si="2"/>
        <v>Not Backlog</v>
      </c>
      <c r="F168" t="s">
        <v>127</v>
      </c>
      <c r="G168" t="s">
        <v>34</v>
      </c>
      <c r="H168" t="s">
        <v>1589</v>
      </c>
      <c r="I168" t="str">
        <f>IF(Table2_1[[#This Row],[Order Status]]="Completed", IF(Table2_1[[#This Row],[Delays (min)]]&gt;10,"Delayed", "On Time"), IF(Table2_1[[#This Row],[Order Status]]="In Progress", IF(Table2_1[[#This Row],[Delays (min)]]&gt;10,"Delayed","In Progress"),""))</f>
        <v>On Time</v>
      </c>
      <c r="J168">
        <v>69</v>
      </c>
      <c r="K168">
        <v>8</v>
      </c>
      <c r="L168" t="s">
        <v>23</v>
      </c>
      <c r="M168" cm="1">
        <f t="array" ref="M168">_xlfn.IFS(
  TRIM(L168)="positive", 3,
  TRIM(L168)="neutral", 2,
  TRIM(L168)="negative", 1
)</f>
        <v>3</v>
      </c>
      <c r="N168" t="s">
        <v>18</v>
      </c>
      <c r="O168" t="s">
        <v>1591</v>
      </c>
      <c r="P168" t="s">
        <v>40</v>
      </c>
    </row>
    <row r="169" spans="1:16" x14ac:dyDescent="0.3">
      <c r="A169">
        <v>1168</v>
      </c>
      <c r="B169" t="s">
        <v>285</v>
      </c>
      <c r="C169" s="1">
        <v>45170.675000000003</v>
      </c>
      <c r="D169" t="s">
        <v>14</v>
      </c>
      <c r="E169" t="str">
        <f t="shared" si="2"/>
        <v>Not Backlog</v>
      </c>
      <c r="F169" t="s">
        <v>182</v>
      </c>
      <c r="G169" t="s">
        <v>34</v>
      </c>
      <c r="H169" t="s">
        <v>1587</v>
      </c>
      <c r="I169" t="str">
        <f>IF(Table2_1[[#This Row],[Order Status]]="Completed", IF(Table2_1[[#This Row],[Delays (min)]]&gt;10,"Delayed", "On Time"), IF(Table2_1[[#This Row],[Order Status]]="In Progress", IF(Table2_1[[#This Row],[Delays (min)]]&gt;10,"Delayed","In Progress"),""))</f>
        <v>Delayed</v>
      </c>
      <c r="J169">
        <v>81</v>
      </c>
      <c r="K169">
        <v>15</v>
      </c>
      <c r="L169" t="s">
        <v>23</v>
      </c>
      <c r="M169" cm="1">
        <f t="array" ref="M169">_xlfn.IFS(
  TRIM(L169)="positive", 3,
  TRIM(L169)="neutral", 2,
  TRIM(L169)="negative", 1
)</f>
        <v>3</v>
      </c>
      <c r="N169" t="s">
        <v>39</v>
      </c>
      <c r="O169" t="s">
        <v>19</v>
      </c>
      <c r="P169" t="s">
        <v>63</v>
      </c>
    </row>
    <row r="170" spans="1:16" x14ac:dyDescent="0.3">
      <c r="A170">
        <v>1169</v>
      </c>
      <c r="B170" t="s">
        <v>286</v>
      </c>
      <c r="C170" s="1">
        <v>45170.498611111114</v>
      </c>
      <c r="D170" t="s">
        <v>37</v>
      </c>
      <c r="E170" t="str">
        <f t="shared" si="2"/>
        <v>Not Backlog</v>
      </c>
      <c r="F170" t="s">
        <v>127</v>
      </c>
      <c r="G170" t="s">
        <v>16</v>
      </c>
      <c r="H170" t="s">
        <v>1590</v>
      </c>
      <c r="I170" t="str">
        <f>IF(Table2_1[[#This Row],[Order Status]]="Completed", IF(Table2_1[[#This Row],[Delays (min)]]&gt;10,"Delayed", "On Time"), IF(Table2_1[[#This Row],[Order Status]]="In Progress", IF(Table2_1[[#This Row],[Delays (min)]]&gt;10,"Delayed","In Progress"),""))</f>
        <v>In Progress</v>
      </c>
      <c r="J170">
        <v>223</v>
      </c>
      <c r="K170">
        <v>0</v>
      </c>
      <c r="L170" t="s">
        <v>17</v>
      </c>
      <c r="M170" cm="1">
        <f t="array" ref="M170">_xlfn.IFS(
  TRIM(L170)="positive", 3,
  TRIM(L170)="neutral", 2,
  TRIM(L170)="negative", 1
)</f>
        <v>2</v>
      </c>
      <c r="N170" t="s">
        <v>31</v>
      </c>
      <c r="O170" t="s">
        <v>48</v>
      </c>
      <c r="P170" t="s">
        <v>35</v>
      </c>
    </row>
    <row r="171" spans="1:16" x14ac:dyDescent="0.3">
      <c r="A171">
        <v>1170</v>
      </c>
      <c r="B171" t="s">
        <v>287</v>
      </c>
      <c r="C171" s="1">
        <v>45171.604166666664</v>
      </c>
      <c r="D171" t="s">
        <v>37</v>
      </c>
      <c r="E171" t="str">
        <f t="shared" si="2"/>
        <v>Backlog</v>
      </c>
      <c r="F171" t="s">
        <v>84</v>
      </c>
      <c r="G171" t="s">
        <v>34</v>
      </c>
      <c r="H171" t="s">
        <v>1589</v>
      </c>
      <c r="I171" t="str">
        <f>IF(Table2_1[[#This Row],[Order Status]]="Completed", IF(Table2_1[[#This Row],[Delays (min)]]&gt;10,"Delayed", "On Time"), IF(Table2_1[[#This Row],[Order Status]]="In Progress", IF(Table2_1[[#This Row],[Delays (min)]]&gt;10,"Delayed","In Progress"),""))</f>
        <v>Delayed</v>
      </c>
      <c r="J171">
        <v>64</v>
      </c>
      <c r="K171">
        <v>25</v>
      </c>
      <c r="L171" t="s">
        <v>17</v>
      </c>
      <c r="M171" cm="1">
        <f t="array" ref="M171">_xlfn.IFS(
  TRIM(L171)="positive", 3,
  TRIM(L171)="neutral", 2,
  TRIM(L171)="negative", 1
)</f>
        <v>2</v>
      </c>
      <c r="N171" t="s">
        <v>31</v>
      </c>
      <c r="O171" t="s">
        <v>1591</v>
      </c>
      <c r="P171" t="s">
        <v>35</v>
      </c>
    </row>
    <row r="172" spans="1:16" x14ac:dyDescent="0.3">
      <c r="A172">
        <v>1171</v>
      </c>
      <c r="B172" t="s">
        <v>288</v>
      </c>
      <c r="C172" s="1">
        <v>45177.488194444442</v>
      </c>
      <c r="D172" t="s">
        <v>37</v>
      </c>
      <c r="E172" t="str">
        <f t="shared" si="2"/>
        <v>Backlog</v>
      </c>
      <c r="F172" t="s">
        <v>149</v>
      </c>
      <c r="G172" t="s">
        <v>27</v>
      </c>
      <c r="H172" t="s">
        <v>1586</v>
      </c>
      <c r="I172" t="str">
        <f>IF(Table2_1[[#This Row],[Order Status]]="Completed", IF(Table2_1[[#This Row],[Delays (min)]]&gt;10,"Delayed", "On Time"), IF(Table2_1[[#This Row],[Order Status]]="In Progress", IF(Table2_1[[#This Row],[Delays (min)]]&gt;10,"Delayed","In Progress"),""))</f>
        <v>Delayed</v>
      </c>
      <c r="J172">
        <v>137</v>
      </c>
      <c r="K172">
        <v>23</v>
      </c>
      <c r="L172" t="s">
        <v>23</v>
      </c>
      <c r="M172" cm="1">
        <f t="array" ref="M172">_xlfn.IFS(
  TRIM(L172)="positive", 3,
  TRIM(L172)="neutral", 2,
  TRIM(L172)="negative", 1
)</f>
        <v>3</v>
      </c>
      <c r="N172" t="s">
        <v>31</v>
      </c>
      <c r="O172" t="s">
        <v>19</v>
      </c>
      <c r="P172" t="s">
        <v>40</v>
      </c>
    </row>
    <row r="173" spans="1:16" x14ac:dyDescent="0.3">
      <c r="A173">
        <v>1172</v>
      </c>
      <c r="B173" t="s">
        <v>289</v>
      </c>
      <c r="C173" s="1">
        <v>45171.401388888888</v>
      </c>
      <c r="D173" t="s">
        <v>37</v>
      </c>
      <c r="E173" t="str">
        <f t="shared" si="2"/>
        <v>Not Backlog</v>
      </c>
      <c r="F173" t="s">
        <v>206</v>
      </c>
      <c r="G173" t="s">
        <v>27</v>
      </c>
      <c r="H173" t="s">
        <v>1586</v>
      </c>
      <c r="I173" t="str">
        <f>IF(Table2_1[[#This Row],[Order Status]]="Completed", IF(Table2_1[[#This Row],[Delays (min)]]&gt;10,"Delayed", "On Time"), IF(Table2_1[[#This Row],[Order Status]]="In Progress", IF(Table2_1[[#This Row],[Delays (min)]]&gt;10,"Delayed","In Progress"),""))</f>
        <v>In Progress</v>
      </c>
      <c r="J173">
        <v>175</v>
      </c>
      <c r="K173">
        <v>1</v>
      </c>
      <c r="L173" t="s">
        <v>17</v>
      </c>
      <c r="M173" cm="1">
        <f t="array" ref="M173">_xlfn.IFS(
  TRIM(L173)="positive", 3,
  TRIM(L173)="neutral", 2,
  TRIM(L173)="negative", 1
)</f>
        <v>2</v>
      </c>
      <c r="N173" t="s">
        <v>39</v>
      </c>
      <c r="O173" t="s">
        <v>48</v>
      </c>
      <c r="P173" t="s">
        <v>40</v>
      </c>
    </row>
    <row r="174" spans="1:16" x14ac:dyDescent="0.3">
      <c r="A174">
        <v>1173</v>
      </c>
      <c r="B174" t="s">
        <v>290</v>
      </c>
      <c r="C174" s="1">
        <v>45170.434027777781</v>
      </c>
      <c r="D174" t="s">
        <v>37</v>
      </c>
      <c r="E174" t="str">
        <f t="shared" si="2"/>
        <v>Backlog</v>
      </c>
      <c r="F174" t="s">
        <v>113</v>
      </c>
      <c r="G174" t="s">
        <v>27</v>
      </c>
      <c r="H174" t="s">
        <v>1586</v>
      </c>
      <c r="I174" t="str">
        <f>IF(Table2_1[[#This Row],[Order Status]]="Completed", IF(Table2_1[[#This Row],[Delays (min)]]&gt;10,"Delayed", "On Time"), IF(Table2_1[[#This Row],[Order Status]]="In Progress", IF(Table2_1[[#This Row],[Delays (min)]]&gt;10,"Delayed","In Progress"),""))</f>
        <v>Delayed</v>
      </c>
      <c r="J174">
        <v>121</v>
      </c>
      <c r="K174">
        <v>29</v>
      </c>
      <c r="L174" t="s">
        <v>17</v>
      </c>
      <c r="M174" cm="1">
        <f t="array" ref="M174">_xlfn.IFS(
  TRIM(L174)="positive", 3,
  TRIM(L174)="neutral", 2,
  TRIM(L174)="negative", 1
)</f>
        <v>2</v>
      </c>
      <c r="N174" t="s">
        <v>39</v>
      </c>
      <c r="O174" t="s">
        <v>19</v>
      </c>
      <c r="P174" t="s">
        <v>20</v>
      </c>
    </row>
    <row r="175" spans="1:16" x14ac:dyDescent="0.3">
      <c r="A175">
        <v>1174</v>
      </c>
      <c r="B175" t="s">
        <v>291</v>
      </c>
      <c r="C175" s="1">
        <v>45172.448611111111</v>
      </c>
      <c r="D175" t="s">
        <v>14</v>
      </c>
      <c r="E175" t="str">
        <f t="shared" si="2"/>
        <v>Not Backlog</v>
      </c>
      <c r="F175" t="s">
        <v>138</v>
      </c>
      <c r="G175" t="s">
        <v>34</v>
      </c>
      <c r="H175" t="s">
        <v>1589</v>
      </c>
      <c r="I175" t="str">
        <f>IF(Table2_1[[#This Row],[Order Status]]="Completed", IF(Table2_1[[#This Row],[Delays (min)]]&gt;10,"Delayed", "On Time"), IF(Table2_1[[#This Row],[Order Status]]="In Progress", IF(Table2_1[[#This Row],[Delays (min)]]&gt;10,"Delayed","In Progress"),""))</f>
        <v>On Time</v>
      </c>
      <c r="J175">
        <v>178</v>
      </c>
      <c r="K175">
        <v>10</v>
      </c>
      <c r="L175" t="s">
        <v>17</v>
      </c>
      <c r="M175" cm="1">
        <f t="array" ref="M175">_xlfn.IFS(
  TRIM(L175)="positive", 3,
  TRIM(L175)="neutral", 2,
  TRIM(L175)="negative", 1
)</f>
        <v>2</v>
      </c>
      <c r="N175" t="s">
        <v>24</v>
      </c>
      <c r="O175" t="s">
        <v>1591</v>
      </c>
      <c r="P175" t="s">
        <v>35</v>
      </c>
    </row>
    <row r="176" spans="1:16" x14ac:dyDescent="0.3">
      <c r="A176">
        <v>1175</v>
      </c>
      <c r="B176" t="s">
        <v>292</v>
      </c>
      <c r="C176" s="1">
        <v>45172.384027777778</v>
      </c>
      <c r="D176" t="s">
        <v>37</v>
      </c>
      <c r="E176" t="str">
        <f t="shared" si="2"/>
        <v>Backlog</v>
      </c>
      <c r="F176" t="s">
        <v>92</v>
      </c>
      <c r="G176" t="s">
        <v>34</v>
      </c>
      <c r="H176" t="s">
        <v>1587</v>
      </c>
      <c r="I176" t="str">
        <f>IF(Table2_1[[#This Row],[Order Status]]="Completed", IF(Table2_1[[#This Row],[Delays (min)]]&gt;10,"Delayed", "On Time"), IF(Table2_1[[#This Row],[Order Status]]="In Progress", IF(Table2_1[[#This Row],[Delays (min)]]&gt;10,"Delayed","In Progress"),""))</f>
        <v>Delayed</v>
      </c>
      <c r="J176">
        <v>135</v>
      </c>
      <c r="K176">
        <v>16</v>
      </c>
      <c r="L176" t="s">
        <v>28</v>
      </c>
      <c r="M176" cm="1">
        <f t="array" ref="M176">_xlfn.IFS(
  TRIM(L176)="positive", 3,
  TRIM(L176)="neutral", 2,
  TRIM(L176)="negative", 1
)</f>
        <v>1</v>
      </c>
      <c r="N176" t="s">
        <v>39</v>
      </c>
      <c r="O176" t="s">
        <v>19</v>
      </c>
      <c r="P176" t="s">
        <v>40</v>
      </c>
    </row>
    <row r="177" spans="1:16" x14ac:dyDescent="0.3">
      <c r="A177">
        <v>1176</v>
      </c>
      <c r="B177" t="s">
        <v>293</v>
      </c>
      <c r="C177" s="1">
        <v>45177.413194444445</v>
      </c>
      <c r="D177" t="s">
        <v>14</v>
      </c>
      <c r="E177" t="str">
        <f t="shared" si="2"/>
        <v>Not Backlog</v>
      </c>
      <c r="F177" t="s">
        <v>38</v>
      </c>
      <c r="G177" t="s">
        <v>27</v>
      </c>
      <c r="H177" t="s">
        <v>1586</v>
      </c>
      <c r="I177" t="str">
        <f>IF(Table2_1[[#This Row],[Order Status]]="Completed", IF(Table2_1[[#This Row],[Delays (min)]]&gt;10,"Delayed", "On Time"), IF(Table2_1[[#This Row],[Order Status]]="In Progress", IF(Table2_1[[#This Row],[Delays (min)]]&gt;10,"Delayed","In Progress"),""))</f>
        <v>Delayed</v>
      </c>
      <c r="J177">
        <v>172</v>
      </c>
      <c r="K177">
        <v>12</v>
      </c>
      <c r="L177" t="s">
        <v>28</v>
      </c>
      <c r="M177" cm="1">
        <f t="array" ref="M177">_xlfn.IFS(
  TRIM(L177)="positive", 3,
  TRIM(L177)="neutral", 2,
  TRIM(L177)="negative", 1
)</f>
        <v>1</v>
      </c>
      <c r="N177" t="s">
        <v>39</v>
      </c>
      <c r="O177" t="s">
        <v>1591</v>
      </c>
      <c r="P177" t="s">
        <v>35</v>
      </c>
    </row>
    <row r="178" spans="1:16" x14ac:dyDescent="0.3">
      <c r="A178">
        <v>1177</v>
      </c>
      <c r="B178" t="s">
        <v>294</v>
      </c>
      <c r="C178" s="1">
        <v>45172.603472222225</v>
      </c>
      <c r="D178" t="s">
        <v>14</v>
      </c>
      <c r="E178" t="str">
        <f t="shared" si="2"/>
        <v>Not Backlog</v>
      </c>
      <c r="F178" t="s">
        <v>164</v>
      </c>
      <c r="G178" t="s">
        <v>34</v>
      </c>
      <c r="H178" t="s">
        <v>1590</v>
      </c>
      <c r="I178" t="str">
        <f>IF(Table2_1[[#This Row],[Order Status]]="Completed", IF(Table2_1[[#This Row],[Delays (min)]]&gt;10,"Delayed", "On Time"), IF(Table2_1[[#This Row],[Order Status]]="In Progress", IF(Table2_1[[#This Row],[Delays (min)]]&gt;10,"Delayed","In Progress"),""))</f>
        <v>On Time</v>
      </c>
      <c r="J178">
        <v>213</v>
      </c>
      <c r="K178">
        <v>10</v>
      </c>
      <c r="L178" t="s">
        <v>17</v>
      </c>
      <c r="M178" cm="1">
        <f t="array" ref="M178">_xlfn.IFS(
  TRIM(L178)="positive", 3,
  TRIM(L178)="neutral", 2,
  TRIM(L178)="negative", 1
)</f>
        <v>2</v>
      </c>
      <c r="N178" t="s">
        <v>24</v>
      </c>
      <c r="O178" t="s">
        <v>48</v>
      </c>
      <c r="P178" t="s">
        <v>35</v>
      </c>
    </row>
    <row r="179" spans="1:16" x14ac:dyDescent="0.3">
      <c r="A179">
        <v>1178</v>
      </c>
      <c r="B179" t="s">
        <v>295</v>
      </c>
      <c r="C179" s="1">
        <v>45171.338194444441</v>
      </c>
      <c r="D179" t="s">
        <v>37</v>
      </c>
      <c r="E179" t="str">
        <f t="shared" si="2"/>
        <v>Backlog</v>
      </c>
      <c r="F179" t="s">
        <v>296</v>
      </c>
      <c r="G179" t="s">
        <v>34</v>
      </c>
      <c r="H179" t="s">
        <v>1586</v>
      </c>
      <c r="I179" t="str">
        <f>IF(Table2_1[[#This Row],[Order Status]]="Completed", IF(Table2_1[[#This Row],[Delays (min)]]&gt;10,"Delayed", "On Time"), IF(Table2_1[[#This Row],[Order Status]]="In Progress", IF(Table2_1[[#This Row],[Delays (min)]]&gt;10,"Delayed","In Progress"),""))</f>
        <v>Delayed</v>
      </c>
      <c r="J179">
        <v>204</v>
      </c>
      <c r="K179">
        <v>20</v>
      </c>
      <c r="L179" t="s">
        <v>17</v>
      </c>
      <c r="M179" cm="1">
        <f t="array" ref="M179">_xlfn.IFS(
  TRIM(L179)="positive", 3,
  TRIM(L179)="neutral", 2,
  TRIM(L179)="negative", 1
)</f>
        <v>2</v>
      </c>
      <c r="N179" t="s">
        <v>24</v>
      </c>
      <c r="O179" t="s">
        <v>19</v>
      </c>
      <c r="P179" t="s">
        <v>20</v>
      </c>
    </row>
    <row r="180" spans="1:16" x14ac:dyDescent="0.3">
      <c r="A180">
        <v>1179</v>
      </c>
      <c r="B180" t="s">
        <v>297</v>
      </c>
      <c r="C180" s="1">
        <v>45176.379861111112</v>
      </c>
      <c r="D180" t="s">
        <v>14</v>
      </c>
      <c r="E180" t="str">
        <f t="shared" si="2"/>
        <v>Not Backlog</v>
      </c>
      <c r="F180" t="s">
        <v>30</v>
      </c>
      <c r="G180" t="s">
        <v>16</v>
      </c>
      <c r="H180" t="s">
        <v>1590</v>
      </c>
      <c r="I180" t="str">
        <f>IF(Table2_1[[#This Row],[Order Status]]="Completed", IF(Table2_1[[#This Row],[Delays (min)]]&gt;10,"Delayed", "On Time"), IF(Table2_1[[#This Row],[Order Status]]="In Progress", IF(Table2_1[[#This Row],[Delays (min)]]&gt;10,"Delayed","In Progress"),""))</f>
        <v>Delayed</v>
      </c>
      <c r="J180">
        <v>109</v>
      </c>
      <c r="K180">
        <v>22</v>
      </c>
      <c r="L180" t="s">
        <v>23</v>
      </c>
      <c r="M180" cm="1">
        <f t="array" ref="M180">_xlfn.IFS(
  TRIM(L180)="positive", 3,
  TRIM(L180)="neutral", 2,
  TRIM(L180)="negative", 1
)</f>
        <v>3</v>
      </c>
      <c r="N180" t="s">
        <v>39</v>
      </c>
      <c r="O180" t="s">
        <v>48</v>
      </c>
      <c r="P180" t="s">
        <v>20</v>
      </c>
    </row>
    <row r="181" spans="1:16" x14ac:dyDescent="0.3">
      <c r="A181">
        <v>1180</v>
      </c>
      <c r="B181" t="s">
        <v>298</v>
      </c>
      <c r="C181" s="1">
        <v>45172.587500000001</v>
      </c>
      <c r="D181" t="s">
        <v>37</v>
      </c>
      <c r="E181" t="str">
        <f t="shared" si="2"/>
        <v>Not Backlog</v>
      </c>
      <c r="F181" t="s">
        <v>299</v>
      </c>
      <c r="G181" t="s">
        <v>16</v>
      </c>
      <c r="H181" t="s">
        <v>1590</v>
      </c>
      <c r="I181" t="str">
        <f>IF(Table2_1[[#This Row],[Order Status]]="Completed", IF(Table2_1[[#This Row],[Delays (min)]]&gt;10,"Delayed", "On Time"), IF(Table2_1[[#This Row],[Order Status]]="In Progress", IF(Table2_1[[#This Row],[Delays (min)]]&gt;10,"Delayed","In Progress"),""))</f>
        <v>In Progress</v>
      </c>
      <c r="J181">
        <v>82</v>
      </c>
      <c r="K181">
        <v>3</v>
      </c>
      <c r="L181" t="s">
        <v>28</v>
      </c>
      <c r="M181" cm="1">
        <f t="array" ref="M181">_xlfn.IFS(
  TRIM(L181)="positive", 3,
  TRIM(L181)="neutral", 2,
  TRIM(L181)="negative", 1
)</f>
        <v>1</v>
      </c>
      <c r="N181" t="s">
        <v>43</v>
      </c>
      <c r="O181" t="s">
        <v>1591</v>
      </c>
      <c r="P181" t="s">
        <v>40</v>
      </c>
    </row>
    <row r="182" spans="1:16" x14ac:dyDescent="0.3">
      <c r="A182">
        <v>1181</v>
      </c>
      <c r="B182" t="s">
        <v>300</v>
      </c>
      <c r="C182" s="1">
        <v>45171.418055555558</v>
      </c>
      <c r="D182" t="s">
        <v>14</v>
      </c>
      <c r="E182" t="str">
        <f t="shared" si="2"/>
        <v>Not Backlog</v>
      </c>
      <c r="F182" t="s">
        <v>301</v>
      </c>
      <c r="G182" t="s">
        <v>16</v>
      </c>
      <c r="H182" t="s">
        <v>1588</v>
      </c>
      <c r="I182" t="str">
        <f>IF(Table2_1[[#This Row],[Order Status]]="Completed", IF(Table2_1[[#This Row],[Delays (min)]]&gt;10,"Delayed", "On Time"), IF(Table2_1[[#This Row],[Order Status]]="In Progress", IF(Table2_1[[#This Row],[Delays (min)]]&gt;10,"Delayed","In Progress"),""))</f>
        <v>Delayed</v>
      </c>
      <c r="J182">
        <v>87</v>
      </c>
      <c r="K182">
        <v>23</v>
      </c>
      <c r="L182" t="s">
        <v>28</v>
      </c>
      <c r="M182" cm="1">
        <f t="array" ref="M182">_xlfn.IFS(
  TRIM(L182)="positive", 3,
  TRIM(L182)="neutral", 2,
  TRIM(L182)="negative", 1
)</f>
        <v>1</v>
      </c>
      <c r="N182" t="s">
        <v>24</v>
      </c>
      <c r="O182" t="s">
        <v>19</v>
      </c>
      <c r="P182" t="s">
        <v>20</v>
      </c>
    </row>
    <row r="183" spans="1:16" x14ac:dyDescent="0.3">
      <c r="A183">
        <v>1182</v>
      </c>
      <c r="B183" t="s">
        <v>302</v>
      </c>
      <c r="C183" s="1">
        <v>45172.352777777778</v>
      </c>
      <c r="D183" t="s">
        <v>37</v>
      </c>
      <c r="E183" t="str">
        <f t="shared" si="2"/>
        <v>Backlog</v>
      </c>
      <c r="F183" t="s">
        <v>121</v>
      </c>
      <c r="G183" t="s">
        <v>16</v>
      </c>
      <c r="H183" t="s">
        <v>1590</v>
      </c>
      <c r="I183" t="str">
        <f>IF(Table2_1[[#This Row],[Order Status]]="Completed", IF(Table2_1[[#This Row],[Delays (min)]]&gt;10,"Delayed", "On Time"), IF(Table2_1[[#This Row],[Order Status]]="In Progress", IF(Table2_1[[#This Row],[Delays (min)]]&gt;10,"Delayed","In Progress"),""))</f>
        <v>Delayed</v>
      </c>
      <c r="J183">
        <v>186</v>
      </c>
      <c r="K183">
        <v>28</v>
      </c>
      <c r="L183" t="s">
        <v>28</v>
      </c>
      <c r="M183" cm="1">
        <f t="array" ref="M183">_xlfn.IFS(
  TRIM(L183)="positive", 3,
  TRIM(L183)="neutral", 2,
  TRIM(L183)="negative", 1
)</f>
        <v>1</v>
      </c>
      <c r="N183" t="s">
        <v>31</v>
      </c>
      <c r="O183" t="s">
        <v>48</v>
      </c>
      <c r="P183" t="s">
        <v>20</v>
      </c>
    </row>
    <row r="184" spans="1:16" x14ac:dyDescent="0.3">
      <c r="A184">
        <v>1183</v>
      </c>
      <c r="B184" t="s">
        <v>303</v>
      </c>
      <c r="C184" s="1">
        <v>45177.570833333331</v>
      </c>
      <c r="D184" t="s">
        <v>14</v>
      </c>
      <c r="E184" t="str">
        <f t="shared" si="2"/>
        <v>Not Backlog</v>
      </c>
      <c r="F184" t="s">
        <v>206</v>
      </c>
      <c r="G184" t="s">
        <v>34</v>
      </c>
      <c r="H184" t="s">
        <v>1588</v>
      </c>
      <c r="I184" t="str">
        <f>IF(Table2_1[[#This Row],[Order Status]]="Completed", IF(Table2_1[[#This Row],[Delays (min)]]&gt;10,"Delayed", "On Time"), IF(Table2_1[[#This Row],[Order Status]]="In Progress", IF(Table2_1[[#This Row],[Delays (min)]]&gt;10,"Delayed","In Progress"),""))</f>
        <v>On Time</v>
      </c>
      <c r="J184">
        <v>203</v>
      </c>
      <c r="K184">
        <v>3</v>
      </c>
      <c r="L184" t="s">
        <v>28</v>
      </c>
      <c r="M184" cm="1">
        <f t="array" ref="M184">_xlfn.IFS(
  TRIM(L184)="positive", 3,
  TRIM(L184)="neutral", 2,
  TRIM(L184)="negative", 1
)</f>
        <v>1</v>
      </c>
      <c r="N184" t="s">
        <v>31</v>
      </c>
      <c r="O184" t="s">
        <v>19</v>
      </c>
      <c r="P184" t="s">
        <v>35</v>
      </c>
    </row>
    <row r="185" spans="1:16" x14ac:dyDescent="0.3">
      <c r="A185">
        <v>1184</v>
      </c>
      <c r="B185" t="s">
        <v>304</v>
      </c>
      <c r="C185" s="1">
        <v>45173.466666666667</v>
      </c>
      <c r="D185" t="s">
        <v>14</v>
      </c>
      <c r="E185" t="str">
        <f t="shared" si="2"/>
        <v>Not Backlog</v>
      </c>
      <c r="F185" t="s">
        <v>104</v>
      </c>
      <c r="G185" t="s">
        <v>16</v>
      </c>
      <c r="H185" t="s">
        <v>1590</v>
      </c>
      <c r="I185" t="str">
        <f>IF(Table2_1[[#This Row],[Order Status]]="Completed", IF(Table2_1[[#This Row],[Delays (min)]]&gt;10,"Delayed", "On Time"), IF(Table2_1[[#This Row],[Order Status]]="In Progress", IF(Table2_1[[#This Row],[Delays (min)]]&gt;10,"Delayed","In Progress"),""))</f>
        <v>On Time</v>
      </c>
      <c r="J185">
        <v>171</v>
      </c>
      <c r="K185">
        <v>4</v>
      </c>
      <c r="L185" t="s">
        <v>23</v>
      </c>
      <c r="M185" cm="1">
        <f t="array" ref="M185">_xlfn.IFS(
  TRIM(L185)="positive", 3,
  TRIM(L185)="neutral", 2,
  TRIM(L185)="negative", 1
)</f>
        <v>3</v>
      </c>
      <c r="N185" t="s">
        <v>39</v>
      </c>
      <c r="O185" t="s">
        <v>1591</v>
      </c>
      <c r="P185" t="s">
        <v>35</v>
      </c>
    </row>
    <row r="186" spans="1:16" x14ac:dyDescent="0.3">
      <c r="A186">
        <v>1185</v>
      </c>
      <c r="B186" t="s">
        <v>305</v>
      </c>
      <c r="C186" s="1">
        <v>45173.345833333333</v>
      </c>
      <c r="D186" t="s">
        <v>37</v>
      </c>
      <c r="E186" t="str">
        <f t="shared" si="2"/>
        <v>Backlog</v>
      </c>
      <c r="F186" t="s">
        <v>306</v>
      </c>
      <c r="G186" t="s">
        <v>27</v>
      </c>
      <c r="H186" t="s">
        <v>1586</v>
      </c>
      <c r="I186" t="str">
        <f>IF(Table2_1[[#This Row],[Order Status]]="Completed", IF(Table2_1[[#This Row],[Delays (min)]]&gt;10,"Delayed", "On Time"), IF(Table2_1[[#This Row],[Order Status]]="In Progress", IF(Table2_1[[#This Row],[Delays (min)]]&gt;10,"Delayed","In Progress"),""))</f>
        <v>Delayed</v>
      </c>
      <c r="J186">
        <v>110</v>
      </c>
      <c r="K186">
        <v>19</v>
      </c>
      <c r="L186" t="s">
        <v>17</v>
      </c>
      <c r="M186" cm="1">
        <f t="array" ref="M186">_xlfn.IFS(
  TRIM(L186)="positive", 3,
  TRIM(L186)="neutral", 2,
  TRIM(L186)="negative", 1
)</f>
        <v>2</v>
      </c>
      <c r="N186" t="s">
        <v>39</v>
      </c>
      <c r="O186" t="s">
        <v>48</v>
      </c>
      <c r="P186" t="s">
        <v>20</v>
      </c>
    </row>
    <row r="187" spans="1:16" x14ac:dyDescent="0.3">
      <c r="A187">
        <v>1186</v>
      </c>
      <c r="B187" t="s">
        <v>307</v>
      </c>
      <c r="C187" s="1">
        <v>45175.6</v>
      </c>
      <c r="D187" t="s">
        <v>14</v>
      </c>
      <c r="E187" t="str">
        <f t="shared" si="2"/>
        <v>Not Backlog</v>
      </c>
      <c r="F187" t="s">
        <v>106</v>
      </c>
      <c r="G187" t="s">
        <v>34</v>
      </c>
      <c r="H187" t="s">
        <v>1587</v>
      </c>
      <c r="I187" t="str">
        <f>IF(Table2_1[[#This Row],[Order Status]]="Completed", IF(Table2_1[[#This Row],[Delays (min)]]&gt;10,"Delayed", "On Time"), IF(Table2_1[[#This Row],[Order Status]]="In Progress", IF(Table2_1[[#This Row],[Delays (min)]]&gt;10,"Delayed","In Progress"),""))</f>
        <v>Delayed</v>
      </c>
      <c r="J187">
        <v>196</v>
      </c>
      <c r="K187">
        <v>15</v>
      </c>
      <c r="L187" t="s">
        <v>17</v>
      </c>
      <c r="M187" cm="1">
        <f t="array" ref="M187">_xlfn.IFS(
  TRIM(L187)="positive", 3,
  TRIM(L187)="neutral", 2,
  TRIM(L187)="negative", 1
)</f>
        <v>2</v>
      </c>
      <c r="N187" t="s">
        <v>24</v>
      </c>
      <c r="O187" t="s">
        <v>1591</v>
      </c>
      <c r="P187" t="s">
        <v>35</v>
      </c>
    </row>
    <row r="188" spans="1:16" x14ac:dyDescent="0.3">
      <c r="A188">
        <v>1187</v>
      </c>
      <c r="B188" t="s">
        <v>308</v>
      </c>
      <c r="C188" s="1">
        <v>45170.481944444444</v>
      </c>
      <c r="D188" t="s">
        <v>37</v>
      </c>
      <c r="E188" t="str">
        <f t="shared" si="2"/>
        <v>Backlog</v>
      </c>
      <c r="F188" t="s">
        <v>104</v>
      </c>
      <c r="G188" t="s">
        <v>34</v>
      </c>
      <c r="H188" t="s">
        <v>1590</v>
      </c>
      <c r="I188" t="str">
        <f>IF(Table2_1[[#This Row],[Order Status]]="Completed", IF(Table2_1[[#This Row],[Delays (min)]]&gt;10,"Delayed", "On Time"), IF(Table2_1[[#This Row],[Order Status]]="In Progress", IF(Table2_1[[#This Row],[Delays (min)]]&gt;10,"Delayed","In Progress"),""))</f>
        <v>Delayed</v>
      </c>
      <c r="J188">
        <v>219</v>
      </c>
      <c r="K188">
        <v>25</v>
      </c>
      <c r="L188" t="s">
        <v>23</v>
      </c>
      <c r="M188" cm="1">
        <f t="array" ref="M188">_xlfn.IFS(
  TRIM(L188)="positive", 3,
  TRIM(L188)="neutral", 2,
  TRIM(L188)="negative", 1
)</f>
        <v>3</v>
      </c>
      <c r="N188" t="s">
        <v>24</v>
      </c>
      <c r="O188" t="s">
        <v>19</v>
      </c>
      <c r="P188" t="s">
        <v>40</v>
      </c>
    </row>
    <row r="189" spans="1:16" x14ac:dyDescent="0.3">
      <c r="A189">
        <v>1188</v>
      </c>
      <c r="B189" t="s">
        <v>309</v>
      </c>
      <c r="C189" s="1">
        <v>45174.436805555553</v>
      </c>
      <c r="D189" t="s">
        <v>37</v>
      </c>
      <c r="E189" t="str">
        <f t="shared" si="2"/>
        <v>Backlog</v>
      </c>
      <c r="F189" t="s">
        <v>71</v>
      </c>
      <c r="G189" t="s">
        <v>27</v>
      </c>
      <c r="H189" t="s">
        <v>1586</v>
      </c>
      <c r="I189" t="str">
        <f>IF(Table2_1[[#This Row],[Order Status]]="Completed", IF(Table2_1[[#This Row],[Delays (min)]]&gt;10,"Delayed", "On Time"), IF(Table2_1[[#This Row],[Order Status]]="In Progress", IF(Table2_1[[#This Row],[Delays (min)]]&gt;10,"Delayed","In Progress"),""))</f>
        <v>Delayed</v>
      </c>
      <c r="J189">
        <v>70</v>
      </c>
      <c r="K189">
        <v>12</v>
      </c>
      <c r="L189" t="s">
        <v>17</v>
      </c>
      <c r="M189" cm="1">
        <f t="array" ref="M189">_xlfn.IFS(
  TRIM(L189)="positive", 3,
  TRIM(L189)="neutral", 2,
  TRIM(L189)="negative", 1
)</f>
        <v>2</v>
      </c>
      <c r="N189" t="s">
        <v>24</v>
      </c>
      <c r="O189" t="s">
        <v>19</v>
      </c>
      <c r="P189" t="s">
        <v>35</v>
      </c>
    </row>
    <row r="190" spans="1:16" x14ac:dyDescent="0.3">
      <c r="A190">
        <v>1189</v>
      </c>
      <c r="B190" t="s">
        <v>310</v>
      </c>
      <c r="C190" s="1">
        <v>45172.67083333333</v>
      </c>
      <c r="D190" t="s">
        <v>14</v>
      </c>
      <c r="E190" t="str">
        <f t="shared" si="2"/>
        <v>Not Backlog</v>
      </c>
      <c r="F190" t="s">
        <v>45</v>
      </c>
      <c r="G190" t="s">
        <v>34</v>
      </c>
      <c r="H190" t="s">
        <v>1587</v>
      </c>
      <c r="I190" t="str">
        <f>IF(Table2_1[[#This Row],[Order Status]]="Completed", IF(Table2_1[[#This Row],[Delays (min)]]&gt;10,"Delayed", "On Time"), IF(Table2_1[[#This Row],[Order Status]]="In Progress", IF(Table2_1[[#This Row],[Delays (min)]]&gt;10,"Delayed","In Progress"),""))</f>
        <v>Delayed</v>
      </c>
      <c r="J190">
        <v>224</v>
      </c>
      <c r="K190">
        <v>23</v>
      </c>
      <c r="L190" t="s">
        <v>28</v>
      </c>
      <c r="M190" cm="1">
        <f t="array" ref="M190">_xlfn.IFS(
  TRIM(L190)="positive", 3,
  TRIM(L190)="neutral", 2,
  TRIM(L190)="negative", 1
)</f>
        <v>1</v>
      </c>
      <c r="N190" t="s">
        <v>39</v>
      </c>
      <c r="O190" t="s">
        <v>1591</v>
      </c>
      <c r="P190" t="s">
        <v>40</v>
      </c>
    </row>
    <row r="191" spans="1:16" x14ac:dyDescent="0.3">
      <c r="A191">
        <v>1190</v>
      </c>
      <c r="B191" t="s">
        <v>311</v>
      </c>
      <c r="C191" s="1">
        <v>45171.507638888892</v>
      </c>
      <c r="D191" t="s">
        <v>37</v>
      </c>
      <c r="E191" t="str">
        <f t="shared" si="2"/>
        <v>Not Backlog</v>
      </c>
      <c r="F191" t="s">
        <v>306</v>
      </c>
      <c r="G191" t="s">
        <v>27</v>
      </c>
      <c r="H191" t="s">
        <v>1588</v>
      </c>
      <c r="I191" t="str">
        <f>IF(Table2_1[[#This Row],[Order Status]]="Completed", IF(Table2_1[[#This Row],[Delays (min)]]&gt;10,"Delayed", "On Time"), IF(Table2_1[[#This Row],[Order Status]]="In Progress", IF(Table2_1[[#This Row],[Delays (min)]]&gt;10,"Delayed","In Progress"),""))</f>
        <v>In Progress</v>
      </c>
      <c r="J191">
        <v>95</v>
      </c>
      <c r="K191">
        <v>0</v>
      </c>
      <c r="L191" t="s">
        <v>28</v>
      </c>
      <c r="M191" cm="1">
        <f t="array" ref="M191">_xlfn.IFS(
  TRIM(L191)="positive", 3,
  TRIM(L191)="neutral", 2,
  TRIM(L191)="negative", 1
)</f>
        <v>1</v>
      </c>
      <c r="N191" t="s">
        <v>18</v>
      </c>
      <c r="O191" t="s">
        <v>48</v>
      </c>
      <c r="P191" t="s">
        <v>20</v>
      </c>
    </row>
    <row r="192" spans="1:16" x14ac:dyDescent="0.3">
      <c r="A192">
        <v>1191</v>
      </c>
      <c r="B192" t="s">
        <v>312</v>
      </c>
      <c r="C192" s="1">
        <v>45170.387499999997</v>
      </c>
      <c r="D192" t="s">
        <v>14</v>
      </c>
      <c r="E192" t="str">
        <f t="shared" si="2"/>
        <v>Not Backlog</v>
      </c>
      <c r="F192" t="s">
        <v>157</v>
      </c>
      <c r="G192" t="s">
        <v>27</v>
      </c>
      <c r="H192" t="s">
        <v>1590</v>
      </c>
      <c r="I192" t="str">
        <f>IF(Table2_1[[#This Row],[Order Status]]="Completed", IF(Table2_1[[#This Row],[Delays (min)]]&gt;10,"Delayed", "On Time"), IF(Table2_1[[#This Row],[Order Status]]="In Progress", IF(Table2_1[[#This Row],[Delays (min)]]&gt;10,"Delayed","In Progress"),""))</f>
        <v>On Time</v>
      </c>
      <c r="J192">
        <v>147</v>
      </c>
      <c r="K192">
        <v>6</v>
      </c>
      <c r="L192" t="s">
        <v>17</v>
      </c>
      <c r="M192" cm="1">
        <f t="array" ref="M192">_xlfn.IFS(
  TRIM(L192)="positive", 3,
  TRIM(L192)="neutral", 2,
  TRIM(L192)="negative", 1
)</f>
        <v>2</v>
      </c>
      <c r="N192" t="s">
        <v>39</v>
      </c>
      <c r="O192" t="s">
        <v>19</v>
      </c>
      <c r="P192" t="s">
        <v>35</v>
      </c>
    </row>
    <row r="193" spans="1:16" x14ac:dyDescent="0.3">
      <c r="A193">
        <v>1192</v>
      </c>
      <c r="B193" t="s">
        <v>118</v>
      </c>
      <c r="C193" s="1">
        <v>45176.696527777778</v>
      </c>
      <c r="D193" t="s">
        <v>37</v>
      </c>
      <c r="E193" t="str">
        <f t="shared" si="2"/>
        <v>Backlog</v>
      </c>
      <c r="F193" t="s">
        <v>65</v>
      </c>
      <c r="G193" t="s">
        <v>27</v>
      </c>
      <c r="H193" t="s">
        <v>1589</v>
      </c>
      <c r="I193" t="str">
        <f>IF(Table2_1[[#This Row],[Order Status]]="Completed", IF(Table2_1[[#This Row],[Delays (min)]]&gt;10,"Delayed", "On Time"), IF(Table2_1[[#This Row],[Order Status]]="In Progress", IF(Table2_1[[#This Row],[Delays (min)]]&gt;10,"Delayed","In Progress"),""))</f>
        <v>Delayed</v>
      </c>
      <c r="J193">
        <v>149</v>
      </c>
      <c r="K193">
        <v>22</v>
      </c>
      <c r="L193" t="s">
        <v>23</v>
      </c>
      <c r="M193" cm="1">
        <f t="array" ref="M193">_xlfn.IFS(
  TRIM(L193)="positive", 3,
  TRIM(L193)="neutral", 2,
  TRIM(L193)="negative", 1
)</f>
        <v>3</v>
      </c>
      <c r="N193" t="s">
        <v>43</v>
      </c>
      <c r="O193" t="s">
        <v>48</v>
      </c>
      <c r="P193" t="s">
        <v>20</v>
      </c>
    </row>
    <row r="194" spans="1:16" x14ac:dyDescent="0.3">
      <c r="A194">
        <v>1193</v>
      </c>
      <c r="B194" t="s">
        <v>313</v>
      </c>
      <c r="C194" s="1">
        <v>45175.672222222223</v>
      </c>
      <c r="D194" t="s">
        <v>14</v>
      </c>
      <c r="E194" t="str">
        <f t="shared" ref="E194:E257" si="3">IF(AND(D194="In Progress", K194 &gt;10),"Backlog", "Not Backlog")</f>
        <v>Not Backlog</v>
      </c>
      <c r="F194" t="s">
        <v>199</v>
      </c>
      <c r="G194" t="s">
        <v>34</v>
      </c>
      <c r="H194" t="s">
        <v>1587</v>
      </c>
      <c r="I194" t="str">
        <f>IF(Table2_1[[#This Row],[Order Status]]="Completed", IF(Table2_1[[#This Row],[Delays (min)]]&gt;10,"Delayed", "On Time"), IF(Table2_1[[#This Row],[Order Status]]="In Progress", IF(Table2_1[[#This Row],[Delays (min)]]&gt;10,"Delayed","In Progress"),""))</f>
        <v>On Time</v>
      </c>
      <c r="J194">
        <v>233</v>
      </c>
      <c r="K194">
        <v>5</v>
      </c>
      <c r="L194" t="s">
        <v>17</v>
      </c>
      <c r="M194" cm="1">
        <f t="array" ref="M194">_xlfn.IFS(
  TRIM(L194)="positive", 3,
  TRIM(L194)="neutral", 2,
  TRIM(L194)="negative", 1
)</f>
        <v>2</v>
      </c>
      <c r="N194" t="s">
        <v>24</v>
      </c>
      <c r="O194" t="s">
        <v>19</v>
      </c>
      <c r="P194" t="s">
        <v>35</v>
      </c>
    </row>
    <row r="195" spans="1:16" x14ac:dyDescent="0.3">
      <c r="A195">
        <v>1194</v>
      </c>
      <c r="B195" t="s">
        <v>314</v>
      </c>
      <c r="C195" s="1">
        <v>45175.35833333333</v>
      </c>
      <c r="D195" t="s">
        <v>14</v>
      </c>
      <c r="E195" t="str">
        <f t="shared" si="3"/>
        <v>Not Backlog</v>
      </c>
      <c r="F195" t="s">
        <v>80</v>
      </c>
      <c r="G195" t="s">
        <v>34</v>
      </c>
      <c r="H195" t="s">
        <v>1589</v>
      </c>
      <c r="I195" t="str">
        <f>IF(Table2_1[[#This Row],[Order Status]]="Completed", IF(Table2_1[[#This Row],[Delays (min)]]&gt;10,"Delayed", "On Time"), IF(Table2_1[[#This Row],[Order Status]]="In Progress", IF(Table2_1[[#This Row],[Delays (min)]]&gt;10,"Delayed","In Progress"),""))</f>
        <v>On Time</v>
      </c>
      <c r="J195">
        <v>234</v>
      </c>
      <c r="K195">
        <v>8</v>
      </c>
      <c r="L195" t="s">
        <v>23</v>
      </c>
      <c r="M195" cm="1">
        <f t="array" ref="M195">_xlfn.IFS(
  TRIM(L195)="positive", 3,
  TRIM(L195)="neutral", 2,
  TRIM(L195)="negative", 1
)</f>
        <v>3</v>
      </c>
      <c r="N195" t="s">
        <v>43</v>
      </c>
      <c r="O195" t="s">
        <v>1591</v>
      </c>
      <c r="P195" t="s">
        <v>40</v>
      </c>
    </row>
    <row r="196" spans="1:16" x14ac:dyDescent="0.3">
      <c r="A196">
        <v>1195</v>
      </c>
      <c r="B196" t="s">
        <v>315</v>
      </c>
      <c r="C196" s="1">
        <v>45174.42291666667</v>
      </c>
      <c r="D196" t="s">
        <v>14</v>
      </c>
      <c r="E196" t="str">
        <f t="shared" si="3"/>
        <v>Not Backlog</v>
      </c>
      <c r="F196" t="s">
        <v>240</v>
      </c>
      <c r="G196" t="s">
        <v>16</v>
      </c>
      <c r="H196" t="s">
        <v>1586</v>
      </c>
      <c r="I196" t="str">
        <f>IF(Table2_1[[#This Row],[Order Status]]="Completed", IF(Table2_1[[#This Row],[Delays (min)]]&gt;10,"Delayed", "On Time"), IF(Table2_1[[#This Row],[Order Status]]="In Progress", IF(Table2_1[[#This Row],[Delays (min)]]&gt;10,"Delayed","In Progress"),""))</f>
        <v>Delayed</v>
      </c>
      <c r="J196">
        <v>146</v>
      </c>
      <c r="K196">
        <v>12</v>
      </c>
      <c r="L196" t="s">
        <v>17</v>
      </c>
      <c r="M196" cm="1">
        <f t="array" ref="M196">_xlfn.IFS(
  TRIM(L196)="positive", 3,
  TRIM(L196)="neutral", 2,
  TRIM(L196)="negative", 1
)</f>
        <v>2</v>
      </c>
      <c r="N196" t="s">
        <v>24</v>
      </c>
      <c r="O196" t="s">
        <v>19</v>
      </c>
      <c r="P196" t="s">
        <v>40</v>
      </c>
    </row>
    <row r="197" spans="1:16" x14ac:dyDescent="0.3">
      <c r="A197">
        <v>1196</v>
      </c>
      <c r="B197" t="s">
        <v>316</v>
      </c>
      <c r="C197" s="1">
        <v>45170.588888888888</v>
      </c>
      <c r="D197" t="s">
        <v>37</v>
      </c>
      <c r="E197" t="str">
        <f t="shared" si="3"/>
        <v>Not Backlog</v>
      </c>
      <c r="F197" t="s">
        <v>45</v>
      </c>
      <c r="G197" t="s">
        <v>16</v>
      </c>
      <c r="H197" t="s">
        <v>1588</v>
      </c>
      <c r="I197" t="str">
        <f>IF(Table2_1[[#This Row],[Order Status]]="Completed", IF(Table2_1[[#This Row],[Delays (min)]]&gt;10,"Delayed", "On Time"), IF(Table2_1[[#This Row],[Order Status]]="In Progress", IF(Table2_1[[#This Row],[Delays (min)]]&gt;10,"Delayed","In Progress"),""))</f>
        <v>In Progress</v>
      </c>
      <c r="J197">
        <v>76</v>
      </c>
      <c r="K197">
        <v>0</v>
      </c>
      <c r="L197" t="s">
        <v>28</v>
      </c>
      <c r="M197" cm="1">
        <f t="array" ref="M197">_xlfn.IFS(
  TRIM(L197)="positive", 3,
  TRIM(L197)="neutral", 2,
  TRIM(L197)="negative", 1
)</f>
        <v>1</v>
      </c>
      <c r="N197" t="s">
        <v>18</v>
      </c>
      <c r="O197" t="s">
        <v>1591</v>
      </c>
      <c r="P197" t="s">
        <v>40</v>
      </c>
    </row>
    <row r="198" spans="1:16" x14ac:dyDescent="0.3">
      <c r="A198">
        <v>1197</v>
      </c>
      <c r="B198" t="s">
        <v>317</v>
      </c>
      <c r="C198" s="1">
        <v>45175.488888888889</v>
      </c>
      <c r="D198" t="s">
        <v>37</v>
      </c>
      <c r="E198" t="str">
        <f t="shared" si="3"/>
        <v>Backlog</v>
      </c>
      <c r="F198" t="s">
        <v>262</v>
      </c>
      <c r="G198" t="s">
        <v>16</v>
      </c>
      <c r="H198" t="s">
        <v>1587</v>
      </c>
      <c r="I198" t="str">
        <f>IF(Table2_1[[#This Row],[Order Status]]="Completed", IF(Table2_1[[#This Row],[Delays (min)]]&gt;10,"Delayed", "On Time"), IF(Table2_1[[#This Row],[Order Status]]="In Progress", IF(Table2_1[[#This Row],[Delays (min)]]&gt;10,"Delayed","In Progress"),""))</f>
        <v>Delayed</v>
      </c>
      <c r="J198">
        <v>124</v>
      </c>
      <c r="K198">
        <v>13</v>
      </c>
      <c r="L198" t="s">
        <v>17</v>
      </c>
      <c r="M198" cm="1">
        <f t="array" ref="M198">_xlfn.IFS(
  TRIM(L198)="positive", 3,
  TRIM(L198)="neutral", 2,
  TRIM(L198)="negative", 1
)</f>
        <v>2</v>
      </c>
      <c r="N198" t="s">
        <v>24</v>
      </c>
      <c r="O198" t="s">
        <v>19</v>
      </c>
      <c r="P198" t="s">
        <v>20</v>
      </c>
    </row>
    <row r="199" spans="1:16" x14ac:dyDescent="0.3">
      <c r="A199">
        <v>1198</v>
      </c>
      <c r="B199" t="s">
        <v>318</v>
      </c>
      <c r="C199" s="1">
        <v>45176.573611111111</v>
      </c>
      <c r="D199" t="s">
        <v>37</v>
      </c>
      <c r="E199" t="str">
        <f t="shared" si="3"/>
        <v>Backlog</v>
      </c>
      <c r="F199" t="s">
        <v>276</v>
      </c>
      <c r="G199" t="s">
        <v>16</v>
      </c>
      <c r="H199" t="s">
        <v>1590</v>
      </c>
      <c r="I199" t="str">
        <f>IF(Table2_1[[#This Row],[Order Status]]="Completed", IF(Table2_1[[#This Row],[Delays (min)]]&gt;10,"Delayed", "On Time"), IF(Table2_1[[#This Row],[Order Status]]="In Progress", IF(Table2_1[[#This Row],[Delays (min)]]&gt;10,"Delayed","In Progress"),""))</f>
        <v>Delayed</v>
      </c>
      <c r="J199">
        <v>72</v>
      </c>
      <c r="K199">
        <v>25</v>
      </c>
      <c r="L199" t="s">
        <v>28</v>
      </c>
      <c r="M199" cm="1">
        <f t="array" ref="M199">_xlfn.IFS(
  TRIM(L199)="positive", 3,
  TRIM(L199)="neutral", 2,
  TRIM(L199)="negative", 1
)</f>
        <v>1</v>
      </c>
      <c r="N199" t="s">
        <v>31</v>
      </c>
      <c r="O199" t="s">
        <v>1591</v>
      </c>
      <c r="P199" t="s">
        <v>35</v>
      </c>
    </row>
    <row r="200" spans="1:16" x14ac:dyDescent="0.3">
      <c r="A200">
        <v>1199</v>
      </c>
      <c r="B200" t="s">
        <v>319</v>
      </c>
      <c r="C200" s="1">
        <v>45170.410416666666</v>
      </c>
      <c r="D200" t="s">
        <v>37</v>
      </c>
      <c r="E200" t="str">
        <f t="shared" si="3"/>
        <v>Not Backlog</v>
      </c>
      <c r="F200" t="s">
        <v>88</v>
      </c>
      <c r="G200" t="s">
        <v>16</v>
      </c>
      <c r="H200" t="s">
        <v>1588</v>
      </c>
      <c r="I200" t="str">
        <f>IF(Table2_1[[#This Row],[Order Status]]="Completed", IF(Table2_1[[#This Row],[Delays (min)]]&gt;10,"Delayed", "On Time"), IF(Table2_1[[#This Row],[Order Status]]="In Progress", IF(Table2_1[[#This Row],[Delays (min)]]&gt;10,"Delayed","In Progress"),""))</f>
        <v>In Progress</v>
      </c>
      <c r="J200">
        <v>215</v>
      </c>
      <c r="K200">
        <v>4</v>
      </c>
      <c r="L200" t="s">
        <v>23</v>
      </c>
      <c r="M200" cm="1">
        <f t="array" ref="M200">_xlfn.IFS(
  TRIM(L200)="positive", 3,
  TRIM(L200)="neutral", 2,
  TRIM(L200)="negative", 1
)</f>
        <v>3</v>
      </c>
      <c r="N200" t="s">
        <v>39</v>
      </c>
      <c r="O200" t="s">
        <v>48</v>
      </c>
      <c r="P200" t="s">
        <v>63</v>
      </c>
    </row>
    <row r="201" spans="1:16" x14ac:dyDescent="0.3">
      <c r="A201">
        <v>1200</v>
      </c>
      <c r="B201" t="s">
        <v>320</v>
      </c>
      <c r="C201" s="1">
        <v>45175.489583333336</v>
      </c>
      <c r="D201" t="s">
        <v>14</v>
      </c>
      <c r="E201" t="str">
        <f t="shared" si="3"/>
        <v>Not Backlog</v>
      </c>
      <c r="F201" t="s">
        <v>121</v>
      </c>
      <c r="G201" t="s">
        <v>16</v>
      </c>
      <c r="H201" t="s">
        <v>1588</v>
      </c>
      <c r="I201" t="str">
        <f>IF(Table2_1[[#This Row],[Order Status]]="Completed", IF(Table2_1[[#This Row],[Delays (min)]]&gt;10,"Delayed", "On Time"), IF(Table2_1[[#This Row],[Order Status]]="In Progress", IF(Table2_1[[#This Row],[Delays (min)]]&gt;10,"Delayed","In Progress"),""))</f>
        <v>Delayed</v>
      </c>
      <c r="J201">
        <v>85</v>
      </c>
      <c r="K201">
        <v>14</v>
      </c>
      <c r="L201" t="s">
        <v>23</v>
      </c>
      <c r="M201" cm="1">
        <f t="array" ref="M201">_xlfn.IFS(
  TRIM(L201)="positive", 3,
  TRIM(L201)="neutral", 2,
  TRIM(L201)="negative", 1
)</f>
        <v>3</v>
      </c>
      <c r="N201" t="s">
        <v>31</v>
      </c>
      <c r="O201" t="s">
        <v>19</v>
      </c>
      <c r="P201" t="s">
        <v>20</v>
      </c>
    </row>
    <row r="202" spans="1:16" x14ac:dyDescent="0.3">
      <c r="A202">
        <v>1201</v>
      </c>
      <c r="B202" t="s">
        <v>321</v>
      </c>
      <c r="C202" s="1">
        <v>45177.450694444444</v>
      </c>
      <c r="D202" t="s">
        <v>37</v>
      </c>
      <c r="E202" t="str">
        <f t="shared" si="3"/>
        <v>Backlog</v>
      </c>
      <c r="F202" t="s">
        <v>52</v>
      </c>
      <c r="G202" t="s">
        <v>16</v>
      </c>
      <c r="H202" t="s">
        <v>1588</v>
      </c>
      <c r="I202" t="str">
        <f>IF(Table2_1[[#This Row],[Order Status]]="Completed", IF(Table2_1[[#This Row],[Delays (min)]]&gt;10,"Delayed", "On Time"), IF(Table2_1[[#This Row],[Order Status]]="In Progress", IF(Table2_1[[#This Row],[Delays (min)]]&gt;10,"Delayed","In Progress"),""))</f>
        <v>Delayed</v>
      </c>
      <c r="J202">
        <v>67</v>
      </c>
      <c r="K202">
        <v>16</v>
      </c>
      <c r="L202" t="s">
        <v>28</v>
      </c>
      <c r="M202" cm="1">
        <f t="array" ref="M202">_xlfn.IFS(
  TRIM(L202)="positive", 3,
  TRIM(L202)="neutral", 2,
  TRIM(L202)="negative", 1
)</f>
        <v>1</v>
      </c>
      <c r="N202" t="s">
        <v>31</v>
      </c>
      <c r="O202" t="s">
        <v>48</v>
      </c>
      <c r="P202" t="s">
        <v>40</v>
      </c>
    </row>
    <row r="203" spans="1:16" x14ac:dyDescent="0.3">
      <c r="A203">
        <v>1202</v>
      </c>
      <c r="B203" t="s">
        <v>322</v>
      </c>
      <c r="C203" s="1">
        <v>45171.367361111108</v>
      </c>
      <c r="D203" t="s">
        <v>37</v>
      </c>
      <c r="E203" t="str">
        <f t="shared" si="3"/>
        <v>Not Backlog</v>
      </c>
      <c r="F203" t="s">
        <v>146</v>
      </c>
      <c r="G203" t="s">
        <v>16</v>
      </c>
      <c r="H203" t="s">
        <v>1588</v>
      </c>
      <c r="I203" t="str">
        <f>IF(Table2_1[[#This Row],[Order Status]]="Completed", IF(Table2_1[[#This Row],[Delays (min)]]&gt;10,"Delayed", "On Time"), IF(Table2_1[[#This Row],[Order Status]]="In Progress", IF(Table2_1[[#This Row],[Delays (min)]]&gt;10,"Delayed","In Progress"),""))</f>
        <v>In Progress</v>
      </c>
      <c r="J203">
        <v>63</v>
      </c>
      <c r="K203">
        <v>0</v>
      </c>
      <c r="L203" t="s">
        <v>23</v>
      </c>
      <c r="M203" cm="1">
        <f t="array" ref="M203">_xlfn.IFS(
  TRIM(L203)="positive", 3,
  TRIM(L203)="neutral", 2,
  TRIM(L203)="negative", 1
)</f>
        <v>3</v>
      </c>
      <c r="N203" t="s">
        <v>39</v>
      </c>
      <c r="O203" t="s">
        <v>19</v>
      </c>
      <c r="P203" t="s">
        <v>40</v>
      </c>
    </row>
    <row r="204" spans="1:16" x14ac:dyDescent="0.3">
      <c r="A204">
        <v>1203</v>
      </c>
      <c r="B204" t="s">
        <v>323</v>
      </c>
      <c r="C204" s="1">
        <v>45171.478472222225</v>
      </c>
      <c r="D204" t="s">
        <v>14</v>
      </c>
      <c r="E204" t="str">
        <f t="shared" si="3"/>
        <v>Not Backlog</v>
      </c>
      <c r="F204" t="s">
        <v>195</v>
      </c>
      <c r="G204" t="s">
        <v>16</v>
      </c>
      <c r="H204" t="s">
        <v>1589</v>
      </c>
      <c r="I204" t="str">
        <f>IF(Table2_1[[#This Row],[Order Status]]="Completed", IF(Table2_1[[#This Row],[Delays (min)]]&gt;10,"Delayed", "On Time"), IF(Table2_1[[#This Row],[Order Status]]="In Progress", IF(Table2_1[[#This Row],[Delays (min)]]&gt;10,"Delayed","In Progress"),""))</f>
        <v>On Time</v>
      </c>
      <c r="J204">
        <v>77</v>
      </c>
      <c r="K204">
        <v>1</v>
      </c>
      <c r="L204" t="s">
        <v>17</v>
      </c>
      <c r="M204" cm="1">
        <f t="array" ref="M204">_xlfn.IFS(
  TRIM(L204)="positive", 3,
  TRIM(L204)="neutral", 2,
  TRIM(L204)="negative", 1
)</f>
        <v>2</v>
      </c>
      <c r="N204" t="s">
        <v>39</v>
      </c>
      <c r="O204" t="s">
        <v>1591</v>
      </c>
      <c r="P204" t="s">
        <v>40</v>
      </c>
    </row>
    <row r="205" spans="1:16" x14ac:dyDescent="0.3">
      <c r="A205">
        <v>1204</v>
      </c>
      <c r="B205" t="s">
        <v>324</v>
      </c>
      <c r="C205" s="1">
        <v>45173.428472222222</v>
      </c>
      <c r="D205" t="s">
        <v>14</v>
      </c>
      <c r="E205" t="str">
        <f t="shared" si="3"/>
        <v>Not Backlog</v>
      </c>
      <c r="F205" t="s">
        <v>197</v>
      </c>
      <c r="G205" t="s">
        <v>27</v>
      </c>
      <c r="H205" t="s">
        <v>1590</v>
      </c>
      <c r="I205" t="str">
        <f>IF(Table2_1[[#This Row],[Order Status]]="Completed", IF(Table2_1[[#This Row],[Delays (min)]]&gt;10,"Delayed", "On Time"), IF(Table2_1[[#This Row],[Order Status]]="In Progress", IF(Table2_1[[#This Row],[Delays (min)]]&gt;10,"Delayed","In Progress"),""))</f>
        <v>Delayed</v>
      </c>
      <c r="J205">
        <v>101</v>
      </c>
      <c r="K205">
        <v>24</v>
      </c>
      <c r="L205" t="s">
        <v>23</v>
      </c>
      <c r="M205" cm="1">
        <f t="array" ref="M205">_xlfn.IFS(
  TRIM(L205)="positive", 3,
  TRIM(L205)="neutral", 2,
  TRIM(L205)="negative", 1
)</f>
        <v>3</v>
      </c>
      <c r="N205" t="s">
        <v>43</v>
      </c>
      <c r="O205" t="s">
        <v>19</v>
      </c>
      <c r="P205" t="s">
        <v>35</v>
      </c>
    </row>
    <row r="206" spans="1:16" x14ac:dyDescent="0.3">
      <c r="A206">
        <v>1205</v>
      </c>
      <c r="B206" t="s">
        <v>325</v>
      </c>
      <c r="C206" s="1">
        <v>45175.624305555553</v>
      </c>
      <c r="D206" t="s">
        <v>14</v>
      </c>
      <c r="E206" t="str">
        <f t="shared" si="3"/>
        <v>Not Backlog</v>
      </c>
      <c r="F206" t="s">
        <v>71</v>
      </c>
      <c r="G206" t="s">
        <v>27</v>
      </c>
      <c r="H206" t="s">
        <v>1588</v>
      </c>
      <c r="I206" t="str">
        <f>IF(Table2_1[[#This Row],[Order Status]]="Completed", IF(Table2_1[[#This Row],[Delays (min)]]&gt;10,"Delayed", "On Time"), IF(Table2_1[[#This Row],[Order Status]]="In Progress", IF(Table2_1[[#This Row],[Delays (min)]]&gt;10,"Delayed","In Progress"),""))</f>
        <v>Delayed</v>
      </c>
      <c r="J206">
        <v>171</v>
      </c>
      <c r="K206">
        <v>12</v>
      </c>
      <c r="L206" t="s">
        <v>28</v>
      </c>
      <c r="M206" cm="1">
        <f t="array" ref="M206">_xlfn.IFS(
  TRIM(L206)="positive", 3,
  TRIM(L206)="neutral", 2,
  TRIM(L206)="negative", 1
)</f>
        <v>1</v>
      </c>
      <c r="N206" t="s">
        <v>24</v>
      </c>
      <c r="O206" t="s">
        <v>48</v>
      </c>
      <c r="P206" t="s">
        <v>35</v>
      </c>
    </row>
    <row r="207" spans="1:16" x14ac:dyDescent="0.3">
      <c r="A207">
        <v>1206</v>
      </c>
      <c r="B207" t="s">
        <v>326</v>
      </c>
      <c r="C207" s="1">
        <v>45175.680555555555</v>
      </c>
      <c r="D207" t="s">
        <v>37</v>
      </c>
      <c r="E207" t="str">
        <f t="shared" si="3"/>
        <v>Backlog</v>
      </c>
      <c r="F207" t="s">
        <v>164</v>
      </c>
      <c r="G207" t="s">
        <v>34</v>
      </c>
      <c r="H207" t="s">
        <v>1590</v>
      </c>
      <c r="I207" t="str">
        <f>IF(Table2_1[[#This Row],[Order Status]]="Completed", IF(Table2_1[[#This Row],[Delays (min)]]&gt;10,"Delayed", "On Time"), IF(Table2_1[[#This Row],[Order Status]]="In Progress", IF(Table2_1[[#This Row],[Delays (min)]]&gt;10,"Delayed","In Progress"),""))</f>
        <v>Delayed</v>
      </c>
      <c r="J207">
        <v>161</v>
      </c>
      <c r="K207">
        <v>14</v>
      </c>
      <c r="L207" t="s">
        <v>28</v>
      </c>
      <c r="M207" cm="1">
        <f t="array" ref="M207">_xlfn.IFS(
  TRIM(L207)="positive", 3,
  TRIM(L207)="neutral", 2,
  TRIM(L207)="negative", 1
)</f>
        <v>1</v>
      </c>
      <c r="N207" t="s">
        <v>18</v>
      </c>
      <c r="O207" t="s">
        <v>48</v>
      </c>
      <c r="P207" t="s">
        <v>35</v>
      </c>
    </row>
    <row r="208" spans="1:16" x14ac:dyDescent="0.3">
      <c r="A208">
        <v>1207</v>
      </c>
      <c r="B208" t="s">
        <v>327</v>
      </c>
      <c r="C208" s="1">
        <v>45172.59652777778</v>
      </c>
      <c r="D208" t="s">
        <v>14</v>
      </c>
      <c r="E208" t="str">
        <f t="shared" si="3"/>
        <v>Not Backlog</v>
      </c>
      <c r="F208" t="s">
        <v>328</v>
      </c>
      <c r="G208" t="s">
        <v>34</v>
      </c>
      <c r="H208" t="s">
        <v>1586</v>
      </c>
      <c r="I208" t="str">
        <f>IF(Table2_1[[#This Row],[Order Status]]="Completed", IF(Table2_1[[#This Row],[Delays (min)]]&gt;10,"Delayed", "On Time"), IF(Table2_1[[#This Row],[Order Status]]="In Progress", IF(Table2_1[[#This Row],[Delays (min)]]&gt;10,"Delayed","In Progress"),""))</f>
        <v>Delayed</v>
      </c>
      <c r="J208">
        <v>107</v>
      </c>
      <c r="K208">
        <v>11</v>
      </c>
      <c r="L208" t="s">
        <v>28</v>
      </c>
      <c r="M208" cm="1">
        <f t="array" ref="M208">_xlfn.IFS(
  TRIM(L208)="positive", 3,
  TRIM(L208)="neutral", 2,
  TRIM(L208)="negative", 1
)</f>
        <v>1</v>
      </c>
      <c r="N208" t="s">
        <v>39</v>
      </c>
      <c r="O208" t="s">
        <v>1591</v>
      </c>
      <c r="P208" t="s">
        <v>35</v>
      </c>
    </row>
    <row r="209" spans="1:16" x14ac:dyDescent="0.3">
      <c r="A209">
        <v>1208</v>
      </c>
      <c r="B209" t="s">
        <v>329</v>
      </c>
      <c r="C209" s="1">
        <v>45170.495833333334</v>
      </c>
      <c r="D209" t="s">
        <v>14</v>
      </c>
      <c r="E209" t="str">
        <f t="shared" si="3"/>
        <v>Not Backlog</v>
      </c>
      <c r="F209" t="s">
        <v>73</v>
      </c>
      <c r="G209" t="s">
        <v>16</v>
      </c>
      <c r="H209" t="s">
        <v>1589</v>
      </c>
      <c r="I209" t="str">
        <f>IF(Table2_1[[#This Row],[Order Status]]="Completed", IF(Table2_1[[#This Row],[Delays (min)]]&gt;10,"Delayed", "On Time"), IF(Table2_1[[#This Row],[Order Status]]="In Progress", IF(Table2_1[[#This Row],[Delays (min)]]&gt;10,"Delayed","In Progress"),""))</f>
        <v>Delayed</v>
      </c>
      <c r="J209">
        <v>135</v>
      </c>
      <c r="K209">
        <v>21</v>
      </c>
      <c r="L209" t="s">
        <v>17</v>
      </c>
      <c r="M209" cm="1">
        <f t="array" ref="M209">_xlfn.IFS(
  TRIM(L209)="positive", 3,
  TRIM(L209)="neutral", 2,
  TRIM(L209)="negative", 1
)</f>
        <v>2</v>
      </c>
      <c r="N209" t="s">
        <v>18</v>
      </c>
      <c r="O209" t="s">
        <v>1591</v>
      </c>
      <c r="P209" t="s">
        <v>40</v>
      </c>
    </row>
    <row r="210" spans="1:16" x14ac:dyDescent="0.3">
      <c r="A210">
        <v>1209</v>
      </c>
      <c r="B210" t="s">
        <v>330</v>
      </c>
      <c r="C210" s="1">
        <v>45172.50277777778</v>
      </c>
      <c r="D210" t="s">
        <v>37</v>
      </c>
      <c r="E210" t="str">
        <f t="shared" si="3"/>
        <v>Not Backlog</v>
      </c>
      <c r="F210" t="s">
        <v>177</v>
      </c>
      <c r="G210" t="s">
        <v>16</v>
      </c>
      <c r="H210" t="s">
        <v>1589</v>
      </c>
      <c r="I210" t="str">
        <f>IF(Table2_1[[#This Row],[Order Status]]="Completed", IF(Table2_1[[#This Row],[Delays (min)]]&gt;10,"Delayed", "On Time"), IF(Table2_1[[#This Row],[Order Status]]="In Progress", IF(Table2_1[[#This Row],[Delays (min)]]&gt;10,"Delayed","In Progress"),""))</f>
        <v>In Progress</v>
      </c>
      <c r="J210">
        <v>224</v>
      </c>
      <c r="K210">
        <v>9</v>
      </c>
      <c r="L210" t="s">
        <v>17</v>
      </c>
      <c r="M210" cm="1">
        <f t="array" ref="M210">_xlfn.IFS(
  TRIM(L210)="positive", 3,
  TRIM(L210)="neutral", 2,
  TRIM(L210)="negative", 1
)</f>
        <v>2</v>
      </c>
      <c r="N210" t="s">
        <v>18</v>
      </c>
      <c r="O210" t="s">
        <v>19</v>
      </c>
      <c r="P210" t="s">
        <v>20</v>
      </c>
    </row>
    <row r="211" spans="1:16" x14ac:dyDescent="0.3">
      <c r="A211">
        <v>1210</v>
      </c>
      <c r="B211" t="s">
        <v>331</v>
      </c>
      <c r="C211" s="1">
        <v>45177.339583333334</v>
      </c>
      <c r="D211" t="s">
        <v>37</v>
      </c>
      <c r="E211" t="str">
        <f t="shared" si="3"/>
        <v>Backlog</v>
      </c>
      <c r="F211" t="s">
        <v>172</v>
      </c>
      <c r="G211" t="s">
        <v>27</v>
      </c>
      <c r="H211" t="s">
        <v>1590</v>
      </c>
      <c r="I211" t="str">
        <f>IF(Table2_1[[#This Row],[Order Status]]="Completed", IF(Table2_1[[#This Row],[Delays (min)]]&gt;10,"Delayed", "On Time"), IF(Table2_1[[#This Row],[Order Status]]="In Progress", IF(Table2_1[[#This Row],[Delays (min)]]&gt;10,"Delayed","In Progress"),""))</f>
        <v>Delayed</v>
      </c>
      <c r="J211">
        <v>212</v>
      </c>
      <c r="K211">
        <v>23</v>
      </c>
      <c r="L211" t="s">
        <v>23</v>
      </c>
      <c r="M211" cm="1">
        <f t="array" ref="M211">_xlfn.IFS(
  TRIM(L211)="positive", 3,
  TRIM(L211)="neutral", 2,
  TRIM(L211)="negative", 1
)</f>
        <v>3</v>
      </c>
      <c r="N211" t="s">
        <v>31</v>
      </c>
      <c r="O211" t="s">
        <v>1591</v>
      </c>
      <c r="P211" t="s">
        <v>20</v>
      </c>
    </row>
    <row r="212" spans="1:16" x14ac:dyDescent="0.3">
      <c r="A212">
        <v>1211</v>
      </c>
      <c r="B212" t="s">
        <v>332</v>
      </c>
      <c r="C212" s="1">
        <v>45171.352083333331</v>
      </c>
      <c r="D212" t="s">
        <v>37</v>
      </c>
      <c r="E212" t="str">
        <f t="shared" si="3"/>
        <v>Backlog</v>
      </c>
      <c r="F212" t="s">
        <v>177</v>
      </c>
      <c r="G212" t="s">
        <v>16</v>
      </c>
      <c r="H212" t="s">
        <v>1586</v>
      </c>
      <c r="I212" t="str">
        <f>IF(Table2_1[[#This Row],[Order Status]]="Completed", IF(Table2_1[[#This Row],[Delays (min)]]&gt;10,"Delayed", "On Time"), IF(Table2_1[[#This Row],[Order Status]]="In Progress", IF(Table2_1[[#This Row],[Delays (min)]]&gt;10,"Delayed","In Progress"),""))</f>
        <v>Delayed</v>
      </c>
      <c r="J212">
        <v>212</v>
      </c>
      <c r="K212">
        <v>17</v>
      </c>
      <c r="L212" t="s">
        <v>28</v>
      </c>
      <c r="M212" cm="1">
        <f t="array" ref="M212">_xlfn.IFS(
  TRIM(L212)="positive", 3,
  TRIM(L212)="neutral", 2,
  TRIM(L212)="negative", 1
)</f>
        <v>1</v>
      </c>
      <c r="N212" t="s">
        <v>24</v>
      </c>
      <c r="O212" t="s">
        <v>48</v>
      </c>
      <c r="P212" t="s">
        <v>35</v>
      </c>
    </row>
    <row r="213" spans="1:16" x14ac:dyDescent="0.3">
      <c r="A213">
        <v>1212</v>
      </c>
      <c r="B213" t="s">
        <v>333</v>
      </c>
      <c r="C213" s="1">
        <v>45172.568749999999</v>
      </c>
      <c r="D213" t="s">
        <v>14</v>
      </c>
      <c r="E213" t="str">
        <f t="shared" si="3"/>
        <v>Not Backlog</v>
      </c>
      <c r="F213" t="s">
        <v>159</v>
      </c>
      <c r="G213" t="s">
        <v>34</v>
      </c>
      <c r="H213" t="s">
        <v>1588</v>
      </c>
      <c r="I213" t="str">
        <f>IF(Table2_1[[#This Row],[Order Status]]="Completed", IF(Table2_1[[#This Row],[Delays (min)]]&gt;10,"Delayed", "On Time"), IF(Table2_1[[#This Row],[Order Status]]="In Progress", IF(Table2_1[[#This Row],[Delays (min)]]&gt;10,"Delayed","In Progress"),""))</f>
        <v>On Time</v>
      </c>
      <c r="J213">
        <v>105</v>
      </c>
      <c r="K213">
        <v>6</v>
      </c>
      <c r="L213" t="s">
        <v>28</v>
      </c>
      <c r="M213" cm="1">
        <f t="array" ref="M213">_xlfn.IFS(
  TRIM(L213)="positive", 3,
  TRIM(L213)="neutral", 2,
  TRIM(L213)="negative", 1
)</f>
        <v>1</v>
      </c>
      <c r="N213" t="s">
        <v>24</v>
      </c>
      <c r="O213" t="s">
        <v>48</v>
      </c>
      <c r="P213" t="s">
        <v>40</v>
      </c>
    </row>
    <row r="214" spans="1:16" x14ac:dyDescent="0.3">
      <c r="A214">
        <v>1213</v>
      </c>
      <c r="B214" t="s">
        <v>334</v>
      </c>
      <c r="C214" s="1">
        <v>45177.634722222225</v>
      </c>
      <c r="D214" t="s">
        <v>37</v>
      </c>
      <c r="E214" t="str">
        <f t="shared" si="3"/>
        <v>Not Backlog</v>
      </c>
      <c r="F214" t="s">
        <v>73</v>
      </c>
      <c r="G214" t="s">
        <v>34</v>
      </c>
      <c r="H214" t="s">
        <v>1589</v>
      </c>
      <c r="I214" t="str">
        <f>IF(Table2_1[[#This Row],[Order Status]]="Completed", IF(Table2_1[[#This Row],[Delays (min)]]&gt;10,"Delayed", "On Time"), IF(Table2_1[[#This Row],[Order Status]]="In Progress", IF(Table2_1[[#This Row],[Delays (min)]]&gt;10,"Delayed","In Progress"),""))</f>
        <v>In Progress</v>
      </c>
      <c r="J214">
        <v>129</v>
      </c>
      <c r="K214">
        <v>5</v>
      </c>
      <c r="L214" t="s">
        <v>23</v>
      </c>
      <c r="M214" cm="1">
        <f t="array" ref="M214">_xlfn.IFS(
  TRIM(L214)="positive", 3,
  TRIM(L214)="neutral", 2,
  TRIM(L214)="negative", 1
)</f>
        <v>3</v>
      </c>
      <c r="N214" t="s">
        <v>43</v>
      </c>
      <c r="O214" t="s">
        <v>19</v>
      </c>
      <c r="P214" t="s">
        <v>20</v>
      </c>
    </row>
    <row r="215" spans="1:16" x14ac:dyDescent="0.3">
      <c r="A215">
        <v>1214</v>
      </c>
      <c r="B215" t="s">
        <v>335</v>
      </c>
      <c r="C215" s="1">
        <v>45172.502083333333</v>
      </c>
      <c r="D215" t="s">
        <v>14</v>
      </c>
      <c r="E215" t="str">
        <f t="shared" si="3"/>
        <v>Not Backlog</v>
      </c>
      <c r="F215" t="s">
        <v>146</v>
      </c>
      <c r="G215" t="s">
        <v>34</v>
      </c>
      <c r="H215" t="s">
        <v>1586</v>
      </c>
      <c r="I215" t="str">
        <f>IF(Table2_1[[#This Row],[Order Status]]="Completed", IF(Table2_1[[#This Row],[Delays (min)]]&gt;10,"Delayed", "On Time"), IF(Table2_1[[#This Row],[Order Status]]="In Progress", IF(Table2_1[[#This Row],[Delays (min)]]&gt;10,"Delayed","In Progress"),""))</f>
        <v>Delayed</v>
      </c>
      <c r="J215">
        <v>168</v>
      </c>
      <c r="K215">
        <v>12</v>
      </c>
      <c r="L215" t="s">
        <v>28</v>
      </c>
      <c r="M215" cm="1">
        <f t="array" ref="M215">_xlfn.IFS(
  TRIM(L215)="positive", 3,
  TRIM(L215)="neutral", 2,
  TRIM(L215)="negative", 1
)</f>
        <v>1</v>
      </c>
      <c r="N215" t="s">
        <v>18</v>
      </c>
      <c r="O215" t="s">
        <v>48</v>
      </c>
      <c r="P215" t="s">
        <v>35</v>
      </c>
    </row>
    <row r="216" spans="1:16" x14ac:dyDescent="0.3">
      <c r="A216">
        <v>1215</v>
      </c>
      <c r="B216" t="s">
        <v>336</v>
      </c>
      <c r="C216" s="1">
        <v>45171.352777777778</v>
      </c>
      <c r="D216" t="s">
        <v>14</v>
      </c>
      <c r="E216" t="str">
        <f t="shared" si="3"/>
        <v>Not Backlog</v>
      </c>
      <c r="F216" t="s">
        <v>280</v>
      </c>
      <c r="G216" t="s">
        <v>34</v>
      </c>
      <c r="H216" t="s">
        <v>1586</v>
      </c>
      <c r="I216" t="str">
        <f>IF(Table2_1[[#This Row],[Order Status]]="Completed", IF(Table2_1[[#This Row],[Delays (min)]]&gt;10,"Delayed", "On Time"), IF(Table2_1[[#This Row],[Order Status]]="In Progress", IF(Table2_1[[#This Row],[Delays (min)]]&gt;10,"Delayed","In Progress"),""))</f>
        <v>Delayed</v>
      </c>
      <c r="J216">
        <v>162</v>
      </c>
      <c r="K216">
        <v>25</v>
      </c>
      <c r="L216" t="s">
        <v>23</v>
      </c>
      <c r="M216" cm="1">
        <f t="array" ref="M216">_xlfn.IFS(
  TRIM(L216)="positive", 3,
  TRIM(L216)="neutral", 2,
  TRIM(L216)="negative", 1
)</f>
        <v>3</v>
      </c>
      <c r="N216" t="s">
        <v>31</v>
      </c>
      <c r="O216" t="s">
        <v>19</v>
      </c>
      <c r="P216" t="s">
        <v>20</v>
      </c>
    </row>
    <row r="217" spans="1:16" x14ac:dyDescent="0.3">
      <c r="A217">
        <v>1216</v>
      </c>
      <c r="B217" t="s">
        <v>337</v>
      </c>
      <c r="C217" s="1">
        <v>45170.602083333331</v>
      </c>
      <c r="D217" t="s">
        <v>37</v>
      </c>
      <c r="E217" t="str">
        <f t="shared" si="3"/>
        <v>Not Backlog</v>
      </c>
      <c r="F217" t="s">
        <v>188</v>
      </c>
      <c r="G217" t="s">
        <v>16</v>
      </c>
      <c r="H217" t="s">
        <v>1589</v>
      </c>
      <c r="I217" t="str">
        <f>IF(Table2_1[[#This Row],[Order Status]]="Completed", IF(Table2_1[[#This Row],[Delays (min)]]&gt;10,"Delayed", "On Time"), IF(Table2_1[[#This Row],[Order Status]]="In Progress", IF(Table2_1[[#This Row],[Delays (min)]]&gt;10,"Delayed","In Progress"),""))</f>
        <v>In Progress</v>
      </c>
      <c r="J217">
        <v>136</v>
      </c>
      <c r="K217">
        <v>2</v>
      </c>
      <c r="L217" t="s">
        <v>17</v>
      </c>
      <c r="M217" cm="1">
        <f t="array" ref="M217">_xlfn.IFS(
  TRIM(L217)="positive", 3,
  TRIM(L217)="neutral", 2,
  TRIM(L217)="negative", 1
)</f>
        <v>2</v>
      </c>
      <c r="N217" t="s">
        <v>43</v>
      </c>
      <c r="O217" t="s">
        <v>48</v>
      </c>
      <c r="P217" t="s">
        <v>20</v>
      </c>
    </row>
    <row r="218" spans="1:16" x14ac:dyDescent="0.3">
      <c r="A218">
        <v>1217</v>
      </c>
      <c r="B218" t="s">
        <v>338</v>
      </c>
      <c r="C218" s="1">
        <v>45172.593055555553</v>
      </c>
      <c r="D218" t="s">
        <v>37</v>
      </c>
      <c r="E218" t="str">
        <f t="shared" si="3"/>
        <v>Not Backlog</v>
      </c>
      <c r="F218" t="s">
        <v>125</v>
      </c>
      <c r="G218" t="s">
        <v>27</v>
      </c>
      <c r="H218" t="s">
        <v>1587</v>
      </c>
      <c r="I218" t="str">
        <f>IF(Table2_1[[#This Row],[Order Status]]="Completed", IF(Table2_1[[#This Row],[Delays (min)]]&gt;10,"Delayed", "On Time"), IF(Table2_1[[#This Row],[Order Status]]="In Progress", IF(Table2_1[[#This Row],[Delays (min)]]&gt;10,"Delayed","In Progress"),""))</f>
        <v>In Progress</v>
      </c>
      <c r="J218">
        <v>221</v>
      </c>
      <c r="K218">
        <v>7</v>
      </c>
      <c r="L218" t="s">
        <v>17</v>
      </c>
      <c r="M218" cm="1">
        <f t="array" ref="M218">_xlfn.IFS(
  TRIM(L218)="positive", 3,
  TRIM(L218)="neutral", 2,
  TRIM(L218)="negative", 1
)</f>
        <v>2</v>
      </c>
      <c r="N218" t="s">
        <v>24</v>
      </c>
      <c r="O218" t="s">
        <v>1591</v>
      </c>
      <c r="P218" t="s">
        <v>35</v>
      </c>
    </row>
    <row r="219" spans="1:16" x14ac:dyDescent="0.3">
      <c r="A219">
        <v>1218</v>
      </c>
      <c r="B219" t="s">
        <v>339</v>
      </c>
      <c r="C219" s="1">
        <v>45174.454861111109</v>
      </c>
      <c r="D219" t="s">
        <v>14</v>
      </c>
      <c r="E219" t="str">
        <f t="shared" si="3"/>
        <v>Not Backlog</v>
      </c>
      <c r="F219" t="s">
        <v>26</v>
      </c>
      <c r="G219" t="s">
        <v>34</v>
      </c>
      <c r="H219" t="s">
        <v>1588</v>
      </c>
      <c r="I219" t="str">
        <f>IF(Table2_1[[#This Row],[Order Status]]="Completed", IF(Table2_1[[#This Row],[Delays (min)]]&gt;10,"Delayed", "On Time"), IF(Table2_1[[#This Row],[Order Status]]="In Progress", IF(Table2_1[[#This Row],[Delays (min)]]&gt;10,"Delayed","In Progress"),""))</f>
        <v>On Time</v>
      </c>
      <c r="J219">
        <v>164</v>
      </c>
      <c r="K219">
        <v>6</v>
      </c>
      <c r="L219" t="s">
        <v>28</v>
      </c>
      <c r="M219" cm="1">
        <f t="array" ref="M219">_xlfn.IFS(
  TRIM(L219)="positive", 3,
  TRIM(L219)="neutral", 2,
  TRIM(L219)="negative", 1
)</f>
        <v>1</v>
      </c>
      <c r="N219" t="s">
        <v>39</v>
      </c>
      <c r="O219" t="s">
        <v>1591</v>
      </c>
      <c r="P219" t="s">
        <v>40</v>
      </c>
    </row>
    <row r="220" spans="1:16" x14ac:dyDescent="0.3">
      <c r="A220">
        <v>1219</v>
      </c>
      <c r="B220" t="s">
        <v>340</v>
      </c>
      <c r="C220" s="1">
        <v>45171.695138888892</v>
      </c>
      <c r="D220" t="s">
        <v>14</v>
      </c>
      <c r="E220" t="str">
        <f t="shared" si="3"/>
        <v>Not Backlog</v>
      </c>
      <c r="F220" t="s">
        <v>146</v>
      </c>
      <c r="G220" t="s">
        <v>16</v>
      </c>
      <c r="H220" t="s">
        <v>1587</v>
      </c>
      <c r="I220" t="str">
        <f>IF(Table2_1[[#This Row],[Order Status]]="Completed", IF(Table2_1[[#This Row],[Delays (min)]]&gt;10,"Delayed", "On Time"), IF(Table2_1[[#This Row],[Order Status]]="In Progress", IF(Table2_1[[#This Row],[Delays (min)]]&gt;10,"Delayed","In Progress"),""))</f>
        <v>Delayed</v>
      </c>
      <c r="J220">
        <v>223</v>
      </c>
      <c r="K220">
        <v>13</v>
      </c>
      <c r="L220" t="s">
        <v>23</v>
      </c>
      <c r="M220" cm="1">
        <f t="array" ref="M220">_xlfn.IFS(
  TRIM(L220)="positive", 3,
  TRIM(L220)="neutral", 2,
  TRIM(L220)="negative", 1
)</f>
        <v>3</v>
      </c>
      <c r="N220" t="s">
        <v>43</v>
      </c>
      <c r="O220" t="s">
        <v>19</v>
      </c>
      <c r="P220" t="s">
        <v>35</v>
      </c>
    </row>
    <row r="221" spans="1:16" x14ac:dyDescent="0.3">
      <c r="A221">
        <v>1220</v>
      </c>
      <c r="B221" t="s">
        <v>341</v>
      </c>
      <c r="C221" s="1">
        <v>45174.555555555555</v>
      </c>
      <c r="D221" t="s">
        <v>37</v>
      </c>
      <c r="E221" t="str">
        <f t="shared" si="3"/>
        <v>Not Backlog</v>
      </c>
      <c r="F221" t="s">
        <v>108</v>
      </c>
      <c r="G221" t="s">
        <v>27</v>
      </c>
      <c r="H221" t="s">
        <v>1586</v>
      </c>
      <c r="I221" t="str">
        <f>IF(Table2_1[[#This Row],[Order Status]]="Completed", IF(Table2_1[[#This Row],[Delays (min)]]&gt;10,"Delayed", "On Time"), IF(Table2_1[[#This Row],[Order Status]]="In Progress", IF(Table2_1[[#This Row],[Delays (min)]]&gt;10,"Delayed","In Progress"),""))</f>
        <v>In Progress</v>
      </c>
      <c r="J221">
        <v>86</v>
      </c>
      <c r="K221">
        <v>0</v>
      </c>
      <c r="L221" t="s">
        <v>23</v>
      </c>
      <c r="M221" cm="1">
        <f t="array" ref="M221">_xlfn.IFS(
  TRIM(L221)="positive", 3,
  TRIM(L221)="neutral", 2,
  TRIM(L221)="negative", 1
)</f>
        <v>3</v>
      </c>
      <c r="N221" t="s">
        <v>43</v>
      </c>
      <c r="O221" t="s">
        <v>19</v>
      </c>
      <c r="P221" t="s">
        <v>20</v>
      </c>
    </row>
    <row r="222" spans="1:16" x14ac:dyDescent="0.3">
      <c r="A222">
        <v>1221</v>
      </c>
      <c r="B222" t="s">
        <v>342</v>
      </c>
      <c r="C222" s="1">
        <v>45170.452777777777</v>
      </c>
      <c r="D222" t="s">
        <v>14</v>
      </c>
      <c r="E222" t="str">
        <f t="shared" si="3"/>
        <v>Not Backlog</v>
      </c>
      <c r="F222" t="s">
        <v>238</v>
      </c>
      <c r="G222" t="s">
        <v>16</v>
      </c>
      <c r="H222" t="s">
        <v>1586</v>
      </c>
      <c r="I222" t="str">
        <f>IF(Table2_1[[#This Row],[Order Status]]="Completed", IF(Table2_1[[#This Row],[Delays (min)]]&gt;10,"Delayed", "On Time"), IF(Table2_1[[#This Row],[Order Status]]="In Progress", IF(Table2_1[[#This Row],[Delays (min)]]&gt;10,"Delayed","In Progress"),""))</f>
        <v>Delayed</v>
      </c>
      <c r="J222">
        <v>177</v>
      </c>
      <c r="K222">
        <v>19</v>
      </c>
      <c r="L222" t="s">
        <v>17</v>
      </c>
      <c r="M222" cm="1">
        <f t="array" ref="M222">_xlfn.IFS(
  TRIM(L222)="positive", 3,
  TRIM(L222)="neutral", 2,
  TRIM(L222)="negative", 1
)</f>
        <v>2</v>
      </c>
      <c r="N222" t="s">
        <v>31</v>
      </c>
      <c r="O222" t="s">
        <v>1591</v>
      </c>
      <c r="P222" t="s">
        <v>40</v>
      </c>
    </row>
    <row r="223" spans="1:16" x14ac:dyDescent="0.3">
      <c r="A223">
        <v>1222</v>
      </c>
      <c r="B223" t="s">
        <v>343</v>
      </c>
      <c r="C223" s="1">
        <v>45174.488888888889</v>
      </c>
      <c r="D223" t="s">
        <v>14</v>
      </c>
      <c r="E223" t="str">
        <f t="shared" si="3"/>
        <v>Not Backlog</v>
      </c>
      <c r="F223" t="s">
        <v>210</v>
      </c>
      <c r="G223" t="s">
        <v>34</v>
      </c>
      <c r="H223" t="s">
        <v>1588</v>
      </c>
      <c r="I223" t="str">
        <f>IF(Table2_1[[#This Row],[Order Status]]="Completed", IF(Table2_1[[#This Row],[Delays (min)]]&gt;10,"Delayed", "On Time"), IF(Table2_1[[#This Row],[Order Status]]="In Progress", IF(Table2_1[[#This Row],[Delays (min)]]&gt;10,"Delayed","In Progress"),""))</f>
        <v>Delayed</v>
      </c>
      <c r="J223">
        <v>194</v>
      </c>
      <c r="K223">
        <v>24</v>
      </c>
      <c r="L223" t="s">
        <v>23</v>
      </c>
      <c r="M223" cm="1">
        <f t="array" ref="M223">_xlfn.IFS(
  TRIM(L223)="positive", 3,
  TRIM(L223)="neutral", 2,
  TRIM(L223)="negative", 1
)</f>
        <v>3</v>
      </c>
      <c r="N223" t="s">
        <v>31</v>
      </c>
      <c r="O223" t="s">
        <v>48</v>
      </c>
      <c r="P223" t="s">
        <v>40</v>
      </c>
    </row>
    <row r="224" spans="1:16" x14ac:dyDescent="0.3">
      <c r="A224">
        <v>1223</v>
      </c>
      <c r="B224" t="s">
        <v>344</v>
      </c>
      <c r="C224" s="1">
        <v>45170.34375</v>
      </c>
      <c r="D224" t="s">
        <v>14</v>
      </c>
      <c r="E224" t="str">
        <f t="shared" si="3"/>
        <v>Not Backlog</v>
      </c>
      <c r="F224" t="s">
        <v>229</v>
      </c>
      <c r="G224" t="s">
        <v>16</v>
      </c>
      <c r="H224" t="s">
        <v>1589</v>
      </c>
      <c r="I224" t="str">
        <f>IF(Table2_1[[#This Row],[Order Status]]="Completed", IF(Table2_1[[#This Row],[Delays (min)]]&gt;10,"Delayed", "On Time"), IF(Table2_1[[#This Row],[Order Status]]="In Progress", IF(Table2_1[[#This Row],[Delays (min)]]&gt;10,"Delayed","In Progress"),""))</f>
        <v>Delayed</v>
      </c>
      <c r="J224">
        <v>103</v>
      </c>
      <c r="K224">
        <v>15</v>
      </c>
      <c r="L224" t="s">
        <v>23</v>
      </c>
      <c r="M224" cm="1">
        <f t="array" ref="M224">_xlfn.IFS(
  TRIM(L224)="positive", 3,
  TRIM(L224)="neutral", 2,
  TRIM(L224)="negative", 1
)</f>
        <v>3</v>
      </c>
      <c r="N224" t="s">
        <v>18</v>
      </c>
      <c r="O224" t="s">
        <v>1591</v>
      </c>
      <c r="P224" t="s">
        <v>40</v>
      </c>
    </row>
    <row r="225" spans="1:16" x14ac:dyDescent="0.3">
      <c r="A225">
        <v>1224</v>
      </c>
      <c r="B225" t="s">
        <v>345</v>
      </c>
      <c r="C225" s="1">
        <v>45175.375694444447</v>
      </c>
      <c r="D225" t="s">
        <v>14</v>
      </c>
      <c r="E225" t="str">
        <f t="shared" si="3"/>
        <v>Not Backlog</v>
      </c>
      <c r="F225" t="s">
        <v>226</v>
      </c>
      <c r="G225" t="s">
        <v>27</v>
      </c>
      <c r="H225" t="s">
        <v>1587</v>
      </c>
      <c r="I225" t="str">
        <f>IF(Table2_1[[#This Row],[Order Status]]="Completed", IF(Table2_1[[#This Row],[Delays (min)]]&gt;10,"Delayed", "On Time"), IF(Table2_1[[#This Row],[Order Status]]="In Progress", IF(Table2_1[[#This Row],[Delays (min)]]&gt;10,"Delayed","In Progress"),""))</f>
        <v>Delayed</v>
      </c>
      <c r="J225">
        <v>61</v>
      </c>
      <c r="K225">
        <v>29</v>
      </c>
      <c r="L225" t="s">
        <v>17</v>
      </c>
      <c r="M225" cm="1">
        <f t="array" ref="M225">_xlfn.IFS(
  TRIM(L225)="positive", 3,
  TRIM(L225)="neutral", 2,
  TRIM(L225)="negative", 1
)</f>
        <v>2</v>
      </c>
      <c r="N225" t="s">
        <v>24</v>
      </c>
      <c r="O225" t="s">
        <v>48</v>
      </c>
      <c r="P225" t="s">
        <v>35</v>
      </c>
    </row>
    <row r="226" spans="1:16" x14ac:dyDescent="0.3">
      <c r="A226">
        <v>1225</v>
      </c>
      <c r="B226" t="s">
        <v>346</v>
      </c>
      <c r="C226" s="1">
        <v>45177.604861111111</v>
      </c>
      <c r="D226" t="s">
        <v>14</v>
      </c>
      <c r="E226" t="str">
        <f t="shared" si="3"/>
        <v>Not Backlog</v>
      </c>
      <c r="F226" t="s">
        <v>78</v>
      </c>
      <c r="G226" t="s">
        <v>34</v>
      </c>
      <c r="H226" t="s">
        <v>1588</v>
      </c>
      <c r="I226" t="str">
        <f>IF(Table2_1[[#This Row],[Order Status]]="Completed", IF(Table2_1[[#This Row],[Delays (min)]]&gt;10,"Delayed", "On Time"), IF(Table2_1[[#This Row],[Order Status]]="In Progress", IF(Table2_1[[#This Row],[Delays (min)]]&gt;10,"Delayed","In Progress"),""))</f>
        <v>Delayed</v>
      </c>
      <c r="J226">
        <v>102</v>
      </c>
      <c r="K226">
        <v>29</v>
      </c>
      <c r="L226" t="s">
        <v>23</v>
      </c>
      <c r="M226" cm="1">
        <f t="array" ref="M226">_xlfn.IFS(
  TRIM(L226)="positive", 3,
  TRIM(L226)="neutral", 2,
  TRIM(L226)="negative", 1
)</f>
        <v>3</v>
      </c>
      <c r="N226" t="s">
        <v>43</v>
      </c>
      <c r="O226" t="s">
        <v>48</v>
      </c>
      <c r="P226" t="s">
        <v>40</v>
      </c>
    </row>
    <row r="227" spans="1:16" x14ac:dyDescent="0.3">
      <c r="A227">
        <v>1226</v>
      </c>
      <c r="B227" t="s">
        <v>347</v>
      </c>
      <c r="C227" s="1">
        <v>45174.560416666667</v>
      </c>
      <c r="D227" t="s">
        <v>14</v>
      </c>
      <c r="E227" t="str">
        <f t="shared" si="3"/>
        <v>Not Backlog</v>
      </c>
      <c r="F227" t="s">
        <v>328</v>
      </c>
      <c r="G227" t="s">
        <v>34</v>
      </c>
      <c r="H227" t="s">
        <v>1588</v>
      </c>
      <c r="I227" t="str">
        <f>IF(Table2_1[[#This Row],[Order Status]]="Completed", IF(Table2_1[[#This Row],[Delays (min)]]&gt;10,"Delayed", "On Time"), IF(Table2_1[[#This Row],[Order Status]]="In Progress", IF(Table2_1[[#This Row],[Delays (min)]]&gt;10,"Delayed","In Progress"),""))</f>
        <v>Delayed</v>
      </c>
      <c r="J227">
        <v>88</v>
      </c>
      <c r="K227">
        <v>27</v>
      </c>
      <c r="L227" t="s">
        <v>17</v>
      </c>
      <c r="M227" cm="1">
        <f t="array" ref="M227">_xlfn.IFS(
  TRIM(L227)="positive", 3,
  TRIM(L227)="neutral", 2,
  TRIM(L227)="negative", 1
)</f>
        <v>2</v>
      </c>
      <c r="N227" t="s">
        <v>31</v>
      </c>
      <c r="O227" t="s">
        <v>1591</v>
      </c>
      <c r="P227" t="s">
        <v>20</v>
      </c>
    </row>
    <row r="228" spans="1:16" x14ac:dyDescent="0.3">
      <c r="A228">
        <v>1227</v>
      </c>
      <c r="B228" t="s">
        <v>348</v>
      </c>
      <c r="C228" s="1">
        <v>45177.390972222223</v>
      </c>
      <c r="D228" t="s">
        <v>14</v>
      </c>
      <c r="E228" t="str">
        <f t="shared" si="3"/>
        <v>Not Backlog</v>
      </c>
      <c r="F228" t="s">
        <v>84</v>
      </c>
      <c r="G228" t="s">
        <v>16</v>
      </c>
      <c r="H228" t="s">
        <v>1589</v>
      </c>
      <c r="I228" t="str">
        <f>IF(Table2_1[[#This Row],[Order Status]]="Completed", IF(Table2_1[[#This Row],[Delays (min)]]&gt;10,"Delayed", "On Time"), IF(Table2_1[[#This Row],[Order Status]]="In Progress", IF(Table2_1[[#This Row],[Delays (min)]]&gt;10,"Delayed","In Progress"),""))</f>
        <v>Delayed</v>
      </c>
      <c r="J228">
        <v>92</v>
      </c>
      <c r="K228">
        <v>21</v>
      </c>
      <c r="L228" t="s">
        <v>28</v>
      </c>
      <c r="M228" cm="1">
        <f t="array" ref="M228">_xlfn.IFS(
  TRIM(L228)="positive", 3,
  TRIM(L228)="neutral", 2,
  TRIM(L228)="negative", 1
)</f>
        <v>1</v>
      </c>
      <c r="N228" t="s">
        <v>18</v>
      </c>
      <c r="O228" t="s">
        <v>1591</v>
      </c>
      <c r="P228" t="s">
        <v>40</v>
      </c>
    </row>
    <row r="229" spans="1:16" x14ac:dyDescent="0.3">
      <c r="A229">
        <v>1228</v>
      </c>
      <c r="B229" t="s">
        <v>349</v>
      </c>
      <c r="C229" s="1">
        <v>45174.557638888888</v>
      </c>
      <c r="D229" t="s">
        <v>14</v>
      </c>
      <c r="E229" t="str">
        <f t="shared" si="3"/>
        <v>Not Backlog</v>
      </c>
      <c r="F229" t="s">
        <v>350</v>
      </c>
      <c r="G229" t="s">
        <v>16</v>
      </c>
      <c r="H229" t="s">
        <v>1588</v>
      </c>
      <c r="I229" t="str">
        <f>IF(Table2_1[[#This Row],[Order Status]]="Completed", IF(Table2_1[[#This Row],[Delays (min)]]&gt;10,"Delayed", "On Time"), IF(Table2_1[[#This Row],[Order Status]]="In Progress", IF(Table2_1[[#This Row],[Delays (min)]]&gt;10,"Delayed","In Progress"),""))</f>
        <v>On Time</v>
      </c>
      <c r="J229">
        <v>148</v>
      </c>
      <c r="K229">
        <v>9</v>
      </c>
      <c r="L229" t="s">
        <v>23</v>
      </c>
      <c r="M229" cm="1">
        <f t="array" ref="M229">_xlfn.IFS(
  TRIM(L229)="positive", 3,
  TRIM(L229)="neutral", 2,
  TRIM(L229)="negative", 1
)</f>
        <v>3</v>
      </c>
      <c r="N229" t="s">
        <v>31</v>
      </c>
      <c r="O229" t="s">
        <v>48</v>
      </c>
      <c r="P229" t="s">
        <v>20</v>
      </c>
    </row>
    <row r="230" spans="1:16" x14ac:dyDescent="0.3">
      <c r="A230">
        <v>1229</v>
      </c>
      <c r="B230" t="s">
        <v>312</v>
      </c>
      <c r="C230" s="1">
        <v>45172.620138888888</v>
      </c>
      <c r="D230" t="s">
        <v>37</v>
      </c>
      <c r="E230" t="str">
        <f t="shared" si="3"/>
        <v>Not Backlog</v>
      </c>
      <c r="F230" t="s">
        <v>283</v>
      </c>
      <c r="G230" t="s">
        <v>27</v>
      </c>
      <c r="H230" t="s">
        <v>1587</v>
      </c>
      <c r="I230" t="str">
        <f>IF(Table2_1[[#This Row],[Order Status]]="Completed", IF(Table2_1[[#This Row],[Delays (min)]]&gt;10,"Delayed", "On Time"), IF(Table2_1[[#This Row],[Order Status]]="In Progress", IF(Table2_1[[#This Row],[Delays (min)]]&gt;10,"Delayed","In Progress"),""))</f>
        <v>In Progress</v>
      </c>
      <c r="J230">
        <v>75</v>
      </c>
      <c r="K230">
        <v>1</v>
      </c>
      <c r="L230" t="s">
        <v>28</v>
      </c>
      <c r="M230" cm="1">
        <f t="array" ref="M230">_xlfn.IFS(
  TRIM(L230)="positive", 3,
  TRIM(L230)="neutral", 2,
  TRIM(L230)="negative", 1
)</f>
        <v>1</v>
      </c>
      <c r="N230" t="s">
        <v>39</v>
      </c>
      <c r="O230" t="s">
        <v>1591</v>
      </c>
      <c r="P230" t="s">
        <v>40</v>
      </c>
    </row>
    <row r="231" spans="1:16" x14ac:dyDescent="0.3">
      <c r="A231">
        <v>1230</v>
      </c>
      <c r="B231" t="s">
        <v>351</v>
      </c>
      <c r="C231" s="1">
        <v>45177.469444444447</v>
      </c>
      <c r="D231" t="s">
        <v>14</v>
      </c>
      <c r="E231" t="str">
        <f t="shared" si="3"/>
        <v>Not Backlog</v>
      </c>
      <c r="F231" t="s">
        <v>199</v>
      </c>
      <c r="G231" t="s">
        <v>16</v>
      </c>
      <c r="H231" t="s">
        <v>1590</v>
      </c>
      <c r="I231" t="str">
        <f>IF(Table2_1[[#This Row],[Order Status]]="Completed", IF(Table2_1[[#This Row],[Delays (min)]]&gt;10,"Delayed", "On Time"), IF(Table2_1[[#This Row],[Order Status]]="In Progress", IF(Table2_1[[#This Row],[Delays (min)]]&gt;10,"Delayed","In Progress"),""))</f>
        <v>On Time</v>
      </c>
      <c r="J231">
        <v>205</v>
      </c>
      <c r="K231">
        <v>3</v>
      </c>
      <c r="L231" t="s">
        <v>28</v>
      </c>
      <c r="M231" cm="1">
        <f t="array" ref="M231">_xlfn.IFS(
  TRIM(L231)="positive", 3,
  TRIM(L231)="neutral", 2,
  TRIM(L231)="negative", 1
)</f>
        <v>1</v>
      </c>
      <c r="N231" t="s">
        <v>43</v>
      </c>
      <c r="O231" t="s">
        <v>19</v>
      </c>
      <c r="P231" t="s">
        <v>40</v>
      </c>
    </row>
    <row r="232" spans="1:16" x14ac:dyDescent="0.3">
      <c r="A232">
        <v>1231</v>
      </c>
      <c r="B232" t="s">
        <v>352</v>
      </c>
      <c r="C232" s="1">
        <v>45174.380555555559</v>
      </c>
      <c r="D232" t="s">
        <v>37</v>
      </c>
      <c r="E232" t="str">
        <f t="shared" si="3"/>
        <v>Not Backlog</v>
      </c>
      <c r="F232" t="s">
        <v>244</v>
      </c>
      <c r="G232" t="s">
        <v>27</v>
      </c>
      <c r="H232" t="s">
        <v>1587</v>
      </c>
      <c r="I232" t="str">
        <f>IF(Table2_1[[#This Row],[Order Status]]="Completed", IF(Table2_1[[#This Row],[Delays (min)]]&gt;10,"Delayed", "On Time"), IF(Table2_1[[#This Row],[Order Status]]="In Progress", IF(Table2_1[[#This Row],[Delays (min)]]&gt;10,"Delayed","In Progress"),""))</f>
        <v>In Progress</v>
      </c>
      <c r="J232">
        <v>237</v>
      </c>
      <c r="K232">
        <v>8</v>
      </c>
      <c r="L232" t="s">
        <v>28</v>
      </c>
      <c r="M232" cm="1">
        <f t="array" ref="M232">_xlfn.IFS(
  TRIM(L232)="positive", 3,
  TRIM(L232)="neutral", 2,
  TRIM(L232)="negative", 1
)</f>
        <v>1</v>
      </c>
      <c r="N232" t="s">
        <v>24</v>
      </c>
      <c r="O232" t="s">
        <v>19</v>
      </c>
      <c r="P232" t="s">
        <v>35</v>
      </c>
    </row>
    <row r="233" spans="1:16" x14ac:dyDescent="0.3">
      <c r="A233">
        <v>1232</v>
      </c>
      <c r="B233" t="s">
        <v>353</v>
      </c>
      <c r="C233" s="1">
        <v>45170.643750000003</v>
      </c>
      <c r="D233" t="s">
        <v>37</v>
      </c>
      <c r="E233" t="str">
        <f t="shared" si="3"/>
        <v>Backlog</v>
      </c>
      <c r="F233" t="s">
        <v>280</v>
      </c>
      <c r="G233" t="s">
        <v>16</v>
      </c>
      <c r="H233" t="s">
        <v>1586</v>
      </c>
      <c r="I233" t="str">
        <f>IF(Table2_1[[#This Row],[Order Status]]="Completed", IF(Table2_1[[#This Row],[Delays (min)]]&gt;10,"Delayed", "On Time"), IF(Table2_1[[#This Row],[Order Status]]="In Progress", IF(Table2_1[[#This Row],[Delays (min)]]&gt;10,"Delayed","In Progress"),""))</f>
        <v>Delayed</v>
      </c>
      <c r="J233">
        <v>140</v>
      </c>
      <c r="K233">
        <v>17</v>
      </c>
      <c r="L233" t="s">
        <v>23</v>
      </c>
      <c r="M233" cm="1">
        <f t="array" ref="M233">_xlfn.IFS(
  TRIM(L233)="positive", 3,
  TRIM(L233)="neutral", 2,
  TRIM(L233)="negative", 1
)</f>
        <v>3</v>
      </c>
      <c r="N233" t="s">
        <v>31</v>
      </c>
      <c r="O233" t="s">
        <v>19</v>
      </c>
      <c r="P233" t="s">
        <v>40</v>
      </c>
    </row>
    <row r="234" spans="1:16" x14ac:dyDescent="0.3">
      <c r="A234">
        <v>1233</v>
      </c>
      <c r="B234" t="s">
        <v>354</v>
      </c>
      <c r="C234" s="1">
        <v>45170.376388888886</v>
      </c>
      <c r="D234" t="s">
        <v>37</v>
      </c>
      <c r="E234" t="str">
        <f t="shared" si="3"/>
        <v>Not Backlog</v>
      </c>
      <c r="F234" t="s">
        <v>92</v>
      </c>
      <c r="G234" t="s">
        <v>27</v>
      </c>
      <c r="H234" t="s">
        <v>1587</v>
      </c>
      <c r="I234" t="str">
        <f>IF(Table2_1[[#This Row],[Order Status]]="Completed", IF(Table2_1[[#This Row],[Delays (min)]]&gt;10,"Delayed", "On Time"), IF(Table2_1[[#This Row],[Order Status]]="In Progress", IF(Table2_1[[#This Row],[Delays (min)]]&gt;10,"Delayed","In Progress"),""))</f>
        <v>In Progress</v>
      </c>
      <c r="J234">
        <v>63</v>
      </c>
      <c r="K234">
        <v>8</v>
      </c>
      <c r="L234" t="s">
        <v>23</v>
      </c>
      <c r="M234" cm="1">
        <f t="array" ref="M234">_xlfn.IFS(
  TRIM(L234)="positive", 3,
  TRIM(L234)="neutral", 2,
  TRIM(L234)="negative", 1
)</f>
        <v>3</v>
      </c>
      <c r="N234" t="s">
        <v>18</v>
      </c>
      <c r="O234" t="s">
        <v>1591</v>
      </c>
      <c r="P234" t="s">
        <v>20</v>
      </c>
    </row>
    <row r="235" spans="1:16" x14ac:dyDescent="0.3">
      <c r="A235">
        <v>1234</v>
      </c>
      <c r="B235" t="s">
        <v>355</v>
      </c>
      <c r="C235" s="1">
        <v>45171.410416666666</v>
      </c>
      <c r="D235" t="s">
        <v>37</v>
      </c>
      <c r="E235" t="str">
        <f t="shared" si="3"/>
        <v>Not Backlog</v>
      </c>
      <c r="F235" t="s">
        <v>130</v>
      </c>
      <c r="G235" t="s">
        <v>27</v>
      </c>
      <c r="H235" t="s">
        <v>1587</v>
      </c>
      <c r="I235" t="str">
        <f>IF(Table2_1[[#This Row],[Order Status]]="Completed", IF(Table2_1[[#This Row],[Delays (min)]]&gt;10,"Delayed", "On Time"), IF(Table2_1[[#This Row],[Order Status]]="In Progress", IF(Table2_1[[#This Row],[Delays (min)]]&gt;10,"Delayed","In Progress"),""))</f>
        <v>In Progress</v>
      </c>
      <c r="J235">
        <v>79</v>
      </c>
      <c r="K235">
        <v>4</v>
      </c>
      <c r="L235" t="s">
        <v>17</v>
      </c>
      <c r="M235" cm="1">
        <f t="array" ref="M235">_xlfn.IFS(
  TRIM(L235)="positive", 3,
  TRIM(L235)="neutral", 2,
  TRIM(L235)="negative", 1
)</f>
        <v>2</v>
      </c>
      <c r="N235" t="s">
        <v>43</v>
      </c>
      <c r="O235" t="s">
        <v>48</v>
      </c>
      <c r="P235" t="s">
        <v>40</v>
      </c>
    </row>
    <row r="236" spans="1:16" x14ac:dyDescent="0.3">
      <c r="A236">
        <v>1235</v>
      </c>
      <c r="B236" t="s">
        <v>356</v>
      </c>
      <c r="C236" s="1">
        <v>45170.342361111114</v>
      </c>
      <c r="D236" t="s">
        <v>37</v>
      </c>
      <c r="E236" t="str">
        <f t="shared" si="3"/>
        <v>Backlog</v>
      </c>
      <c r="F236" t="s">
        <v>130</v>
      </c>
      <c r="G236" t="s">
        <v>27</v>
      </c>
      <c r="H236" t="s">
        <v>1586</v>
      </c>
      <c r="I236" t="str">
        <f>IF(Table2_1[[#This Row],[Order Status]]="Completed", IF(Table2_1[[#This Row],[Delays (min)]]&gt;10,"Delayed", "On Time"), IF(Table2_1[[#This Row],[Order Status]]="In Progress", IF(Table2_1[[#This Row],[Delays (min)]]&gt;10,"Delayed","In Progress"),""))</f>
        <v>Delayed</v>
      </c>
      <c r="J236">
        <v>194</v>
      </c>
      <c r="K236">
        <v>19</v>
      </c>
      <c r="L236" t="s">
        <v>23</v>
      </c>
      <c r="M236" cm="1">
        <f t="array" ref="M236">_xlfn.IFS(
  TRIM(L236)="positive", 3,
  TRIM(L236)="neutral", 2,
  TRIM(L236)="negative", 1
)</f>
        <v>3</v>
      </c>
      <c r="N236" t="s">
        <v>24</v>
      </c>
      <c r="O236" t="s">
        <v>48</v>
      </c>
      <c r="P236" t="s">
        <v>20</v>
      </c>
    </row>
    <row r="237" spans="1:16" x14ac:dyDescent="0.3">
      <c r="A237">
        <v>1236</v>
      </c>
      <c r="B237" t="s">
        <v>357</v>
      </c>
      <c r="C237" s="1">
        <v>45173.607638888891</v>
      </c>
      <c r="D237" t="s">
        <v>14</v>
      </c>
      <c r="E237" t="str">
        <f t="shared" si="3"/>
        <v>Not Backlog</v>
      </c>
      <c r="F237" t="s">
        <v>153</v>
      </c>
      <c r="G237" t="s">
        <v>34</v>
      </c>
      <c r="H237" t="s">
        <v>1590</v>
      </c>
      <c r="I237" t="str">
        <f>IF(Table2_1[[#This Row],[Order Status]]="Completed", IF(Table2_1[[#This Row],[Delays (min)]]&gt;10,"Delayed", "On Time"), IF(Table2_1[[#This Row],[Order Status]]="In Progress", IF(Table2_1[[#This Row],[Delays (min)]]&gt;10,"Delayed","In Progress"),""))</f>
        <v>On Time</v>
      </c>
      <c r="J237">
        <v>232</v>
      </c>
      <c r="K237">
        <v>4</v>
      </c>
      <c r="L237" t="s">
        <v>23</v>
      </c>
      <c r="M237" cm="1">
        <f t="array" ref="M237">_xlfn.IFS(
  TRIM(L237)="positive", 3,
  TRIM(L237)="neutral", 2,
  TRIM(L237)="negative", 1
)</f>
        <v>3</v>
      </c>
      <c r="N237" t="s">
        <v>31</v>
      </c>
      <c r="O237" t="s">
        <v>1591</v>
      </c>
      <c r="P237" t="s">
        <v>40</v>
      </c>
    </row>
    <row r="238" spans="1:16" x14ac:dyDescent="0.3">
      <c r="A238">
        <v>1237</v>
      </c>
      <c r="B238" t="s">
        <v>358</v>
      </c>
      <c r="C238" s="1">
        <v>45176.394444444442</v>
      </c>
      <c r="D238" t="s">
        <v>37</v>
      </c>
      <c r="E238" t="str">
        <f t="shared" si="3"/>
        <v>Backlog</v>
      </c>
      <c r="F238" t="s">
        <v>197</v>
      </c>
      <c r="G238" t="s">
        <v>34</v>
      </c>
      <c r="H238" t="s">
        <v>1586</v>
      </c>
      <c r="I238" t="str">
        <f>IF(Table2_1[[#This Row],[Order Status]]="Completed", IF(Table2_1[[#This Row],[Delays (min)]]&gt;10,"Delayed", "On Time"), IF(Table2_1[[#This Row],[Order Status]]="In Progress", IF(Table2_1[[#This Row],[Delays (min)]]&gt;10,"Delayed","In Progress"),""))</f>
        <v>Delayed</v>
      </c>
      <c r="J238">
        <v>79</v>
      </c>
      <c r="K238">
        <v>19</v>
      </c>
      <c r="L238" t="s">
        <v>23</v>
      </c>
      <c r="M238" cm="1">
        <f t="array" ref="M238">_xlfn.IFS(
  TRIM(L238)="positive", 3,
  TRIM(L238)="neutral", 2,
  TRIM(L238)="negative", 1
)</f>
        <v>3</v>
      </c>
      <c r="N238" t="s">
        <v>39</v>
      </c>
      <c r="O238" t="s">
        <v>1591</v>
      </c>
      <c r="P238" t="s">
        <v>20</v>
      </c>
    </row>
    <row r="239" spans="1:16" x14ac:dyDescent="0.3">
      <c r="A239">
        <v>1238</v>
      </c>
      <c r="B239" t="s">
        <v>359</v>
      </c>
      <c r="C239" s="1">
        <v>45171.533333333333</v>
      </c>
      <c r="D239" t="s">
        <v>37</v>
      </c>
      <c r="E239" t="str">
        <f t="shared" si="3"/>
        <v>Backlog</v>
      </c>
      <c r="F239" t="s">
        <v>30</v>
      </c>
      <c r="G239" t="s">
        <v>27</v>
      </c>
      <c r="H239" t="s">
        <v>1587</v>
      </c>
      <c r="I239" t="str">
        <f>IF(Table2_1[[#This Row],[Order Status]]="Completed", IF(Table2_1[[#This Row],[Delays (min)]]&gt;10,"Delayed", "On Time"), IF(Table2_1[[#This Row],[Order Status]]="In Progress", IF(Table2_1[[#This Row],[Delays (min)]]&gt;10,"Delayed","In Progress"),""))</f>
        <v>Delayed</v>
      </c>
      <c r="J239">
        <v>111</v>
      </c>
      <c r="K239">
        <v>19</v>
      </c>
      <c r="L239" t="s">
        <v>17</v>
      </c>
      <c r="M239" cm="1">
        <f t="array" ref="M239">_xlfn.IFS(
  TRIM(L239)="positive", 3,
  TRIM(L239)="neutral", 2,
  TRIM(L239)="negative", 1
)</f>
        <v>2</v>
      </c>
      <c r="N239" t="s">
        <v>43</v>
      </c>
      <c r="O239" t="s">
        <v>1591</v>
      </c>
      <c r="P239" t="s">
        <v>40</v>
      </c>
    </row>
    <row r="240" spans="1:16" x14ac:dyDescent="0.3">
      <c r="A240">
        <v>1239</v>
      </c>
      <c r="B240" t="s">
        <v>360</v>
      </c>
      <c r="C240" s="1">
        <v>45176.631944444445</v>
      </c>
      <c r="D240" t="s">
        <v>14</v>
      </c>
      <c r="E240" t="str">
        <f t="shared" si="3"/>
        <v>Not Backlog</v>
      </c>
      <c r="F240" t="s">
        <v>88</v>
      </c>
      <c r="G240" t="s">
        <v>34</v>
      </c>
      <c r="H240" t="s">
        <v>1590</v>
      </c>
      <c r="I240" t="str">
        <f>IF(Table2_1[[#This Row],[Order Status]]="Completed", IF(Table2_1[[#This Row],[Delays (min)]]&gt;10,"Delayed", "On Time"), IF(Table2_1[[#This Row],[Order Status]]="In Progress", IF(Table2_1[[#This Row],[Delays (min)]]&gt;10,"Delayed","In Progress"),""))</f>
        <v>Delayed</v>
      </c>
      <c r="J240">
        <v>89</v>
      </c>
      <c r="K240">
        <v>26</v>
      </c>
      <c r="L240" t="s">
        <v>23</v>
      </c>
      <c r="M240" cm="1">
        <f t="array" ref="M240">_xlfn.IFS(
  TRIM(L240)="positive", 3,
  TRIM(L240)="neutral", 2,
  TRIM(L240)="negative", 1
)</f>
        <v>3</v>
      </c>
      <c r="N240" t="s">
        <v>43</v>
      </c>
      <c r="O240" t="s">
        <v>1591</v>
      </c>
      <c r="P240" t="s">
        <v>40</v>
      </c>
    </row>
    <row r="241" spans="1:16" x14ac:dyDescent="0.3">
      <c r="A241">
        <v>1240</v>
      </c>
      <c r="B241" t="s">
        <v>361</v>
      </c>
      <c r="C241" s="1">
        <v>45170.668055555558</v>
      </c>
      <c r="D241" t="s">
        <v>37</v>
      </c>
      <c r="E241" t="str">
        <f t="shared" si="3"/>
        <v>Backlog</v>
      </c>
      <c r="F241" t="s">
        <v>22</v>
      </c>
      <c r="G241" t="s">
        <v>16</v>
      </c>
      <c r="H241" t="s">
        <v>1590</v>
      </c>
      <c r="I241" t="str">
        <f>IF(Table2_1[[#This Row],[Order Status]]="Completed", IF(Table2_1[[#This Row],[Delays (min)]]&gt;10,"Delayed", "On Time"), IF(Table2_1[[#This Row],[Order Status]]="In Progress", IF(Table2_1[[#This Row],[Delays (min)]]&gt;10,"Delayed","In Progress"),""))</f>
        <v>Delayed</v>
      </c>
      <c r="J241">
        <v>201</v>
      </c>
      <c r="K241">
        <v>14</v>
      </c>
      <c r="L241" t="s">
        <v>17</v>
      </c>
      <c r="M241" cm="1">
        <f t="array" ref="M241">_xlfn.IFS(
  TRIM(L241)="positive", 3,
  TRIM(L241)="neutral", 2,
  TRIM(L241)="negative", 1
)</f>
        <v>2</v>
      </c>
      <c r="N241" t="s">
        <v>18</v>
      </c>
      <c r="O241" t="s">
        <v>48</v>
      </c>
      <c r="P241" t="s">
        <v>35</v>
      </c>
    </row>
    <row r="242" spans="1:16" x14ac:dyDescent="0.3">
      <c r="A242">
        <v>1241</v>
      </c>
      <c r="B242" t="s">
        <v>362</v>
      </c>
      <c r="C242" s="1">
        <v>45175.67083333333</v>
      </c>
      <c r="D242" t="s">
        <v>14</v>
      </c>
      <c r="E242" t="str">
        <f t="shared" si="3"/>
        <v>Not Backlog</v>
      </c>
      <c r="F242" t="s">
        <v>159</v>
      </c>
      <c r="G242" t="s">
        <v>16</v>
      </c>
      <c r="H242" t="s">
        <v>1587</v>
      </c>
      <c r="I242" t="str">
        <f>IF(Table2_1[[#This Row],[Order Status]]="Completed", IF(Table2_1[[#This Row],[Delays (min)]]&gt;10,"Delayed", "On Time"), IF(Table2_1[[#This Row],[Order Status]]="In Progress", IF(Table2_1[[#This Row],[Delays (min)]]&gt;10,"Delayed","In Progress"),""))</f>
        <v>On Time</v>
      </c>
      <c r="J242">
        <v>225</v>
      </c>
      <c r="K242">
        <v>5</v>
      </c>
      <c r="L242" t="s">
        <v>23</v>
      </c>
      <c r="M242" cm="1">
        <f t="array" ref="M242">_xlfn.IFS(
  TRIM(L242)="positive", 3,
  TRIM(L242)="neutral", 2,
  TRIM(L242)="negative", 1
)</f>
        <v>3</v>
      </c>
      <c r="N242" t="s">
        <v>24</v>
      </c>
      <c r="O242" t="s">
        <v>1591</v>
      </c>
      <c r="P242" t="s">
        <v>20</v>
      </c>
    </row>
    <row r="243" spans="1:16" x14ac:dyDescent="0.3">
      <c r="A243">
        <v>1242</v>
      </c>
      <c r="B243" t="s">
        <v>363</v>
      </c>
      <c r="C243" s="1">
        <v>45172.629166666666</v>
      </c>
      <c r="D243" t="s">
        <v>37</v>
      </c>
      <c r="E243" t="str">
        <f t="shared" si="3"/>
        <v>Backlog</v>
      </c>
      <c r="F243" t="s">
        <v>267</v>
      </c>
      <c r="G243" t="s">
        <v>27</v>
      </c>
      <c r="H243" t="s">
        <v>1589</v>
      </c>
      <c r="I243" t="str">
        <f>IF(Table2_1[[#This Row],[Order Status]]="Completed", IF(Table2_1[[#This Row],[Delays (min)]]&gt;10,"Delayed", "On Time"), IF(Table2_1[[#This Row],[Order Status]]="In Progress", IF(Table2_1[[#This Row],[Delays (min)]]&gt;10,"Delayed","In Progress"),""))</f>
        <v>Delayed</v>
      </c>
      <c r="J243">
        <v>186</v>
      </c>
      <c r="K243">
        <v>24</v>
      </c>
      <c r="L243" t="s">
        <v>28</v>
      </c>
      <c r="M243" cm="1">
        <f t="array" ref="M243">_xlfn.IFS(
  TRIM(L243)="positive", 3,
  TRIM(L243)="neutral", 2,
  TRIM(L243)="negative", 1
)</f>
        <v>1</v>
      </c>
      <c r="N243" t="s">
        <v>18</v>
      </c>
      <c r="O243" t="s">
        <v>48</v>
      </c>
      <c r="P243" t="s">
        <v>35</v>
      </c>
    </row>
    <row r="244" spans="1:16" x14ac:dyDescent="0.3">
      <c r="A244">
        <v>1243</v>
      </c>
      <c r="B244" t="s">
        <v>364</v>
      </c>
      <c r="C244" s="1">
        <v>45171.371527777781</v>
      </c>
      <c r="D244" t="s">
        <v>37</v>
      </c>
      <c r="E244" t="str">
        <f t="shared" si="3"/>
        <v>Not Backlog</v>
      </c>
      <c r="F244" t="s">
        <v>365</v>
      </c>
      <c r="G244" t="s">
        <v>16</v>
      </c>
      <c r="H244" t="s">
        <v>1589</v>
      </c>
      <c r="I244" t="str">
        <f>IF(Table2_1[[#This Row],[Order Status]]="Completed", IF(Table2_1[[#This Row],[Delays (min)]]&gt;10,"Delayed", "On Time"), IF(Table2_1[[#This Row],[Order Status]]="In Progress", IF(Table2_1[[#This Row],[Delays (min)]]&gt;10,"Delayed","In Progress"),""))</f>
        <v>In Progress</v>
      </c>
      <c r="J244">
        <v>180</v>
      </c>
      <c r="K244">
        <v>2</v>
      </c>
      <c r="L244" t="s">
        <v>28</v>
      </c>
      <c r="M244" cm="1">
        <f t="array" ref="M244">_xlfn.IFS(
  TRIM(L244)="positive", 3,
  TRIM(L244)="neutral", 2,
  TRIM(L244)="negative", 1
)</f>
        <v>1</v>
      </c>
      <c r="N244" t="s">
        <v>24</v>
      </c>
      <c r="O244" t="s">
        <v>1591</v>
      </c>
      <c r="P244" t="s">
        <v>20</v>
      </c>
    </row>
    <row r="245" spans="1:16" x14ac:dyDescent="0.3">
      <c r="A245">
        <v>1244</v>
      </c>
      <c r="B245" t="s">
        <v>366</v>
      </c>
      <c r="C245" s="1">
        <v>45170.572916666664</v>
      </c>
      <c r="D245" t="s">
        <v>14</v>
      </c>
      <c r="E245" t="str">
        <f t="shared" si="3"/>
        <v>Not Backlog</v>
      </c>
      <c r="F245" t="s">
        <v>117</v>
      </c>
      <c r="G245" t="s">
        <v>16</v>
      </c>
      <c r="H245" t="s">
        <v>1590</v>
      </c>
      <c r="I245" t="str">
        <f>IF(Table2_1[[#This Row],[Order Status]]="Completed", IF(Table2_1[[#This Row],[Delays (min)]]&gt;10,"Delayed", "On Time"), IF(Table2_1[[#This Row],[Order Status]]="In Progress", IF(Table2_1[[#This Row],[Delays (min)]]&gt;10,"Delayed","In Progress"),""))</f>
        <v>Delayed</v>
      </c>
      <c r="J245">
        <v>74</v>
      </c>
      <c r="K245">
        <v>26</v>
      </c>
      <c r="L245" t="s">
        <v>17</v>
      </c>
      <c r="M245" cm="1">
        <f t="array" ref="M245">_xlfn.IFS(
  TRIM(L245)="positive", 3,
  TRIM(L245)="neutral", 2,
  TRIM(L245)="negative", 1
)</f>
        <v>2</v>
      </c>
      <c r="N245" t="s">
        <v>39</v>
      </c>
      <c r="O245" t="s">
        <v>1591</v>
      </c>
      <c r="P245" t="s">
        <v>35</v>
      </c>
    </row>
    <row r="246" spans="1:16" x14ac:dyDescent="0.3">
      <c r="A246">
        <v>1245</v>
      </c>
      <c r="B246" t="s">
        <v>367</v>
      </c>
      <c r="C246" s="1">
        <v>45173.628472222219</v>
      </c>
      <c r="D246" t="s">
        <v>14</v>
      </c>
      <c r="E246" t="str">
        <f t="shared" si="3"/>
        <v>Not Backlog</v>
      </c>
      <c r="F246" t="s">
        <v>256</v>
      </c>
      <c r="G246" t="s">
        <v>27</v>
      </c>
      <c r="H246" t="s">
        <v>1586</v>
      </c>
      <c r="I246" t="str">
        <f>IF(Table2_1[[#This Row],[Order Status]]="Completed", IF(Table2_1[[#This Row],[Delays (min)]]&gt;10,"Delayed", "On Time"), IF(Table2_1[[#This Row],[Order Status]]="In Progress", IF(Table2_1[[#This Row],[Delays (min)]]&gt;10,"Delayed","In Progress"),""))</f>
        <v>On Time</v>
      </c>
      <c r="J246">
        <v>64</v>
      </c>
      <c r="K246">
        <v>8</v>
      </c>
      <c r="L246" t="s">
        <v>28</v>
      </c>
      <c r="M246" cm="1">
        <f t="array" ref="M246">_xlfn.IFS(
  TRIM(L246)="positive", 3,
  TRIM(L246)="neutral", 2,
  TRIM(L246)="negative", 1
)</f>
        <v>1</v>
      </c>
      <c r="N246" t="s">
        <v>43</v>
      </c>
      <c r="O246" t="s">
        <v>19</v>
      </c>
      <c r="P246" t="s">
        <v>40</v>
      </c>
    </row>
    <row r="247" spans="1:16" x14ac:dyDescent="0.3">
      <c r="A247">
        <v>1246</v>
      </c>
      <c r="B247" t="s">
        <v>368</v>
      </c>
      <c r="C247" s="1">
        <v>45176.668055555558</v>
      </c>
      <c r="D247" t="s">
        <v>14</v>
      </c>
      <c r="E247" t="str">
        <f t="shared" si="3"/>
        <v>Not Backlog</v>
      </c>
      <c r="F247" t="s">
        <v>369</v>
      </c>
      <c r="G247" t="s">
        <v>27</v>
      </c>
      <c r="H247" t="s">
        <v>1587</v>
      </c>
      <c r="I247" t="str">
        <f>IF(Table2_1[[#This Row],[Order Status]]="Completed", IF(Table2_1[[#This Row],[Delays (min)]]&gt;10,"Delayed", "On Time"), IF(Table2_1[[#This Row],[Order Status]]="In Progress", IF(Table2_1[[#This Row],[Delays (min)]]&gt;10,"Delayed","In Progress"),""))</f>
        <v>Delayed</v>
      </c>
      <c r="J247">
        <v>66</v>
      </c>
      <c r="K247">
        <v>21</v>
      </c>
      <c r="L247" t="s">
        <v>28</v>
      </c>
      <c r="M247" cm="1">
        <f t="array" ref="M247">_xlfn.IFS(
  TRIM(L247)="positive", 3,
  TRIM(L247)="neutral", 2,
  TRIM(L247)="negative", 1
)</f>
        <v>1</v>
      </c>
      <c r="N247" t="s">
        <v>31</v>
      </c>
      <c r="O247" t="s">
        <v>48</v>
      </c>
      <c r="P247" t="s">
        <v>35</v>
      </c>
    </row>
    <row r="248" spans="1:16" x14ac:dyDescent="0.3">
      <c r="A248">
        <v>1247</v>
      </c>
      <c r="B248" t="s">
        <v>370</v>
      </c>
      <c r="C248" s="1">
        <v>45173.629166666666</v>
      </c>
      <c r="D248" t="s">
        <v>14</v>
      </c>
      <c r="E248" t="str">
        <f t="shared" si="3"/>
        <v>Not Backlog</v>
      </c>
      <c r="F248" t="s">
        <v>215</v>
      </c>
      <c r="G248" t="s">
        <v>34</v>
      </c>
      <c r="H248" t="s">
        <v>1589</v>
      </c>
      <c r="I248" t="str">
        <f>IF(Table2_1[[#This Row],[Order Status]]="Completed", IF(Table2_1[[#This Row],[Delays (min)]]&gt;10,"Delayed", "On Time"), IF(Table2_1[[#This Row],[Order Status]]="In Progress", IF(Table2_1[[#This Row],[Delays (min)]]&gt;10,"Delayed","In Progress"),""))</f>
        <v>Delayed</v>
      </c>
      <c r="J248">
        <v>156</v>
      </c>
      <c r="K248">
        <v>17</v>
      </c>
      <c r="L248" t="s">
        <v>23</v>
      </c>
      <c r="M248" cm="1">
        <f t="array" ref="M248">_xlfn.IFS(
  TRIM(L248)="positive", 3,
  TRIM(L248)="neutral", 2,
  TRIM(L248)="negative", 1
)</f>
        <v>3</v>
      </c>
      <c r="N248" t="s">
        <v>43</v>
      </c>
      <c r="O248" t="s">
        <v>48</v>
      </c>
      <c r="P248" t="s">
        <v>20</v>
      </c>
    </row>
    <row r="249" spans="1:16" x14ac:dyDescent="0.3">
      <c r="A249">
        <v>1248</v>
      </c>
      <c r="B249" t="s">
        <v>371</v>
      </c>
      <c r="C249" s="1">
        <v>45173.353472222225</v>
      </c>
      <c r="D249" t="s">
        <v>37</v>
      </c>
      <c r="E249" t="str">
        <f t="shared" si="3"/>
        <v>Backlog</v>
      </c>
      <c r="F249" t="s">
        <v>235</v>
      </c>
      <c r="G249" t="s">
        <v>34</v>
      </c>
      <c r="H249" t="s">
        <v>1589</v>
      </c>
      <c r="I249" t="str">
        <f>IF(Table2_1[[#This Row],[Order Status]]="Completed", IF(Table2_1[[#This Row],[Delays (min)]]&gt;10,"Delayed", "On Time"), IF(Table2_1[[#This Row],[Order Status]]="In Progress", IF(Table2_1[[#This Row],[Delays (min)]]&gt;10,"Delayed","In Progress"),""))</f>
        <v>Delayed</v>
      </c>
      <c r="J249">
        <v>175</v>
      </c>
      <c r="K249">
        <v>20</v>
      </c>
      <c r="L249" t="s">
        <v>17</v>
      </c>
      <c r="M249" cm="1">
        <f t="array" ref="M249">_xlfn.IFS(
  TRIM(L249)="positive", 3,
  TRIM(L249)="neutral", 2,
  TRIM(L249)="negative", 1
)</f>
        <v>2</v>
      </c>
      <c r="N249" t="s">
        <v>24</v>
      </c>
      <c r="O249" t="s">
        <v>19</v>
      </c>
      <c r="P249" t="s">
        <v>20</v>
      </c>
    </row>
    <row r="250" spans="1:16" x14ac:dyDescent="0.3">
      <c r="A250">
        <v>1249</v>
      </c>
      <c r="B250" t="s">
        <v>372</v>
      </c>
      <c r="C250" s="1">
        <v>45170.545138888891</v>
      </c>
      <c r="D250" t="s">
        <v>37</v>
      </c>
      <c r="E250" t="str">
        <f t="shared" si="3"/>
        <v>Backlog</v>
      </c>
      <c r="F250" t="s">
        <v>68</v>
      </c>
      <c r="G250" t="s">
        <v>16</v>
      </c>
      <c r="H250" t="s">
        <v>1586</v>
      </c>
      <c r="I250" t="str">
        <f>IF(Table2_1[[#This Row],[Order Status]]="Completed", IF(Table2_1[[#This Row],[Delays (min)]]&gt;10,"Delayed", "On Time"), IF(Table2_1[[#This Row],[Order Status]]="In Progress", IF(Table2_1[[#This Row],[Delays (min)]]&gt;10,"Delayed","In Progress"),""))</f>
        <v>Delayed</v>
      </c>
      <c r="J250">
        <v>180</v>
      </c>
      <c r="K250">
        <v>25</v>
      </c>
      <c r="L250" t="s">
        <v>17</v>
      </c>
      <c r="M250" cm="1">
        <f t="array" ref="M250">_xlfn.IFS(
  TRIM(L250)="positive", 3,
  TRIM(L250)="neutral", 2,
  TRIM(L250)="negative", 1
)</f>
        <v>2</v>
      </c>
      <c r="N250" t="s">
        <v>31</v>
      </c>
      <c r="O250" t="s">
        <v>19</v>
      </c>
      <c r="P250" t="s">
        <v>40</v>
      </c>
    </row>
    <row r="251" spans="1:16" x14ac:dyDescent="0.3">
      <c r="A251">
        <v>1250</v>
      </c>
      <c r="B251" t="s">
        <v>373</v>
      </c>
      <c r="C251" s="1">
        <v>45174.515972222223</v>
      </c>
      <c r="D251" t="s">
        <v>14</v>
      </c>
      <c r="E251" t="str">
        <f t="shared" si="3"/>
        <v>Not Backlog</v>
      </c>
      <c r="F251" t="s">
        <v>166</v>
      </c>
      <c r="G251" t="s">
        <v>27</v>
      </c>
      <c r="H251" t="s">
        <v>1586</v>
      </c>
      <c r="I251" t="str">
        <f>IF(Table2_1[[#This Row],[Order Status]]="Completed", IF(Table2_1[[#This Row],[Delays (min)]]&gt;10,"Delayed", "On Time"), IF(Table2_1[[#This Row],[Order Status]]="In Progress", IF(Table2_1[[#This Row],[Delays (min)]]&gt;10,"Delayed","In Progress"),""))</f>
        <v>On Time</v>
      </c>
      <c r="J251">
        <v>97</v>
      </c>
      <c r="K251">
        <v>5</v>
      </c>
      <c r="L251" t="s">
        <v>23</v>
      </c>
      <c r="M251" cm="1">
        <f t="array" ref="M251">_xlfn.IFS(
  TRIM(L251)="positive", 3,
  TRIM(L251)="neutral", 2,
  TRIM(L251)="negative", 1
)</f>
        <v>3</v>
      </c>
      <c r="N251" t="s">
        <v>31</v>
      </c>
      <c r="O251" t="s">
        <v>19</v>
      </c>
      <c r="P251" t="s">
        <v>40</v>
      </c>
    </row>
    <row r="252" spans="1:16" x14ac:dyDescent="0.3">
      <c r="A252">
        <v>1251</v>
      </c>
      <c r="B252" t="s">
        <v>374</v>
      </c>
      <c r="C252" s="1">
        <v>45173.638194444444</v>
      </c>
      <c r="D252" t="s">
        <v>14</v>
      </c>
      <c r="E252" t="str">
        <f t="shared" si="3"/>
        <v>Not Backlog</v>
      </c>
      <c r="F252" t="s">
        <v>50</v>
      </c>
      <c r="G252" t="s">
        <v>16</v>
      </c>
      <c r="H252" t="s">
        <v>1587</v>
      </c>
      <c r="I252" t="str">
        <f>IF(Table2_1[[#This Row],[Order Status]]="Completed", IF(Table2_1[[#This Row],[Delays (min)]]&gt;10,"Delayed", "On Time"), IF(Table2_1[[#This Row],[Order Status]]="In Progress", IF(Table2_1[[#This Row],[Delays (min)]]&gt;10,"Delayed","In Progress"),""))</f>
        <v>Delayed</v>
      </c>
      <c r="J252">
        <v>79</v>
      </c>
      <c r="K252">
        <v>26</v>
      </c>
      <c r="L252" t="s">
        <v>28</v>
      </c>
      <c r="M252" cm="1">
        <f t="array" ref="M252">_xlfn.IFS(
  TRIM(L252)="positive", 3,
  TRIM(L252)="neutral", 2,
  TRIM(L252)="negative", 1
)</f>
        <v>1</v>
      </c>
      <c r="N252" t="s">
        <v>18</v>
      </c>
      <c r="O252" t="s">
        <v>48</v>
      </c>
      <c r="P252" t="s">
        <v>35</v>
      </c>
    </row>
    <row r="253" spans="1:16" x14ac:dyDescent="0.3">
      <c r="A253">
        <v>1252</v>
      </c>
      <c r="B253" t="s">
        <v>375</v>
      </c>
      <c r="C253" s="1">
        <v>45171.59097222222</v>
      </c>
      <c r="D253" t="s">
        <v>14</v>
      </c>
      <c r="E253" t="str">
        <f t="shared" si="3"/>
        <v>Not Backlog</v>
      </c>
      <c r="F253" t="s">
        <v>94</v>
      </c>
      <c r="G253" t="s">
        <v>27</v>
      </c>
      <c r="H253" t="s">
        <v>1586</v>
      </c>
      <c r="I253" t="str">
        <f>IF(Table2_1[[#This Row],[Order Status]]="Completed", IF(Table2_1[[#This Row],[Delays (min)]]&gt;10,"Delayed", "On Time"), IF(Table2_1[[#This Row],[Order Status]]="In Progress", IF(Table2_1[[#This Row],[Delays (min)]]&gt;10,"Delayed","In Progress"),""))</f>
        <v>Delayed</v>
      </c>
      <c r="J253">
        <v>141</v>
      </c>
      <c r="K253">
        <v>18</v>
      </c>
      <c r="L253" t="s">
        <v>17</v>
      </c>
      <c r="M253" cm="1">
        <f t="array" ref="M253">_xlfn.IFS(
  TRIM(L253)="positive", 3,
  TRIM(L253)="neutral", 2,
  TRIM(L253)="negative", 1
)</f>
        <v>2</v>
      </c>
      <c r="N253" t="s">
        <v>18</v>
      </c>
      <c r="O253" t="s">
        <v>1591</v>
      </c>
      <c r="P253" t="s">
        <v>35</v>
      </c>
    </row>
    <row r="254" spans="1:16" x14ac:dyDescent="0.3">
      <c r="A254">
        <v>1253</v>
      </c>
      <c r="B254" t="s">
        <v>376</v>
      </c>
      <c r="C254" s="1">
        <v>45170.459027777775</v>
      </c>
      <c r="D254" t="s">
        <v>14</v>
      </c>
      <c r="E254" t="str">
        <f t="shared" si="3"/>
        <v>Not Backlog</v>
      </c>
      <c r="F254" t="s">
        <v>296</v>
      </c>
      <c r="G254" t="s">
        <v>16</v>
      </c>
      <c r="H254" t="s">
        <v>1590</v>
      </c>
      <c r="I254" t="str">
        <f>IF(Table2_1[[#This Row],[Order Status]]="Completed", IF(Table2_1[[#This Row],[Delays (min)]]&gt;10,"Delayed", "On Time"), IF(Table2_1[[#This Row],[Order Status]]="In Progress", IF(Table2_1[[#This Row],[Delays (min)]]&gt;10,"Delayed","In Progress"),""))</f>
        <v>Delayed</v>
      </c>
      <c r="J254">
        <v>128</v>
      </c>
      <c r="K254">
        <v>16</v>
      </c>
      <c r="L254" t="s">
        <v>17</v>
      </c>
      <c r="M254" cm="1">
        <f t="array" ref="M254">_xlfn.IFS(
  TRIM(L254)="positive", 3,
  TRIM(L254)="neutral", 2,
  TRIM(L254)="negative", 1
)</f>
        <v>2</v>
      </c>
      <c r="N254" t="s">
        <v>18</v>
      </c>
      <c r="O254" t="s">
        <v>19</v>
      </c>
      <c r="P254" t="s">
        <v>20</v>
      </c>
    </row>
    <row r="255" spans="1:16" x14ac:dyDescent="0.3">
      <c r="A255">
        <v>1254</v>
      </c>
      <c r="B255" t="s">
        <v>377</v>
      </c>
      <c r="C255" s="1">
        <v>45175.59097222222</v>
      </c>
      <c r="D255" t="s">
        <v>14</v>
      </c>
      <c r="E255" t="str">
        <f t="shared" si="3"/>
        <v>Not Backlog</v>
      </c>
      <c r="F255" t="s">
        <v>60</v>
      </c>
      <c r="G255" t="s">
        <v>27</v>
      </c>
      <c r="H255" t="s">
        <v>1590</v>
      </c>
      <c r="I255" t="str">
        <f>IF(Table2_1[[#This Row],[Order Status]]="Completed", IF(Table2_1[[#This Row],[Delays (min)]]&gt;10,"Delayed", "On Time"), IF(Table2_1[[#This Row],[Order Status]]="In Progress", IF(Table2_1[[#This Row],[Delays (min)]]&gt;10,"Delayed","In Progress"),""))</f>
        <v>On Time</v>
      </c>
      <c r="J255">
        <v>64</v>
      </c>
      <c r="K255">
        <v>9</v>
      </c>
      <c r="L255" t="s">
        <v>28</v>
      </c>
      <c r="M255" cm="1">
        <f t="array" ref="M255">_xlfn.IFS(
  TRIM(L255)="positive", 3,
  TRIM(L255)="neutral", 2,
  TRIM(L255)="negative", 1
)</f>
        <v>1</v>
      </c>
      <c r="N255" t="s">
        <v>24</v>
      </c>
      <c r="O255" t="s">
        <v>1591</v>
      </c>
      <c r="P255" t="s">
        <v>35</v>
      </c>
    </row>
    <row r="256" spans="1:16" x14ac:dyDescent="0.3">
      <c r="A256">
        <v>1255</v>
      </c>
      <c r="B256" t="s">
        <v>378</v>
      </c>
      <c r="C256" s="1">
        <v>45175.704861111109</v>
      </c>
      <c r="D256" t="s">
        <v>37</v>
      </c>
      <c r="E256" t="str">
        <f t="shared" si="3"/>
        <v>Backlog</v>
      </c>
      <c r="F256" t="s">
        <v>108</v>
      </c>
      <c r="G256" t="s">
        <v>16</v>
      </c>
      <c r="H256" t="s">
        <v>1590</v>
      </c>
      <c r="I256" t="str">
        <f>IF(Table2_1[[#This Row],[Order Status]]="Completed", IF(Table2_1[[#This Row],[Delays (min)]]&gt;10,"Delayed", "On Time"), IF(Table2_1[[#This Row],[Order Status]]="In Progress", IF(Table2_1[[#This Row],[Delays (min)]]&gt;10,"Delayed","In Progress"),""))</f>
        <v>Delayed</v>
      </c>
      <c r="J256">
        <v>69</v>
      </c>
      <c r="K256">
        <v>29</v>
      </c>
      <c r="L256" t="s">
        <v>28</v>
      </c>
      <c r="M256" cm="1">
        <f t="array" ref="M256">_xlfn.IFS(
  TRIM(L256)="positive", 3,
  TRIM(L256)="neutral", 2,
  TRIM(L256)="negative", 1
)</f>
        <v>1</v>
      </c>
      <c r="N256" t="s">
        <v>18</v>
      </c>
      <c r="O256" t="s">
        <v>19</v>
      </c>
      <c r="P256" t="s">
        <v>40</v>
      </c>
    </row>
    <row r="257" spans="1:16" x14ac:dyDescent="0.3">
      <c r="A257">
        <v>1256</v>
      </c>
      <c r="B257" t="s">
        <v>379</v>
      </c>
      <c r="C257" s="1">
        <v>45176.643750000003</v>
      </c>
      <c r="D257" t="s">
        <v>37</v>
      </c>
      <c r="E257" t="str">
        <f t="shared" si="3"/>
        <v>Backlog</v>
      </c>
      <c r="F257" t="s">
        <v>65</v>
      </c>
      <c r="G257" t="s">
        <v>27</v>
      </c>
      <c r="H257" t="s">
        <v>1589</v>
      </c>
      <c r="I257" t="str">
        <f>IF(Table2_1[[#This Row],[Order Status]]="Completed", IF(Table2_1[[#This Row],[Delays (min)]]&gt;10,"Delayed", "On Time"), IF(Table2_1[[#This Row],[Order Status]]="In Progress", IF(Table2_1[[#This Row],[Delays (min)]]&gt;10,"Delayed","In Progress"),""))</f>
        <v>Delayed</v>
      </c>
      <c r="J257">
        <v>67</v>
      </c>
      <c r="K257">
        <v>22</v>
      </c>
      <c r="L257" t="s">
        <v>23</v>
      </c>
      <c r="M257" cm="1">
        <f t="array" ref="M257">_xlfn.IFS(
  TRIM(L257)="positive", 3,
  TRIM(L257)="neutral", 2,
  TRIM(L257)="negative", 1
)</f>
        <v>3</v>
      </c>
      <c r="N257" t="s">
        <v>18</v>
      </c>
      <c r="O257" t="s">
        <v>1591</v>
      </c>
      <c r="P257" t="s">
        <v>40</v>
      </c>
    </row>
    <row r="258" spans="1:16" x14ac:dyDescent="0.3">
      <c r="A258">
        <v>1257</v>
      </c>
      <c r="B258" t="s">
        <v>380</v>
      </c>
      <c r="C258" s="1">
        <v>45170.521527777775</v>
      </c>
      <c r="D258" t="s">
        <v>37</v>
      </c>
      <c r="E258" t="str">
        <f t="shared" ref="E258:E321" si="4">IF(AND(D258="In Progress", K258 &gt;10),"Backlog", "Not Backlog")</f>
        <v>Backlog</v>
      </c>
      <c r="F258" t="s">
        <v>172</v>
      </c>
      <c r="G258" t="s">
        <v>27</v>
      </c>
      <c r="H258" t="s">
        <v>1590</v>
      </c>
      <c r="I258" t="str">
        <f>IF(Table2_1[[#This Row],[Order Status]]="Completed", IF(Table2_1[[#This Row],[Delays (min)]]&gt;10,"Delayed", "On Time"), IF(Table2_1[[#This Row],[Order Status]]="In Progress", IF(Table2_1[[#This Row],[Delays (min)]]&gt;10,"Delayed","In Progress"),""))</f>
        <v>Delayed</v>
      </c>
      <c r="J258">
        <v>218</v>
      </c>
      <c r="K258">
        <v>25</v>
      </c>
      <c r="L258" t="s">
        <v>23</v>
      </c>
      <c r="M258" cm="1">
        <f t="array" ref="M258">_xlfn.IFS(
  TRIM(L258)="positive", 3,
  TRIM(L258)="neutral", 2,
  TRIM(L258)="negative", 1
)</f>
        <v>3</v>
      </c>
      <c r="N258" t="s">
        <v>31</v>
      </c>
      <c r="O258" t="s">
        <v>48</v>
      </c>
      <c r="P258" t="s">
        <v>35</v>
      </c>
    </row>
    <row r="259" spans="1:16" x14ac:dyDescent="0.3">
      <c r="A259">
        <v>1258</v>
      </c>
      <c r="B259" t="s">
        <v>381</v>
      </c>
      <c r="C259" s="1">
        <v>45170.463194444441</v>
      </c>
      <c r="D259" t="s">
        <v>37</v>
      </c>
      <c r="E259" t="str">
        <f t="shared" si="4"/>
        <v>Backlog</v>
      </c>
      <c r="F259" t="s">
        <v>101</v>
      </c>
      <c r="G259" t="s">
        <v>16</v>
      </c>
      <c r="H259" t="s">
        <v>1590</v>
      </c>
      <c r="I259" t="str">
        <f>IF(Table2_1[[#This Row],[Order Status]]="Completed", IF(Table2_1[[#This Row],[Delays (min)]]&gt;10,"Delayed", "On Time"), IF(Table2_1[[#This Row],[Order Status]]="In Progress", IF(Table2_1[[#This Row],[Delays (min)]]&gt;10,"Delayed","In Progress"),""))</f>
        <v>Delayed</v>
      </c>
      <c r="J259">
        <v>75</v>
      </c>
      <c r="K259">
        <v>22</v>
      </c>
      <c r="L259" t="s">
        <v>23</v>
      </c>
      <c r="M259" cm="1">
        <f t="array" ref="M259">_xlfn.IFS(
  TRIM(L259)="positive", 3,
  TRIM(L259)="neutral", 2,
  TRIM(L259)="negative", 1
)</f>
        <v>3</v>
      </c>
      <c r="N259" t="s">
        <v>39</v>
      </c>
      <c r="O259" t="s">
        <v>48</v>
      </c>
      <c r="P259" t="s">
        <v>40</v>
      </c>
    </row>
    <row r="260" spans="1:16" x14ac:dyDescent="0.3">
      <c r="A260">
        <v>1259</v>
      </c>
      <c r="B260" t="s">
        <v>382</v>
      </c>
      <c r="C260" s="1">
        <v>45173.55</v>
      </c>
      <c r="D260" t="s">
        <v>37</v>
      </c>
      <c r="E260" t="str">
        <f t="shared" si="4"/>
        <v>Backlog</v>
      </c>
      <c r="F260" t="s">
        <v>130</v>
      </c>
      <c r="G260" t="s">
        <v>16</v>
      </c>
      <c r="H260" t="s">
        <v>1590</v>
      </c>
      <c r="I260" t="str">
        <f>IF(Table2_1[[#This Row],[Order Status]]="Completed", IF(Table2_1[[#This Row],[Delays (min)]]&gt;10,"Delayed", "On Time"), IF(Table2_1[[#This Row],[Order Status]]="In Progress", IF(Table2_1[[#This Row],[Delays (min)]]&gt;10,"Delayed","In Progress"),""))</f>
        <v>Delayed</v>
      </c>
      <c r="J260">
        <v>226</v>
      </c>
      <c r="K260">
        <v>14</v>
      </c>
      <c r="L260" t="s">
        <v>23</v>
      </c>
      <c r="M260" cm="1">
        <f t="array" ref="M260">_xlfn.IFS(
  TRIM(L260)="positive", 3,
  TRIM(L260)="neutral", 2,
  TRIM(L260)="negative", 1
)</f>
        <v>3</v>
      </c>
      <c r="N260" t="s">
        <v>43</v>
      </c>
      <c r="O260" t="s">
        <v>1591</v>
      </c>
      <c r="P260" t="s">
        <v>20</v>
      </c>
    </row>
    <row r="261" spans="1:16" x14ac:dyDescent="0.3">
      <c r="A261">
        <v>1260</v>
      </c>
      <c r="B261" t="s">
        <v>383</v>
      </c>
      <c r="C261" s="1">
        <v>45177.590277777781</v>
      </c>
      <c r="D261" t="s">
        <v>14</v>
      </c>
      <c r="E261" t="str">
        <f t="shared" si="4"/>
        <v>Not Backlog</v>
      </c>
      <c r="F261" t="s">
        <v>296</v>
      </c>
      <c r="G261" t="s">
        <v>27</v>
      </c>
      <c r="H261" t="s">
        <v>1590</v>
      </c>
      <c r="I261" t="str">
        <f>IF(Table2_1[[#This Row],[Order Status]]="Completed", IF(Table2_1[[#This Row],[Delays (min)]]&gt;10,"Delayed", "On Time"), IF(Table2_1[[#This Row],[Order Status]]="In Progress", IF(Table2_1[[#This Row],[Delays (min)]]&gt;10,"Delayed","In Progress"),""))</f>
        <v>On Time</v>
      </c>
      <c r="J261">
        <v>193</v>
      </c>
      <c r="K261">
        <v>5</v>
      </c>
      <c r="L261" t="s">
        <v>28</v>
      </c>
      <c r="M261" cm="1">
        <f t="array" ref="M261">_xlfn.IFS(
  TRIM(L261)="positive", 3,
  TRIM(L261)="neutral", 2,
  TRIM(L261)="negative", 1
)</f>
        <v>1</v>
      </c>
      <c r="N261" t="s">
        <v>18</v>
      </c>
      <c r="O261" t="s">
        <v>19</v>
      </c>
      <c r="P261" t="s">
        <v>20</v>
      </c>
    </row>
    <row r="262" spans="1:16" x14ac:dyDescent="0.3">
      <c r="A262">
        <v>1261</v>
      </c>
      <c r="B262" t="s">
        <v>384</v>
      </c>
      <c r="C262" s="1">
        <v>45176.536805555559</v>
      </c>
      <c r="D262" t="s">
        <v>14</v>
      </c>
      <c r="E262" t="str">
        <f t="shared" si="4"/>
        <v>Not Backlog</v>
      </c>
      <c r="F262" t="s">
        <v>58</v>
      </c>
      <c r="G262" t="s">
        <v>27</v>
      </c>
      <c r="H262" t="s">
        <v>1587</v>
      </c>
      <c r="I262" t="str">
        <f>IF(Table2_1[[#This Row],[Order Status]]="Completed", IF(Table2_1[[#This Row],[Delays (min)]]&gt;10,"Delayed", "On Time"), IF(Table2_1[[#This Row],[Order Status]]="In Progress", IF(Table2_1[[#This Row],[Delays (min)]]&gt;10,"Delayed","In Progress"),""))</f>
        <v>On Time</v>
      </c>
      <c r="J262">
        <v>91</v>
      </c>
      <c r="K262">
        <v>10</v>
      </c>
      <c r="L262" t="s">
        <v>28</v>
      </c>
      <c r="M262" cm="1">
        <f t="array" ref="M262">_xlfn.IFS(
  TRIM(L262)="positive", 3,
  TRIM(L262)="neutral", 2,
  TRIM(L262)="negative", 1
)</f>
        <v>1</v>
      </c>
      <c r="N262" t="s">
        <v>18</v>
      </c>
      <c r="O262" t="s">
        <v>48</v>
      </c>
      <c r="P262" t="s">
        <v>35</v>
      </c>
    </row>
    <row r="263" spans="1:16" x14ac:dyDescent="0.3">
      <c r="A263">
        <v>1262</v>
      </c>
      <c r="B263" t="s">
        <v>385</v>
      </c>
      <c r="C263" s="1">
        <v>45172.602083333331</v>
      </c>
      <c r="D263" t="s">
        <v>14</v>
      </c>
      <c r="E263" t="str">
        <f t="shared" si="4"/>
        <v>Not Backlog</v>
      </c>
      <c r="F263" t="s">
        <v>127</v>
      </c>
      <c r="G263" t="s">
        <v>27</v>
      </c>
      <c r="H263" t="s">
        <v>1590</v>
      </c>
      <c r="I263" t="str">
        <f>IF(Table2_1[[#This Row],[Order Status]]="Completed", IF(Table2_1[[#This Row],[Delays (min)]]&gt;10,"Delayed", "On Time"), IF(Table2_1[[#This Row],[Order Status]]="In Progress", IF(Table2_1[[#This Row],[Delays (min)]]&gt;10,"Delayed","In Progress"),""))</f>
        <v>Delayed</v>
      </c>
      <c r="J263">
        <v>66</v>
      </c>
      <c r="K263">
        <v>22</v>
      </c>
      <c r="L263" t="s">
        <v>28</v>
      </c>
      <c r="M263" cm="1">
        <f t="array" ref="M263">_xlfn.IFS(
  TRIM(L263)="positive", 3,
  TRIM(L263)="neutral", 2,
  TRIM(L263)="negative", 1
)</f>
        <v>1</v>
      </c>
      <c r="N263" t="s">
        <v>18</v>
      </c>
      <c r="O263" t="s">
        <v>1591</v>
      </c>
      <c r="P263" t="s">
        <v>40</v>
      </c>
    </row>
    <row r="264" spans="1:16" x14ac:dyDescent="0.3">
      <c r="A264">
        <v>1263</v>
      </c>
      <c r="B264" t="s">
        <v>386</v>
      </c>
      <c r="C264" s="1">
        <v>45171.390277777777</v>
      </c>
      <c r="D264" t="s">
        <v>37</v>
      </c>
      <c r="E264" t="str">
        <f t="shared" si="4"/>
        <v>Backlog</v>
      </c>
      <c r="F264" t="s">
        <v>104</v>
      </c>
      <c r="G264" t="s">
        <v>16</v>
      </c>
      <c r="H264" t="s">
        <v>1590</v>
      </c>
      <c r="I264" t="str">
        <f>IF(Table2_1[[#This Row],[Order Status]]="Completed", IF(Table2_1[[#This Row],[Delays (min)]]&gt;10,"Delayed", "On Time"), IF(Table2_1[[#This Row],[Order Status]]="In Progress", IF(Table2_1[[#This Row],[Delays (min)]]&gt;10,"Delayed","In Progress"),""))</f>
        <v>Delayed</v>
      </c>
      <c r="J264">
        <v>75</v>
      </c>
      <c r="K264">
        <v>15</v>
      </c>
      <c r="L264" t="s">
        <v>28</v>
      </c>
      <c r="M264" cm="1">
        <f t="array" ref="M264">_xlfn.IFS(
  TRIM(L264)="positive", 3,
  TRIM(L264)="neutral", 2,
  TRIM(L264)="negative", 1
)</f>
        <v>1</v>
      </c>
      <c r="N264" t="s">
        <v>18</v>
      </c>
      <c r="O264" t="s">
        <v>48</v>
      </c>
      <c r="P264" t="s">
        <v>40</v>
      </c>
    </row>
    <row r="265" spans="1:16" x14ac:dyDescent="0.3">
      <c r="A265">
        <v>1264</v>
      </c>
      <c r="B265" t="s">
        <v>387</v>
      </c>
      <c r="C265" s="1">
        <v>45172.677083333336</v>
      </c>
      <c r="D265" t="s">
        <v>14</v>
      </c>
      <c r="E265" t="str">
        <f t="shared" si="4"/>
        <v>Not Backlog</v>
      </c>
      <c r="F265" t="s">
        <v>177</v>
      </c>
      <c r="G265" t="s">
        <v>16</v>
      </c>
      <c r="H265" t="s">
        <v>1589</v>
      </c>
      <c r="I265" t="str">
        <f>IF(Table2_1[[#This Row],[Order Status]]="Completed", IF(Table2_1[[#This Row],[Delays (min)]]&gt;10,"Delayed", "On Time"), IF(Table2_1[[#This Row],[Order Status]]="In Progress", IF(Table2_1[[#This Row],[Delays (min)]]&gt;10,"Delayed","In Progress"),""))</f>
        <v>Delayed</v>
      </c>
      <c r="J265">
        <v>76</v>
      </c>
      <c r="K265">
        <v>14</v>
      </c>
      <c r="L265" t="s">
        <v>17</v>
      </c>
      <c r="M265" cm="1">
        <f t="array" ref="M265">_xlfn.IFS(
  TRIM(L265)="positive", 3,
  TRIM(L265)="neutral", 2,
  TRIM(L265)="negative", 1
)</f>
        <v>2</v>
      </c>
      <c r="N265" t="s">
        <v>39</v>
      </c>
      <c r="O265" t="s">
        <v>1591</v>
      </c>
      <c r="P265" t="s">
        <v>20</v>
      </c>
    </row>
    <row r="266" spans="1:16" x14ac:dyDescent="0.3">
      <c r="A266">
        <v>1265</v>
      </c>
      <c r="B266" t="s">
        <v>388</v>
      </c>
      <c r="C266" s="1">
        <v>45170.625694444447</v>
      </c>
      <c r="D266" t="s">
        <v>14</v>
      </c>
      <c r="E266" t="str">
        <f t="shared" si="4"/>
        <v>Not Backlog</v>
      </c>
      <c r="F266" t="s">
        <v>226</v>
      </c>
      <c r="G266" t="s">
        <v>16</v>
      </c>
      <c r="H266" t="s">
        <v>1587</v>
      </c>
      <c r="I266" t="str">
        <f>IF(Table2_1[[#This Row],[Order Status]]="Completed", IF(Table2_1[[#This Row],[Delays (min)]]&gt;10,"Delayed", "On Time"), IF(Table2_1[[#This Row],[Order Status]]="In Progress", IF(Table2_1[[#This Row],[Delays (min)]]&gt;10,"Delayed","In Progress"),""))</f>
        <v>On Time</v>
      </c>
      <c r="J266">
        <v>123</v>
      </c>
      <c r="K266">
        <v>2</v>
      </c>
      <c r="L266" t="s">
        <v>28</v>
      </c>
      <c r="M266" cm="1">
        <f t="array" ref="M266">_xlfn.IFS(
  TRIM(L266)="positive", 3,
  TRIM(L266)="neutral", 2,
  TRIM(L266)="negative", 1
)</f>
        <v>1</v>
      </c>
      <c r="N266" t="s">
        <v>31</v>
      </c>
      <c r="O266" t="s">
        <v>48</v>
      </c>
      <c r="P266" t="s">
        <v>35</v>
      </c>
    </row>
    <row r="267" spans="1:16" x14ac:dyDescent="0.3">
      <c r="A267">
        <v>1266</v>
      </c>
      <c r="B267" t="s">
        <v>389</v>
      </c>
      <c r="C267" s="1">
        <v>45176.345138888886</v>
      </c>
      <c r="D267" t="s">
        <v>37</v>
      </c>
      <c r="E267" t="str">
        <f t="shared" si="4"/>
        <v>Not Backlog</v>
      </c>
      <c r="F267" t="s">
        <v>144</v>
      </c>
      <c r="G267" t="s">
        <v>34</v>
      </c>
      <c r="H267" t="s">
        <v>1587</v>
      </c>
      <c r="I267" t="str">
        <f>IF(Table2_1[[#This Row],[Order Status]]="Completed", IF(Table2_1[[#This Row],[Delays (min)]]&gt;10,"Delayed", "On Time"), IF(Table2_1[[#This Row],[Order Status]]="In Progress", IF(Table2_1[[#This Row],[Delays (min)]]&gt;10,"Delayed","In Progress"),""))</f>
        <v>In Progress</v>
      </c>
      <c r="J267">
        <v>225</v>
      </c>
      <c r="K267">
        <v>4</v>
      </c>
      <c r="L267" t="s">
        <v>17</v>
      </c>
      <c r="M267" cm="1">
        <f t="array" ref="M267">_xlfn.IFS(
  TRIM(L267)="positive", 3,
  TRIM(L267)="neutral", 2,
  TRIM(L267)="negative", 1
)</f>
        <v>2</v>
      </c>
      <c r="N267" t="s">
        <v>39</v>
      </c>
      <c r="O267" t="s">
        <v>19</v>
      </c>
      <c r="P267" t="s">
        <v>40</v>
      </c>
    </row>
    <row r="268" spans="1:16" x14ac:dyDescent="0.3">
      <c r="A268">
        <v>1267</v>
      </c>
      <c r="B268" t="s">
        <v>390</v>
      </c>
      <c r="C268" s="1">
        <v>45171.602083333331</v>
      </c>
      <c r="D268" t="s">
        <v>14</v>
      </c>
      <c r="E268" t="str">
        <f t="shared" si="4"/>
        <v>Not Backlog</v>
      </c>
      <c r="F268" t="s">
        <v>125</v>
      </c>
      <c r="G268" t="s">
        <v>27</v>
      </c>
      <c r="H268" t="s">
        <v>1590</v>
      </c>
      <c r="I268" t="str">
        <f>IF(Table2_1[[#This Row],[Order Status]]="Completed", IF(Table2_1[[#This Row],[Delays (min)]]&gt;10,"Delayed", "On Time"), IF(Table2_1[[#This Row],[Order Status]]="In Progress", IF(Table2_1[[#This Row],[Delays (min)]]&gt;10,"Delayed","In Progress"),""))</f>
        <v>On Time</v>
      </c>
      <c r="J268">
        <v>221</v>
      </c>
      <c r="K268">
        <v>2</v>
      </c>
      <c r="L268" t="s">
        <v>17</v>
      </c>
      <c r="M268" cm="1">
        <f t="array" ref="M268">_xlfn.IFS(
  TRIM(L268)="positive", 3,
  TRIM(L268)="neutral", 2,
  TRIM(L268)="negative", 1
)</f>
        <v>2</v>
      </c>
      <c r="N268" t="s">
        <v>18</v>
      </c>
      <c r="O268" t="s">
        <v>48</v>
      </c>
      <c r="P268" t="s">
        <v>20</v>
      </c>
    </row>
    <row r="269" spans="1:16" x14ac:dyDescent="0.3">
      <c r="A269">
        <v>1268</v>
      </c>
      <c r="B269" t="s">
        <v>391</v>
      </c>
      <c r="C269" s="1">
        <v>45170.51458333333</v>
      </c>
      <c r="D269" t="s">
        <v>14</v>
      </c>
      <c r="E269" t="str">
        <f t="shared" si="4"/>
        <v>Not Backlog</v>
      </c>
      <c r="F269" t="s">
        <v>60</v>
      </c>
      <c r="G269" t="s">
        <v>34</v>
      </c>
      <c r="H269" t="s">
        <v>1589</v>
      </c>
      <c r="I269" t="str">
        <f>IF(Table2_1[[#This Row],[Order Status]]="Completed", IF(Table2_1[[#This Row],[Delays (min)]]&gt;10,"Delayed", "On Time"), IF(Table2_1[[#This Row],[Order Status]]="In Progress", IF(Table2_1[[#This Row],[Delays (min)]]&gt;10,"Delayed","In Progress"),""))</f>
        <v>On Time</v>
      </c>
      <c r="J269">
        <v>109</v>
      </c>
      <c r="K269">
        <v>10</v>
      </c>
      <c r="L269" t="s">
        <v>23</v>
      </c>
      <c r="M269" cm="1">
        <f t="array" ref="M269">_xlfn.IFS(
  TRIM(L269)="positive", 3,
  TRIM(L269)="neutral", 2,
  TRIM(L269)="negative", 1
)</f>
        <v>3</v>
      </c>
      <c r="N269" t="s">
        <v>39</v>
      </c>
      <c r="O269" t="s">
        <v>48</v>
      </c>
      <c r="P269" t="s">
        <v>35</v>
      </c>
    </row>
    <row r="270" spans="1:16" x14ac:dyDescent="0.3">
      <c r="A270">
        <v>1269</v>
      </c>
      <c r="B270" t="s">
        <v>392</v>
      </c>
      <c r="C270" s="1">
        <v>45171.409722222219</v>
      </c>
      <c r="D270" t="s">
        <v>37</v>
      </c>
      <c r="E270" t="str">
        <f t="shared" si="4"/>
        <v>Backlog</v>
      </c>
      <c r="F270" t="s">
        <v>38</v>
      </c>
      <c r="G270" t="s">
        <v>34</v>
      </c>
      <c r="H270" t="s">
        <v>1589</v>
      </c>
      <c r="I270" t="str">
        <f>IF(Table2_1[[#This Row],[Order Status]]="Completed", IF(Table2_1[[#This Row],[Delays (min)]]&gt;10,"Delayed", "On Time"), IF(Table2_1[[#This Row],[Order Status]]="In Progress", IF(Table2_1[[#This Row],[Delays (min)]]&gt;10,"Delayed","In Progress"),""))</f>
        <v>Delayed</v>
      </c>
      <c r="J270">
        <v>237</v>
      </c>
      <c r="K270">
        <v>20</v>
      </c>
      <c r="L270" t="s">
        <v>17</v>
      </c>
      <c r="M270" cm="1">
        <f t="array" ref="M270">_xlfn.IFS(
  TRIM(L270)="positive", 3,
  TRIM(L270)="neutral", 2,
  TRIM(L270)="negative", 1
)</f>
        <v>2</v>
      </c>
      <c r="N270" t="s">
        <v>31</v>
      </c>
      <c r="O270" t="s">
        <v>48</v>
      </c>
      <c r="P270" t="s">
        <v>35</v>
      </c>
    </row>
    <row r="271" spans="1:16" x14ac:dyDescent="0.3">
      <c r="A271">
        <v>1270</v>
      </c>
      <c r="B271" t="s">
        <v>393</v>
      </c>
      <c r="C271" s="1">
        <v>45177.352777777778</v>
      </c>
      <c r="D271" t="s">
        <v>37</v>
      </c>
      <c r="E271" t="str">
        <f t="shared" si="4"/>
        <v>Not Backlog</v>
      </c>
      <c r="F271" t="s">
        <v>280</v>
      </c>
      <c r="G271" t="s">
        <v>27</v>
      </c>
      <c r="H271" t="s">
        <v>1589</v>
      </c>
      <c r="I271" t="str">
        <f>IF(Table2_1[[#This Row],[Order Status]]="Completed", IF(Table2_1[[#This Row],[Delays (min)]]&gt;10,"Delayed", "On Time"), IF(Table2_1[[#This Row],[Order Status]]="In Progress", IF(Table2_1[[#This Row],[Delays (min)]]&gt;10,"Delayed","In Progress"),""))</f>
        <v>In Progress</v>
      </c>
      <c r="J271">
        <v>132</v>
      </c>
      <c r="K271">
        <v>2</v>
      </c>
      <c r="L271" t="s">
        <v>17</v>
      </c>
      <c r="M271" cm="1">
        <f t="array" ref="M271">_xlfn.IFS(
  TRIM(L271)="positive", 3,
  TRIM(L271)="neutral", 2,
  TRIM(L271)="negative", 1
)</f>
        <v>2</v>
      </c>
      <c r="N271" t="s">
        <v>31</v>
      </c>
      <c r="O271" t="s">
        <v>48</v>
      </c>
      <c r="P271" t="s">
        <v>20</v>
      </c>
    </row>
    <row r="272" spans="1:16" x14ac:dyDescent="0.3">
      <c r="A272">
        <v>1271</v>
      </c>
      <c r="B272" t="s">
        <v>394</v>
      </c>
      <c r="C272" s="1">
        <v>45174.629861111112</v>
      </c>
      <c r="D272" t="s">
        <v>37</v>
      </c>
      <c r="E272" t="str">
        <f t="shared" si="4"/>
        <v>Backlog</v>
      </c>
      <c r="F272" t="s">
        <v>82</v>
      </c>
      <c r="G272" t="s">
        <v>16</v>
      </c>
      <c r="H272" t="s">
        <v>1587</v>
      </c>
      <c r="I272" t="str">
        <f>IF(Table2_1[[#This Row],[Order Status]]="Completed", IF(Table2_1[[#This Row],[Delays (min)]]&gt;10,"Delayed", "On Time"), IF(Table2_1[[#This Row],[Order Status]]="In Progress", IF(Table2_1[[#This Row],[Delays (min)]]&gt;10,"Delayed","In Progress"),""))</f>
        <v>Delayed</v>
      </c>
      <c r="J272">
        <v>187</v>
      </c>
      <c r="K272">
        <v>16</v>
      </c>
      <c r="L272" t="s">
        <v>23</v>
      </c>
      <c r="M272" cm="1">
        <f t="array" ref="M272">_xlfn.IFS(
  TRIM(L272)="positive", 3,
  TRIM(L272)="neutral", 2,
  TRIM(L272)="negative", 1
)</f>
        <v>3</v>
      </c>
      <c r="N272" t="s">
        <v>31</v>
      </c>
      <c r="O272" t="s">
        <v>1591</v>
      </c>
      <c r="P272" t="s">
        <v>20</v>
      </c>
    </row>
    <row r="273" spans="1:16" x14ac:dyDescent="0.3">
      <c r="A273">
        <v>1272</v>
      </c>
      <c r="B273" t="s">
        <v>395</v>
      </c>
      <c r="C273" s="1">
        <v>45174.334027777775</v>
      </c>
      <c r="D273" t="s">
        <v>37</v>
      </c>
      <c r="E273" t="str">
        <f t="shared" si="4"/>
        <v>Backlog</v>
      </c>
      <c r="F273" t="s">
        <v>98</v>
      </c>
      <c r="G273" t="s">
        <v>27</v>
      </c>
      <c r="H273" t="s">
        <v>1587</v>
      </c>
      <c r="I273" t="str">
        <f>IF(Table2_1[[#This Row],[Order Status]]="Completed", IF(Table2_1[[#This Row],[Delays (min)]]&gt;10,"Delayed", "On Time"), IF(Table2_1[[#This Row],[Order Status]]="In Progress", IF(Table2_1[[#This Row],[Delays (min)]]&gt;10,"Delayed","In Progress"),""))</f>
        <v>Delayed</v>
      </c>
      <c r="J273">
        <v>235</v>
      </c>
      <c r="K273">
        <v>18</v>
      </c>
      <c r="L273" t="s">
        <v>28</v>
      </c>
      <c r="M273" cm="1">
        <f t="array" ref="M273">_xlfn.IFS(
  TRIM(L273)="positive", 3,
  TRIM(L273)="neutral", 2,
  TRIM(L273)="negative", 1
)</f>
        <v>1</v>
      </c>
      <c r="N273" t="s">
        <v>31</v>
      </c>
      <c r="O273" t="s">
        <v>1591</v>
      </c>
      <c r="P273" t="s">
        <v>35</v>
      </c>
    </row>
    <row r="274" spans="1:16" x14ac:dyDescent="0.3">
      <c r="A274">
        <v>1273</v>
      </c>
      <c r="B274" t="s">
        <v>396</v>
      </c>
      <c r="C274" s="1">
        <v>45171.481944444444</v>
      </c>
      <c r="D274" t="s">
        <v>37</v>
      </c>
      <c r="E274" t="str">
        <f t="shared" si="4"/>
        <v>Backlog</v>
      </c>
      <c r="F274" t="s">
        <v>84</v>
      </c>
      <c r="G274" t="s">
        <v>27</v>
      </c>
      <c r="H274" t="s">
        <v>1586</v>
      </c>
      <c r="I274" t="str">
        <f>IF(Table2_1[[#This Row],[Order Status]]="Completed", IF(Table2_1[[#This Row],[Delays (min)]]&gt;10,"Delayed", "On Time"), IF(Table2_1[[#This Row],[Order Status]]="In Progress", IF(Table2_1[[#This Row],[Delays (min)]]&gt;10,"Delayed","In Progress"),""))</f>
        <v>Delayed</v>
      </c>
      <c r="J274">
        <v>221</v>
      </c>
      <c r="K274">
        <v>24</v>
      </c>
      <c r="L274" t="s">
        <v>17</v>
      </c>
      <c r="M274" cm="1">
        <f t="array" ref="M274">_xlfn.IFS(
  TRIM(L274)="positive", 3,
  TRIM(L274)="neutral", 2,
  TRIM(L274)="negative", 1
)</f>
        <v>2</v>
      </c>
      <c r="N274" t="s">
        <v>31</v>
      </c>
      <c r="O274" t="s">
        <v>1591</v>
      </c>
      <c r="P274" t="s">
        <v>20</v>
      </c>
    </row>
    <row r="275" spans="1:16" x14ac:dyDescent="0.3">
      <c r="A275">
        <v>1274</v>
      </c>
      <c r="B275" t="s">
        <v>397</v>
      </c>
      <c r="C275" s="1">
        <v>45170.525000000001</v>
      </c>
      <c r="D275" t="s">
        <v>37</v>
      </c>
      <c r="E275" t="str">
        <f t="shared" si="4"/>
        <v>Not Backlog</v>
      </c>
      <c r="F275" t="s">
        <v>398</v>
      </c>
      <c r="G275" t="s">
        <v>16</v>
      </c>
      <c r="H275" t="s">
        <v>1590</v>
      </c>
      <c r="I275" t="str">
        <f>IF(Table2_1[[#This Row],[Order Status]]="Completed", IF(Table2_1[[#This Row],[Delays (min)]]&gt;10,"Delayed", "On Time"), IF(Table2_1[[#This Row],[Order Status]]="In Progress", IF(Table2_1[[#This Row],[Delays (min)]]&gt;10,"Delayed","In Progress"),""))</f>
        <v>In Progress</v>
      </c>
      <c r="J275">
        <v>163</v>
      </c>
      <c r="K275">
        <v>10</v>
      </c>
      <c r="L275" t="s">
        <v>17</v>
      </c>
      <c r="M275" cm="1">
        <f t="array" ref="M275">_xlfn.IFS(
  TRIM(L275)="positive", 3,
  TRIM(L275)="neutral", 2,
  TRIM(L275)="negative", 1
)</f>
        <v>2</v>
      </c>
      <c r="N275" t="s">
        <v>31</v>
      </c>
      <c r="O275" t="s">
        <v>19</v>
      </c>
      <c r="P275" t="s">
        <v>35</v>
      </c>
    </row>
    <row r="276" spans="1:16" x14ac:dyDescent="0.3">
      <c r="A276">
        <v>1275</v>
      </c>
      <c r="B276" t="s">
        <v>399</v>
      </c>
      <c r="C276" s="1">
        <v>45171.552083333336</v>
      </c>
      <c r="D276" t="s">
        <v>37</v>
      </c>
      <c r="E276" t="str">
        <f t="shared" si="4"/>
        <v>Not Backlog</v>
      </c>
      <c r="F276" t="s">
        <v>80</v>
      </c>
      <c r="G276" t="s">
        <v>27</v>
      </c>
      <c r="H276" t="s">
        <v>1589</v>
      </c>
      <c r="I276" t="str">
        <f>IF(Table2_1[[#This Row],[Order Status]]="Completed", IF(Table2_1[[#This Row],[Delays (min)]]&gt;10,"Delayed", "On Time"), IF(Table2_1[[#This Row],[Order Status]]="In Progress", IF(Table2_1[[#This Row],[Delays (min)]]&gt;10,"Delayed","In Progress"),""))</f>
        <v>In Progress</v>
      </c>
      <c r="J276">
        <v>114</v>
      </c>
      <c r="K276">
        <v>9</v>
      </c>
      <c r="L276" t="s">
        <v>17</v>
      </c>
      <c r="M276" cm="1">
        <f t="array" ref="M276">_xlfn.IFS(
  TRIM(L276)="positive", 3,
  TRIM(L276)="neutral", 2,
  TRIM(L276)="negative", 1
)</f>
        <v>2</v>
      </c>
      <c r="N276" t="s">
        <v>18</v>
      </c>
      <c r="O276" t="s">
        <v>19</v>
      </c>
      <c r="P276" t="s">
        <v>40</v>
      </c>
    </row>
    <row r="277" spans="1:16" x14ac:dyDescent="0.3">
      <c r="A277">
        <v>1276</v>
      </c>
      <c r="B277" t="s">
        <v>400</v>
      </c>
      <c r="C277" s="1">
        <v>45172.576388888891</v>
      </c>
      <c r="D277" t="s">
        <v>37</v>
      </c>
      <c r="E277" t="str">
        <f t="shared" si="4"/>
        <v>Backlog</v>
      </c>
      <c r="F277" t="s">
        <v>113</v>
      </c>
      <c r="G277" t="s">
        <v>27</v>
      </c>
      <c r="H277" t="s">
        <v>1589</v>
      </c>
      <c r="I277" t="str">
        <f>IF(Table2_1[[#This Row],[Order Status]]="Completed", IF(Table2_1[[#This Row],[Delays (min)]]&gt;10,"Delayed", "On Time"), IF(Table2_1[[#This Row],[Order Status]]="In Progress", IF(Table2_1[[#This Row],[Delays (min)]]&gt;10,"Delayed","In Progress"),""))</f>
        <v>Delayed</v>
      </c>
      <c r="J277">
        <v>148</v>
      </c>
      <c r="K277">
        <v>29</v>
      </c>
      <c r="L277" t="s">
        <v>23</v>
      </c>
      <c r="M277" cm="1">
        <f t="array" ref="M277">_xlfn.IFS(
  TRIM(L277)="positive", 3,
  TRIM(L277)="neutral", 2,
  TRIM(L277)="negative", 1
)</f>
        <v>3</v>
      </c>
      <c r="N277" t="s">
        <v>24</v>
      </c>
      <c r="O277" t="s">
        <v>19</v>
      </c>
      <c r="P277" t="s">
        <v>40</v>
      </c>
    </row>
    <row r="278" spans="1:16" x14ac:dyDescent="0.3">
      <c r="A278">
        <v>1277</v>
      </c>
      <c r="B278" t="s">
        <v>401</v>
      </c>
      <c r="C278" s="1">
        <v>45170.344444444447</v>
      </c>
      <c r="D278" t="s">
        <v>14</v>
      </c>
      <c r="E278" t="str">
        <f t="shared" si="4"/>
        <v>Not Backlog</v>
      </c>
      <c r="F278" t="s">
        <v>244</v>
      </c>
      <c r="G278" t="s">
        <v>34</v>
      </c>
      <c r="H278" t="s">
        <v>1589</v>
      </c>
      <c r="I278" t="str">
        <f>IF(Table2_1[[#This Row],[Order Status]]="Completed", IF(Table2_1[[#This Row],[Delays (min)]]&gt;10,"Delayed", "On Time"), IF(Table2_1[[#This Row],[Order Status]]="In Progress", IF(Table2_1[[#This Row],[Delays (min)]]&gt;10,"Delayed","In Progress"),""))</f>
        <v>Delayed</v>
      </c>
      <c r="J278">
        <v>149</v>
      </c>
      <c r="K278">
        <v>26</v>
      </c>
      <c r="L278" t="s">
        <v>28</v>
      </c>
      <c r="M278" cm="1">
        <f t="array" ref="M278">_xlfn.IFS(
  TRIM(L278)="positive", 3,
  TRIM(L278)="neutral", 2,
  TRIM(L278)="negative", 1
)</f>
        <v>1</v>
      </c>
      <c r="N278" t="s">
        <v>18</v>
      </c>
      <c r="O278" t="s">
        <v>19</v>
      </c>
      <c r="P278" t="s">
        <v>20</v>
      </c>
    </row>
    <row r="279" spans="1:16" x14ac:dyDescent="0.3">
      <c r="A279">
        <v>1278</v>
      </c>
      <c r="B279" t="s">
        <v>402</v>
      </c>
      <c r="C279" s="1">
        <v>45177.52847222222</v>
      </c>
      <c r="D279" t="s">
        <v>14</v>
      </c>
      <c r="E279" t="str">
        <f t="shared" si="4"/>
        <v>Not Backlog</v>
      </c>
      <c r="F279" t="s">
        <v>47</v>
      </c>
      <c r="G279" t="s">
        <v>34</v>
      </c>
      <c r="H279" t="s">
        <v>1587</v>
      </c>
      <c r="I279" t="str">
        <f>IF(Table2_1[[#This Row],[Order Status]]="Completed", IF(Table2_1[[#This Row],[Delays (min)]]&gt;10,"Delayed", "On Time"), IF(Table2_1[[#This Row],[Order Status]]="In Progress", IF(Table2_1[[#This Row],[Delays (min)]]&gt;10,"Delayed","In Progress"),""))</f>
        <v>On Time</v>
      </c>
      <c r="J279">
        <v>106</v>
      </c>
      <c r="K279">
        <v>2</v>
      </c>
      <c r="L279" t="s">
        <v>28</v>
      </c>
      <c r="M279" cm="1">
        <f t="array" ref="M279">_xlfn.IFS(
  TRIM(L279)="positive", 3,
  TRIM(L279)="neutral", 2,
  TRIM(L279)="negative", 1
)</f>
        <v>1</v>
      </c>
      <c r="N279" t="s">
        <v>39</v>
      </c>
      <c r="O279" t="s">
        <v>48</v>
      </c>
      <c r="P279" t="s">
        <v>35</v>
      </c>
    </row>
    <row r="280" spans="1:16" x14ac:dyDescent="0.3">
      <c r="A280">
        <v>1279</v>
      </c>
      <c r="B280" t="s">
        <v>403</v>
      </c>
      <c r="C280" s="1">
        <v>45177.618055555555</v>
      </c>
      <c r="D280" t="s">
        <v>37</v>
      </c>
      <c r="E280" t="str">
        <f t="shared" si="4"/>
        <v>Not Backlog</v>
      </c>
      <c r="F280" t="s">
        <v>151</v>
      </c>
      <c r="G280" t="s">
        <v>27</v>
      </c>
      <c r="H280" t="s">
        <v>1590</v>
      </c>
      <c r="I280" t="str">
        <f>IF(Table2_1[[#This Row],[Order Status]]="Completed", IF(Table2_1[[#This Row],[Delays (min)]]&gt;10,"Delayed", "On Time"), IF(Table2_1[[#This Row],[Order Status]]="In Progress", IF(Table2_1[[#This Row],[Delays (min)]]&gt;10,"Delayed","In Progress"),""))</f>
        <v>In Progress</v>
      </c>
      <c r="J280">
        <v>227</v>
      </c>
      <c r="K280">
        <v>1</v>
      </c>
      <c r="L280" t="s">
        <v>23</v>
      </c>
      <c r="M280" cm="1">
        <f t="array" ref="M280">_xlfn.IFS(
  TRIM(L280)="positive", 3,
  TRIM(L280)="neutral", 2,
  TRIM(L280)="negative", 1
)</f>
        <v>3</v>
      </c>
      <c r="N280" t="s">
        <v>43</v>
      </c>
      <c r="O280" t="s">
        <v>48</v>
      </c>
      <c r="P280" t="s">
        <v>35</v>
      </c>
    </row>
    <row r="281" spans="1:16" x14ac:dyDescent="0.3">
      <c r="A281">
        <v>1280</v>
      </c>
      <c r="B281" t="s">
        <v>404</v>
      </c>
      <c r="C281" s="1">
        <v>45171.486805555556</v>
      </c>
      <c r="D281" t="s">
        <v>14</v>
      </c>
      <c r="E281" t="str">
        <f t="shared" si="4"/>
        <v>Not Backlog</v>
      </c>
      <c r="F281" t="s">
        <v>405</v>
      </c>
      <c r="G281" t="s">
        <v>27</v>
      </c>
      <c r="H281" t="s">
        <v>1588</v>
      </c>
      <c r="I281" t="str">
        <f>IF(Table2_1[[#This Row],[Order Status]]="Completed", IF(Table2_1[[#This Row],[Delays (min)]]&gt;10,"Delayed", "On Time"), IF(Table2_1[[#This Row],[Order Status]]="In Progress", IF(Table2_1[[#This Row],[Delays (min)]]&gt;10,"Delayed","In Progress"),""))</f>
        <v>Delayed</v>
      </c>
      <c r="J281">
        <v>98</v>
      </c>
      <c r="K281">
        <v>25</v>
      </c>
      <c r="L281" t="s">
        <v>17</v>
      </c>
      <c r="M281" cm="1">
        <f t="array" ref="M281">_xlfn.IFS(
  TRIM(L281)="positive", 3,
  TRIM(L281)="neutral", 2,
  TRIM(L281)="negative", 1
)</f>
        <v>2</v>
      </c>
      <c r="N281" t="s">
        <v>39</v>
      </c>
      <c r="O281" t="s">
        <v>48</v>
      </c>
      <c r="P281" t="s">
        <v>35</v>
      </c>
    </row>
    <row r="282" spans="1:16" x14ac:dyDescent="0.3">
      <c r="A282">
        <v>1281</v>
      </c>
      <c r="B282" t="s">
        <v>406</v>
      </c>
      <c r="C282" s="1">
        <v>45177.478472222225</v>
      </c>
      <c r="D282" t="s">
        <v>37</v>
      </c>
      <c r="E282" t="str">
        <f t="shared" si="4"/>
        <v>Backlog</v>
      </c>
      <c r="F282" t="s">
        <v>280</v>
      </c>
      <c r="G282" t="s">
        <v>34</v>
      </c>
      <c r="H282" t="s">
        <v>1586</v>
      </c>
      <c r="I282" t="str">
        <f>IF(Table2_1[[#This Row],[Order Status]]="Completed", IF(Table2_1[[#This Row],[Delays (min)]]&gt;10,"Delayed", "On Time"), IF(Table2_1[[#This Row],[Order Status]]="In Progress", IF(Table2_1[[#This Row],[Delays (min)]]&gt;10,"Delayed","In Progress"),""))</f>
        <v>Delayed</v>
      </c>
      <c r="J282">
        <v>220</v>
      </c>
      <c r="K282">
        <v>27</v>
      </c>
      <c r="L282" t="s">
        <v>17</v>
      </c>
      <c r="M282" cm="1">
        <f t="array" ref="M282">_xlfn.IFS(
  TRIM(L282)="positive", 3,
  TRIM(L282)="neutral", 2,
  TRIM(L282)="negative", 1
)</f>
        <v>2</v>
      </c>
      <c r="N282" t="s">
        <v>39</v>
      </c>
      <c r="O282" t="s">
        <v>1591</v>
      </c>
      <c r="P282" t="s">
        <v>40</v>
      </c>
    </row>
    <row r="283" spans="1:16" x14ac:dyDescent="0.3">
      <c r="A283">
        <v>1282</v>
      </c>
      <c r="B283" t="s">
        <v>407</v>
      </c>
      <c r="C283" s="1">
        <v>45176.411111111112</v>
      </c>
      <c r="D283" t="s">
        <v>37</v>
      </c>
      <c r="E283" t="str">
        <f t="shared" si="4"/>
        <v>Not Backlog</v>
      </c>
      <c r="F283" t="s">
        <v>177</v>
      </c>
      <c r="G283" t="s">
        <v>34</v>
      </c>
      <c r="H283" t="s">
        <v>1586</v>
      </c>
      <c r="I283" t="str">
        <f>IF(Table2_1[[#This Row],[Order Status]]="Completed", IF(Table2_1[[#This Row],[Delays (min)]]&gt;10,"Delayed", "On Time"), IF(Table2_1[[#This Row],[Order Status]]="In Progress", IF(Table2_1[[#This Row],[Delays (min)]]&gt;10,"Delayed","In Progress"),""))</f>
        <v>In Progress</v>
      </c>
      <c r="J283">
        <v>102</v>
      </c>
      <c r="K283">
        <v>3</v>
      </c>
      <c r="L283" t="s">
        <v>17</v>
      </c>
      <c r="M283" cm="1">
        <f t="array" ref="M283">_xlfn.IFS(
  TRIM(L283)="positive", 3,
  TRIM(L283)="neutral", 2,
  TRIM(L283)="negative", 1
)</f>
        <v>2</v>
      </c>
      <c r="N283" t="s">
        <v>18</v>
      </c>
      <c r="O283" t="s">
        <v>19</v>
      </c>
      <c r="P283" t="s">
        <v>35</v>
      </c>
    </row>
    <row r="284" spans="1:16" x14ac:dyDescent="0.3">
      <c r="A284">
        <v>1283</v>
      </c>
      <c r="B284" t="s">
        <v>408</v>
      </c>
      <c r="C284" s="1">
        <v>45174.609722222223</v>
      </c>
      <c r="D284" t="s">
        <v>14</v>
      </c>
      <c r="E284" t="str">
        <f t="shared" si="4"/>
        <v>Not Backlog</v>
      </c>
      <c r="F284" t="s">
        <v>47</v>
      </c>
      <c r="G284" t="s">
        <v>16</v>
      </c>
      <c r="H284" t="s">
        <v>1586</v>
      </c>
      <c r="I284" t="str">
        <f>IF(Table2_1[[#This Row],[Order Status]]="Completed", IF(Table2_1[[#This Row],[Delays (min)]]&gt;10,"Delayed", "On Time"), IF(Table2_1[[#This Row],[Order Status]]="In Progress", IF(Table2_1[[#This Row],[Delays (min)]]&gt;10,"Delayed","In Progress"),""))</f>
        <v>Delayed</v>
      </c>
      <c r="J284">
        <v>60</v>
      </c>
      <c r="K284">
        <v>21</v>
      </c>
      <c r="L284" t="s">
        <v>28</v>
      </c>
      <c r="M284" cm="1">
        <f t="array" ref="M284">_xlfn.IFS(
  TRIM(L284)="positive", 3,
  TRIM(L284)="neutral", 2,
  TRIM(L284)="negative", 1
)</f>
        <v>1</v>
      </c>
      <c r="N284" t="s">
        <v>39</v>
      </c>
      <c r="O284" t="s">
        <v>1591</v>
      </c>
      <c r="P284" t="s">
        <v>20</v>
      </c>
    </row>
    <row r="285" spans="1:16" x14ac:dyDescent="0.3">
      <c r="A285">
        <v>1284</v>
      </c>
      <c r="B285" t="s">
        <v>409</v>
      </c>
      <c r="C285" s="1">
        <v>45176.393055555556</v>
      </c>
      <c r="D285" t="s">
        <v>14</v>
      </c>
      <c r="E285" t="str">
        <f t="shared" si="4"/>
        <v>Not Backlog</v>
      </c>
      <c r="F285" t="s">
        <v>125</v>
      </c>
      <c r="G285" t="s">
        <v>16</v>
      </c>
      <c r="H285" t="s">
        <v>1586</v>
      </c>
      <c r="I285" t="str">
        <f>IF(Table2_1[[#This Row],[Order Status]]="Completed", IF(Table2_1[[#This Row],[Delays (min)]]&gt;10,"Delayed", "On Time"), IF(Table2_1[[#This Row],[Order Status]]="In Progress", IF(Table2_1[[#This Row],[Delays (min)]]&gt;10,"Delayed","In Progress"),""))</f>
        <v>Delayed</v>
      </c>
      <c r="J285">
        <v>199</v>
      </c>
      <c r="K285">
        <v>29</v>
      </c>
      <c r="L285" t="s">
        <v>17</v>
      </c>
      <c r="M285" cm="1">
        <f t="array" ref="M285">_xlfn.IFS(
  TRIM(L285)="positive", 3,
  TRIM(L285)="neutral", 2,
  TRIM(L285)="negative", 1
)</f>
        <v>2</v>
      </c>
      <c r="N285" t="s">
        <v>39</v>
      </c>
      <c r="O285" t="s">
        <v>19</v>
      </c>
      <c r="P285" t="s">
        <v>20</v>
      </c>
    </row>
    <row r="286" spans="1:16" x14ac:dyDescent="0.3">
      <c r="A286">
        <v>1285</v>
      </c>
      <c r="B286" t="s">
        <v>410</v>
      </c>
      <c r="C286" s="1">
        <v>45173.381249999999</v>
      </c>
      <c r="D286" t="s">
        <v>14</v>
      </c>
      <c r="E286" t="str">
        <f t="shared" si="4"/>
        <v>Not Backlog</v>
      </c>
      <c r="F286" t="s">
        <v>398</v>
      </c>
      <c r="G286" t="s">
        <v>27</v>
      </c>
      <c r="H286" t="s">
        <v>1589</v>
      </c>
      <c r="I286" t="str">
        <f>IF(Table2_1[[#This Row],[Order Status]]="Completed", IF(Table2_1[[#This Row],[Delays (min)]]&gt;10,"Delayed", "On Time"), IF(Table2_1[[#This Row],[Order Status]]="In Progress", IF(Table2_1[[#This Row],[Delays (min)]]&gt;10,"Delayed","In Progress"),""))</f>
        <v>On Time</v>
      </c>
      <c r="J286">
        <v>159</v>
      </c>
      <c r="K286">
        <v>6</v>
      </c>
      <c r="L286" t="s">
        <v>23</v>
      </c>
      <c r="M286" cm="1">
        <f t="array" ref="M286">_xlfn.IFS(
  TRIM(L286)="positive", 3,
  TRIM(L286)="neutral", 2,
  TRIM(L286)="negative", 1
)</f>
        <v>3</v>
      </c>
      <c r="N286" t="s">
        <v>39</v>
      </c>
      <c r="O286" t="s">
        <v>1591</v>
      </c>
      <c r="P286" t="s">
        <v>20</v>
      </c>
    </row>
    <row r="287" spans="1:16" x14ac:dyDescent="0.3">
      <c r="A287">
        <v>1286</v>
      </c>
      <c r="B287" t="s">
        <v>411</v>
      </c>
      <c r="C287" s="1">
        <v>45170.637499999997</v>
      </c>
      <c r="D287" t="s">
        <v>37</v>
      </c>
      <c r="E287" t="str">
        <f t="shared" si="4"/>
        <v>Backlog</v>
      </c>
      <c r="F287" t="s">
        <v>256</v>
      </c>
      <c r="G287" t="s">
        <v>27</v>
      </c>
      <c r="H287" t="s">
        <v>1590</v>
      </c>
      <c r="I287" t="str">
        <f>IF(Table2_1[[#This Row],[Order Status]]="Completed", IF(Table2_1[[#This Row],[Delays (min)]]&gt;10,"Delayed", "On Time"), IF(Table2_1[[#This Row],[Order Status]]="In Progress", IF(Table2_1[[#This Row],[Delays (min)]]&gt;10,"Delayed","In Progress"),""))</f>
        <v>Delayed</v>
      </c>
      <c r="J287">
        <v>104</v>
      </c>
      <c r="K287">
        <v>22</v>
      </c>
      <c r="L287" t="s">
        <v>28</v>
      </c>
      <c r="M287" cm="1">
        <f t="array" ref="M287">_xlfn.IFS(
  TRIM(L287)="positive", 3,
  TRIM(L287)="neutral", 2,
  TRIM(L287)="negative", 1
)</f>
        <v>1</v>
      </c>
      <c r="N287" t="s">
        <v>18</v>
      </c>
      <c r="O287" t="s">
        <v>19</v>
      </c>
      <c r="P287" t="s">
        <v>20</v>
      </c>
    </row>
    <row r="288" spans="1:16" x14ac:dyDescent="0.3">
      <c r="A288">
        <v>1287</v>
      </c>
      <c r="B288" t="s">
        <v>412</v>
      </c>
      <c r="C288" s="1">
        <v>45174.645833333336</v>
      </c>
      <c r="D288" t="s">
        <v>37</v>
      </c>
      <c r="E288" t="str">
        <f t="shared" si="4"/>
        <v>Backlog</v>
      </c>
      <c r="F288" t="s">
        <v>127</v>
      </c>
      <c r="G288" t="s">
        <v>16</v>
      </c>
      <c r="H288" t="s">
        <v>1586</v>
      </c>
      <c r="I288" t="str">
        <f>IF(Table2_1[[#This Row],[Order Status]]="Completed", IF(Table2_1[[#This Row],[Delays (min)]]&gt;10,"Delayed", "On Time"), IF(Table2_1[[#This Row],[Order Status]]="In Progress", IF(Table2_1[[#This Row],[Delays (min)]]&gt;10,"Delayed","In Progress"),""))</f>
        <v>Delayed</v>
      </c>
      <c r="J288">
        <v>205</v>
      </c>
      <c r="K288">
        <v>18</v>
      </c>
      <c r="L288" t="s">
        <v>23</v>
      </c>
      <c r="M288" cm="1">
        <f t="array" ref="M288">_xlfn.IFS(
  TRIM(L288)="positive", 3,
  TRIM(L288)="neutral", 2,
  TRIM(L288)="negative", 1
)</f>
        <v>3</v>
      </c>
      <c r="N288" t="s">
        <v>43</v>
      </c>
      <c r="O288" t="s">
        <v>48</v>
      </c>
      <c r="P288" t="s">
        <v>35</v>
      </c>
    </row>
    <row r="289" spans="1:16" x14ac:dyDescent="0.3">
      <c r="A289">
        <v>1288</v>
      </c>
      <c r="B289" t="s">
        <v>413</v>
      </c>
      <c r="C289" s="1">
        <v>45172.468055555553</v>
      </c>
      <c r="D289" t="s">
        <v>37</v>
      </c>
      <c r="E289" t="str">
        <f t="shared" si="4"/>
        <v>Backlog</v>
      </c>
      <c r="F289" t="s">
        <v>369</v>
      </c>
      <c r="G289" t="s">
        <v>16</v>
      </c>
      <c r="H289" t="s">
        <v>1590</v>
      </c>
      <c r="I289" t="str">
        <f>IF(Table2_1[[#This Row],[Order Status]]="Completed", IF(Table2_1[[#This Row],[Delays (min)]]&gt;10,"Delayed", "On Time"), IF(Table2_1[[#This Row],[Order Status]]="In Progress", IF(Table2_1[[#This Row],[Delays (min)]]&gt;10,"Delayed","In Progress"),""))</f>
        <v>Delayed</v>
      </c>
      <c r="J289">
        <v>125</v>
      </c>
      <c r="K289">
        <v>24</v>
      </c>
      <c r="L289" t="s">
        <v>28</v>
      </c>
      <c r="M289" cm="1">
        <f t="array" ref="M289">_xlfn.IFS(
  TRIM(L289)="positive", 3,
  TRIM(L289)="neutral", 2,
  TRIM(L289)="negative", 1
)</f>
        <v>1</v>
      </c>
      <c r="N289" t="s">
        <v>18</v>
      </c>
      <c r="O289" t="s">
        <v>1591</v>
      </c>
      <c r="P289" t="s">
        <v>20</v>
      </c>
    </row>
    <row r="290" spans="1:16" x14ac:dyDescent="0.3">
      <c r="A290">
        <v>1289</v>
      </c>
      <c r="B290" t="s">
        <v>414</v>
      </c>
      <c r="C290" s="1">
        <v>45172.560416666667</v>
      </c>
      <c r="D290" t="s">
        <v>37</v>
      </c>
      <c r="E290" t="str">
        <f t="shared" si="4"/>
        <v>Backlog</v>
      </c>
      <c r="F290" t="s">
        <v>30</v>
      </c>
      <c r="G290" t="s">
        <v>27</v>
      </c>
      <c r="H290" t="s">
        <v>1590</v>
      </c>
      <c r="I290" t="str">
        <f>IF(Table2_1[[#This Row],[Order Status]]="Completed", IF(Table2_1[[#This Row],[Delays (min)]]&gt;10,"Delayed", "On Time"), IF(Table2_1[[#This Row],[Order Status]]="In Progress", IF(Table2_1[[#This Row],[Delays (min)]]&gt;10,"Delayed","In Progress"),""))</f>
        <v>Delayed</v>
      </c>
      <c r="J290">
        <v>145</v>
      </c>
      <c r="K290">
        <v>13</v>
      </c>
      <c r="L290" t="s">
        <v>23</v>
      </c>
      <c r="M290" cm="1">
        <f t="array" ref="M290">_xlfn.IFS(
  TRIM(L290)="positive", 3,
  TRIM(L290)="neutral", 2,
  TRIM(L290)="negative", 1
)</f>
        <v>3</v>
      </c>
      <c r="N290" t="s">
        <v>43</v>
      </c>
      <c r="O290" t="s">
        <v>1591</v>
      </c>
      <c r="P290" t="s">
        <v>40</v>
      </c>
    </row>
    <row r="291" spans="1:16" x14ac:dyDescent="0.3">
      <c r="A291">
        <v>1290</v>
      </c>
      <c r="B291" t="s">
        <v>415</v>
      </c>
      <c r="C291" s="1">
        <v>45174.490972222222</v>
      </c>
      <c r="D291" t="s">
        <v>14</v>
      </c>
      <c r="E291" t="str">
        <f t="shared" si="4"/>
        <v>Not Backlog</v>
      </c>
      <c r="F291" t="s">
        <v>174</v>
      </c>
      <c r="G291" t="s">
        <v>16</v>
      </c>
      <c r="H291" t="s">
        <v>1590</v>
      </c>
      <c r="I291" t="str">
        <f>IF(Table2_1[[#This Row],[Order Status]]="Completed", IF(Table2_1[[#This Row],[Delays (min)]]&gt;10,"Delayed", "On Time"), IF(Table2_1[[#This Row],[Order Status]]="In Progress", IF(Table2_1[[#This Row],[Delays (min)]]&gt;10,"Delayed","In Progress"),""))</f>
        <v>Delayed</v>
      </c>
      <c r="J291">
        <v>193</v>
      </c>
      <c r="K291">
        <v>26</v>
      </c>
      <c r="L291" t="s">
        <v>17</v>
      </c>
      <c r="M291" cm="1">
        <f t="array" ref="M291">_xlfn.IFS(
  TRIM(L291)="positive", 3,
  TRIM(L291)="neutral", 2,
  TRIM(L291)="negative", 1
)</f>
        <v>2</v>
      </c>
      <c r="N291" t="s">
        <v>24</v>
      </c>
      <c r="O291" t="s">
        <v>48</v>
      </c>
      <c r="P291" t="s">
        <v>20</v>
      </c>
    </row>
    <row r="292" spans="1:16" x14ac:dyDescent="0.3">
      <c r="A292">
        <v>1291</v>
      </c>
      <c r="B292" t="s">
        <v>416</v>
      </c>
      <c r="C292" s="1">
        <v>45177.402083333334</v>
      </c>
      <c r="D292" t="s">
        <v>14</v>
      </c>
      <c r="E292" t="str">
        <f t="shared" si="4"/>
        <v>Not Backlog</v>
      </c>
      <c r="F292" t="s">
        <v>276</v>
      </c>
      <c r="G292" t="s">
        <v>27</v>
      </c>
      <c r="H292" t="s">
        <v>1590</v>
      </c>
      <c r="I292" t="str">
        <f>IF(Table2_1[[#This Row],[Order Status]]="Completed", IF(Table2_1[[#This Row],[Delays (min)]]&gt;10,"Delayed", "On Time"), IF(Table2_1[[#This Row],[Order Status]]="In Progress", IF(Table2_1[[#This Row],[Delays (min)]]&gt;10,"Delayed","In Progress"),""))</f>
        <v>Delayed</v>
      </c>
      <c r="J292">
        <v>161</v>
      </c>
      <c r="K292">
        <v>11</v>
      </c>
      <c r="L292" t="s">
        <v>28</v>
      </c>
      <c r="M292" cm="1">
        <f t="array" ref="M292">_xlfn.IFS(
  TRIM(L292)="positive", 3,
  TRIM(L292)="neutral", 2,
  TRIM(L292)="negative", 1
)</f>
        <v>1</v>
      </c>
      <c r="N292" t="s">
        <v>43</v>
      </c>
      <c r="O292" t="s">
        <v>1591</v>
      </c>
      <c r="P292" t="s">
        <v>35</v>
      </c>
    </row>
    <row r="293" spans="1:16" x14ac:dyDescent="0.3">
      <c r="A293">
        <v>1292</v>
      </c>
      <c r="B293" t="s">
        <v>417</v>
      </c>
      <c r="C293" s="1">
        <v>45174.336111111108</v>
      </c>
      <c r="D293" t="s">
        <v>14</v>
      </c>
      <c r="E293" t="str">
        <f t="shared" si="4"/>
        <v>Not Backlog</v>
      </c>
      <c r="F293" t="s">
        <v>177</v>
      </c>
      <c r="G293" t="s">
        <v>16</v>
      </c>
      <c r="H293" t="s">
        <v>1589</v>
      </c>
      <c r="I293" t="str">
        <f>IF(Table2_1[[#This Row],[Order Status]]="Completed", IF(Table2_1[[#This Row],[Delays (min)]]&gt;10,"Delayed", "On Time"), IF(Table2_1[[#This Row],[Order Status]]="In Progress", IF(Table2_1[[#This Row],[Delays (min)]]&gt;10,"Delayed","In Progress"),""))</f>
        <v>On Time</v>
      </c>
      <c r="J293">
        <v>163</v>
      </c>
      <c r="K293">
        <v>0</v>
      </c>
      <c r="L293" t="s">
        <v>17</v>
      </c>
      <c r="M293" cm="1">
        <f t="array" ref="M293">_xlfn.IFS(
  TRIM(L293)="positive", 3,
  TRIM(L293)="neutral", 2,
  TRIM(L293)="negative", 1
)</f>
        <v>2</v>
      </c>
      <c r="N293" t="s">
        <v>43</v>
      </c>
      <c r="O293" t="s">
        <v>48</v>
      </c>
      <c r="P293" t="s">
        <v>20</v>
      </c>
    </row>
    <row r="294" spans="1:16" x14ac:dyDescent="0.3">
      <c r="A294">
        <v>1293</v>
      </c>
      <c r="B294" t="s">
        <v>418</v>
      </c>
      <c r="C294" s="1">
        <v>45176.455555555556</v>
      </c>
      <c r="D294" t="s">
        <v>14</v>
      </c>
      <c r="E294" t="str">
        <f t="shared" si="4"/>
        <v>Not Backlog</v>
      </c>
      <c r="F294" t="s">
        <v>45</v>
      </c>
      <c r="G294" t="s">
        <v>27</v>
      </c>
      <c r="H294" t="s">
        <v>1590</v>
      </c>
      <c r="I294" t="str">
        <f>IF(Table2_1[[#This Row],[Order Status]]="Completed", IF(Table2_1[[#This Row],[Delays (min)]]&gt;10,"Delayed", "On Time"), IF(Table2_1[[#This Row],[Order Status]]="In Progress", IF(Table2_1[[#This Row],[Delays (min)]]&gt;10,"Delayed","In Progress"),""))</f>
        <v>On Time</v>
      </c>
      <c r="J294">
        <v>236</v>
      </c>
      <c r="K294">
        <v>6</v>
      </c>
      <c r="L294" t="s">
        <v>28</v>
      </c>
      <c r="M294" cm="1">
        <f t="array" ref="M294">_xlfn.IFS(
  TRIM(L294)="positive", 3,
  TRIM(L294)="neutral", 2,
  TRIM(L294)="negative", 1
)</f>
        <v>1</v>
      </c>
      <c r="N294" t="s">
        <v>39</v>
      </c>
      <c r="O294" t="s">
        <v>1591</v>
      </c>
      <c r="P294" t="s">
        <v>20</v>
      </c>
    </row>
    <row r="295" spans="1:16" x14ac:dyDescent="0.3">
      <c r="A295">
        <v>1294</v>
      </c>
      <c r="B295" t="s">
        <v>419</v>
      </c>
      <c r="C295" s="1">
        <v>45173.417361111111</v>
      </c>
      <c r="D295" t="s">
        <v>37</v>
      </c>
      <c r="E295" t="str">
        <f t="shared" si="4"/>
        <v>Not Backlog</v>
      </c>
      <c r="F295" t="s">
        <v>306</v>
      </c>
      <c r="G295" t="s">
        <v>16</v>
      </c>
      <c r="H295" t="s">
        <v>1588</v>
      </c>
      <c r="I295" t="str">
        <f>IF(Table2_1[[#This Row],[Order Status]]="Completed", IF(Table2_1[[#This Row],[Delays (min)]]&gt;10,"Delayed", "On Time"), IF(Table2_1[[#This Row],[Order Status]]="In Progress", IF(Table2_1[[#This Row],[Delays (min)]]&gt;10,"Delayed","In Progress"),""))</f>
        <v>In Progress</v>
      </c>
      <c r="J295">
        <v>77</v>
      </c>
      <c r="K295">
        <v>8</v>
      </c>
      <c r="L295" t="s">
        <v>17</v>
      </c>
      <c r="M295" cm="1">
        <f t="array" ref="M295">_xlfn.IFS(
  TRIM(L295)="positive", 3,
  TRIM(L295)="neutral", 2,
  TRIM(L295)="negative", 1
)</f>
        <v>2</v>
      </c>
      <c r="N295" t="s">
        <v>43</v>
      </c>
      <c r="O295" t="s">
        <v>19</v>
      </c>
      <c r="P295" t="s">
        <v>20</v>
      </c>
    </row>
    <row r="296" spans="1:16" x14ac:dyDescent="0.3">
      <c r="A296">
        <v>1295</v>
      </c>
      <c r="B296" t="s">
        <v>420</v>
      </c>
      <c r="C296" s="1">
        <v>45177.627083333333</v>
      </c>
      <c r="D296" t="s">
        <v>14</v>
      </c>
      <c r="E296" t="str">
        <f t="shared" si="4"/>
        <v>Not Backlog</v>
      </c>
      <c r="F296" t="s">
        <v>328</v>
      </c>
      <c r="G296" t="s">
        <v>16</v>
      </c>
      <c r="H296" t="s">
        <v>1590</v>
      </c>
      <c r="I296" t="str">
        <f>IF(Table2_1[[#This Row],[Order Status]]="Completed", IF(Table2_1[[#This Row],[Delays (min)]]&gt;10,"Delayed", "On Time"), IF(Table2_1[[#This Row],[Order Status]]="In Progress", IF(Table2_1[[#This Row],[Delays (min)]]&gt;10,"Delayed","In Progress"),""))</f>
        <v>Delayed</v>
      </c>
      <c r="J296">
        <v>99</v>
      </c>
      <c r="K296">
        <v>12</v>
      </c>
      <c r="L296" t="s">
        <v>23</v>
      </c>
      <c r="M296" cm="1">
        <f t="array" ref="M296">_xlfn.IFS(
  TRIM(L296)="positive", 3,
  TRIM(L296)="neutral", 2,
  TRIM(L296)="negative", 1
)</f>
        <v>3</v>
      </c>
      <c r="N296" t="s">
        <v>39</v>
      </c>
      <c r="O296" t="s">
        <v>48</v>
      </c>
      <c r="P296" t="s">
        <v>35</v>
      </c>
    </row>
    <row r="297" spans="1:16" x14ac:dyDescent="0.3">
      <c r="A297">
        <v>1296</v>
      </c>
      <c r="B297" t="s">
        <v>421</v>
      </c>
      <c r="C297" s="1">
        <v>45172.70416666667</v>
      </c>
      <c r="D297" t="s">
        <v>14</v>
      </c>
      <c r="E297" t="str">
        <f t="shared" si="4"/>
        <v>Not Backlog</v>
      </c>
      <c r="F297" t="s">
        <v>369</v>
      </c>
      <c r="G297" t="s">
        <v>27</v>
      </c>
      <c r="H297" t="s">
        <v>1586</v>
      </c>
      <c r="I297" t="str">
        <f>IF(Table2_1[[#This Row],[Order Status]]="Completed", IF(Table2_1[[#This Row],[Delays (min)]]&gt;10,"Delayed", "On Time"), IF(Table2_1[[#This Row],[Order Status]]="In Progress", IF(Table2_1[[#This Row],[Delays (min)]]&gt;10,"Delayed","In Progress"),""))</f>
        <v>Delayed</v>
      </c>
      <c r="J297">
        <v>177</v>
      </c>
      <c r="K297">
        <v>25</v>
      </c>
      <c r="L297" t="s">
        <v>23</v>
      </c>
      <c r="M297" cm="1">
        <f t="array" ref="M297">_xlfn.IFS(
  TRIM(L297)="positive", 3,
  TRIM(L297)="neutral", 2,
  TRIM(L297)="negative", 1
)</f>
        <v>3</v>
      </c>
      <c r="N297" t="s">
        <v>24</v>
      </c>
      <c r="O297" t="s">
        <v>19</v>
      </c>
      <c r="P297" t="s">
        <v>40</v>
      </c>
    </row>
    <row r="298" spans="1:16" x14ac:dyDescent="0.3">
      <c r="A298">
        <v>1297</v>
      </c>
      <c r="B298" t="s">
        <v>422</v>
      </c>
      <c r="C298" s="1">
        <v>45176.378472222219</v>
      </c>
      <c r="D298" t="s">
        <v>37</v>
      </c>
      <c r="E298" t="str">
        <f t="shared" si="4"/>
        <v>Not Backlog</v>
      </c>
      <c r="F298" t="s">
        <v>238</v>
      </c>
      <c r="G298" t="s">
        <v>27</v>
      </c>
      <c r="H298" t="s">
        <v>1588</v>
      </c>
      <c r="I298" t="str">
        <f>IF(Table2_1[[#This Row],[Order Status]]="Completed", IF(Table2_1[[#This Row],[Delays (min)]]&gt;10,"Delayed", "On Time"), IF(Table2_1[[#This Row],[Order Status]]="In Progress", IF(Table2_1[[#This Row],[Delays (min)]]&gt;10,"Delayed","In Progress"),""))</f>
        <v>In Progress</v>
      </c>
      <c r="J298">
        <v>175</v>
      </c>
      <c r="K298">
        <v>0</v>
      </c>
      <c r="L298" t="s">
        <v>23</v>
      </c>
      <c r="M298" cm="1">
        <f t="array" ref="M298">_xlfn.IFS(
  TRIM(L298)="positive", 3,
  TRIM(L298)="neutral", 2,
  TRIM(L298)="negative", 1
)</f>
        <v>3</v>
      </c>
      <c r="N298" t="s">
        <v>43</v>
      </c>
      <c r="O298" t="s">
        <v>48</v>
      </c>
      <c r="P298" t="s">
        <v>20</v>
      </c>
    </row>
    <row r="299" spans="1:16" x14ac:dyDescent="0.3">
      <c r="A299">
        <v>1298</v>
      </c>
      <c r="B299" t="s">
        <v>423</v>
      </c>
      <c r="C299" s="1">
        <v>45172.370138888888</v>
      </c>
      <c r="D299" t="s">
        <v>37</v>
      </c>
      <c r="E299" t="str">
        <f t="shared" si="4"/>
        <v>Not Backlog</v>
      </c>
      <c r="F299" t="s">
        <v>80</v>
      </c>
      <c r="G299" t="s">
        <v>16</v>
      </c>
      <c r="H299" t="s">
        <v>1590</v>
      </c>
      <c r="I299" t="str">
        <f>IF(Table2_1[[#This Row],[Order Status]]="Completed", IF(Table2_1[[#This Row],[Delays (min)]]&gt;10,"Delayed", "On Time"), IF(Table2_1[[#This Row],[Order Status]]="In Progress", IF(Table2_1[[#This Row],[Delays (min)]]&gt;10,"Delayed","In Progress"),""))</f>
        <v>In Progress</v>
      </c>
      <c r="J299">
        <v>155</v>
      </c>
      <c r="K299">
        <v>3</v>
      </c>
      <c r="L299" t="s">
        <v>23</v>
      </c>
      <c r="M299" cm="1">
        <f t="array" ref="M299">_xlfn.IFS(
  TRIM(L299)="positive", 3,
  TRIM(L299)="neutral", 2,
  TRIM(L299)="negative", 1
)</f>
        <v>3</v>
      </c>
      <c r="N299" t="s">
        <v>24</v>
      </c>
      <c r="O299" t="s">
        <v>1591</v>
      </c>
      <c r="P299" t="s">
        <v>40</v>
      </c>
    </row>
    <row r="300" spans="1:16" x14ac:dyDescent="0.3">
      <c r="A300">
        <v>1299</v>
      </c>
      <c r="B300" t="s">
        <v>424</v>
      </c>
      <c r="C300" s="1">
        <v>45174.361111111109</v>
      </c>
      <c r="D300" t="s">
        <v>14</v>
      </c>
      <c r="E300" t="str">
        <f t="shared" si="4"/>
        <v>Not Backlog</v>
      </c>
      <c r="F300" t="s">
        <v>80</v>
      </c>
      <c r="G300" t="s">
        <v>34</v>
      </c>
      <c r="H300" t="s">
        <v>1587</v>
      </c>
      <c r="I300" t="str">
        <f>IF(Table2_1[[#This Row],[Order Status]]="Completed", IF(Table2_1[[#This Row],[Delays (min)]]&gt;10,"Delayed", "On Time"), IF(Table2_1[[#This Row],[Order Status]]="In Progress", IF(Table2_1[[#This Row],[Delays (min)]]&gt;10,"Delayed","In Progress"),""))</f>
        <v>On Time</v>
      </c>
      <c r="J300">
        <v>153</v>
      </c>
      <c r="K300">
        <v>2</v>
      </c>
      <c r="L300" t="s">
        <v>23</v>
      </c>
      <c r="M300" cm="1">
        <f t="array" ref="M300">_xlfn.IFS(
  TRIM(L300)="positive", 3,
  TRIM(L300)="neutral", 2,
  TRIM(L300)="negative", 1
)</f>
        <v>3</v>
      </c>
      <c r="N300" t="s">
        <v>39</v>
      </c>
      <c r="O300" t="s">
        <v>1591</v>
      </c>
      <c r="P300" t="s">
        <v>20</v>
      </c>
    </row>
    <row r="301" spans="1:16" x14ac:dyDescent="0.3">
      <c r="A301">
        <v>1300</v>
      </c>
      <c r="B301" t="s">
        <v>425</v>
      </c>
      <c r="C301" s="1">
        <v>45171.412499999999</v>
      </c>
      <c r="D301" t="s">
        <v>37</v>
      </c>
      <c r="E301" t="str">
        <f t="shared" si="4"/>
        <v>Backlog</v>
      </c>
      <c r="F301" t="s">
        <v>33</v>
      </c>
      <c r="G301" t="s">
        <v>16</v>
      </c>
      <c r="H301" t="s">
        <v>1586</v>
      </c>
      <c r="I301" t="str">
        <f>IF(Table2_1[[#This Row],[Order Status]]="Completed", IF(Table2_1[[#This Row],[Delays (min)]]&gt;10,"Delayed", "On Time"), IF(Table2_1[[#This Row],[Order Status]]="In Progress", IF(Table2_1[[#This Row],[Delays (min)]]&gt;10,"Delayed","In Progress"),""))</f>
        <v>Delayed</v>
      </c>
      <c r="J301">
        <v>178</v>
      </c>
      <c r="K301">
        <v>29</v>
      </c>
      <c r="L301" t="s">
        <v>17</v>
      </c>
      <c r="M301" cm="1">
        <f t="array" ref="M301">_xlfn.IFS(
  TRIM(L301)="positive", 3,
  TRIM(L301)="neutral", 2,
  TRIM(L301)="negative", 1
)</f>
        <v>2</v>
      </c>
      <c r="N301" t="s">
        <v>43</v>
      </c>
      <c r="O301" t="s">
        <v>19</v>
      </c>
      <c r="P301" t="s">
        <v>40</v>
      </c>
    </row>
    <row r="302" spans="1:16" x14ac:dyDescent="0.3">
      <c r="A302">
        <v>1301</v>
      </c>
      <c r="B302" t="s">
        <v>426</v>
      </c>
      <c r="C302" s="1">
        <v>45177.474305555559</v>
      </c>
      <c r="D302" t="s">
        <v>14</v>
      </c>
      <c r="E302" t="str">
        <f t="shared" si="4"/>
        <v>Not Backlog</v>
      </c>
      <c r="F302" t="s">
        <v>96</v>
      </c>
      <c r="G302" t="s">
        <v>27</v>
      </c>
      <c r="H302" t="s">
        <v>1587</v>
      </c>
      <c r="I302" t="str">
        <f>IF(Table2_1[[#This Row],[Order Status]]="Completed", IF(Table2_1[[#This Row],[Delays (min)]]&gt;10,"Delayed", "On Time"), IF(Table2_1[[#This Row],[Order Status]]="In Progress", IF(Table2_1[[#This Row],[Delays (min)]]&gt;10,"Delayed","In Progress"),""))</f>
        <v>Delayed</v>
      </c>
      <c r="J302">
        <v>178</v>
      </c>
      <c r="K302">
        <v>11</v>
      </c>
      <c r="L302" t="s">
        <v>23</v>
      </c>
      <c r="M302" cm="1">
        <f t="array" ref="M302">_xlfn.IFS(
  TRIM(L302)="positive", 3,
  TRIM(L302)="neutral", 2,
  TRIM(L302)="negative", 1
)</f>
        <v>3</v>
      </c>
      <c r="N302" t="s">
        <v>24</v>
      </c>
      <c r="O302" t="s">
        <v>19</v>
      </c>
      <c r="P302" t="s">
        <v>20</v>
      </c>
    </row>
    <row r="303" spans="1:16" x14ac:dyDescent="0.3">
      <c r="A303">
        <v>1302</v>
      </c>
      <c r="B303" t="s">
        <v>427</v>
      </c>
      <c r="C303" s="1">
        <v>45171.456250000003</v>
      </c>
      <c r="D303" t="s">
        <v>37</v>
      </c>
      <c r="E303" t="str">
        <f t="shared" si="4"/>
        <v>Not Backlog</v>
      </c>
      <c r="F303" t="s">
        <v>238</v>
      </c>
      <c r="G303" t="s">
        <v>27</v>
      </c>
      <c r="H303" t="s">
        <v>1589</v>
      </c>
      <c r="I303" t="str">
        <f>IF(Table2_1[[#This Row],[Order Status]]="Completed", IF(Table2_1[[#This Row],[Delays (min)]]&gt;10,"Delayed", "On Time"), IF(Table2_1[[#This Row],[Order Status]]="In Progress", IF(Table2_1[[#This Row],[Delays (min)]]&gt;10,"Delayed","In Progress"),""))</f>
        <v>In Progress</v>
      </c>
      <c r="J303">
        <v>237</v>
      </c>
      <c r="K303">
        <v>1</v>
      </c>
      <c r="L303" t="s">
        <v>23</v>
      </c>
      <c r="M303" cm="1">
        <f t="array" ref="M303">_xlfn.IFS(
  TRIM(L303)="positive", 3,
  TRIM(L303)="neutral", 2,
  TRIM(L303)="negative", 1
)</f>
        <v>3</v>
      </c>
      <c r="N303" t="s">
        <v>18</v>
      </c>
      <c r="O303" t="s">
        <v>48</v>
      </c>
      <c r="P303" t="s">
        <v>20</v>
      </c>
    </row>
    <row r="304" spans="1:16" x14ac:dyDescent="0.3">
      <c r="A304">
        <v>1303</v>
      </c>
      <c r="B304" t="s">
        <v>428</v>
      </c>
      <c r="C304" s="1">
        <v>45170.394444444442</v>
      </c>
      <c r="D304" t="s">
        <v>37</v>
      </c>
      <c r="E304" t="str">
        <f t="shared" si="4"/>
        <v>Backlog</v>
      </c>
      <c r="F304" t="s">
        <v>210</v>
      </c>
      <c r="G304" t="s">
        <v>34</v>
      </c>
      <c r="H304" t="s">
        <v>1586</v>
      </c>
      <c r="I304" t="str">
        <f>IF(Table2_1[[#This Row],[Order Status]]="Completed", IF(Table2_1[[#This Row],[Delays (min)]]&gt;10,"Delayed", "On Time"), IF(Table2_1[[#This Row],[Order Status]]="In Progress", IF(Table2_1[[#This Row],[Delays (min)]]&gt;10,"Delayed","In Progress"),""))</f>
        <v>Delayed</v>
      </c>
      <c r="J304">
        <v>115</v>
      </c>
      <c r="K304">
        <v>17</v>
      </c>
      <c r="L304" t="s">
        <v>28</v>
      </c>
      <c r="M304" cm="1">
        <f t="array" ref="M304">_xlfn.IFS(
  TRIM(L304)="positive", 3,
  TRIM(L304)="neutral", 2,
  TRIM(L304)="negative", 1
)</f>
        <v>1</v>
      </c>
      <c r="N304" t="s">
        <v>18</v>
      </c>
      <c r="O304" t="s">
        <v>48</v>
      </c>
      <c r="P304" t="s">
        <v>20</v>
      </c>
    </row>
    <row r="305" spans="1:16" x14ac:dyDescent="0.3">
      <c r="A305">
        <v>1304</v>
      </c>
      <c r="B305" t="s">
        <v>429</v>
      </c>
      <c r="C305" s="1">
        <v>45174.688888888886</v>
      </c>
      <c r="D305" t="s">
        <v>37</v>
      </c>
      <c r="E305" t="str">
        <f t="shared" si="4"/>
        <v>Not Backlog</v>
      </c>
      <c r="F305" t="s">
        <v>301</v>
      </c>
      <c r="G305" t="s">
        <v>16</v>
      </c>
      <c r="H305" t="s">
        <v>1586</v>
      </c>
      <c r="I305" t="str">
        <f>IF(Table2_1[[#This Row],[Order Status]]="Completed", IF(Table2_1[[#This Row],[Delays (min)]]&gt;10,"Delayed", "On Time"), IF(Table2_1[[#This Row],[Order Status]]="In Progress", IF(Table2_1[[#This Row],[Delays (min)]]&gt;10,"Delayed","In Progress"),""))</f>
        <v>In Progress</v>
      </c>
      <c r="J305">
        <v>185</v>
      </c>
      <c r="K305">
        <v>5</v>
      </c>
      <c r="L305" t="s">
        <v>28</v>
      </c>
      <c r="M305" cm="1">
        <f t="array" ref="M305">_xlfn.IFS(
  TRIM(L305)="positive", 3,
  TRIM(L305)="neutral", 2,
  TRIM(L305)="negative", 1
)</f>
        <v>1</v>
      </c>
      <c r="N305" t="s">
        <v>18</v>
      </c>
      <c r="O305" t="s">
        <v>19</v>
      </c>
      <c r="P305" t="s">
        <v>35</v>
      </c>
    </row>
    <row r="306" spans="1:16" x14ac:dyDescent="0.3">
      <c r="A306">
        <v>1305</v>
      </c>
      <c r="B306" t="s">
        <v>430</v>
      </c>
      <c r="C306" s="1">
        <v>45171.667361111111</v>
      </c>
      <c r="D306" t="s">
        <v>37</v>
      </c>
      <c r="E306" t="str">
        <f t="shared" si="4"/>
        <v>Not Backlog</v>
      </c>
      <c r="F306" t="s">
        <v>38</v>
      </c>
      <c r="G306" t="s">
        <v>16</v>
      </c>
      <c r="H306" t="s">
        <v>1590</v>
      </c>
      <c r="I306" t="str">
        <f>IF(Table2_1[[#This Row],[Order Status]]="Completed", IF(Table2_1[[#This Row],[Delays (min)]]&gt;10,"Delayed", "On Time"), IF(Table2_1[[#This Row],[Order Status]]="In Progress", IF(Table2_1[[#This Row],[Delays (min)]]&gt;10,"Delayed","In Progress"),""))</f>
        <v>In Progress</v>
      </c>
      <c r="J306">
        <v>200</v>
      </c>
      <c r="K306">
        <v>2</v>
      </c>
      <c r="L306" t="s">
        <v>23</v>
      </c>
      <c r="M306" cm="1">
        <f t="array" ref="M306">_xlfn.IFS(
  TRIM(L306)="positive", 3,
  TRIM(L306)="neutral", 2,
  TRIM(L306)="negative", 1
)</f>
        <v>3</v>
      </c>
      <c r="N306" t="s">
        <v>24</v>
      </c>
      <c r="O306" t="s">
        <v>48</v>
      </c>
      <c r="P306" t="s">
        <v>20</v>
      </c>
    </row>
    <row r="307" spans="1:16" x14ac:dyDescent="0.3">
      <c r="A307">
        <v>1306</v>
      </c>
      <c r="B307" t="s">
        <v>431</v>
      </c>
      <c r="C307" s="1">
        <v>45176.707638888889</v>
      </c>
      <c r="D307" t="s">
        <v>37</v>
      </c>
      <c r="E307" t="str">
        <f t="shared" si="4"/>
        <v>Backlog</v>
      </c>
      <c r="F307" t="s">
        <v>240</v>
      </c>
      <c r="G307" t="s">
        <v>16</v>
      </c>
      <c r="H307" t="s">
        <v>1587</v>
      </c>
      <c r="I307" t="str">
        <f>IF(Table2_1[[#This Row],[Order Status]]="Completed", IF(Table2_1[[#This Row],[Delays (min)]]&gt;10,"Delayed", "On Time"), IF(Table2_1[[#This Row],[Order Status]]="In Progress", IF(Table2_1[[#This Row],[Delays (min)]]&gt;10,"Delayed","In Progress"),""))</f>
        <v>Delayed</v>
      </c>
      <c r="J307">
        <v>171</v>
      </c>
      <c r="K307">
        <v>15</v>
      </c>
      <c r="L307" t="s">
        <v>23</v>
      </c>
      <c r="M307" cm="1">
        <f t="array" ref="M307">_xlfn.IFS(
  TRIM(L307)="positive", 3,
  TRIM(L307)="neutral", 2,
  TRIM(L307)="negative", 1
)</f>
        <v>3</v>
      </c>
      <c r="N307" t="s">
        <v>43</v>
      </c>
      <c r="O307" t="s">
        <v>19</v>
      </c>
      <c r="P307" t="s">
        <v>20</v>
      </c>
    </row>
    <row r="308" spans="1:16" x14ac:dyDescent="0.3">
      <c r="A308">
        <v>1307</v>
      </c>
      <c r="B308" t="s">
        <v>432</v>
      </c>
      <c r="C308" s="1">
        <v>45172.513194444444</v>
      </c>
      <c r="D308" t="s">
        <v>37</v>
      </c>
      <c r="E308" t="str">
        <f t="shared" si="4"/>
        <v>Not Backlog</v>
      </c>
      <c r="F308" t="s">
        <v>121</v>
      </c>
      <c r="G308" t="s">
        <v>34</v>
      </c>
      <c r="H308" t="s">
        <v>1590</v>
      </c>
      <c r="I308" t="str">
        <f>IF(Table2_1[[#This Row],[Order Status]]="Completed", IF(Table2_1[[#This Row],[Delays (min)]]&gt;10,"Delayed", "On Time"), IF(Table2_1[[#This Row],[Order Status]]="In Progress", IF(Table2_1[[#This Row],[Delays (min)]]&gt;10,"Delayed","In Progress"),""))</f>
        <v>In Progress</v>
      </c>
      <c r="J308">
        <v>164</v>
      </c>
      <c r="K308">
        <v>3</v>
      </c>
      <c r="L308" t="s">
        <v>28</v>
      </c>
      <c r="M308" cm="1">
        <f t="array" ref="M308">_xlfn.IFS(
  TRIM(L308)="positive", 3,
  TRIM(L308)="neutral", 2,
  TRIM(L308)="negative", 1
)</f>
        <v>1</v>
      </c>
      <c r="N308" t="s">
        <v>18</v>
      </c>
      <c r="O308" t="s">
        <v>48</v>
      </c>
      <c r="P308" t="s">
        <v>35</v>
      </c>
    </row>
    <row r="309" spans="1:16" x14ac:dyDescent="0.3">
      <c r="A309">
        <v>1308</v>
      </c>
      <c r="B309" t="s">
        <v>433</v>
      </c>
      <c r="C309" s="1">
        <v>45171.45</v>
      </c>
      <c r="D309" t="s">
        <v>14</v>
      </c>
      <c r="E309" t="str">
        <f t="shared" si="4"/>
        <v>Not Backlog</v>
      </c>
      <c r="F309" t="s">
        <v>71</v>
      </c>
      <c r="G309" t="s">
        <v>34</v>
      </c>
      <c r="H309" t="s">
        <v>1589</v>
      </c>
      <c r="I309" t="str">
        <f>IF(Table2_1[[#This Row],[Order Status]]="Completed", IF(Table2_1[[#This Row],[Delays (min)]]&gt;10,"Delayed", "On Time"), IF(Table2_1[[#This Row],[Order Status]]="In Progress", IF(Table2_1[[#This Row],[Delays (min)]]&gt;10,"Delayed","In Progress"),""))</f>
        <v>On Time</v>
      </c>
      <c r="J309">
        <v>62</v>
      </c>
      <c r="K309">
        <v>1</v>
      </c>
      <c r="L309" t="s">
        <v>28</v>
      </c>
      <c r="M309" cm="1">
        <f t="array" ref="M309">_xlfn.IFS(
  TRIM(L309)="positive", 3,
  TRIM(L309)="neutral", 2,
  TRIM(L309)="negative", 1
)</f>
        <v>1</v>
      </c>
      <c r="N309" t="s">
        <v>39</v>
      </c>
      <c r="O309" t="s">
        <v>48</v>
      </c>
      <c r="P309" t="s">
        <v>35</v>
      </c>
    </row>
    <row r="310" spans="1:16" x14ac:dyDescent="0.3">
      <c r="A310">
        <v>1309</v>
      </c>
      <c r="B310" t="s">
        <v>434</v>
      </c>
      <c r="C310" s="1">
        <v>45175.663888888892</v>
      </c>
      <c r="D310" t="s">
        <v>14</v>
      </c>
      <c r="E310" t="str">
        <f t="shared" si="4"/>
        <v>Not Backlog</v>
      </c>
      <c r="F310" t="s">
        <v>166</v>
      </c>
      <c r="G310" t="s">
        <v>16</v>
      </c>
      <c r="H310" t="s">
        <v>1589</v>
      </c>
      <c r="I310" t="str">
        <f>IF(Table2_1[[#This Row],[Order Status]]="Completed", IF(Table2_1[[#This Row],[Delays (min)]]&gt;10,"Delayed", "On Time"), IF(Table2_1[[#This Row],[Order Status]]="In Progress", IF(Table2_1[[#This Row],[Delays (min)]]&gt;10,"Delayed","In Progress"),""))</f>
        <v>Delayed</v>
      </c>
      <c r="J310">
        <v>201</v>
      </c>
      <c r="K310">
        <v>11</v>
      </c>
      <c r="L310" t="s">
        <v>23</v>
      </c>
      <c r="M310" cm="1">
        <f t="array" ref="M310">_xlfn.IFS(
  TRIM(L310)="positive", 3,
  TRIM(L310)="neutral", 2,
  TRIM(L310)="negative", 1
)</f>
        <v>3</v>
      </c>
      <c r="N310" t="s">
        <v>18</v>
      </c>
      <c r="O310" t="s">
        <v>19</v>
      </c>
      <c r="P310" t="s">
        <v>20</v>
      </c>
    </row>
    <row r="311" spans="1:16" x14ac:dyDescent="0.3">
      <c r="A311">
        <v>1310</v>
      </c>
      <c r="B311" t="s">
        <v>435</v>
      </c>
      <c r="C311" s="1">
        <v>45173.688888888886</v>
      </c>
      <c r="D311" t="s">
        <v>37</v>
      </c>
      <c r="E311" t="str">
        <f t="shared" si="4"/>
        <v>Backlog</v>
      </c>
      <c r="F311" t="s">
        <v>436</v>
      </c>
      <c r="G311" t="s">
        <v>16</v>
      </c>
      <c r="H311" t="s">
        <v>1587</v>
      </c>
      <c r="I311" t="str">
        <f>IF(Table2_1[[#This Row],[Order Status]]="Completed", IF(Table2_1[[#This Row],[Delays (min)]]&gt;10,"Delayed", "On Time"), IF(Table2_1[[#This Row],[Order Status]]="In Progress", IF(Table2_1[[#This Row],[Delays (min)]]&gt;10,"Delayed","In Progress"),""))</f>
        <v>Delayed</v>
      </c>
      <c r="J311">
        <v>227</v>
      </c>
      <c r="K311">
        <v>12</v>
      </c>
      <c r="L311" t="s">
        <v>23</v>
      </c>
      <c r="M311" cm="1">
        <f t="array" ref="M311">_xlfn.IFS(
  TRIM(L311)="positive", 3,
  TRIM(L311)="neutral", 2,
  TRIM(L311)="negative", 1
)</f>
        <v>3</v>
      </c>
      <c r="N311" t="s">
        <v>24</v>
      </c>
      <c r="O311" t="s">
        <v>19</v>
      </c>
      <c r="P311" t="s">
        <v>40</v>
      </c>
    </row>
    <row r="312" spans="1:16" x14ac:dyDescent="0.3">
      <c r="A312">
        <v>1311</v>
      </c>
      <c r="B312" t="s">
        <v>437</v>
      </c>
      <c r="C312" s="1">
        <v>45175.647222222222</v>
      </c>
      <c r="D312" t="s">
        <v>14</v>
      </c>
      <c r="E312" t="str">
        <f t="shared" si="4"/>
        <v>Not Backlog</v>
      </c>
      <c r="F312" t="s">
        <v>223</v>
      </c>
      <c r="G312" t="s">
        <v>34</v>
      </c>
      <c r="H312" t="s">
        <v>1590</v>
      </c>
      <c r="I312" t="str">
        <f>IF(Table2_1[[#This Row],[Order Status]]="Completed", IF(Table2_1[[#This Row],[Delays (min)]]&gt;10,"Delayed", "On Time"), IF(Table2_1[[#This Row],[Order Status]]="In Progress", IF(Table2_1[[#This Row],[Delays (min)]]&gt;10,"Delayed","In Progress"),""))</f>
        <v>Delayed</v>
      </c>
      <c r="J312">
        <v>174</v>
      </c>
      <c r="K312">
        <v>29</v>
      </c>
      <c r="L312" t="s">
        <v>17</v>
      </c>
      <c r="M312" cm="1">
        <f t="array" ref="M312">_xlfn.IFS(
  TRIM(L312)="positive", 3,
  TRIM(L312)="neutral", 2,
  TRIM(L312)="negative", 1
)</f>
        <v>2</v>
      </c>
      <c r="N312" t="s">
        <v>18</v>
      </c>
      <c r="O312" t="s">
        <v>48</v>
      </c>
      <c r="P312" t="s">
        <v>40</v>
      </c>
    </row>
    <row r="313" spans="1:16" x14ac:dyDescent="0.3">
      <c r="A313">
        <v>1312</v>
      </c>
      <c r="B313" t="s">
        <v>438</v>
      </c>
      <c r="C313" s="1">
        <v>45170.665972222225</v>
      </c>
      <c r="D313" t="s">
        <v>37</v>
      </c>
      <c r="E313" t="str">
        <f t="shared" si="4"/>
        <v>Backlog</v>
      </c>
      <c r="F313" t="s">
        <v>50</v>
      </c>
      <c r="G313" t="s">
        <v>34</v>
      </c>
      <c r="H313" t="s">
        <v>1586</v>
      </c>
      <c r="I313" t="str">
        <f>IF(Table2_1[[#This Row],[Order Status]]="Completed", IF(Table2_1[[#This Row],[Delays (min)]]&gt;10,"Delayed", "On Time"), IF(Table2_1[[#This Row],[Order Status]]="In Progress", IF(Table2_1[[#This Row],[Delays (min)]]&gt;10,"Delayed","In Progress"),""))</f>
        <v>Delayed</v>
      </c>
      <c r="J313">
        <v>69</v>
      </c>
      <c r="K313">
        <v>20</v>
      </c>
      <c r="L313" t="s">
        <v>28</v>
      </c>
      <c r="M313" cm="1">
        <f t="array" ref="M313">_xlfn.IFS(
  TRIM(L313)="positive", 3,
  TRIM(L313)="neutral", 2,
  TRIM(L313)="negative", 1
)</f>
        <v>1</v>
      </c>
      <c r="N313" t="s">
        <v>31</v>
      </c>
      <c r="O313" t="s">
        <v>19</v>
      </c>
      <c r="P313" t="s">
        <v>35</v>
      </c>
    </row>
    <row r="314" spans="1:16" x14ac:dyDescent="0.3">
      <c r="A314">
        <v>1313</v>
      </c>
      <c r="B314" t="s">
        <v>439</v>
      </c>
      <c r="C314" s="1">
        <v>45170.674305555556</v>
      </c>
      <c r="D314" t="s">
        <v>14</v>
      </c>
      <c r="E314" t="str">
        <f t="shared" si="4"/>
        <v>Not Backlog</v>
      </c>
      <c r="F314" t="s">
        <v>30</v>
      </c>
      <c r="G314" t="s">
        <v>27</v>
      </c>
      <c r="H314" t="s">
        <v>1587</v>
      </c>
      <c r="I314" t="str">
        <f>IF(Table2_1[[#This Row],[Order Status]]="Completed", IF(Table2_1[[#This Row],[Delays (min)]]&gt;10,"Delayed", "On Time"), IF(Table2_1[[#This Row],[Order Status]]="In Progress", IF(Table2_1[[#This Row],[Delays (min)]]&gt;10,"Delayed","In Progress"),""))</f>
        <v>Delayed</v>
      </c>
      <c r="J314">
        <v>182</v>
      </c>
      <c r="K314">
        <v>15</v>
      </c>
      <c r="L314" t="s">
        <v>23</v>
      </c>
      <c r="M314" cm="1">
        <f t="array" ref="M314">_xlfn.IFS(
  TRIM(L314)="positive", 3,
  TRIM(L314)="neutral", 2,
  TRIM(L314)="negative", 1
)</f>
        <v>3</v>
      </c>
      <c r="N314" t="s">
        <v>24</v>
      </c>
      <c r="O314" t="s">
        <v>19</v>
      </c>
      <c r="P314" t="s">
        <v>20</v>
      </c>
    </row>
    <row r="315" spans="1:16" x14ac:dyDescent="0.3">
      <c r="A315">
        <v>1314</v>
      </c>
      <c r="B315" t="s">
        <v>440</v>
      </c>
      <c r="C315" s="1">
        <v>45170.344444444447</v>
      </c>
      <c r="D315" t="s">
        <v>14</v>
      </c>
      <c r="E315" t="str">
        <f t="shared" si="4"/>
        <v>Not Backlog</v>
      </c>
      <c r="F315" t="s">
        <v>155</v>
      </c>
      <c r="G315" t="s">
        <v>34</v>
      </c>
      <c r="H315" t="s">
        <v>1588</v>
      </c>
      <c r="I315" t="str">
        <f>IF(Table2_1[[#This Row],[Order Status]]="Completed", IF(Table2_1[[#This Row],[Delays (min)]]&gt;10,"Delayed", "On Time"), IF(Table2_1[[#This Row],[Order Status]]="In Progress", IF(Table2_1[[#This Row],[Delays (min)]]&gt;10,"Delayed","In Progress"),""))</f>
        <v>On Time</v>
      </c>
      <c r="J315">
        <v>96</v>
      </c>
      <c r="K315">
        <v>4</v>
      </c>
      <c r="L315" t="s">
        <v>17</v>
      </c>
      <c r="M315" cm="1">
        <f t="array" ref="M315">_xlfn.IFS(
  TRIM(L315)="positive", 3,
  TRIM(L315)="neutral", 2,
  TRIM(L315)="negative", 1
)</f>
        <v>2</v>
      </c>
      <c r="N315" t="s">
        <v>31</v>
      </c>
      <c r="O315" t="s">
        <v>1591</v>
      </c>
      <c r="P315" t="s">
        <v>35</v>
      </c>
    </row>
    <row r="316" spans="1:16" x14ac:dyDescent="0.3">
      <c r="A316">
        <v>1315</v>
      </c>
      <c r="B316" t="s">
        <v>441</v>
      </c>
      <c r="C316" s="1">
        <v>45175.604166666664</v>
      </c>
      <c r="D316" t="s">
        <v>14</v>
      </c>
      <c r="E316" t="str">
        <f t="shared" si="4"/>
        <v>Not Backlog</v>
      </c>
      <c r="F316" t="s">
        <v>22</v>
      </c>
      <c r="G316" t="s">
        <v>16</v>
      </c>
      <c r="H316" t="s">
        <v>1589</v>
      </c>
      <c r="I316" t="str">
        <f>IF(Table2_1[[#This Row],[Order Status]]="Completed", IF(Table2_1[[#This Row],[Delays (min)]]&gt;10,"Delayed", "On Time"), IF(Table2_1[[#This Row],[Order Status]]="In Progress", IF(Table2_1[[#This Row],[Delays (min)]]&gt;10,"Delayed","In Progress"),""))</f>
        <v>On Time</v>
      </c>
      <c r="J316">
        <v>171</v>
      </c>
      <c r="K316">
        <v>2</v>
      </c>
      <c r="L316" t="s">
        <v>17</v>
      </c>
      <c r="M316" cm="1">
        <f t="array" ref="M316">_xlfn.IFS(
  TRIM(L316)="positive", 3,
  TRIM(L316)="neutral", 2,
  TRIM(L316)="negative", 1
)</f>
        <v>2</v>
      </c>
      <c r="N316" t="s">
        <v>39</v>
      </c>
      <c r="O316" t="s">
        <v>19</v>
      </c>
      <c r="P316" t="s">
        <v>20</v>
      </c>
    </row>
    <row r="317" spans="1:16" x14ac:dyDescent="0.3">
      <c r="A317">
        <v>1316</v>
      </c>
      <c r="B317" t="s">
        <v>442</v>
      </c>
      <c r="C317" s="1">
        <v>45171.654166666667</v>
      </c>
      <c r="D317" t="s">
        <v>14</v>
      </c>
      <c r="E317" t="str">
        <f t="shared" si="4"/>
        <v>Not Backlog</v>
      </c>
      <c r="F317" t="s">
        <v>127</v>
      </c>
      <c r="G317" t="s">
        <v>34</v>
      </c>
      <c r="H317" t="s">
        <v>1586</v>
      </c>
      <c r="I317" t="str">
        <f>IF(Table2_1[[#This Row],[Order Status]]="Completed", IF(Table2_1[[#This Row],[Delays (min)]]&gt;10,"Delayed", "On Time"), IF(Table2_1[[#This Row],[Order Status]]="In Progress", IF(Table2_1[[#This Row],[Delays (min)]]&gt;10,"Delayed","In Progress"),""))</f>
        <v>On Time</v>
      </c>
      <c r="J317">
        <v>193</v>
      </c>
      <c r="K317">
        <v>3</v>
      </c>
      <c r="L317" t="s">
        <v>17</v>
      </c>
      <c r="M317" cm="1">
        <f t="array" ref="M317">_xlfn.IFS(
  TRIM(L317)="positive", 3,
  TRIM(L317)="neutral", 2,
  TRIM(L317)="negative", 1
)</f>
        <v>2</v>
      </c>
      <c r="N317" t="s">
        <v>39</v>
      </c>
      <c r="O317" t="s">
        <v>19</v>
      </c>
      <c r="P317" t="s">
        <v>35</v>
      </c>
    </row>
    <row r="318" spans="1:16" x14ac:dyDescent="0.3">
      <c r="A318">
        <v>1317</v>
      </c>
      <c r="B318" t="s">
        <v>443</v>
      </c>
      <c r="C318" s="1">
        <v>45173.453472222223</v>
      </c>
      <c r="D318" t="s">
        <v>37</v>
      </c>
      <c r="E318" t="str">
        <f t="shared" si="4"/>
        <v>Backlog</v>
      </c>
      <c r="F318" t="s">
        <v>54</v>
      </c>
      <c r="G318" t="s">
        <v>34</v>
      </c>
      <c r="H318" t="s">
        <v>1588</v>
      </c>
      <c r="I318" t="str">
        <f>IF(Table2_1[[#This Row],[Order Status]]="Completed", IF(Table2_1[[#This Row],[Delays (min)]]&gt;10,"Delayed", "On Time"), IF(Table2_1[[#This Row],[Order Status]]="In Progress", IF(Table2_1[[#This Row],[Delays (min)]]&gt;10,"Delayed","In Progress"),""))</f>
        <v>Delayed</v>
      </c>
      <c r="J318">
        <v>176</v>
      </c>
      <c r="K318">
        <v>27</v>
      </c>
      <c r="L318" t="s">
        <v>28</v>
      </c>
      <c r="M318" cm="1">
        <f t="array" ref="M318">_xlfn.IFS(
  TRIM(L318)="positive", 3,
  TRIM(L318)="neutral", 2,
  TRIM(L318)="negative", 1
)</f>
        <v>1</v>
      </c>
      <c r="N318" t="s">
        <v>24</v>
      </c>
      <c r="O318" t="s">
        <v>19</v>
      </c>
      <c r="P318" t="s">
        <v>40</v>
      </c>
    </row>
    <row r="319" spans="1:16" x14ac:dyDescent="0.3">
      <c r="A319">
        <v>1318</v>
      </c>
      <c r="B319" t="s">
        <v>444</v>
      </c>
      <c r="C319" s="1">
        <v>45171.60833333333</v>
      </c>
      <c r="D319" t="s">
        <v>14</v>
      </c>
      <c r="E319" t="str">
        <f t="shared" si="4"/>
        <v>Not Backlog</v>
      </c>
      <c r="F319" t="s">
        <v>88</v>
      </c>
      <c r="G319" t="s">
        <v>34</v>
      </c>
      <c r="H319" t="s">
        <v>1589</v>
      </c>
      <c r="I319" t="str">
        <f>IF(Table2_1[[#This Row],[Order Status]]="Completed", IF(Table2_1[[#This Row],[Delays (min)]]&gt;10,"Delayed", "On Time"), IF(Table2_1[[#This Row],[Order Status]]="In Progress", IF(Table2_1[[#This Row],[Delays (min)]]&gt;10,"Delayed","In Progress"),""))</f>
        <v>Delayed</v>
      </c>
      <c r="J319">
        <v>135</v>
      </c>
      <c r="K319">
        <v>11</v>
      </c>
      <c r="L319" t="s">
        <v>28</v>
      </c>
      <c r="M319" cm="1">
        <f t="array" ref="M319">_xlfn.IFS(
  TRIM(L319)="positive", 3,
  TRIM(L319)="neutral", 2,
  TRIM(L319)="negative", 1
)</f>
        <v>1</v>
      </c>
      <c r="N319" t="s">
        <v>39</v>
      </c>
      <c r="O319" t="s">
        <v>1591</v>
      </c>
      <c r="P319" t="s">
        <v>40</v>
      </c>
    </row>
    <row r="320" spans="1:16" x14ac:dyDescent="0.3">
      <c r="A320">
        <v>1319</v>
      </c>
      <c r="B320" t="s">
        <v>445</v>
      </c>
      <c r="C320" s="1">
        <v>45176.526388888888</v>
      </c>
      <c r="D320" t="s">
        <v>14</v>
      </c>
      <c r="E320" t="str">
        <f t="shared" si="4"/>
        <v>Not Backlog</v>
      </c>
      <c r="F320" t="s">
        <v>256</v>
      </c>
      <c r="G320" t="s">
        <v>34</v>
      </c>
      <c r="H320" t="s">
        <v>1586</v>
      </c>
      <c r="I320" t="str">
        <f>IF(Table2_1[[#This Row],[Order Status]]="Completed", IF(Table2_1[[#This Row],[Delays (min)]]&gt;10,"Delayed", "On Time"), IF(Table2_1[[#This Row],[Order Status]]="In Progress", IF(Table2_1[[#This Row],[Delays (min)]]&gt;10,"Delayed","In Progress"),""))</f>
        <v>Delayed</v>
      </c>
      <c r="J320">
        <v>197</v>
      </c>
      <c r="K320">
        <v>25</v>
      </c>
      <c r="L320" t="s">
        <v>23</v>
      </c>
      <c r="M320" cm="1">
        <f t="array" ref="M320">_xlfn.IFS(
  TRIM(L320)="positive", 3,
  TRIM(L320)="neutral", 2,
  TRIM(L320)="negative", 1
)</f>
        <v>3</v>
      </c>
      <c r="N320" t="s">
        <v>18</v>
      </c>
      <c r="O320" t="s">
        <v>19</v>
      </c>
      <c r="P320" t="s">
        <v>35</v>
      </c>
    </row>
    <row r="321" spans="1:16" x14ac:dyDescent="0.3">
      <c r="A321">
        <v>1320</v>
      </c>
      <c r="B321" t="s">
        <v>446</v>
      </c>
      <c r="C321" s="1">
        <v>45171.408333333333</v>
      </c>
      <c r="D321" t="s">
        <v>14</v>
      </c>
      <c r="E321" t="str">
        <f t="shared" si="4"/>
        <v>Not Backlog</v>
      </c>
      <c r="F321" t="s">
        <v>182</v>
      </c>
      <c r="G321" t="s">
        <v>16</v>
      </c>
      <c r="H321" t="s">
        <v>1586</v>
      </c>
      <c r="I321" t="str">
        <f>IF(Table2_1[[#This Row],[Order Status]]="Completed", IF(Table2_1[[#This Row],[Delays (min)]]&gt;10,"Delayed", "On Time"), IF(Table2_1[[#This Row],[Order Status]]="In Progress", IF(Table2_1[[#This Row],[Delays (min)]]&gt;10,"Delayed","In Progress"),""))</f>
        <v>On Time</v>
      </c>
      <c r="J321">
        <v>102</v>
      </c>
      <c r="K321">
        <v>9</v>
      </c>
      <c r="L321" t="s">
        <v>23</v>
      </c>
      <c r="M321" cm="1">
        <f t="array" ref="M321">_xlfn.IFS(
  TRIM(L321)="positive", 3,
  TRIM(L321)="neutral", 2,
  TRIM(L321)="negative", 1
)</f>
        <v>3</v>
      </c>
      <c r="N321" t="s">
        <v>24</v>
      </c>
      <c r="O321" t="s">
        <v>1591</v>
      </c>
      <c r="P321" t="s">
        <v>35</v>
      </c>
    </row>
    <row r="322" spans="1:16" x14ac:dyDescent="0.3">
      <c r="A322">
        <v>1321</v>
      </c>
      <c r="B322" t="s">
        <v>447</v>
      </c>
      <c r="C322" s="1">
        <v>45177.438888888886</v>
      </c>
      <c r="D322" t="s">
        <v>37</v>
      </c>
      <c r="E322" t="str">
        <f t="shared" ref="E322:E385" si="5">IF(AND(D322="In Progress", K322 &gt;10),"Backlog", "Not Backlog")</f>
        <v>Backlog</v>
      </c>
      <c r="F322" t="s">
        <v>161</v>
      </c>
      <c r="G322" t="s">
        <v>16</v>
      </c>
      <c r="H322" t="s">
        <v>1586</v>
      </c>
      <c r="I322" t="str">
        <f>IF(Table2_1[[#This Row],[Order Status]]="Completed", IF(Table2_1[[#This Row],[Delays (min)]]&gt;10,"Delayed", "On Time"), IF(Table2_1[[#This Row],[Order Status]]="In Progress", IF(Table2_1[[#This Row],[Delays (min)]]&gt;10,"Delayed","In Progress"),""))</f>
        <v>Delayed</v>
      </c>
      <c r="J322">
        <v>196</v>
      </c>
      <c r="K322">
        <v>23</v>
      </c>
      <c r="L322" t="s">
        <v>28</v>
      </c>
      <c r="M322" cm="1">
        <f t="array" ref="M322">_xlfn.IFS(
  TRIM(L322)="positive", 3,
  TRIM(L322)="neutral", 2,
  TRIM(L322)="negative", 1
)</f>
        <v>1</v>
      </c>
      <c r="N322" t="s">
        <v>43</v>
      </c>
      <c r="O322" t="s">
        <v>48</v>
      </c>
      <c r="P322" t="s">
        <v>35</v>
      </c>
    </row>
    <row r="323" spans="1:16" x14ac:dyDescent="0.3">
      <c r="A323">
        <v>1322</v>
      </c>
      <c r="B323" t="s">
        <v>448</v>
      </c>
      <c r="C323" s="1">
        <v>45172.534722222219</v>
      </c>
      <c r="D323" t="s">
        <v>14</v>
      </c>
      <c r="E323" t="str">
        <f t="shared" si="5"/>
        <v>Not Backlog</v>
      </c>
      <c r="F323" t="s">
        <v>22</v>
      </c>
      <c r="G323" t="s">
        <v>34</v>
      </c>
      <c r="H323" t="s">
        <v>1590</v>
      </c>
      <c r="I323" t="str">
        <f>IF(Table2_1[[#This Row],[Order Status]]="Completed", IF(Table2_1[[#This Row],[Delays (min)]]&gt;10,"Delayed", "On Time"), IF(Table2_1[[#This Row],[Order Status]]="In Progress", IF(Table2_1[[#This Row],[Delays (min)]]&gt;10,"Delayed","In Progress"),""))</f>
        <v>Delayed</v>
      </c>
      <c r="J323">
        <v>76</v>
      </c>
      <c r="K323">
        <v>26</v>
      </c>
      <c r="L323" t="s">
        <v>23</v>
      </c>
      <c r="M323" cm="1">
        <f t="array" ref="M323">_xlfn.IFS(
  TRIM(L323)="positive", 3,
  TRIM(L323)="neutral", 2,
  TRIM(L323)="negative", 1
)</f>
        <v>3</v>
      </c>
      <c r="N323" t="s">
        <v>24</v>
      </c>
      <c r="O323" t="s">
        <v>19</v>
      </c>
      <c r="P323" t="s">
        <v>40</v>
      </c>
    </row>
    <row r="324" spans="1:16" x14ac:dyDescent="0.3">
      <c r="A324">
        <v>1323</v>
      </c>
      <c r="B324" t="s">
        <v>449</v>
      </c>
      <c r="C324" s="1">
        <v>45172.607638888891</v>
      </c>
      <c r="D324" t="s">
        <v>14</v>
      </c>
      <c r="E324" t="str">
        <f t="shared" si="5"/>
        <v>Not Backlog</v>
      </c>
      <c r="F324" t="s">
        <v>328</v>
      </c>
      <c r="G324" t="s">
        <v>27</v>
      </c>
      <c r="H324" t="s">
        <v>1587</v>
      </c>
      <c r="I324" t="str">
        <f>IF(Table2_1[[#This Row],[Order Status]]="Completed", IF(Table2_1[[#This Row],[Delays (min)]]&gt;10,"Delayed", "On Time"), IF(Table2_1[[#This Row],[Order Status]]="In Progress", IF(Table2_1[[#This Row],[Delays (min)]]&gt;10,"Delayed","In Progress"),""))</f>
        <v>On Time</v>
      </c>
      <c r="J324">
        <v>213</v>
      </c>
      <c r="K324">
        <v>4</v>
      </c>
      <c r="L324" t="s">
        <v>17</v>
      </c>
      <c r="M324" cm="1">
        <f t="array" ref="M324">_xlfn.IFS(
  TRIM(L324)="positive", 3,
  TRIM(L324)="neutral", 2,
  TRIM(L324)="negative", 1
)</f>
        <v>2</v>
      </c>
      <c r="N324" t="s">
        <v>24</v>
      </c>
      <c r="O324" t="s">
        <v>48</v>
      </c>
      <c r="P324" t="s">
        <v>20</v>
      </c>
    </row>
    <row r="325" spans="1:16" x14ac:dyDescent="0.3">
      <c r="A325">
        <v>1324</v>
      </c>
      <c r="B325" t="s">
        <v>450</v>
      </c>
      <c r="C325" s="1">
        <v>45176.656944444447</v>
      </c>
      <c r="D325" t="s">
        <v>37</v>
      </c>
      <c r="E325" t="str">
        <f t="shared" si="5"/>
        <v>Not Backlog</v>
      </c>
      <c r="F325" t="s">
        <v>280</v>
      </c>
      <c r="G325" t="s">
        <v>16</v>
      </c>
      <c r="H325" t="s">
        <v>1587</v>
      </c>
      <c r="I325" t="str">
        <f>IF(Table2_1[[#This Row],[Order Status]]="Completed", IF(Table2_1[[#This Row],[Delays (min)]]&gt;10,"Delayed", "On Time"), IF(Table2_1[[#This Row],[Order Status]]="In Progress", IF(Table2_1[[#This Row],[Delays (min)]]&gt;10,"Delayed","In Progress"),""))</f>
        <v>In Progress</v>
      </c>
      <c r="J325">
        <v>119</v>
      </c>
      <c r="K325">
        <v>10</v>
      </c>
      <c r="L325" t="s">
        <v>17</v>
      </c>
      <c r="M325" cm="1">
        <f t="array" ref="M325">_xlfn.IFS(
  TRIM(L325)="positive", 3,
  TRIM(L325)="neutral", 2,
  TRIM(L325)="negative", 1
)</f>
        <v>2</v>
      </c>
      <c r="N325" t="s">
        <v>18</v>
      </c>
      <c r="O325" t="s">
        <v>19</v>
      </c>
      <c r="P325" t="s">
        <v>20</v>
      </c>
    </row>
    <row r="326" spans="1:16" x14ac:dyDescent="0.3">
      <c r="A326">
        <v>1325</v>
      </c>
      <c r="B326" t="s">
        <v>451</v>
      </c>
      <c r="C326" s="1">
        <v>45170.654166666667</v>
      </c>
      <c r="D326" t="s">
        <v>14</v>
      </c>
      <c r="E326" t="str">
        <f t="shared" si="5"/>
        <v>Not Backlog</v>
      </c>
      <c r="F326" t="s">
        <v>172</v>
      </c>
      <c r="G326" t="s">
        <v>16</v>
      </c>
      <c r="H326" t="s">
        <v>1590</v>
      </c>
      <c r="I326" t="str">
        <f>IF(Table2_1[[#This Row],[Order Status]]="Completed", IF(Table2_1[[#This Row],[Delays (min)]]&gt;10,"Delayed", "On Time"), IF(Table2_1[[#This Row],[Order Status]]="In Progress", IF(Table2_1[[#This Row],[Delays (min)]]&gt;10,"Delayed","In Progress"),""))</f>
        <v>On Time</v>
      </c>
      <c r="J326">
        <v>201</v>
      </c>
      <c r="K326">
        <v>7</v>
      </c>
      <c r="L326" t="s">
        <v>23</v>
      </c>
      <c r="M326" cm="1">
        <f t="array" ref="M326">_xlfn.IFS(
  TRIM(L326)="positive", 3,
  TRIM(L326)="neutral", 2,
  TRIM(L326)="negative", 1
)</f>
        <v>3</v>
      </c>
      <c r="N326" t="s">
        <v>24</v>
      </c>
      <c r="O326" t="s">
        <v>1591</v>
      </c>
      <c r="P326" t="s">
        <v>35</v>
      </c>
    </row>
    <row r="327" spans="1:16" x14ac:dyDescent="0.3">
      <c r="A327">
        <v>1326</v>
      </c>
      <c r="B327" t="s">
        <v>452</v>
      </c>
      <c r="C327" s="1">
        <v>45175.501388888886</v>
      </c>
      <c r="D327" t="s">
        <v>14</v>
      </c>
      <c r="E327" t="str">
        <f t="shared" si="5"/>
        <v>Not Backlog</v>
      </c>
      <c r="F327" t="s">
        <v>56</v>
      </c>
      <c r="G327" t="s">
        <v>34</v>
      </c>
      <c r="H327" t="s">
        <v>1590</v>
      </c>
      <c r="I327" t="str">
        <f>IF(Table2_1[[#This Row],[Order Status]]="Completed", IF(Table2_1[[#This Row],[Delays (min)]]&gt;10,"Delayed", "On Time"), IF(Table2_1[[#This Row],[Order Status]]="In Progress", IF(Table2_1[[#This Row],[Delays (min)]]&gt;10,"Delayed","In Progress"),""))</f>
        <v>On Time</v>
      </c>
      <c r="J327">
        <v>122</v>
      </c>
      <c r="K327">
        <v>8</v>
      </c>
      <c r="L327" t="s">
        <v>28</v>
      </c>
      <c r="M327" cm="1">
        <f t="array" ref="M327">_xlfn.IFS(
  TRIM(L327)="positive", 3,
  TRIM(L327)="neutral", 2,
  TRIM(L327)="negative", 1
)</f>
        <v>1</v>
      </c>
      <c r="N327" t="s">
        <v>18</v>
      </c>
      <c r="O327" t="s">
        <v>1591</v>
      </c>
      <c r="P327" t="s">
        <v>40</v>
      </c>
    </row>
    <row r="328" spans="1:16" x14ac:dyDescent="0.3">
      <c r="A328">
        <v>1327</v>
      </c>
      <c r="B328" t="s">
        <v>453</v>
      </c>
      <c r="C328" s="1">
        <v>45171.489583333336</v>
      </c>
      <c r="D328" t="s">
        <v>37</v>
      </c>
      <c r="E328" t="str">
        <f t="shared" si="5"/>
        <v>Backlog</v>
      </c>
      <c r="F328" t="s">
        <v>121</v>
      </c>
      <c r="G328" t="s">
        <v>16</v>
      </c>
      <c r="H328" t="s">
        <v>1588</v>
      </c>
      <c r="I328" t="str">
        <f>IF(Table2_1[[#This Row],[Order Status]]="Completed", IF(Table2_1[[#This Row],[Delays (min)]]&gt;10,"Delayed", "On Time"), IF(Table2_1[[#This Row],[Order Status]]="In Progress", IF(Table2_1[[#This Row],[Delays (min)]]&gt;10,"Delayed","In Progress"),""))</f>
        <v>Delayed</v>
      </c>
      <c r="J328">
        <v>178</v>
      </c>
      <c r="K328">
        <v>24</v>
      </c>
      <c r="L328" t="s">
        <v>28</v>
      </c>
      <c r="M328" cm="1">
        <f t="array" ref="M328">_xlfn.IFS(
  TRIM(L328)="positive", 3,
  TRIM(L328)="neutral", 2,
  TRIM(L328)="negative", 1
)</f>
        <v>1</v>
      </c>
      <c r="N328" t="s">
        <v>24</v>
      </c>
      <c r="O328" t="s">
        <v>1591</v>
      </c>
      <c r="P328" t="s">
        <v>35</v>
      </c>
    </row>
    <row r="329" spans="1:16" x14ac:dyDescent="0.3">
      <c r="A329">
        <v>1328</v>
      </c>
      <c r="B329" t="s">
        <v>454</v>
      </c>
      <c r="C329" s="1">
        <v>45171.539583333331</v>
      </c>
      <c r="D329" t="s">
        <v>37</v>
      </c>
      <c r="E329" t="str">
        <f t="shared" si="5"/>
        <v>Backlog</v>
      </c>
      <c r="F329" t="s">
        <v>96</v>
      </c>
      <c r="G329" t="s">
        <v>27</v>
      </c>
      <c r="H329" t="s">
        <v>1588</v>
      </c>
      <c r="I329" t="str">
        <f>IF(Table2_1[[#This Row],[Order Status]]="Completed", IF(Table2_1[[#This Row],[Delays (min)]]&gt;10,"Delayed", "On Time"), IF(Table2_1[[#This Row],[Order Status]]="In Progress", IF(Table2_1[[#This Row],[Delays (min)]]&gt;10,"Delayed","In Progress"),""))</f>
        <v>Delayed</v>
      </c>
      <c r="J329">
        <v>143</v>
      </c>
      <c r="K329">
        <v>14</v>
      </c>
      <c r="L329" t="s">
        <v>17</v>
      </c>
      <c r="M329" cm="1">
        <f t="array" ref="M329">_xlfn.IFS(
  TRIM(L329)="positive", 3,
  TRIM(L329)="neutral", 2,
  TRIM(L329)="negative", 1
)</f>
        <v>2</v>
      </c>
      <c r="N329" t="s">
        <v>43</v>
      </c>
      <c r="O329" t="s">
        <v>19</v>
      </c>
      <c r="P329" t="s">
        <v>20</v>
      </c>
    </row>
    <row r="330" spans="1:16" x14ac:dyDescent="0.3">
      <c r="A330">
        <v>1329</v>
      </c>
      <c r="B330" t="s">
        <v>455</v>
      </c>
      <c r="C330" s="1">
        <v>45175.588194444441</v>
      </c>
      <c r="D330" t="s">
        <v>14</v>
      </c>
      <c r="E330" t="str">
        <f t="shared" si="5"/>
        <v>Not Backlog</v>
      </c>
      <c r="F330" t="s">
        <v>188</v>
      </c>
      <c r="G330" t="s">
        <v>16</v>
      </c>
      <c r="H330" t="s">
        <v>1590</v>
      </c>
      <c r="I330" t="str">
        <f>IF(Table2_1[[#This Row],[Order Status]]="Completed", IF(Table2_1[[#This Row],[Delays (min)]]&gt;10,"Delayed", "On Time"), IF(Table2_1[[#This Row],[Order Status]]="In Progress", IF(Table2_1[[#This Row],[Delays (min)]]&gt;10,"Delayed","In Progress"),""))</f>
        <v>On Time</v>
      </c>
      <c r="J330">
        <v>191</v>
      </c>
      <c r="K330">
        <v>9</v>
      </c>
      <c r="L330" t="s">
        <v>23</v>
      </c>
      <c r="M330" cm="1">
        <f t="array" ref="M330">_xlfn.IFS(
  TRIM(L330)="positive", 3,
  TRIM(L330)="neutral", 2,
  TRIM(L330)="negative", 1
)</f>
        <v>3</v>
      </c>
      <c r="N330" t="s">
        <v>24</v>
      </c>
      <c r="O330" t="s">
        <v>48</v>
      </c>
      <c r="P330" t="s">
        <v>40</v>
      </c>
    </row>
    <row r="331" spans="1:16" x14ac:dyDescent="0.3">
      <c r="A331">
        <v>1330</v>
      </c>
      <c r="B331" t="s">
        <v>456</v>
      </c>
      <c r="C331" s="1">
        <v>45177.584722222222</v>
      </c>
      <c r="D331" t="s">
        <v>37</v>
      </c>
      <c r="E331" t="str">
        <f t="shared" si="5"/>
        <v>Backlog</v>
      </c>
      <c r="F331" t="s">
        <v>127</v>
      </c>
      <c r="G331" t="s">
        <v>16</v>
      </c>
      <c r="H331" t="s">
        <v>1587</v>
      </c>
      <c r="I331" t="str">
        <f>IF(Table2_1[[#This Row],[Order Status]]="Completed", IF(Table2_1[[#This Row],[Delays (min)]]&gt;10,"Delayed", "On Time"), IF(Table2_1[[#This Row],[Order Status]]="In Progress", IF(Table2_1[[#This Row],[Delays (min)]]&gt;10,"Delayed","In Progress"),""))</f>
        <v>Delayed</v>
      </c>
      <c r="J331">
        <v>84</v>
      </c>
      <c r="K331">
        <v>15</v>
      </c>
      <c r="L331" t="s">
        <v>23</v>
      </c>
      <c r="M331" cm="1">
        <f t="array" ref="M331">_xlfn.IFS(
  TRIM(L331)="positive", 3,
  TRIM(L331)="neutral", 2,
  TRIM(L331)="negative", 1
)</f>
        <v>3</v>
      </c>
      <c r="N331" t="s">
        <v>43</v>
      </c>
      <c r="O331" t="s">
        <v>19</v>
      </c>
      <c r="P331" t="s">
        <v>40</v>
      </c>
    </row>
    <row r="332" spans="1:16" x14ac:dyDescent="0.3">
      <c r="A332">
        <v>1331</v>
      </c>
      <c r="B332" t="s">
        <v>457</v>
      </c>
      <c r="C332" s="1">
        <v>45173.695138888892</v>
      </c>
      <c r="D332" t="s">
        <v>37</v>
      </c>
      <c r="E332" t="str">
        <f t="shared" si="5"/>
        <v>Backlog</v>
      </c>
      <c r="F332" t="s">
        <v>22</v>
      </c>
      <c r="G332" t="s">
        <v>27</v>
      </c>
      <c r="H332" t="s">
        <v>1588</v>
      </c>
      <c r="I332" t="str">
        <f>IF(Table2_1[[#This Row],[Order Status]]="Completed", IF(Table2_1[[#This Row],[Delays (min)]]&gt;10,"Delayed", "On Time"), IF(Table2_1[[#This Row],[Order Status]]="In Progress", IF(Table2_1[[#This Row],[Delays (min)]]&gt;10,"Delayed","In Progress"),""))</f>
        <v>Delayed</v>
      </c>
      <c r="J332">
        <v>91</v>
      </c>
      <c r="K332">
        <v>17</v>
      </c>
      <c r="L332" t="s">
        <v>17</v>
      </c>
      <c r="M332" cm="1">
        <f t="array" ref="M332">_xlfn.IFS(
  TRIM(L332)="positive", 3,
  TRIM(L332)="neutral", 2,
  TRIM(L332)="negative", 1
)</f>
        <v>2</v>
      </c>
      <c r="N332" t="s">
        <v>31</v>
      </c>
      <c r="O332" t="s">
        <v>19</v>
      </c>
      <c r="P332" t="s">
        <v>40</v>
      </c>
    </row>
    <row r="333" spans="1:16" x14ac:dyDescent="0.3">
      <c r="A333">
        <v>1332</v>
      </c>
      <c r="B333" t="s">
        <v>458</v>
      </c>
      <c r="C333" s="1">
        <v>45174.438194444447</v>
      </c>
      <c r="D333" t="s">
        <v>37</v>
      </c>
      <c r="E333" t="str">
        <f t="shared" si="5"/>
        <v>Not Backlog</v>
      </c>
      <c r="F333" t="s">
        <v>88</v>
      </c>
      <c r="G333" t="s">
        <v>34</v>
      </c>
      <c r="H333" t="s">
        <v>1588</v>
      </c>
      <c r="I333" t="str">
        <f>IF(Table2_1[[#This Row],[Order Status]]="Completed", IF(Table2_1[[#This Row],[Delays (min)]]&gt;10,"Delayed", "On Time"), IF(Table2_1[[#This Row],[Order Status]]="In Progress", IF(Table2_1[[#This Row],[Delays (min)]]&gt;10,"Delayed","In Progress"),""))</f>
        <v>In Progress</v>
      </c>
      <c r="J333">
        <v>90</v>
      </c>
      <c r="K333">
        <v>9</v>
      </c>
      <c r="L333" t="s">
        <v>23</v>
      </c>
      <c r="M333" cm="1">
        <f t="array" ref="M333">_xlfn.IFS(
  TRIM(L333)="positive", 3,
  TRIM(L333)="neutral", 2,
  TRIM(L333)="negative", 1
)</f>
        <v>3</v>
      </c>
      <c r="N333" t="s">
        <v>39</v>
      </c>
      <c r="O333" t="s">
        <v>19</v>
      </c>
      <c r="P333" t="s">
        <v>20</v>
      </c>
    </row>
    <row r="334" spans="1:16" x14ac:dyDescent="0.3">
      <c r="A334">
        <v>1333</v>
      </c>
      <c r="B334" t="s">
        <v>459</v>
      </c>
      <c r="C334" s="1">
        <v>45173.690972222219</v>
      </c>
      <c r="D334" t="s">
        <v>14</v>
      </c>
      <c r="E334" t="str">
        <f t="shared" si="5"/>
        <v>Not Backlog</v>
      </c>
      <c r="F334" t="s">
        <v>125</v>
      </c>
      <c r="G334" t="s">
        <v>27</v>
      </c>
      <c r="H334" t="s">
        <v>1589</v>
      </c>
      <c r="I334" t="str">
        <f>IF(Table2_1[[#This Row],[Order Status]]="Completed", IF(Table2_1[[#This Row],[Delays (min)]]&gt;10,"Delayed", "On Time"), IF(Table2_1[[#This Row],[Order Status]]="In Progress", IF(Table2_1[[#This Row],[Delays (min)]]&gt;10,"Delayed","In Progress"),""))</f>
        <v>Delayed</v>
      </c>
      <c r="J334">
        <v>185</v>
      </c>
      <c r="K334">
        <v>13</v>
      </c>
      <c r="L334" t="s">
        <v>28</v>
      </c>
      <c r="M334" cm="1">
        <f t="array" ref="M334">_xlfn.IFS(
  TRIM(L334)="positive", 3,
  TRIM(L334)="neutral", 2,
  TRIM(L334)="negative", 1
)</f>
        <v>1</v>
      </c>
      <c r="N334" t="s">
        <v>39</v>
      </c>
      <c r="O334" t="s">
        <v>48</v>
      </c>
      <c r="P334" t="s">
        <v>20</v>
      </c>
    </row>
    <row r="335" spans="1:16" x14ac:dyDescent="0.3">
      <c r="A335">
        <v>1334</v>
      </c>
      <c r="B335" t="s">
        <v>460</v>
      </c>
      <c r="C335" s="1">
        <v>45176.573611111111</v>
      </c>
      <c r="D335" t="s">
        <v>14</v>
      </c>
      <c r="E335" t="str">
        <f t="shared" si="5"/>
        <v>Not Backlog</v>
      </c>
      <c r="F335" t="s">
        <v>199</v>
      </c>
      <c r="G335" t="s">
        <v>16</v>
      </c>
      <c r="H335" t="s">
        <v>1586</v>
      </c>
      <c r="I335" t="str">
        <f>IF(Table2_1[[#This Row],[Order Status]]="Completed", IF(Table2_1[[#This Row],[Delays (min)]]&gt;10,"Delayed", "On Time"), IF(Table2_1[[#This Row],[Order Status]]="In Progress", IF(Table2_1[[#This Row],[Delays (min)]]&gt;10,"Delayed","In Progress"),""))</f>
        <v>Delayed</v>
      </c>
      <c r="J335">
        <v>190</v>
      </c>
      <c r="K335">
        <v>28</v>
      </c>
      <c r="L335" t="s">
        <v>28</v>
      </c>
      <c r="M335" cm="1">
        <f t="array" ref="M335">_xlfn.IFS(
  TRIM(L335)="positive", 3,
  TRIM(L335)="neutral", 2,
  TRIM(L335)="negative", 1
)</f>
        <v>1</v>
      </c>
      <c r="N335" t="s">
        <v>31</v>
      </c>
      <c r="O335" t="s">
        <v>1591</v>
      </c>
      <c r="P335" t="s">
        <v>35</v>
      </c>
    </row>
    <row r="336" spans="1:16" x14ac:dyDescent="0.3">
      <c r="A336">
        <v>1335</v>
      </c>
      <c r="B336" t="s">
        <v>461</v>
      </c>
      <c r="C336" s="1">
        <v>45177.54583333333</v>
      </c>
      <c r="D336" t="s">
        <v>37</v>
      </c>
      <c r="E336" t="str">
        <f t="shared" si="5"/>
        <v>Backlog</v>
      </c>
      <c r="F336" t="s">
        <v>88</v>
      </c>
      <c r="G336" t="s">
        <v>16</v>
      </c>
      <c r="H336" t="s">
        <v>1589</v>
      </c>
      <c r="I336" t="str">
        <f>IF(Table2_1[[#This Row],[Order Status]]="Completed", IF(Table2_1[[#This Row],[Delays (min)]]&gt;10,"Delayed", "On Time"), IF(Table2_1[[#This Row],[Order Status]]="In Progress", IF(Table2_1[[#This Row],[Delays (min)]]&gt;10,"Delayed","In Progress"),""))</f>
        <v>Delayed</v>
      </c>
      <c r="J336">
        <v>118</v>
      </c>
      <c r="K336">
        <v>18</v>
      </c>
      <c r="L336" t="s">
        <v>28</v>
      </c>
      <c r="M336" cm="1">
        <f t="array" ref="M336">_xlfn.IFS(
  TRIM(L336)="positive", 3,
  TRIM(L336)="neutral", 2,
  TRIM(L336)="negative", 1
)</f>
        <v>1</v>
      </c>
      <c r="N336" t="s">
        <v>43</v>
      </c>
      <c r="O336" t="s">
        <v>1591</v>
      </c>
      <c r="P336" t="s">
        <v>20</v>
      </c>
    </row>
    <row r="337" spans="1:16" x14ac:dyDescent="0.3">
      <c r="A337">
        <v>1336</v>
      </c>
      <c r="B337" t="s">
        <v>462</v>
      </c>
      <c r="C337" s="1">
        <v>45174.59097222222</v>
      </c>
      <c r="D337" t="s">
        <v>37</v>
      </c>
      <c r="E337" t="str">
        <f t="shared" si="5"/>
        <v>Not Backlog</v>
      </c>
      <c r="F337" t="s">
        <v>463</v>
      </c>
      <c r="G337" t="s">
        <v>27</v>
      </c>
      <c r="H337" t="s">
        <v>1589</v>
      </c>
      <c r="I337" t="str">
        <f>IF(Table2_1[[#This Row],[Order Status]]="Completed", IF(Table2_1[[#This Row],[Delays (min)]]&gt;10,"Delayed", "On Time"), IF(Table2_1[[#This Row],[Order Status]]="In Progress", IF(Table2_1[[#This Row],[Delays (min)]]&gt;10,"Delayed","In Progress"),""))</f>
        <v>In Progress</v>
      </c>
      <c r="J337">
        <v>237</v>
      </c>
      <c r="K337">
        <v>9</v>
      </c>
      <c r="L337" t="s">
        <v>23</v>
      </c>
      <c r="M337" cm="1">
        <f t="array" ref="M337">_xlfn.IFS(
  TRIM(L337)="positive", 3,
  TRIM(L337)="neutral", 2,
  TRIM(L337)="negative", 1
)</f>
        <v>3</v>
      </c>
      <c r="N337" t="s">
        <v>24</v>
      </c>
      <c r="O337" t="s">
        <v>1591</v>
      </c>
      <c r="P337" t="s">
        <v>20</v>
      </c>
    </row>
    <row r="338" spans="1:16" x14ac:dyDescent="0.3">
      <c r="A338">
        <v>1337</v>
      </c>
      <c r="B338" t="s">
        <v>464</v>
      </c>
      <c r="C338" s="1">
        <v>45176.37222222222</v>
      </c>
      <c r="D338" t="s">
        <v>14</v>
      </c>
      <c r="E338" t="str">
        <f t="shared" si="5"/>
        <v>Not Backlog</v>
      </c>
      <c r="F338" t="s">
        <v>113</v>
      </c>
      <c r="G338" t="s">
        <v>16</v>
      </c>
      <c r="H338" t="s">
        <v>1590</v>
      </c>
      <c r="I338" t="str">
        <f>IF(Table2_1[[#This Row],[Order Status]]="Completed", IF(Table2_1[[#This Row],[Delays (min)]]&gt;10,"Delayed", "On Time"), IF(Table2_1[[#This Row],[Order Status]]="In Progress", IF(Table2_1[[#This Row],[Delays (min)]]&gt;10,"Delayed","In Progress"),""))</f>
        <v>On Time</v>
      </c>
      <c r="J338">
        <v>67</v>
      </c>
      <c r="K338">
        <v>2</v>
      </c>
      <c r="L338" t="s">
        <v>23</v>
      </c>
      <c r="M338" cm="1">
        <f t="array" ref="M338">_xlfn.IFS(
  TRIM(L338)="positive", 3,
  TRIM(L338)="neutral", 2,
  TRIM(L338)="negative", 1
)</f>
        <v>3</v>
      </c>
      <c r="N338" t="s">
        <v>39</v>
      </c>
      <c r="O338" t="s">
        <v>48</v>
      </c>
      <c r="P338" t="s">
        <v>20</v>
      </c>
    </row>
    <row r="339" spans="1:16" x14ac:dyDescent="0.3">
      <c r="A339">
        <v>1338</v>
      </c>
      <c r="B339" t="s">
        <v>465</v>
      </c>
      <c r="C339" s="1">
        <v>45176.536805555559</v>
      </c>
      <c r="D339" t="s">
        <v>37</v>
      </c>
      <c r="E339" t="str">
        <f t="shared" si="5"/>
        <v>Not Backlog</v>
      </c>
      <c r="F339" t="s">
        <v>153</v>
      </c>
      <c r="G339" t="s">
        <v>27</v>
      </c>
      <c r="H339" t="s">
        <v>1587</v>
      </c>
      <c r="I339" t="str">
        <f>IF(Table2_1[[#This Row],[Order Status]]="Completed", IF(Table2_1[[#This Row],[Delays (min)]]&gt;10,"Delayed", "On Time"), IF(Table2_1[[#This Row],[Order Status]]="In Progress", IF(Table2_1[[#This Row],[Delays (min)]]&gt;10,"Delayed","In Progress"),""))</f>
        <v>In Progress</v>
      </c>
      <c r="J339">
        <v>191</v>
      </c>
      <c r="K339">
        <v>10</v>
      </c>
      <c r="L339" t="s">
        <v>28</v>
      </c>
      <c r="M339" cm="1">
        <f t="array" ref="M339">_xlfn.IFS(
  TRIM(L339)="positive", 3,
  TRIM(L339)="neutral", 2,
  TRIM(L339)="negative", 1
)</f>
        <v>1</v>
      </c>
      <c r="N339" t="s">
        <v>39</v>
      </c>
      <c r="O339" t="s">
        <v>48</v>
      </c>
      <c r="P339" t="s">
        <v>40</v>
      </c>
    </row>
    <row r="340" spans="1:16" x14ac:dyDescent="0.3">
      <c r="A340">
        <v>1339</v>
      </c>
      <c r="B340" t="s">
        <v>466</v>
      </c>
      <c r="C340" s="1">
        <v>45173.606944444444</v>
      </c>
      <c r="D340" t="s">
        <v>14</v>
      </c>
      <c r="E340" t="str">
        <f t="shared" si="5"/>
        <v>Not Backlog</v>
      </c>
      <c r="F340" t="s">
        <v>238</v>
      </c>
      <c r="G340" t="s">
        <v>34</v>
      </c>
      <c r="H340" t="s">
        <v>1587</v>
      </c>
      <c r="I340" t="str">
        <f>IF(Table2_1[[#This Row],[Order Status]]="Completed", IF(Table2_1[[#This Row],[Delays (min)]]&gt;10,"Delayed", "On Time"), IF(Table2_1[[#This Row],[Order Status]]="In Progress", IF(Table2_1[[#This Row],[Delays (min)]]&gt;10,"Delayed","In Progress"),""))</f>
        <v>On Time</v>
      </c>
      <c r="J340">
        <v>149</v>
      </c>
      <c r="K340">
        <v>7</v>
      </c>
      <c r="L340" t="s">
        <v>28</v>
      </c>
      <c r="M340" cm="1">
        <f t="array" ref="M340">_xlfn.IFS(
  TRIM(L340)="positive", 3,
  TRIM(L340)="neutral", 2,
  TRIM(L340)="negative", 1
)</f>
        <v>1</v>
      </c>
      <c r="N340" t="s">
        <v>18</v>
      </c>
      <c r="O340" t="s">
        <v>19</v>
      </c>
      <c r="P340" t="s">
        <v>20</v>
      </c>
    </row>
    <row r="341" spans="1:16" x14ac:dyDescent="0.3">
      <c r="A341">
        <v>1340</v>
      </c>
      <c r="B341" t="s">
        <v>467</v>
      </c>
      <c r="C341" s="1">
        <v>45176.540972222225</v>
      </c>
      <c r="D341" t="s">
        <v>37</v>
      </c>
      <c r="E341" t="str">
        <f t="shared" si="5"/>
        <v>Not Backlog</v>
      </c>
      <c r="F341" t="s">
        <v>80</v>
      </c>
      <c r="G341" t="s">
        <v>34</v>
      </c>
      <c r="H341" t="s">
        <v>1588</v>
      </c>
      <c r="I341" t="str">
        <f>IF(Table2_1[[#This Row],[Order Status]]="Completed", IF(Table2_1[[#This Row],[Delays (min)]]&gt;10,"Delayed", "On Time"), IF(Table2_1[[#This Row],[Order Status]]="In Progress", IF(Table2_1[[#This Row],[Delays (min)]]&gt;10,"Delayed","In Progress"),""))</f>
        <v>In Progress</v>
      </c>
      <c r="J341">
        <v>215</v>
      </c>
      <c r="K341">
        <v>9</v>
      </c>
      <c r="L341" t="s">
        <v>28</v>
      </c>
      <c r="M341" cm="1">
        <f t="array" ref="M341">_xlfn.IFS(
  TRIM(L341)="positive", 3,
  TRIM(L341)="neutral", 2,
  TRIM(L341)="negative", 1
)</f>
        <v>1</v>
      </c>
      <c r="N341" t="s">
        <v>18</v>
      </c>
      <c r="O341" t="s">
        <v>1591</v>
      </c>
      <c r="P341" t="s">
        <v>20</v>
      </c>
    </row>
    <row r="342" spans="1:16" x14ac:dyDescent="0.3">
      <c r="A342">
        <v>1341</v>
      </c>
      <c r="B342" t="s">
        <v>468</v>
      </c>
      <c r="C342" s="1">
        <v>45177.345138888886</v>
      </c>
      <c r="D342" t="s">
        <v>37</v>
      </c>
      <c r="E342" t="str">
        <f t="shared" si="5"/>
        <v>Not Backlog</v>
      </c>
      <c r="F342" t="s">
        <v>45</v>
      </c>
      <c r="G342" t="s">
        <v>34</v>
      </c>
      <c r="H342" t="s">
        <v>1590</v>
      </c>
      <c r="I342" t="str">
        <f>IF(Table2_1[[#This Row],[Order Status]]="Completed", IF(Table2_1[[#This Row],[Delays (min)]]&gt;10,"Delayed", "On Time"), IF(Table2_1[[#This Row],[Order Status]]="In Progress", IF(Table2_1[[#This Row],[Delays (min)]]&gt;10,"Delayed","In Progress"),""))</f>
        <v>In Progress</v>
      </c>
      <c r="J342">
        <v>211</v>
      </c>
      <c r="K342">
        <v>8</v>
      </c>
      <c r="L342" t="s">
        <v>17</v>
      </c>
      <c r="M342" cm="1">
        <f t="array" ref="M342">_xlfn.IFS(
  TRIM(L342)="positive", 3,
  TRIM(L342)="neutral", 2,
  TRIM(L342)="negative", 1
)</f>
        <v>2</v>
      </c>
      <c r="N342" t="s">
        <v>24</v>
      </c>
      <c r="O342" t="s">
        <v>48</v>
      </c>
      <c r="P342" t="s">
        <v>35</v>
      </c>
    </row>
    <row r="343" spans="1:16" x14ac:dyDescent="0.3">
      <c r="A343">
        <v>1342</v>
      </c>
      <c r="B343" t="s">
        <v>469</v>
      </c>
      <c r="C343" s="1">
        <v>45172.679861111108</v>
      </c>
      <c r="D343" t="s">
        <v>37</v>
      </c>
      <c r="E343" t="str">
        <f t="shared" si="5"/>
        <v>Backlog</v>
      </c>
      <c r="F343" t="s">
        <v>276</v>
      </c>
      <c r="G343" t="s">
        <v>16</v>
      </c>
      <c r="H343" t="s">
        <v>1586</v>
      </c>
      <c r="I343" t="str">
        <f>IF(Table2_1[[#This Row],[Order Status]]="Completed", IF(Table2_1[[#This Row],[Delays (min)]]&gt;10,"Delayed", "On Time"), IF(Table2_1[[#This Row],[Order Status]]="In Progress", IF(Table2_1[[#This Row],[Delays (min)]]&gt;10,"Delayed","In Progress"),""))</f>
        <v>Delayed</v>
      </c>
      <c r="J343">
        <v>185</v>
      </c>
      <c r="K343">
        <v>26</v>
      </c>
      <c r="L343" t="s">
        <v>23</v>
      </c>
      <c r="M343" cm="1">
        <f t="array" ref="M343">_xlfn.IFS(
  TRIM(L343)="positive", 3,
  TRIM(L343)="neutral", 2,
  TRIM(L343)="negative", 1
)</f>
        <v>3</v>
      </c>
      <c r="N343" t="s">
        <v>24</v>
      </c>
      <c r="O343" t="s">
        <v>1591</v>
      </c>
      <c r="P343" t="s">
        <v>40</v>
      </c>
    </row>
    <row r="344" spans="1:16" x14ac:dyDescent="0.3">
      <c r="A344">
        <v>1343</v>
      </c>
      <c r="B344" t="s">
        <v>470</v>
      </c>
      <c r="C344" s="1">
        <v>45170.394444444442</v>
      </c>
      <c r="D344" t="s">
        <v>14</v>
      </c>
      <c r="E344" t="str">
        <f t="shared" si="5"/>
        <v>Not Backlog</v>
      </c>
      <c r="F344" t="s">
        <v>306</v>
      </c>
      <c r="G344" t="s">
        <v>16</v>
      </c>
      <c r="H344" t="s">
        <v>1589</v>
      </c>
      <c r="I344" t="str">
        <f>IF(Table2_1[[#This Row],[Order Status]]="Completed", IF(Table2_1[[#This Row],[Delays (min)]]&gt;10,"Delayed", "On Time"), IF(Table2_1[[#This Row],[Order Status]]="In Progress", IF(Table2_1[[#This Row],[Delays (min)]]&gt;10,"Delayed","In Progress"),""))</f>
        <v>Delayed</v>
      </c>
      <c r="J344">
        <v>106</v>
      </c>
      <c r="K344">
        <v>24</v>
      </c>
      <c r="L344" t="s">
        <v>17</v>
      </c>
      <c r="M344" cm="1">
        <f t="array" ref="M344">_xlfn.IFS(
  TRIM(L344)="positive", 3,
  TRIM(L344)="neutral", 2,
  TRIM(L344)="negative", 1
)</f>
        <v>2</v>
      </c>
      <c r="N344" t="s">
        <v>24</v>
      </c>
      <c r="O344" t="s">
        <v>1591</v>
      </c>
      <c r="P344" t="s">
        <v>35</v>
      </c>
    </row>
    <row r="345" spans="1:16" x14ac:dyDescent="0.3">
      <c r="A345">
        <v>1344</v>
      </c>
      <c r="B345" t="s">
        <v>471</v>
      </c>
      <c r="C345" s="1">
        <v>45175.440972222219</v>
      </c>
      <c r="D345" t="s">
        <v>37</v>
      </c>
      <c r="E345" t="str">
        <f t="shared" si="5"/>
        <v>Backlog</v>
      </c>
      <c r="F345" t="s">
        <v>26</v>
      </c>
      <c r="G345" t="s">
        <v>27</v>
      </c>
      <c r="H345" t="s">
        <v>1587</v>
      </c>
      <c r="I345" t="str">
        <f>IF(Table2_1[[#This Row],[Order Status]]="Completed", IF(Table2_1[[#This Row],[Delays (min)]]&gt;10,"Delayed", "On Time"), IF(Table2_1[[#This Row],[Order Status]]="In Progress", IF(Table2_1[[#This Row],[Delays (min)]]&gt;10,"Delayed","In Progress"),""))</f>
        <v>Delayed</v>
      </c>
      <c r="J345">
        <v>156</v>
      </c>
      <c r="K345">
        <v>15</v>
      </c>
      <c r="L345" t="s">
        <v>28</v>
      </c>
      <c r="M345" cm="1">
        <f t="array" ref="M345">_xlfn.IFS(
  TRIM(L345)="positive", 3,
  TRIM(L345)="neutral", 2,
  TRIM(L345)="negative", 1
)</f>
        <v>1</v>
      </c>
      <c r="N345" t="s">
        <v>39</v>
      </c>
      <c r="O345" t="s">
        <v>19</v>
      </c>
      <c r="P345" t="s">
        <v>40</v>
      </c>
    </row>
    <row r="346" spans="1:16" x14ac:dyDescent="0.3">
      <c r="A346">
        <v>1345</v>
      </c>
      <c r="B346" t="s">
        <v>472</v>
      </c>
      <c r="C346" s="1">
        <v>45172.39166666667</v>
      </c>
      <c r="D346" t="s">
        <v>37</v>
      </c>
      <c r="E346" t="str">
        <f t="shared" si="5"/>
        <v>Not Backlog</v>
      </c>
      <c r="F346" t="s">
        <v>463</v>
      </c>
      <c r="G346" t="s">
        <v>34</v>
      </c>
      <c r="H346" t="s">
        <v>1586</v>
      </c>
      <c r="I346" t="str">
        <f>IF(Table2_1[[#This Row],[Order Status]]="Completed", IF(Table2_1[[#This Row],[Delays (min)]]&gt;10,"Delayed", "On Time"), IF(Table2_1[[#This Row],[Order Status]]="In Progress", IF(Table2_1[[#This Row],[Delays (min)]]&gt;10,"Delayed","In Progress"),""))</f>
        <v>In Progress</v>
      </c>
      <c r="J346">
        <v>203</v>
      </c>
      <c r="K346">
        <v>1</v>
      </c>
      <c r="L346" t="s">
        <v>28</v>
      </c>
      <c r="M346" cm="1">
        <f t="array" ref="M346">_xlfn.IFS(
  TRIM(L346)="positive", 3,
  TRIM(L346)="neutral", 2,
  TRIM(L346)="negative", 1
)</f>
        <v>1</v>
      </c>
      <c r="N346" t="s">
        <v>24</v>
      </c>
      <c r="O346" t="s">
        <v>19</v>
      </c>
      <c r="P346" t="s">
        <v>20</v>
      </c>
    </row>
    <row r="347" spans="1:16" x14ac:dyDescent="0.3">
      <c r="A347">
        <v>1346</v>
      </c>
      <c r="B347" t="s">
        <v>473</v>
      </c>
      <c r="C347" s="1">
        <v>45175.457638888889</v>
      </c>
      <c r="D347" t="s">
        <v>14</v>
      </c>
      <c r="E347" t="str">
        <f t="shared" si="5"/>
        <v>Not Backlog</v>
      </c>
      <c r="F347" t="s">
        <v>82</v>
      </c>
      <c r="G347" t="s">
        <v>27</v>
      </c>
      <c r="H347" t="s">
        <v>1590</v>
      </c>
      <c r="I347" t="str">
        <f>IF(Table2_1[[#This Row],[Order Status]]="Completed", IF(Table2_1[[#This Row],[Delays (min)]]&gt;10,"Delayed", "On Time"), IF(Table2_1[[#This Row],[Order Status]]="In Progress", IF(Table2_1[[#This Row],[Delays (min)]]&gt;10,"Delayed","In Progress"),""))</f>
        <v>Delayed</v>
      </c>
      <c r="J347">
        <v>110</v>
      </c>
      <c r="K347">
        <v>12</v>
      </c>
      <c r="L347" t="s">
        <v>28</v>
      </c>
      <c r="M347" cm="1">
        <f t="array" ref="M347">_xlfn.IFS(
  TRIM(L347)="positive", 3,
  TRIM(L347)="neutral", 2,
  TRIM(L347)="negative", 1
)</f>
        <v>1</v>
      </c>
      <c r="N347" t="s">
        <v>31</v>
      </c>
      <c r="O347" t="s">
        <v>19</v>
      </c>
      <c r="P347" t="s">
        <v>20</v>
      </c>
    </row>
    <row r="348" spans="1:16" x14ac:dyDescent="0.3">
      <c r="A348">
        <v>1347</v>
      </c>
      <c r="B348" t="s">
        <v>474</v>
      </c>
      <c r="C348" s="1">
        <v>45176.494444444441</v>
      </c>
      <c r="D348" t="s">
        <v>14</v>
      </c>
      <c r="E348" t="str">
        <f t="shared" si="5"/>
        <v>Not Backlog</v>
      </c>
      <c r="F348" t="s">
        <v>94</v>
      </c>
      <c r="G348" t="s">
        <v>34</v>
      </c>
      <c r="H348" t="s">
        <v>1588</v>
      </c>
      <c r="I348" t="str">
        <f>IF(Table2_1[[#This Row],[Order Status]]="Completed", IF(Table2_1[[#This Row],[Delays (min)]]&gt;10,"Delayed", "On Time"), IF(Table2_1[[#This Row],[Order Status]]="In Progress", IF(Table2_1[[#This Row],[Delays (min)]]&gt;10,"Delayed","In Progress"),""))</f>
        <v>Delayed</v>
      </c>
      <c r="J348">
        <v>185</v>
      </c>
      <c r="K348">
        <v>12</v>
      </c>
      <c r="L348" t="s">
        <v>23</v>
      </c>
      <c r="M348" cm="1">
        <f t="array" ref="M348">_xlfn.IFS(
  TRIM(L348)="positive", 3,
  TRIM(L348)="neutral", 2,
  TRIM(L348)="negative", 1
)</f>
        <v>3</v>
      </c>
      <c r="N348" t="s">
        <v>31</v>
      </c>
      <c r="O348" t="s">
        <v>1591</v>
      </c>
      <c r="P348" t="s">
        <v>40</v>
      </c>
    </row>
    <row r="349" spans="1:16" x14ac:dyDescent="0.3">
      <c r="A349">
        <v>1348</v>
      </c>
      <c r="B349" t="s">
        <v>475</v>
      </c>
      <c r="C349" s="1">
        <v>45172.523611111108</v>
      </c>
      <c r="D349" t="s">
        <v>14</v>
      </c>
      <c r="E349" t="str">
        <f t="shared" si="5"/>
        <v>Not Backlog</v>
      </c>
      <c r="F349" t="s">
        <v>30</v>
      </c>
      <c r="G349" t="s">
        <v>27</v>
      </c>
      <c r="H349" t="s">
        <v>1589</v>
      </c>
      <c r="I349" t="str">
        <f>IF(Table2_1[[#This Row],[Order Status]]="Completed", IF(Table2_1[[#This Row],[Delays (min)]]&gt;10,"Delayed", "On Time"), IF(Table2_1[[#This Row],[Order Status]]="In Progress", IF(Table2_1[[#This Row],[Delays (min)]]&gt;10,"Delayed","In Progress"),""))</f>
        <v>On Time</v>
      </c>
      <c r="J349">
        <v>156</v>
      </c>
      <c r="K349">
        <v>1</v>
      </c>
      <c r="L349" t="s">
        <v>28</v>
      </c>
      <c r="M349" cm="1">
        <f t="array" ref="M349">_xlfn.IFS(
  TRIM(L349)="positive", 3,
  TRIM(L349)="neutral", 2,
  TRIM(L349)="negative", 1
)</f>
        <v>1</v>
      </c>
      <c r="N349" t="s">
        <v>24</v>
      </c>
      <c r="O349" t="s">
        <v>48</v>
      </c>
      <c r="P349" t="s">
        <v>35</v>
      </c>
    </row>
    <row r="350" spans="1:16" x14ac:dyDescent="0.3">
      <c r="A350">
        <v>1349</v>
      </c>
      <c r="B350" t="s">
        <v>476</v>
      </c>
      <c r="C350" s="1">
        <v>45173.355555555558</v>
      </c>
      <c r="D350" t="s">
        <v>37</v>
      </c>
      <c r="E350" t="str">
        <f t="shared" si="5"/>
        <v>Not Backlog</v>
      </c>
      <c r="F350" t="s">
        <v>47</v>
      </c>
      <c r="G350" t="s">
        <v>27</v>
      </c>
      <c r="H350" t="s">
        <v>1586</v>
      </c>
      <c r="I350" t="str">
        <f>IF(Table2_1[[#This Row],[Order Status]]="Completed", IF(Table2_1[[#This Row],[Delays (min)]]&gt;10,"Delayed", "On Time"), IF(Table2_1[[#This Row],[Order Status]]="In Progress", IF(Table2_1[[#This Row],[Delays (min)]]&gt;10,"Delayed","In Progress"),""))</f>
        <v>In Progress</v>
      </c>
      <c r="J350">
        <v>237</v>
      </c>
      <c r="K350">
        <v>6</v>
      </c>
      <c r="L350" t="s">
        <v>28</v>
      </c>
      <c r="M350" cm="1">
        <f t="array" ref="M350">_xlfn.IFS(
  TRIM(L350)="positive", 3,
  TRIM(L350)="neutral", 2,
  TRIM(L350)="negative", 1
)</f>
        <v>1</v>
      </c>
      <c r="N350" t="s">
        <v>18</v>
      </c>
      <c r="O350" t="s">
        <v>19</v>
      </c>
      <c r="P350" t="s">
        <v>20</v>
      </c>
    </row>
    <row r="351" spans="1:16" x14ac:dyDescent="0.3">
      <c r="A351">
        <v>1350</v>
      </c>
      <c r="B351" t="s">
        <v>477</v>
      </c>
      <c r="C351" s="1">
        <v>45176.523611111108</v>
      </c>
      <c r="D351" t="s">
        <v>37</v>
      </c>
      <c r="E351" t="str">
        <f t="shared" si="5"/>
        <v>Backlog</v>
      </c>
      <c r="F351" t="s">
        <v>188</v>
      </c>
      <c r="G351" t="s">
        <v>27</v>
      </c>
      <c r="H351" t="s">
        <v>1587</v>
      </c>
      <c r="I351" t="str">
        <f>IF(Table2_1[[#This Row],[Order Status]]="Completed", IF(Table2_1[[#This Row],[Delays (min)]]&gt;10,"Delayed", "On Time"), IF(Table2_1[[#This Row],[Order Status]]="In Progress", IF(Table2_1[[#This Row],[Delays (min)]]&gt;10,"Delayed","In Progress"),""))</f>
        <v>Delayed</v>
      </c>
      <c r="J351">
        <v>107</v>
      </c>
      <c r="K351">
        <v>26</v>
      </c>
      <c r="L351" t="s">
        <v>28</v>
      </c>
      <c r="M351" cm="1">
        <f t="array" ref="M351">_xlfn.IFS(
  TRIM(L351)="positive", 3,
  TRIM(L351)="neutral", 2,
  TRIM(L351)="negative", 1
)</f>
        <v>1</v>
      </c>
      <c r="N351" t="s">
        <v>24</v>
      </c>
      <c r="O351" t="s">
        <v>1591</v>
      </c>
      <c r="P351" t="s">
        <v>35</v>
      </c>
    </row>
    <row r="352" spans="1:16" x14ac:dyDescent="0.3">
      <c r="A352">
        <v>1351</v>
      </c>
      <c r="B352" t="s">
        <v>478</v>
      </c>
      <c r="C352" s="1">
        <v>45173.697222222225</v>
      </c>
      <c r="D352" t="s">
        <v>14</v>
      </c>
      <c r="E352" t="str">
        <f t="shared" si="5"/>
        <v>Not Backlog</v>
      </c>
      <c r="F352" t="s">
        <v>106</v>
      </c>
      <c r="G352" t="s">
        <v>34</v>
      </c>
      <c r="H352" t="s">
        <v>1586</v>
      </c>
      <c r="I352" t="str">
        <f>IF(Table2_1[[#This Row],[Order Status]]="Completed", IF(Table2_1[[#This Row],[Delays (min)]]&gt;10,"Delayed", "On Time"), IF(Table2_1[[#This Row],[Order Status]]="In Progress", IF(Table2_1[[#This Row],[Delays (min)]]&gt;10,"Delayed","In Progress"),""))</f>
        <v>Delayed</v>
      </c>
      <c r="J352">
        <v>176</v>
      </c>
      <c r="K352">
        <v>16</v>
      </c>
      <c r="L352" t="s">
        <v>23</v>
      </c>
      <c r="M352" cm="1">
        <f t="array" ref="M352">_xlfn.IFS(
  TRIM(L352)="positive", 3,
  TRIM(L352)="neutral", 2,
  TRIM(L352)="negative", 1
)</f>
        <v>3</v>
      </c>
      <c r="N352" t="s">
        <v>43</v>
      </c>
      <c r="O352" t="s">
        <v>1591</v>
      </c>
      <c r="P352" t="s">
        <v>35</v>
      </c>
    </row>
    <row r="353" spans="1:16" x14ac:dyDescent="0.3">
      <c r="A353">
        <v>1352</v>
      </c>
      <c r="B353" t="s">
        <v>479</v>
      </c>
      <c r="C353" s="1">
        <v>45176.37222222222</v>
      </c>
      <c r="D353" t="s">
        <v>14</v>
      </c>
      <c r="E353" t="str">
        <f t="shared" si="5"/>
        <v>Not Backlog</v>
      </c>
      <c r="F353" t="s">
        <v>215</v>
      </c>
      <c r="G353" t="s">
        <v>27</v>
      </c>
      <c r="H353" t="s">
        <v>1590</v>
      </c>
      <c r="I353" t="str">
        <f>IF(Table2_1[[#This Row],[Order Status]]="Completed", IF(Table2_1[[#This Row],[Delays (min)]]&gt;10,"Delayed", "On Time"), IF(Table2_1[[#This Row],[Order Status]]="In Progress", IF(Table2_1[[#This Row],[Delays (min)]]&gt;10,"Delayed","In Progress"),""))</f>
        <v>Delayed</v>
      </c>
      <c r="J353">
        <v>130</v>
      </c>
      <c r="K353">
        <v>14</v>
      </c>
      <c r="L353" t="s">
        <v>23</v>
      </c>
      <c r="M353" cm="1">
        <f t="array" ref="M353">_xlfn.IFS(
  TRIM(L353)="positive", 3,
  TRIM(L353)="neutral", 2,
  TRIM(L353)="negative", 1
)</f>
        <v>3</v>
      </c>
      <c r="N353" t="s">
        <v>31</v>
      </c>
      <c r="O353" t="s">
        <v>48</v>
      </c>
      <c r="P353" t="s">
        <v>40</v>
      </c>
    </row>
    <row r="354" spans="1:16" x14ac:dyDescent="0.3">
      <c r="A354">
        <v>1353</v>
      </c>
      <c r="B354" t="s">
        <v>480</v>
      </c>
      <c r="C354" s="1">
        <v>45176.427777777775</v>
      </c>
      <c r="D354" t="s">
        <v>14</v>
      </c>
      <c r="E354" t="str">
        <f t="shared" si="5"/>
        <v>Not Backlog</v>
      </c>
      <c r="F354" t="s">
        <v>138</v>
      </c>
      <c r="G354" t="s">
        <v>16</v>
      </c>
      <c r="H354" t="s">
        <v>1590</v>
      </c>
      <c r="I354" t="str">
        <f>IF(Table2_1[[#This Row],[Order Status]]="Completed", IF(Table2_1[[#This Row],[Delays (min)]]&gt;10,"Delayed", "On Time"), IF(Table2_1[[#This Row],[Order Status]]="In Progress", IF(Table2_1[[#This Row],[Delays (min)]]&gt;10,"Delayed","In Progress"),""))</f>
        <v>Delayed</v>
      </c>
      <c r="J354">
        <v>83</v>
      </c>
      <c r="K354">
        <v>19</v>
      </c>
      <c r="L354" t="s">
        <v>17</v>
      </c>
      <c r="M354" cm="1">
        <f t="array" ref="M354">_xlfn.IFS(
  TRIM(L354)="positive", 3,
  TRIM(L354)="neutral", 2,
  TRIM(L354)="negative", 1
)</f>
        <v>2</v>
      </c>
      <c r="N354" t="s">
        <v>31</v>
      </c>
      <c r="O354" t="s">
        <v>19</v>
      </c>
      <c r="P354" t="s">
        <v>35</v>
      </c>
    </row>
    <row r="355" spans="1:16" x14ac:dyDescent="0.3">
      <c r="A355">
        <v>1354</v>
      </c>
      <c r="B355" t="s">
        <v>481</v>
      </c>
      <c r="C355" s="1">
        <v>45177.631249999999</v>
      </c>
      <c r="D355" t="s">
        <v>37</v>
      </c>
      <c r="E355" t="str">
        <f t="shared" si="5"/>
        <v>Backlog</v>
      </c>
      <c r="F355" t="s">
        <v>256</v>
      </c>
      <c r="G355" t="s">
        <v>27</v>
      </c>
      <c r="H355" t="s">
        <v>1588</v>
      </c>
      <c r="I355" t="str">
        <f>IF(Table2_1[[#This Row],[Order Status]]="Completed", IF(Table2_1[[#This Row],[Delays (min)]]&gt;10,"Delayed", "On Time"), IF(Table2_1[[#This Row],[Order Status]]="In Progress", IF(Table2_1[[#This Row],[Delays (min)]]&gt;10,"Delayed","In Progress"),""))</f>
        <v>Delayed</v>
      </c>
      <c r="J355">
        <v>146</v>
      </c>
      <c r="K355">
        <v>17</v>
      </c>
      <c r="L355" t="s">
        <v>28</v>
      </c>
      <c r="M355" cm="1">
        <f t="array" ref="M355">_xlfn.IFS(
  TRIM(L355)="positive", 3,
  TRIM(L355)="neutral", 2,
  TRIM(L355)="negative", 1
)</f>
        <v>1</v>
      </c>
      <c r="N355" t="s">
        <v>43</v>
      </c>
      <c r="O355" t="s">
        <v>1591</v>
      </c>
      <c r="P355" t="s">
        <v>20</v>
      </c>
    </row>
    <row r="356" spans="1:16" x14ac:dyDescent="0.3">
      <c r="A356">
        <v>1355</v>
      </c>
      <c r="B356" t="s">
        <v>482</v>
      </c>
      <c r="C356" s="1">
        <v>45170.393750000003</v>
      </c>
      <c r="D356" t="s">
        <v>14</v>
      </c>
      <c r="E356" t="str">
        <f t="shared" si="5"/>
        <v>Not Backlog</v>
      </c>
      <c r="F356" t="s">
        <v>78</v>
      </c>
      <c r="G356" t="s">
        <v>27</v>
      </c>
      <c r="H356" t="s">
        <v>1588</v>
      </c>
      <c r="I356" t="str">
        <f>IF(Table2_1[[#This Row],[Order Status]]="Completed", IF(Table2_1[[#This Row],[Delays (min)]]&gt;10,"Delayed", "On Time"), IF(Table2_1[[#This Row],[Order Status]]="In Progress", IF(Table2_1[[#This Row],[Delays (min)]]&gt;10,"Delayed","In Progress"),""))</f>
        <v>On Time</v>
      </c>
      <c r="J356">
        <v>126</v>
      </c>
      <c r="K356">
        <v>9</v>
      </c>
      <c r="L356" t="s">
        <v>23</v>
      </c>
      <c r="M356" cm="1">
        <f t="array" ref="M356">_xlfn.IFS(
  TRIM(L356)="positive", 3,
  TRIM(L356)="neutral", 2,
  TRIM(L356)="negative", 1
)</f>
        <v>3</v>
      </c>
      <c r="N356" t="s">
        <v>31</v>
      </c>
      <c r="O356" t="s">
        <v>19</v>
      </c>
      <c r="P356" t="s">
        <v>20</v>
      </c>
    </row>
    <row r="357" spans="1:16" x14ac:dyDescent="0.3">
      <c r="A357">
        <v>1356</v>
      </c>
      <c r="B357" t="s">
        <v>483</v>
      </c>
      <c r="C357" s="1">
        <v>45174.378472222219</v>
      </c>
      <c r="D357" t="s">
        <v>37</v>
      </c>
      <c r="E357" t="str">
        <f t="shared" si="5"/>
        <v>Not Backlog</v>
      </c>
      <c r="F357" t="s">
        <v>45</v>
      </c>
      <c r="G357" t="s">
        <v>34</v>
      </c>
      <c r="H357" t="s">
        <v>1587</v>
      </c>
      <c r="I357" t="str">
        <f>IF(Table2_1[[#This Row],[Order Status]]="Completed", IF(Table2_1[[#This Row],[Delays (min)]]&gt;10,"Delayed", "On Time"), IF(Table2_1[[#This Row],[Order Status]]="In Progress", IF(Table2_1[[#This Row],[Delays (min)]]&gt;10,"Delayed","In Progress"),""))</f>
        <v>In Progress</v>
      </c>
      <c r="J357">
        <v>81</v>
      </c>
      <c r="K357">
        <v>3</v>
      </c>
      <c r="L357" t="s">
        <v>28</v>
      </c>
      <c r="M357" cm="1">
        <f t="array" ref="M357">_xlfn.IFS(
  TRIM(L357)="positive", 3,
  TRIM(L357)="neutral", 2,
  TRIM(L357)="negative", 1
)</f>
        <v>1</v>
      </c>
      <c r="N357" t="s">
        <v>43</v>
      </c>
      <c r="O357" t="s">
        <v>19</v>
      </c>
      <c r="P357" t="s">
        <v>35</v>
      </c>
    </row>
    <row r="358" spans="1:16" x14ac:dyDescent="0.3">
      <c r="A358">
        <v>1357</v>
      </c>
      <c r="B358" t="s">
        <v>484</v>
      </c>
      <c r="C358" s="1">
        <v>45171.384027777778</v>
      </c>
      <c r="D358" t="s">
        <v>14</v>
      </c>
      <c r="E358" t="str">
        <f t="shared" si="5"/>
        <v>Not Backlog</v>
      </c>
      <c r="F358" t="s">
        <v>235</v>
      </c>
      <c r="G358" t="s">
        <v>27</v>
      </c>
      <c r="H358" t="s">
        <v>1590</v>
      </c>
      <c r="I358" t="str">
        <f>IF(Table2_1[[#This Row],[Order Status]]="Completed", IF(Table2_1[[#This Row],[Delays (min)]]&gt;10,"Delayed", "On Time"), IF(Table2_1[[#This Row],[Order Status]]="In Progress", IF(Table2_1[[#This Row],[Delays (min)]]&gt;10,"Delayed","In Progress"),""))</f>
        <v>Delayed</v>
      </c>
      <c r="J358">
        <v>152</v>
      </c>
      <c r="K358">
        <v>18</v>
      </c>
      <c r="L358" t="s">
        <v>28</v>
      </c>
      <c r="M358" cm="1">
        <f t="array" ref="M358">_xlfn.IFS(
  TRIM(L358)="positive", 3,
  TRIM(L358)="neutral", 2,
  TRIM(L358)="negative", 1
)</f>
        <v>1</v>
      </c>
      <c r="N358" t="s">
        <v>43</v>
      </c>
      <c r="O358" t="s">
        <v>19</v>
      </c>
      <c r="P358" t="s">
        <v>63</v>
      </c>
    </row>
    <row r="359" spans="1:16" x14ac:dyDescent="0.3">
      <c r="A359">
        <v>1358</v>
      </c>
      <c r="B359" t="s">
        <v>485</v>
      </c>
      <c r="C359" s="1">
        <v>45172.473611111112</v>
      </c>
      <c r="D359" t="s">
        <v>14</v>
      </c>
      <c r="E359" t="str">
        <f t="shared" si="5"/>
        <v>Not Backlog</v>
      </c>
      <c r="F359" t="s">
        <v>172</v>
      </c>
      <c r="G359" t="s">
        <v>27</v>
      </c>
      <c r="H359" t="s">
        <v>1587</v>
      </c>
      <c r="I359" t="str">
        <f>IF(Table2_1[[#This Row],[Order Status]]="Completed", IF(Table2_1[[#This Row],[Delays (min)]]&gt;10,"Delayed", "On Time"), IF(Table2_1[[#This Row],[Order Status]]="In Progress", IF(Table2_1[[#This Row],[Delays (min)]]&gt;10,"Delayed","In Progress"),""))</f>
        <v>Delayed</v>
      </c>
      <c r="J359">
        <v>110</v>
      </c>
      <c r="K359">
        <v>15</v>
      </c>
      <c r="L359" t="s">
        <v>28</v>
      </c>
      <c r="M359" cm="1">
        <f t="array" ref="M359">_xlfn.IFS(
  TRIM(L359)="positive", 3,
  TRIM(L359)="neutral", 2,
  TRIM(L359)="negative", 1
)</f>
        <v>1</v>
      </c>
      <c r="N359" t="s">
        <v>43</v>
      </c>
      <c r="O359" t="s">
        <v>48</v>
      </c>
      <c r="P359" t="s">
        <v>35</v>
      </c>
    </row>
    <row r="360" spans="1:16" x14ac:dyDescent="0.3">
      <c r="A360">
        <v>1359</v>
      </c>
      <c r="B360" t="s">
        <v>486</v>
      </c>
      <c r="C360" s="1">
        <v>45176.489583333336</v>
      </c>
      <c r="D360" t="s">
        <v>14</v>
      </c>
      <c r="E360" t="str">
        <f t="shared" si="5"/>
        <v>Not Backlog</v>
      </c>
      <c r="F360" t="s">
        <v>130</v>
      </c>
      <c r="G360" t="s">
        <v>34</v>
      </c>
      <c r="H360" t="s">
        <v>1588</v>
      </c>
      <c r="I360" t="str">
        <f>IF(Table2_1[[#This Row],[Order Status]]="Completed", IF(Table2_1[[#This Row],[Delays (min)]]&gt;10,"Delayed", "On Time"), IF(Table2_1[[#This Row],[Order Status]]="In Progress", IF(Table2_1[[#This Row],[Delays (min)]]&gt;10,"Delayed","In Progress"),""))</f>
        <v>On Time</v>
      </c>
      <c r="J360">
        <v>164</v>
      </c>
      <c r="K360">
        <v>1</v>
      </c>
      <c r="L360" t="s">
        <v>23</v>
      </c>
      <c r="M360" cm="1">
        <f t="array" ref="M360">_xlfn.IFS(
  TRIM(L360)="positive", 3,
  TRIM(L360)="neutral", 2,
  TRIM(L360)="negative", 1
)</f>
        <v>3</v>
      </c>
      <c r="N360" t="s">
        <v>31</v>
      </c>
      <c r="O360" t="s">
        <v>19</v>
      </c>
      <c r="P360" t="s">
        <v>40</v>
      </c>
    </row>
    <row r="361" spans="1:16" x14ac:dyDescent="0.3">
      <c r="A361">
        <v>1360</v>
      </c>
      <c r="B361" t="s">
        <v>487</v>
      </c>
      <c r="C361" s="1">
        <v>45173.384722222225</v>
      </c>
      <c r="D361" t="s">
        <v>14</v>
      </c>
      <c r="E361" t="str">
        <f t="shared" si="5"/>
        <v>Not Backlog</v>
      </c>
      <c r="F361" t="s">
        <v>296</v>
      </c>
      <c r="G361" t="s">
        <v>16</v>
      </c>
      <c r="H361" t="s">
        <v>1589</v>
      </c>
      <c r="I361" t="str">
        <f>IF(Table2_1[[#This Row],[Order Status]]="Completed", IF(Table2_1[[#This Row],[Delays (min)]]&gt;10,"Delayed", "On Time"), IF(Table2_1[[#This Row],[Order Status]]="In Progress", IF(Table2_1[[#This Row],[Delays (min)]]&gt;10,"Delayed","In Progress"),""))</f>
        <v>Delayed</v>
      </c>
      <c r="J361">
        <v>171</v>
      </c>
      <c r="K361">
        <v>27</v>
      </c>
      <c r="L361" t="s">
        <v>28</v>
      </c>
      <c r="M361" cm="1">
        <f t="array" ref="M361">_xlfn.IFS(
  TRIM(L361)="positive", 3,
  TRIM(L361)="neutral", 2,
  TRIM(L361)="negative", 1
)</f>
        <v>1</v>
      </c>
      <c r="N361" t="s">
        <v>31</v>
      </c>
      <c r="O361" t="s">
        <v>1591</v>
      </c>
      <c r="P361" t="s">
        <v>35</v>
      </c>
    </row>
    <row r="362" spans="1:16" x14ac:dyDescent="0.3">
      <c r="A362">
        <v>1361</v>
      </c>
      <c r="B362" t="s">
        <v>488</v>
      </c>
      <c r="C362" s="1">
        <v>45176.656944444447</v>
      </c>
      <c r="D362" t="s">
        <v>14</v>
      </c>
      <c r="E362" t="str">
        <f t="shared" si="5"/>
        <v>Not Backlog</v>
      </c>
      <c r="F362" t="s">
        <v>110</v>
      </c>
      <c r="G362" t="s">
        <v>16</v>
      </c>
      <c r="H362" t="s">
        <v>1590</v>
      </c>
      <c r="I362" t="str">
        <f>IF(Table2_1[[#This Row],[Order Status]]="Completed", IF(Table2_1[[#This Row],[Delays (min)]]&gt;10,"Delayed", "On Time"), IF(Table2_1[[#This Row],[Order Status]]="In Progress", IF(Table2_1[[#This Row],[Delays (min)]]&gt;10,"Delayed","In Progress"),""))</f>
        <v>On Time</v>
      </c>
      <c r="J362">
        <v>189</v>
      </c>
      <c r="K362">
        <v>3</v>
      </c>
      <c r="L362" t="s">
        <v>23</v>
      </c>
      <c r="M362" cm="1">
        <f t="array" ref="M362">_xlfn.IFS(
  TRIM(L362)="positive", 3,
  TRIM(L362)="neutral", 2,
  TRIM(L362)="negative", 1
)</f>
        <v>3</v>
      </c>
      <c r="N362" t="s">
        <v>18</v>
      </c>
      <c r="O362" t="s">
        <v>48</v>
      </c>
      <c r="P362" t="s">
        <v>20</v>
      </c>
    </row>
    <row r="363" spans="1:16" x14ac:dyDescent="0.3">
      <c r="A363">
        <v>1362</v>
      </c>
      <c r="B363" t="s">
        <v>489</v>
      </c>
      <c r="C363" s="1">
        <v>45172.347916666666</v>
      </c>
      <c r="D363" t="s">
        <v>14</v>
      </c>
      <c r="E363" t="str">
        <f t="shared" si="5"/>
        <v>Not Backlog</v>
      </c>
      <c r="F363" t="s">
        <v>22</v>
      </c>
      <c r="G363" t="s">
        <v>16</v>
      </c>
      <c r="H363" t="s">
        <v>1588</v>
      </c>
      <c r="I363" t="str">
        <f>IF(Table2_1[[#This Row],[Order Status]]="Completed", IF(Table2_1[[#This Row],[Delays (min)]]&gt;10,"Delayed", "On Time"), IF(Table2_1[[#This Row],[Order Status]]="In Progress", IF(Table2_1[[#This Row],[Delays (min)]]&gt;10,"Delayed","In Progress"),""))</f>
        <v>Delayed</v>
      </c>
      <c r="J363">
        <v>136</v>
      </c>
      <c r="K363">
        <v>14</v>
      </c>
      <c r="L363" t="s">
        <v>28</v>
      </c>
      <c r="M363" cm="1">
        <f t="array" ref="M363">_xlfn.IFS(
  TRIM(L363)="positive", 3,
  TRIM(L363)="neutral", 2,
  TRIM(L363)="negative", 1
)</f>
        <v>1</v>
      </c>
      <c r="N363" t="s">
        <v>18</v>
      </c>
      <c r="O363" t="s">
        <v>1591</v>
      </c>
      <c r="P363" t="s">
        <v>20</v>
      </c>
    </row>
    <row r="364" spans="1:16" x14ac:dyDescent="0.3">
      <c r="A364">
        <v>1363</v>
      </c>
      <c r="B364" t="s">
        <v>490</v>
      </c>
      <c r="C364" s="1">
        <v>45174.459722222222</v>
      </c>
      <c r="D364" t="s">
        <v>14</v>
      </c>
      <c r="E364" t="str">
        <f t="shared" si="5"/>
        <v>Not Backlog</v>
      </c>
      <c r="F364" t="s">
        <v>68</v>
      </c>
      <c r="G364" t="s">
        <v>34</v>
      </c>
      <c r="H364" t="s">
        <v>1590</v>
      </c>
      <c r="I364" t="str">
        <f>IF(Table2_1[[#This Row],[Order Status]]="Completed", IF(Table2_1[[#This Row],[Delays (min)]]&gt;10,"Delayed", "On Time"), IF(Table2_1[[#This Row],[Order Status]]="In Progress", IF(Table2_1[[#This Row],[Delays (min)]]&gt;10,"Delayed","In Progress"),""))</f>
        <v>Delayed</v>
      </c>
      <c r="J364">
        <v>67</v>
      </c>
      <c r="K364">
        <v>20</v>
      </c>
      <c r="L364" t="s">
        <v>28</v>
      </c>
      <c r="M364" cm="1">
        <f t="array" ref="M364">_xlfn.IFS(
  TRIM(L364)="positive", 3,
  TRIM(L364)="neutral", 2,
  TRIM(L364)="negative", 1
)</f>
        <v>1</v>
      </c>
      <c r="N364" t="s">
        <v>43</v>
      </c>
      <c r="O364" t="s">
        <v>48</v>
      </c>
      <c r="P364" t="s">
        <v>40</v>
      </c>
    </row>
    <row r="365" spans="1:16" x14ac:dyDescent="0.3">
      <c r="A365">
        <v>1364</v>
      </c>
      <c r="B365" t="s">
        <v>491</v>
      </c>
      <c r="C365" s="1">
        <v>45171.565972222219</v>
      </c>
      <c r="D365" t="s">
        <v>14</v>
      </c>
      <c r="E365" t="str">
        <f t="shared" si="5"/>
        <v>Not Backlog</v>
      </c>
      <c r="F365" t="s">
        <v>161</v>
      </c>
      <c r="G365" t="s">
        <v>16</v>
      </c>
      <c r="H365" t="s">
        <v>1588</v>
      </c>
      <c r="I365" t="str">
        <f>IF(Table2_1[[#This Row],[Order Status]]="Completed", IF(Table2_1[[#This Row],[Delays (min)]]&gt;10,"Delayed", "On Time"), IF(Table2_1[[#This Row],[Order Status]]="In Progress", IF(Table2_1[[#This Row],[Delays (min)]]&gt;10,"Delayed","In Progress"),""))</f>
        <v>Delayed</v>
      </c>
      <c r="J365">
        <v>171</v>
      </c>
      <c r="K365">
        <v>20</v>
      </c>
      <c r="L365" t="s">
        <v>28</v>
      </c>
      <c r="M365" cm="1">
        <f t="array" ref="M365">_xlfn.IFS(
  TRIM(L365)="positive", 3,
  TRIM(L365)="neutral", 2,
  TRIM(L365)="negative", 1
)</f>
        <v>1</v>
      </c>
      <c r="N365" t="s">
        <v>24</v>
      </c>
      <c r="O365" t="s">
        <v>1591</v>
      </c>
      <c r="P365" t="s">
        <v>35</v>
      </c>
    </row>
    <row r="366" spans="1:16" x14ac:dyDescent="0.3">
      <c r="A366">
        <v>1365</v>
      </c>
      <c r="B366" t="s">
        <v>492</v>
      </c>
      <c r="C366" s="1">
        <v>45170.597916666666</v>
      </c>
      <c r="D366" t="s">
        <v>37</v>
      </c>
      <c r="E366" t="str">
        <f t="shared" si="5"/>
        <v>Not Backlog</v>
      </c>
      <c r="F366" t="s">
        <v>73</v>
      </c>
      <c r="G366" t="s">
        <v>27</v>
      </c>
      <c r="H366" t="s">
        <v>1589</v>
      </c>
      <c r="I366" t="str">
        <f>IF(Table2_1[[#This Row],[Order Status]]="Completed", IF(Table2_1[[#This Row],[Delays (min)]]&gt;10,"Delayed", "On Time"), IF(Table2_1[[#This Row],[Order Status]]="In Progress", IF(Table2_1[[#This Row],[Delays (min)]]&gt;10,"Delayed","In Progress"),""))</f>
        <v>In Progress</v>
      </c>
      <c r="J366">
        <v>85</v>
      </c>
      <c r="K366">
        <v>9</v>
      </c>
      <c r="L366" t="s">
        <v>17</v>
      </c>
      <c r="M366" cm="1">
        <f t="array" ref="M366">_xlfn.IFS(
  TRIM(L366)="positive", 3,
  TRIM(L366)="neutral", 2,
  TRIM(L366)="negative", 1
)</f>
        <v>2</v>
      </c>
      <c r="N366" t="s">
        <v>39</v>
      </c>
      <c r="O366" t="s">
        <v>19</v>
      </c>
      <c r="P366" t="s">
        <v>20</v>
      </c>
    </row>
    <row r="367" spans="1:16" x14ac:dyDescent="0.3">
      <c r="A367">
        <v>1366</v>
      </c>
      <c r="B367" t="s">
        <v>493</v>
      </c>
      <c r="C367" s="1">
        <v>45174.432638888888</v>
      </c>
      <c r="D367" t="s">
        <v>37</v>
      </c>
      <c r="E367" t="str">
        <f t="shared" si="5"/>
        <v>Backlog</v>
      </c>
      <c r="F367" t="s">
        <v>238</v>
      </c>
      <c r="G367" t="s">
        <v>16</v>
      </c>
      <c r="H367" t="s">
        <v>1588</v>
      </c>
      <c r="I367" t="str">
        <f>IF(Table2_1[[#This Row],[Order Status]]="Completed", IF(Table2_1[[#This Row],[Delays (min)]]&gt;10,"Delayed", "On Time"), IF(Table2_1[[#This Row],[Order Status]]="In Progress", IF(Table2_1[[#This Row],[Delays (min)]]&gt;10,"Delayed","In Progress"),""))</f>
        <v>Delayed</v>
      </c>
      <c r="J367">
        <v>62</v>
      </c>
      <c r="K367">
        <v>19</v>
      </c>
      <c r="L367" t="s">
        <v>17</v>
      </c>
      <c r="M367" cm="1">
        <f t="array" ref="M367">_xlfn.IFS(
  TRIM(L367)="positive", 3,
  TRIM(L367)="neutral", 2,
  TRIM(L367)="negative", 1
)</f>
        <v>2</v>
      </c>
      <c r="N367" t="s">
        <v>31</v>
      </c>
      <c r="O367" t="s">
        <v>48</v>
      </c>
      <c r="P367" t="s">
        <v>40</v>
      </c>
    </row>
    <row r="368" spans="1:16" x14ac:dyDescent="0.3">
      <c r="A368">
        <v>1367</v>
      </c>
      <c r="B368" t="s">
        <v>494</v>
      </c>
      <c r="C368" s="1">
        <v>45172.521527777775</v>
      </c>
      <c r="D368" t="s">
        <v>14</v>
      </c>
      <c r="E368" t="str">
        <f t="shared" si="5"/>
        <v>Not Backlog</v>
      </c>
      <c r="F368" t="s">
        <v>197</v>
      </c>
      <c r="G368" t="s">
        <v>16</v>
      </c>
      <c r="H368" t="s">
        <v>1589</v>
      </c>
      <c r="I368" t="str">
        <f>IF(Table2_1[[#This Row],[Order Status]]="Completed", IF(Table2_1[[#This Row],[Delays (min)]]&gt;10,"Delayed", "On Time"), IF(Table2_1[[#This Row],[Order Status]]="In Progress", IF(Table2_1[[#This Row],[Delays (min)]]&gt;10,"Delayed","In Progress"),""))</f>
        <v>On Time</v>
      </c>
      <c r="J368">
        <v>222</v>
      </c>
      <c r="K368">
        <v>5</v>
      </c>
      <c r="L368" t="s">
        <v>17</v>
      </c>
      <c r="M368" cm="1">
        <f t="array" ref="M368">_xlfn.IFS(
  TRIM(L368)="positive", 3,
  TRIM(L368)="neutral", 2,
  TRIM(L368)="negative", 1
)</f>
        <v>2</v>
      </c>
      <c r="N368" t="s">
        <v>39</v>
      </c>
      <c r="O368" t="s">
        <v>1591</v>
      </c>
      <c r="P368" t="s">
        <v>20</v>
      </c>
    </row>
    <row r="369" spans="1:16" x14ac:dyDescent="0.3">
      <c r="A369">
        <v>1368</v>
      </c>
      <c r="B369" t="s">
        <v>495</v>
      </c>
      <c r="C369" s="1">
        <v>45171.504861111112</v>
      </c>
      <c r="D369" t="s">
        <v>14</v>
      </c>
      <c r="E369" t="str">
        <f t="shared" si="5"/>
        <v>Not Backlog</v>
      </c>
      <c r="F369" t="s">
        <v>215</v>
      </c>
      <c r="G369" t="s">
        <v>34</v>
      </c>
      <c r="H369" t="s">
        <v>1590</v>
      </c>
      <c r="I369" t="str">
        <f>IF(Table2_1[[#This Row],[Order Status]]="Completed", IF(Table2_1[[#This Row],[Delays (min)]]&gt;10,"Delayed", "On Time"), IF(Table2_1[[#This Row],[Order Status]]="In Progress", IF(Table2_1[[#This Row],[Delays (min)]]&gt;10,"Delayed","In Progress"),""))</f>
        <v>Delayed</v>
      </c>
      <c r="J369">
        <v>101</v>
      </c>
      <c r="K369">
        <v>25</v>
      </c>
      <c r="L369" t="s">
        <v>28</v>
      </c>
      <c r="M369" cm="1">
        <f t="array" ref="M369">_xlfn.IFS(
  TRIM(L369)="positive", 3,
  TRIM(L369)="neutral", 2,
  TRIM(L369)="negative", 1
)</f>
        <v>1</v>
      </c>
      <c r="N369" t="s">
        <v>43</v>
      </c>
      <c r="O369" t="s">
        <v>19</v>
      </c>
      <c r="P369" t="s">
        <v>40</v>
      </c>
    </row>
    <row r="370" spans="1:16" x14ac:dyDescent="0.3">
      <c r="A370">
        <v>1369</v>
      </c>
      <c r="B370" t="s">
        <v>496</v>
      </c>
      <c r="C370" s="1">
        <v>45170.597222222219</v>
      </c>
      <c r="D370" t="s">
        <v>14</v>
      </c>
      <c r="E370" t="str">
        <f t="shared" si="5"/>
        <v>Not Backlog</v>
      </c>
      <c r="F370" t="s">
        <v>50</v>
      </c>
      <c r="G370" t="s">
        <v>27</v>
      </c>
      <c r="H370" t="s">
        <v>1586</v>
      </c>
      <c r="I370" t="str">
        <f>IF(Table2_1[[#This Row],[Order Status]]="Completed", IF(Table2_1[[#This Row],[Delays (min)]]&gt;10,"Delayed", "On Time"), IF(Table2_1[[#This Row],[Order Status]]="In Progress", IF(Table2_1[[#This Row],[Delays (min)]]&gt;10,"Delayed","In Progress"),""))</f>
        <v>On Time</v>
      </c>
      <c r="J370">
        <v>155</v>
      </c>
      <c r="K370">
        <v>2</v>
      </c>
      <c r="L370" t="s">
        <v>28</v>
      </c>
      <c r="M370" cm="1">
        <f t="array" ref="M370">_xlfn.IFS(
  TRIM(L370)="positive", 3,
  TRIM(L370)="neutral", 2,
  TRIM(L370)="negative", 1
)</f>
        <v>1</v>
      </c>
      <c r="N370" t="s">
        <v>24</v>
      </c>
      <c r="O370" t="s">
        <v>48</v>
      </c>
      <c r="P370" t="s">
        <v>40</v>
      </c>
    </row>
    <row r="371" spans="1:16" x14ac:dyDescent="0.3">
      <c r="A371">
        <v>1370</v>
      </c>
      <c r="B371" t="s">
        <v>497</v>
      </c>
      <c r="C371" s="1">
        <v>45174.488888888889</v>
      </c>
      <c r="D371" t="s">
        <v>14</v>
      </c>
      <c r="E371" t="str">
        <f t="shared" si="5"/>
        <v>Not Backlog</v>
      </c>
      <c r="F371" t="s">
        <v>149</v>
      </c>
      <c r="G371" t="s">
        <v>34</v>
      </c>
      <c r="H371" t="s">
        <v>1588</v>
      </c>
      <c r="I371" t="str">
        <f>IF(Table2_1[[#This Row],[Order Status]]="Completed", IF(Table2_1[[#This Row],[Delays (min)]]&gt;10,"Delayed", "On Time"), IF(Table2_1[[#This Row],[Order Status]]="In Progress", IF(Table2_1[[#This Row],[Delays (min)]]&gt;10,"Delayed","In Progress"),""))</f>
        <v>Delayed</v>
      </c>
      <c r="J371">
        <v>69</v>
      </c>
      <c r="K371">
        <v>29</v>
      </c>
      <c r="L371" t="s">
        <v>28</v>
      </c>
      <c r="M371" cm="1">
        <f t="array" ref="M371">_xlfn.IFS(
  TRIM(L371)="positive", 3,
  TRIM(L371)="neutral", 2,
  TRIM(L371)="negative", 1
)</f>
        <v>1</v>
      </c>
      <c r="N371" t="s">
        <v>18</v>
      </c>
      <c r="O371" t="s">
        <v>1591</v>
      </c>
      <c r="P371" t="s">
        <v>40</v>
      </c>
    </row>
    <row r="372" spans="1:16" x14ac:dyDescent="0.3">
      <c r="A372">
        <v>1371</v>
      </c>
      <c r="B372" t="s">
        <v>498</v>
      </c>
      <c r="C372" s="1">
        <v>45176.500694444447</v>
      </c>
      <c r="D372" t="s">
        <v>14</v>
      </c>
      <c r="E372" t="str">
        <f t="shared" si="5"/>
        <v>Not Backlog</v>
      </c>
      <c r="F372" t="s">
        <v>172</v>
      </c>
      <c r="G372" t="s">
        <v>34</v>
      </c>
      <c r="H372" t="s">
        <v>1589</v>
      </c>
      <c r="I372" t="str">
        <f>IF(Table2_1[[#This Row],[Order Status]]="Completed", IF(Table2_1[[#This Row],[Delays (min)]]&gt;10,"Delayed", "On Time"), IF(Table2_1[[#This Row],[Order Status]]="In Progress", IF(Table2_1[[#This Row],[Delays (min)]]&gt;10,"Delayed","In Progress"),""))</f>
        <v>Delayed</v>
      </c>
      <c r="J372">
        <v>172</v>
      </c>
      <c r="K372">
        <v>27</v>
      </c>
      <c r="L372" t="s">
        <v>28</v>
      </c>
      <c r="M372" cm="1">
        <f t="array" ref="M372">_xlfn.IFS(
  TRIM(L372)="positive", 3,
  TRIM(L372)="neutral", 2,
  TRIM(L372)="negative", 1
)</f>
        <v>1</v>
      </c>
      <c r="N372" t="s">
        <v>39</v>
      </c>
      <c r="O372" t="s">
        <v>48</v>
      </c>
      <c r="P372" t="s">
        <v>40</v>
      </c>
    </row>
    <row r="373" spans="1:16" x14ac:dyDescent="0.3">
      <c r="A373">
        <v>1372</v>
      </c>
      <c r="B373" t="s">
        <v>499</v>
      </c>
      <c r="C373" s="1">
        <v>45171.620833333334</v>
      </c>
      <c r="D373" t="s">
        <v>14</v>
      </c>
      <c r="E373" t="str">
        <f t="shared" si="5"/>
        <v>Not Backlog</v>
      </c>
      <c r="F373" t="s">
        <v>149</v>
      </c>
      <c r="G373" t="s">
        <v>34</v>
      </c>
      <c r="H373" t="s">
        <v>1588</v>
      </c>
      <c r="I373" t="str">
        <f>IF(Table2_1[[#This Row],[Order Status]]="Completed", IF(Table2_1[[#This Row],[Delays (min)]]&gt;10,"Delayed", "On Time"), IF(Table2_1[[#This Row],[Order Status]]="In Progress", IF(Table2_1[[#This Row],[Delays (min)]]&gt;10,"Delayed","In Progress"),""))</f>
        <v>Delayed</v>
      </c>
      <c r="J373">
        <v>188</v>
      </c>
      <c r="K373">
        <v>15</v>
      </c>
      <c r="L373" t="s">
        <v>23</v>
      </c>
      <c r="M373" cm="1">
        <f t="array" ref="M373">_xlfn.IFS(
  TRIM(L373)="positive", 3,
  TRIM(L373)="neutral", 2,
  TRIM(L373)="negative", 1
)</f>
        <v>3</v>
      </c>
      <c r="N373" t="s">
        <v>24</v>
      </c>
      <c r="O373" t="s">
        <v>19</v>
      </c>
      <c r="P373" t="s">
        <v>35</v>
      </c>
    </row>
    <row r="374" spans="1:16" x14ac:dyDescent="0.3">
      <c r="A374">
        <v>1373</v>
      </c>
      <c r="B374" t="s">
        <v>500</v>
      </c>
      <c r="C374" s="1">
        <v>45177.658333333333</v>
      </c>
      <c r="D374" t="s">
        <v>14</v>
      </c>
      <c r="E374" t="str">
        <f t="shared" si="5"/>
        <v>Not Backlog</v>
      </c>
      <c r="F374" t="s">
        <v>188</v>
      </c>
      <c r="G374" t="s">
        <v>34</v>
      </c>
      <c r="H374" t="s">
        <v>1587</v>
      </c>
      <c r="I374" t="str">
        <f>IF(Table2_1[[#This Row],[Order Status]]="Completed", IF(Table2_1[[#This Row],[Delays (min)]]&gt;10,"Delayed", "On Time"), IF(Table2_1[[#This Row],[Order Status]]="In Progress", IF(Table2_1[[#This Row],[Delays (min)]]&gt;10,"Delayed","In Progress"),""))</f>
        <v>On Time</v>
      </c>
      <c r="J374">
        <v>165</v>
      </c>
      <c r="K374">
        <v>6</v>
      </c>
      <c r="L374" t="s">
        <v>17</v>
      </c>
      <c r="M374" cm="1">
        <f t="array" ref="M374">_xlfn.IFS(
  TRIM(L374)="positive", 3,
  TRIM(L374)="neutral", 2,
  TRIM(L374)="negative", 1
)</f>
        <v>2</v>
      </c>
      <c r="N374" t="s">
        <v>18</v>
      </c>
      <c r="O374" t="s">
        <v>1591</v>
      </c>
      <c r="P374" t="s">
        <v>40</v>
      </c>
    </row>
    <row r="375" spans="1:16" x14ac:dyDescent="0.3">
      <c r="A375">
        <v>1374</v>
      </c>
      <c r="B375" t="s">
        <v>501</v>
      </c>
      <c r="C375" s="1">
        <v>45172.40902777778</v>
      </c>
      <c r="D375" t="s">
        <v>37</v>
      </c>
      <c r="E375" t="str">
        <f t="shared" si="5"/>
        <v>Backlog</v>
      </c>
      <c r="F375" t="s">
        <v>306</v>
      </c>
      <c r="G375" t="s">
        <v>16</v>
      </c>
      <c r="H375" t="s">
        <v>1590</v>
      </c>
      <c r="I375" t="str">
        <f>IF(Table2_1[[#This Row],[Order Status]]="Completed", IF(Table2_1[[#This Row],[Delays (min)]]&gt;10,"Delayed", "On Time"), IF(Table2_1[[#This Row],[Order Status]]="In Progress", IF(Table2_1[[#This Row],[Delays (min)]]&gt;10,"Delayed","In Progress"),""))</f>
        <v>Delayed</v>
      </c>
      <c r="J375">
        <v>108</v>
      </c>
      <c r="K375">
        <v>20</v>
      </c>
      <c r="L375" t="s">
        <v>17</v>
      </c>
      <c r="M375" cm="1">
        <f t="array" ref="M375">_xlfn.IFS(
  TRIM(L375)="positive", 3,
  TRIM(L375)="neutral", 2,
  TRIM(L375)="negative", 1
)</f>
        <v>2</v>
      </c>
      <c r="N375" t="s">
        <v>18</v>
      </c>
      <c r="O375" t="s">
        <v>1591</v>
      </c>
      <c r="P375" t="s">
        <v>20</v>
      </c>
    </row>
    <row r="376" spans="1:16" x14ac:dyDescent="0.3">
      <c r="A376">
        <v>1375</v>
      </c>
      <c r="B376" t="s">
        <v>502</v>
      </c>
      <c r="C376" s="1">
        <v>45170.526388888888</v>
      </c>
      <c r="D376" t="s">
        <v>37</v>
      </c>
      <c r="E376" t="str">
        <f t="shared" si="5"/>
        <v>Backlog</v>
      </c>
      <c r="F376" t="s">
        <v>229</v>
      </c>
      <c r="G376" t="s">
        <v>16</v>
      </c>
      <c r="H376" t="s">
        <v>1587</v>
      </c>
      <c r="I376" t="str">
        <f>IF(Table2_1[[#This Row],[Order Status]]="Completed", IF(Table2_1[[#This Row],[Delays (min)]]&gt;10,"Delayed", "On Time"), IF(Table2_1[[#This Row],[Order Status]]="In Progress", IF(Table2_1[[#This Row],[Delays (min)]]&gt;10,"Delayed","In Progress"),""))</f>
        <v>Delayed</v>
      </c>
      <c r="J376">
        <v>61</v>
      </c>
      <c r="K376">
        <v>20</v>
      </c>
      <c r="L376" t="s">
        <v>28</v>
      </c>
      <c r="M376" cm="1">
        <f t="array" ref="M376">_xlfn.IFS(
  TRIM(L376)="positive", 3,
  TRIM(L376)="neutral", 2,
  TRIM(L376)="negative", 1
)</f>
        <v>1</v>
      </c>
      <c r="N376" t="s">
        <v>43</v>
      </c>
      <c r="O376" t="s">
        <v>1591</v>
      </c>
      <c r="P376" t="s">
        <v>35</v>
      </c>
    </row>
    <row r="377" spans="1:16" x14ac:dyDescent="0.3">
      <c r="A377">
        <v>1376</v>
      </c>
      <c r="B377" t="s">
        <v>503</v>
      </c>
      <c r="C377" s="1">
        <v>45170.69027777778</v>
      </c>
      <c r="D377" t="s">
        <v>37</v>
      </c>
      <c r="E377" t="str">
        <f t="shared" si="5"/>
        <v>Not Backlog</v>
      </c>
      <c r="F377" t="s">
        <v>71</v>
      </c>
      <c r="G377" t="s">
        <v>34</v>
      </c>
      <c r="H377" t="s">
        <v>1586</v>
      </c>
      <c r="I377" t="str">
        <f>IF(Table2_1[[#This Row],[Order Status]]="Completed", IF(Table2_1[[#This Row],[Delays (min)]]&gt;10,"Delayed", "On Time"), IF(Table2_1[[#This Row],[Order Status]]="In Progress", IF(Table2_1[[#This Row],[Delays (min)]]&gt;10,"Delayed","In Progress"),""))</f>
        <v>In Progress</v>
      </c>
      <c r="J377">
        <v>108</v>
      </c>
      <c r="K377">
        <v>5</v>
      </c>
      <c r="L377" t="s">
        <v>23</v>
      </c>
      <c r="M377" cm="1">
        <f t="array" ref="M377">_xlfn.IFS(
  TRIM(L377)="positive", 3,
  TRIM(L377)="neutral", 2,
  TRIM(L377)="negative", 1
)</f>
        <v>3</v>
      </c>
      <c r="N377" t="s">
        <v>43</v>
      </c>
      <c r="O377" t="s">
        <v>1591</v>
      </c>
      <c r="P377" t="s">
        <v>20</v>
      </c>
    </row>
    <row r="378" spans="1:16" x14ac:dyDescent="0.3">
      <c r="A378">
        <v>1377</v>
      </c>
      <c r="B378" t="s">
        <v>504</v>
      </c>
      <c r="C378" s="1">
        <v>45172.603472222225</v>
      </c>
      <c r="D378" t="s">
        <v>14</v>
      </c>
      <c r="E378" t="str">
        <f t="shared" si="5"/>
        <v>Not Backlog</v>
      </c>
      <c r="F378" t="s">
        <v>256</v>
      </c>
      <c r="G378" t="s">
        <v>27</v>
      </c>
      <c r="H378" t="s">
        <v>1588</v>
      </c>
      <c r="I378" t="str">
        <f>IF(Table2_1[[#This Row],[Order Status]]="Completed", IF(Table2_1[[#This Row],[Delays (min)]]&gt;10,"Delayed", "On Time"), IF(Table2_1[[#This Row],[Order Status]]="In Progress", IF(Table2_1[[#This Row],[Delays (min)]]&gt;10,"Delayed","In Progress"),""))</f>
        <v>Delayed</v>
      </c>
      <c r="J378">
        <v>182</v>
      </c>
      <c r="K378">
        <v>17</v>
      </c>
      <c r="L378" t="s">
        <v>23</v>
      </c>
      <c r="M378" cm="1">
        <f t="array" ref="M378">_xlfn.IFS(
  TRIM(L378)="positive", 3,
  TRIM(L378)="neutral", 2,
  TRIM(L378)="negative", 1
)</f>
        <v>3</v>
      </c>
      <c r="N378" t="s">
        <v>43</v>
      </c>
      <c r="O378" t="s">
        <v>1591</v>
      </c>
      <c r="P378" t="s">
        <v>20</v>
      </c>
    </row>
    <row r="379" spans="1:16" x14ac:dyDescent="0.3">
      <c r="A379">
        <v>1378</v>
      </c>
      <c r="B379" t="s">
        <v>505</v>
      </c>
      <c r="C379" s="1">
        <v>45171.386805555558</v>
      </c>
      <c r="D379" t="s">
        <v>14</v>
      </c>
      <c r="E379" t="str">
        <f t="shared" si="5"/>
        <v>Not Backlog</v>
      </c>
      <c r="F379" t="s">
        <v>52</v>
      </c>
      <c r="G379" t="s">
        <v>34</v>
      </c>
      <c r="H379" t="s">
        <v>1587</v>
      </c>
      <c r="I379" t="str">
        <f>IF(Table2_1[[#This Row],[Order Status]]="Completed", IF(Table2_1[[#This Row],[Delays (min)]]&gt;10,"Delayed", "On Time"), IF(Table2_1[[#This Row],[Order Status]]="In Progress", IF(Table2_1[[#This Row],[Delays (min)]]&gt;10,"Delayed","In Progress"),""))</f>
        <v>Delayed</v>
      </c>
      <c r="J379">
        <v>134</v>
      </c>
      <c r="K379">
        <v>16</v>
      </c>
      <c r="L379" t="s">
        <v>23</v>
      </c>
      <c r="M379" cm="1">
        <f t="array" ref="M379">_xlfn.IFS(
  TRIM(L379)="positive", 3,
  TRIM(L379)="neutral", 2,
  TRIM(L379)="negative", 1
)</f>
        <v>3</v>
      </c>
      <c r="N379" t="s">
        <v>43</v>
      </c>
      <c r="O379" t="s">
        <v>19</v>
      </c>
      <c r="P379" t="s">
        <v>35</v>
      </c>
    </row>
    <row r="380" spans="1:16" x14ac:dyDescent="0.3">
      <c r="A380">
        <v>1379</v>
      </c>
      <c r="B380" t="s">
        <v>506</v>
      </c>
      <c r="C380" s="1">
        <v>45176.636805555558</v>
      </c>
      <c r="D380" t="s">
        <v>14</v>
      </c>
      <c r="E380" t="str">
        <f t="shared" si="5"/>
        <v>Not Backlog</v>
      </c>
      <c r="F380" t="s">
        <v>15</v>
      </c>
      <c r="G380" t="s">
        <v>16</v>
      </c>
      <c r="H380" t="s">
        <v>1588</v>
      </c>
      <c r="I380" t="str">
        <f>IF(Table2_1[[#This Row],[Order Status]]="Completed", IF(Table2_1[[#This Row],[Delays (min)]]&gt;10,"Delayed", "On Time"), IF(Table2_1[[#This Row],[Order Status]]="In Progress", IF(Table2_1[[#This Row],[Delays (min)]]&gt;10,"Delayed","In Progress"),""))</f>
        <v>Delayed</v>
      </c>
      <c r="J380">
        <v>97</v>
      </c>
      <c r="K380">
        <v>28</v>
      </c>
      <c r="L380" t="s">
        <v>28</v>
      </c>
      <c r="M380" cm="1">
        <f t="array" ref="M380">_xlfn.IFS(
  TRIM(L380)="positive", 3,
  TRIM(L380)="neutral", 2,
  TRIM(L380)="negative", 1
)</f>
        <v>1</v>
      </c>
      <c r="N380" t="s">
        <v>24</v>
      </c>
      <c r="O380" t="s">
        <v>48</v>
      </c>
      <c r="P380" t="s">
        <v>20</v>
      </c>
    </row>
    <row r="381" spans="1:16" x14ac:dyDescent="0.3">
      <c r="A381">
        <v>1380</v>
      </c>
      <c r="B381" t="s">
        <v>507</v>
      </c>
      <c r="C381" s="1">
        <v>45171.70416666667</v>
      </c>
      <c r="D381" t="s">
        <v>37</v>
      </c>
      <c r="E381" t="str">
        <f t="shared" si="5"/>
        <v>Backlog</v>
      </c>
      <c r="F381" t="s">
        <v>68</v>
      </c>
      <c r="G381" t="s">
        <v>34</v>
      </c>
      <c r="H381" t="s">
        <v>1590</v>
      </c>
      <c r="I381" t="str">
        <f>IF(Table2_1[[#This Row],[Order Status]]="Completed", IF(Table2_1[[#This Row],[Delays (min)]]&gt;10,"Delayed", "On Time"), IF(Table2_1[[#This Row],[Order Status]]="In Progress", IF(Table2_1[[#This Row],[Delays (min)]]&gt;10,"Delayed","In Progress"),""))</f>
        <v>Delayed</v>
      </c>
      <c r="J381">
        <v>162</v>
      </c>
      <c r="K381">
        <v>28</v>
      </c>
      <c r="L381" t="s">
        <v>17</v>
      </c>
      <c r="M381" cm="1">
        <f t="array" ref="M381">_xlfn.IFS(
  TRIM(L381)="positive", 3,
  TRIM(L381)="neutral", 2,
  TRIM(L381)="negative", 1
)</f>
        <v>2</v>
      </c>
      <c r="N381" t="s">
        <v>43</v>
      </c>
      <c r="O381" t="s">
        <v>19</v>
      </c>
      <c r="P381" t="s">
        <v>35</v>
      </c>
    </row>
    <row r="382" spans="1:16" x14ac:dyDescent="0.3">
      <c r="A382">
        <v>1381</v>
      </c>
      <c r="B382" t="s">
        <v>508</v>
      </c>
      <c r="C382" s="1">
        <v>45175.495138888888</v>
      </c>
      <c r="D382" t="s">
        <v>37</v>
      </c>
      <c r="E382" t="str">
        <f t="shared" si="5"/>
        <v>Backlog</v>
      </c>
      <c r="F382" t="s">
        <v>244</v>
      </c>
      <c r="G382" t="s">
        <v>27</v>
      </c>
      <c r="H382" t="s">
        <v>1587</v>
      </c>
      <c r="I382" t="str">
        <f>IF(Table2_1[[#This Row],[Order Status]]="Completed", IF(Table2_1[[#This Row],[Delays (min)]]&gt;10,"Delayed", "On Time"), IF(Table2_1[[#This Row],[Order Status]]="In Progress", IF(Table2_1[[#This Row],[Delays (min)]]&gt;10,"Delayed","In Progress"),""))</f>
        <v>Delayed</v>
      </c>
      <c r="J382">
        <v>181</v>
      </c>
      <c r="K382">
        <v>27</v>
      </c>
      <c r="L382" t="s">
        <v>23</v>
      </c>
      <c r="M382" cm="1">
        <f t="array" ref="M382">_xlfn.IFS(
  TRIM(L382)="positive", 3,
  TRIM(L382)="neutral", 2,
  TRIM(L382)="negative", 1
)</f>
        <v>3</v>
      </c>
      <c r="N382" t="s">
        <v>18</v>
      </c>
      <c r="O382" t="s">
        <v>19</v>
      </c>
      <c r="P382" t="s">
        <v>35</v>
      </c>
    </row>
    <row r="383" spans="1:16" x14ac:dyDescent="0.3">
      <c r="A383">
        <v>1382</v>
      </c>
      <c r="B383" t="s">
        <v>509</v>
      </c>
      <c r="C383" s="1">
        <v>45176.456944444442</v>
      </c>
      <c r="D383" t="s">
        <v>14</v>
      </c>
      <c r="E383" t="str">
        <f t="shared" si="5"/>
        <v>Not Backlog</v>
      </c>
      <c r="F383" t="s">
        <v>56</v>
      </c>
      <c r="G383" t="s">
        <v>34</v>
      </c>
      <c r="H383" t="s">
        <v>1587</v>
      </c>
      <c r="I383" t="str">
        <f>IF(Table2_1[[#This Row],[Order Status]]="Completed", IF(Table2_1[[#This Row],[Delays (min)]]&gt;10,"Delayed", "On Time"), IF(Table2_1[[#This Row],[Order Status]]="In Progress", IF(Table2_1[[#This Row],[Delays (min)]]&gt;10,"Delayed","In Progress"),""))</f>
        <v>On Time</v>
      </c>
      <c r="J383">
        <v>90</v>
      </c>
      <c r="K383">
        <v>3</v>
      </c>
      <c r="L383" t="s">
        <v>23</v>
      </c>
      <c r="M383" cm="1">
        <f t="array" ref="M383">_xlfn.IFS(
  TRIM(L383)="positive", 3,
  TRIM(L383)="neutral", 2,
  TRIM(L383)="negative", 1
)</f>
        <v>3</v>
      </c>
      <c r="N383" t="s">
        <v>24</v>
      </c>
      <c r="O383" t="s">
        <v>1591</v>
      </c>
      <c r="P383" t="s">
        <v>40</v>
      </c>
    </row>
    <row r="384" spans="1:16" x14ac:dyDescent="0.3">
      <c r="A384">
        <v>1383</v>
      </c>
      <c r="B384" t="s">
        <v>510</v>
      </c>
      <c r="C384" s="1">
        <v>45176.594444444447</v>
      </c>
      <c r="D384" t="s">
        <v>37</v>
      </c>
      <c r="E384" t="str">
        <f t="shared" si="5"/>
        <v>Backlog</v>
      </c>
      <c r="F384" t="s">
        <v>50</v>
      </c>
      <c r="G384" t="s">
        <v>16</v>
      </c>
      <c r="H384" t="s">
        <v>1586</v>
      </c>
      <c r="I384" t="str">
        <f>IF(Table2_1[[#This Row],[Order Status]]="Completed", IF(Table2_1[[#This Row],[Delays (min)]]&gt;10,"Delayed", "On Time"), IF(Table2_1[[#This Row],[Order Status]]="In Progress", IF(Table2_1[[#This Row],[Delays (min)]]&gt;10,"Delayed","In Progress"),""))</f>
        <v>Delayed</v>
      </c>
      <c r="J384">
        <v>152</v>
      </c>
      <c r="K384">
        <v>18</v>
      </c>
      <c r="L384" t="s">
        <v>17</v>
      </c>
      <c r="M384" cm="1">
        <f t="array" ref="M384">_xlfn.IFS(
  TRIM(L384)="positive", 3,
  TRIM(L384)="neutral", 2,
  TRIM(L384)="negative", 1
)</f>
        <v>2</v>
      </c>
      <c r="N384" t="s">
        <v>31</v>
      </c>
      <c r="O384" t="s">
        <v>1591</v>
      </c>
      <c r="P384" t="s">
        <v>35</v>
      </c>
    </row>
    <row r="385" spans="1:16" x14ac:dyDescent="0.3">
      <c r="A385">
        <v>1384</v>
      </c>
      <c r="B385" t="s">
        <v>511</v>
      </c>
      <c r="C385" s="1">
        <v>45173.693749999999</v>
      </c>
      <c r="D385" t="s">
        <v>37</v>
      </c>
      <c r="E385" t="str">
        <f t="shared" si="5"/>
        <v>Not Backlog</v>
      </c>
      <c r="F385" t="s">
        <v>398</v>
      </c>
      <c r="G385" t="s">
        <v>16</v>
      </c>
      <c r="H385" t="s">
        <v>1586</v>
      </c>
      <c r="I385" t="str">
        <f>IF(Table2_1[[#This Row],[Order Status]]="Completed", IF(Table2_1[[#This Row],[Delays (min)]]&gt;10,"Delayed", "On Time"), IF(Table2_1[[#This Row],[Order Status]]="In Progress", IF(Table2_1[[#This Row],[Delays (min)]]&gt;10,"Delayed","In Progress"),""))</f>
        <v>In Progress</v>
      </c>
      <c r="J385">
        <v>140</v>
      </c>
      <c r="K385">
        <v>7</v>
      </c>
      <c r="L385" t="s">
        <v>28</v>
      </c>
      <c r="M385" cm="1">
        <f t="array" ref="M385">_xlfn.IFS(
  TRIM(L385)="positive", 3,
  TRIM(L385)="neutral", 2,
  TRIM(L385)="negative", 1
)</f>
        <v>1</v>
      </c>
      <c r="N385" t="s">
        <v>31</v>
      </c>
      <c r="O385" t="s">
        <v>1591</v>
      </c>
      <c r="P385" t="s">
        <v>40</v>
      </c>
    </row>
    <row r="386" spans="1:16" x14ac:dyDescent="0.3">
      <c r="A386">
        <v>1385</v>
      </c>
      <c r="B386" t="s">
        <v>512</v>
      </c>
      <c r="C386" s="1">
        <v>45177.613888888889</v>
      </c>
      <c r="D386" t="s">
        <v>14</v>
      </c>
      <c r="E386" t="str">
        <f t="shared" ref="E386:E449" si="6">IF(AND(D386="In Progress", K386 &gt;10),"Backlog", "Not Backlog")</f>
        <v>Not Backlog</v>
      </c>
      <c r="F386" t="s">
        <v>130</v>
      </c>
      <c r="G386" t="s">
        <v>16</v>
      </c>
      <c r="H386" t="s">
        <v>1590</v>
      </c>
      <c r="I386" t="str">
        <f>IF(Table2_1[[#This Row],[Order Status]]="Completed", IF(Table2_1[[#This Row],[Delays (min)]]&gt;10,"Delayed", "On Time"), IF(Table2_1[[#This Row],[Order Status]]="In Progress", IF(Table2_1[[#This Row],[Delays (min)]]&gt;10,"Delayed","In Progress"),""))</f>
        <v>Delayed</v>
      </c>
      <c r="J386">
        <v>192</v>
      </c>
      <c r="K386">
        <v>14</v>
      </c>
      <c r="L386" t="s">
        <v>28</v>
      </c>
      <c r="M386" cm="1">
        <f t="array" ref="M386">_xlfn.IFS(
  TRIM(L386)="positive", 3,
  TRIM(L386)="neutral", 2,
  TRIM(L386)="negative", 1
)</f>
        <v>1</v>
      </c>
      <c r="N386" t="s">
        <v>18</v>
      </c>
      <c r="O386" t="s">
        <v>1591</v>
      </c>
      <c r="P386" t="s">
        <v>35</v>
      </c>
    </row>
    <row r="387" spans="1:16" x14ac:dyDescent="0.3">
      <c r="A387">
        <v>1386</v>
      </c>
      <c r="B387" t="s">
        <v>513</v>
      </c>
      <c r="C387" s="1">
        <v>45176.540972222225</v>
      </c>
      <c r="D387" t="s">
        <v>37</v>
      </c>
      <c r="E387" t="str">
        <f t="shared" si="6"/>
        <v>Backlog</v>
      </c>
      <c r="F387" t="s">
        <v>265</v>
      </c>
      <c r="G387" t="s">
        <v>34</v>
      </c>
      <c r="H387" t="s">
        <v>1586</v>
      </c>
      <c r="I387" t="str">
        <f>IF(Table2_1[[#This Row],[Order Status]]="Completed", IF(Table2_1[[#This Row],[Delays (min)]]&gt;10,"Delayed", "On Time"), IF(Table2_1[[#This Row],[Order Status]]="In Progress", IF(Table2_1[[#This Row],[Delays (min)]]&gt;10,"Delayed","In Progress"),""))</f>
        <v>Delayed</v>
      </c>
      <c r="J387">
        <v>78</v>
      </c>
      <c r="K387">
        <v>19</v>
      </c>
      <c r="L387" t="s">
        <v>23</v>
      </c>
      <c r="M387" cm="1">
        <f t="array" ref="M387">_xlfn.IFS(
  TRIM(L387)="positive", 3,
  TRIM(L387)="neutral", 2,
  TRIM(L387)="negative", 1
)</f>
        <v>3</v>
      </c>
      <c r="N387" t="s">
        <v>24</v>
      </c>
      <c r="O387" t="s">
        <v>48</v>
      </c>
      <c r="P387" t="s">
        <v>20</v>
      </c>
    </row>
    <row r="388" spans="1:16" x14ac:dyDescent="0.3">
      <c r="A388">
        <v>1387</v>
      </c>
      <c r="B388" t="s">
        <v>514</v>
      </c>
      <c r="C388" s="1">
        <v>45171.530555555553</v>
      </c>
      <c r="D388" t="s">
        <v>37</v>
      </c>
      <c r="E388" t="str">
        <f t="shared" si="6"/>
        <v>Backlog</v>
      </c>
      <c r="F388" t="s">
        <v>195</v>
      </c>
      <c r="G388" t="s">
        <v>27</v>
      </c>
      <c r="H388" t="s">
        <v>1589</v>
      </c>
      <c r="I388" t="str">
        <f>IF(Table2_1[[#This Row],[Order Status]]="Completed", IF(Table2_1[[#This Row],[Delays (min)]]&gt;10,"Delayed", "On Time"), IF(Table2_1[[#This Row],[Order Status]]="In Progress", IF(Table2_1[[#This Row],[Delays (min)]]&gt;10,"Delayed","In Progress"),""))</f>
        <v>Delayed</v>
      </c>
      <c r="J388">
        <v>93</v>
      </c>
      <c r="K388">
        <v>28</v>
      </c>
      <c r="L388" t="s">
        <v>28</v>
      </c>
      <c r="M388" cm="1">
        <f t="array" ref="M388">_xlfn.IFS(
  TRIM(L388)="positive", 3,
  TRIM(L388)="neutral", 2,
  TRIM(L388)="negative", 1
)</f>
        <v>1</v>
      </c>
      <c r="N388" t="s">
        <v>43</v>
      </c>
      <c r="O388" t="s">
        <v>48</v>
      </c>
      <c r="P388" t="s">
        <v>20</v>
      </c>
    </row>
    <row r="389" spans="1:16" x14ac:dyDescent="0.3">
      <c r="A389">
        <v>1388</v>
      </c>
      <c r="B389" t="s">
        <v>515</v>
      </c>
      <c r="C389" s="1">
        <v>45174.556250000001</v>
      </c>
      <c r="D389" t="s">
        <v>37</v>
      </c>
      <c r="E389" t="str">
        <f t="shared" si="6"/>
        <v>Backlog</v>
      </c>
      <c r="F389" t="s">
        <v>101</v>
      </c>
      <c r="G389" t="s">
        <v>16</v>
      </c>
      <c r="H389" t="s">
        <v>1589</v>
      </c>
      <c r="I389" t="str">
        <f>IF(Table2_1[[#This Row],[Order Status]]="Completed", IF(Table2_1[[#This Row],[Delays (min)]]&gt;10,"Delayed", "On Time"), IF(Table2_1[[#This Row],[Order Status]]="In Progress", IF(Table2_1[[#This Row],[Delays (min)]]&gt;10,"Delayed","In Progress"),""))</f>
        <v>Delayed</v>
      </c>
      <c r="J389">
        <v>143</v>
      </c>
      <c r="K389">
        <v>17</v>
      </c>
      <c r="L389" t="s">
        <v>28</v>
      </c>
      <c r="M389" cm="1">
        <f t="array" ref="M389">_xlfn.IFS(
  TRIM(L389)="positive", 3,
  TRIM(L389)="neutral", 2,
  TRIM(L389)="negative", 1
)</f>
        <v>1</v>
      </c>
      <c r="N389" t="s">
        <v>39</v>
      </c>
      <c r="O389" t="s">
        <v>19</v>
      </c>
      <c r="P389" t="s">
        <v>40</v>
      </c>
    </row>
    <row r="390" spans="1:16" x14ac:dyDescent="0.3">
      <c r="A390">
        <v>1389</v>
      </c>
      <c r="B390" t="s">
        <v>516</v>
      </c>
      <c r="C390" s="1">
        <v>45170.57708333333</v>
      </c>
      <c r="D390" t="s">
        <v>37</v>
      </c>
      <c r="E390" t="str">
        <f t="shared" si="6"/>
        <v>Backlog</v>
      </c>
      <c r="F390" t="s">
        <v>58</v>
      </c>
      <c r="G390" t="s">
        <v>34</v>
      </c>
      <c r="H390" t="s">
        <v>1590</v>
      </c>
      <c r="I390" t="str">
        <f>IF(Table2_1[[#This Row],[Order Status]]="Completed", IF(Table2_1[[#This Row],[Delays (min)]]&gt;10,"Delayed", "On Time"), IF(Table2_1[[#This Row],[Order Status]]="In Progress", IF(Table2_1[[#This Row],[Delays (min)]]&gt;10,"Delayed","In Progress"),""))</f>
        <v>Delayed</v>
      </c>
      <c r="J390">
        <v>127</v>
      </c>
      <c r="K390">
        <v>28</v>
      </c>
      <c r="L390" t="s">
        <v>28</v>
      </c>
      <c r="M390" cm="1">
        <f t="array" ref="M390">_xlfn.IFS(
  TRIM(L390)="positive", 3,
  TRIM(L390)="neutral", 2,
  TRIM(L390)="negative", 1
)</f>
        <v>1</v>
      </c>
      <c r="N390" t="s">
        <v>31</v>
      </c>
      <c r="O390" t="s">
        <v>1591</v>
      </c>
      <c r="P390" t="s">
        <v>40</v>
      </c>
    </row>
    <row r="391" spans="1:16" x14ac:dyDescent="0.3">
      <c r="A391">
        <v>1390</v>
      </c>
      <c r="B391" t="s">
        <v>517</v>
      </c>
      <c r="C391" s="1">
        <v>45172.379861111112</v>
      </c>
      <c r="D391" t="s">
        <v>37</v>
      </c>
      <c r="E391" t="str">
        <f t="shared" si="6"/>
        <v>Not Backlog</v>
      </c>
      <c r="F391" t="s">
        <v>299</v>
      </c>
      <c r="G391" t="s">
        <v>27</v>
      </c>
      <c r="H391" t="s">
        <v>1589</v>
      </c>
      <c r="I391" t="str">
        <f>IF(Table2_1[[#This Row],[Order Status]]="Completed", IF(Table2_1[[#This Row],[Delays (min)]]&gt;10,"Delayed", "On Time"), IF(Table2_1[[#This Row],[Order Status]]="In Progress", IF(Table2_1[[#This Row],[Delays (min)]]&gt;10,"Delayed","In Progress"),""))</f>
        <v>In Progress</v>
      </c>
      <c r="J391">
        <v>112</v>
      </c>
      <c r="K391">
        <v>6</v>
      </c>
      <c r="L391" t="s">
        <v>17</v>
      </c>
      <c r="M391" cm="1">
        <f t="array" ref="M391">_xlfn.IFS(
  TRIM(L391)="positive", 3,
  TRIM(L391)="neutral", 2,
  TRIM(L391)="negative", 1
)</f>
        <v>2</v>
      </c>
      <c r="N391" t="s">
        <v>18</v>
      </c>
      <c r="O391" t="s">
        <v>48</v>
      </c>
      <c r="P391" t="s">
        <v>20</v>
      </c>
    </row>
    <row r="392" spans="1:16" x14ac:dyDescent="0.3">
      <c r="A392">
        <v>1391</v>
      </c>
      <c r="B392" t="s">
        <v>518</v>
      </c>
      <c r="C392" s="1">
        <v>45177.418749999997</v>
      </c>
      <c r="D392" t="s">
        <v>37</v>
      </c>
      <c r="E392" t="str">
        <f t="shared" si="6"/>
        <v>Backlog</v>
      </c>
      <c r="F392" t="s">
        <v>296</v>
      </c>
      <c r="G392" t="s">
        <v>27</v>
      </c>
      <c r="H392" t="s">
        <v>1587</v>
      </c>
      <c r="I392" t="str">
        <f>IF(Table2_1[[#This Row],[Order Status]]="Completed", IF(Table2_1[[#This Row],[Delays (min)]]&gt;10,"Delayed", "On Time"), IF(Table2_1[[#This Row],[Order Status]]="In Progress", IF(Table2_1[[#This Row],[Delays (min)]]&gt;10,"Delayed","In Progress"),""))</f>
        <v>Delayed</v>
      </c>
      <c r="J392">
        <v>176</v>
      </c>
      <c r="K392">
        <v>14</v>
      </c>
      <c r="L392" t="s">
        <v>17</v>
      </c>
      <c r="M392" cm="1">
        <f t="array" ref="M392">_xlfn.IFS(
  TRIM(L392)="positive", 3,
  TRIM(L392)="neutral", 2,
  TRIM(L392)="negative", 1
)</f>
        <v>2</v>
      </c>
      <c r="N392" t="s">
        <v>39</v>
      </c>
      <c r="O392" t="s">
        <v>48</v>
      </c>
      <c r="P392" t="s">
        <v>35</v>
      </c>
    </row>
    <row r="393" spans="1:16" x14ac:dyDescent="0.3">
      <c r="A393">
        <v>1392</v>
      </c>
      <c r="B393" t="s">
        <v>519</v>
      </c>
      <c r="C393" s="1">
        <v>45176.552083333336</v>
      </c>
      <c r="D393" t="s">
        <v>14</v>
      </c>
      <c r="E393" t="str">
        <f t="shared" si="6"/>
        <v>Not Backlog</v>
      </c>
      <c r="F393" t="s">
        <v>436</v>
      </c>
      <c r="G393" t="s">
        <v>34</v>
      </c>
      <c r="H393" t="s">
        <v>1590</v>
      </c>
      <c r="I393" t="str">
        <f>IF(Table2_1[[#This Row],[Order Status]]="Completed", IF(Table2_1[[#This Row],[Delays (min)]]&gt;10,"Delayed", "On Time"), IF(Table2_1[[#This Row],[Order Status]]="In Progress", IF(Table2_1[[#This Row],[Delays (min)]]&gt;10,"Delayed","In Progress"),""))</f>
        <v>Delayed</v>
      </c>
      <c r="J393">
        <v>193</v>
      </c>
      <c r="K393">
        <v>16</v>
      </c>
      <c r="L393" t="s">
        <v>17</v>
      </c>
      <c r="M393" cm="1">
        <f t="array" ref="M393">_xlfn.IFS(
  TRIM(L393)="positive", 3,
  TRIM(L393)="neutral", 2,
  TRIM(L393)="negative", 1
)</f>
        <v>2</v>
      </c>
      <c r="N393" t="s">
        <v>24</v>
      </c>
      <c r="O393" t="s">
        <v>1591</v>
      </c>
      <c r="P393" t="s">
        <v>20</v>
      </c>
    </row>
    <row r="394" spans="1:16" x14ac:dyDescent="0.3">
      <c r="A394">
        <v>1393</v>
      </c>
      <c r="B394" t="s">
        <v>520</v>
      </c>
      <c r="C394" s="1">
        <v>45171.348611111112</v>
      </c>
      <c r="D394" t="s">
        <v>14</v>
      </c>
      <c r="E394" t="str">
        <f t="shared" si="6"/>
        <v>Not Backlog</v>
      </c>
      <c r="F394" t="s">
        <v>130</v>
      </c>
      <c r="G394" t="s">
        <v>16</v>
      </c>
      <c r="H394" t="s">
        <v>1590</v>
      </c>
      <c r="I394" t="str">
        <f>IF(Table2_1[[#This Row],[Order Status]]="Completed", IF(Table2_1[[#This Row],[Delays (min)]]&gt;10,"Delayed", "On Time"), IF(Table2_1[[#This Row],[Order Status]]="In Progress", IF(Table2_1[[#This Row],[Delays (min)]]&gt;10,"Delayed","In Progress"),""))</f>
        <v>Delayed</v>
      </c>
      <c r="J394">
        <v>205</v>
      </c>
      <c r="K394">
        <v>15</v>
      </c>
      <c r="L394" t="s">
        <v>23</v>
      </c>
      <c r="M394" cm="1">
        <f t="array" ref="M394">_xlfn.IFS(
  TRIM(L394)="positive", 3,
  TRIM(L394)="neutral", 2,
  TRIM(L394)="negative", 1
)</f>
        <v>3</v>
      </c>
      <c r="N394" t="s">
        <v>24</v>
      </c>
      <c r="O394" t="s">
        <v>1591</v>
      </c>
      <c r="P394" t="s">
        <v>35</v>
      </c>
    </row>
    <row r="395" spans="1:16" x14ac:dyDescent="0.3">
      <c r="A395">
        <v>1394</v>
      </c>
      <c r="B395" t="s">
        <v>521</v>
      </c>
      <c r="C395" s="1">
        <v>45171.395833333336</v>
      </c>
      <c r="D395" t="s">
        <v>37</v>
      </c>
      <c r="E395" t="str">
        <f t="shared" si="6"/>
        <v>Not Backlog</v>
      </c>
      <c r="F395" t="s">
        <v>463</v>
      </c>
      <c r="G395" t="s">
        <v>27</v>
      </c>
      <c r="H395" t="s">
        <v>1587</v>
      </c>
      <c r="I395" t="str">
        <f>IF(Table2_1[[#This Row],[Order Status]]="Completed", IF(Table2_1[[#This Row],[Delays (min)]]&gt;10,"Delayed", "On Time"), IF(Table2_1[[#This Row],[Order Status]]="In Progress", IF(Table2_1[[#This Row],[Delays (min)]]&gt;10,"Delayed","In Progress"),""))</f>
        <v>In Progress</v>
      </c>
      <c r="J395">
        <v>92</v>
      </c>
      <c r="K395">
        <v>5</v>
      </c>
      <c r="L395" t="s">
        <v>17</v>
      </c>
      <c r="M395" cm="1">
        <f t="array" ref="M395">_xlfn.IFS(
  TRIM(L395)="positive", 3,
  TRIM(L395)="neutral", 2,
  TRIM(L395)="negative", 1
)</f>
        <v>2</v>
      </c>
      <c r="N395" t="s">
        <v>18</v>
      </c>
      <c r="O395" t="s">
        <v>1591</v>
      </c>
      <c r="P395" t="s">
        <v>20</v>
      </c>
    </row>
    <row r="396" spans="1:16" x14ac:dyDescent="0.3">
      <c r="A396">
        <v>1395</v>
      </c>
      <c r="B396" t="s">
        <v>522</v>
      </c>
      <c r="C396" s="1">
        <v>45170.613194444442</v>
      </c>
      <c r="D396" t="s">
        <v>37</v>
      </c>
      <c r="E396" t="str">
        <f t="shared" si="6"/>
        <v>Backlog</v>
      </c>
      <c r="F396" t="s">
        <v>226</v>
      </c>
      <c r="G396" t="s">
        <v>34</v>
      </c>
      <c r="H396" t="s">
        <v>1587</v>
      </c>
      <c r="I396" t="str">
        <f>IF(Table2_1[[#This Row],[Order Status]]="Completed", IF(Table2_1[[#This Row],[Delays (min)]]&gt;10,"Delayed", "On Time"), IF(Table2_1[[#This Row],[Order Status]]="In Progress", IF(Table2_1[[#This Row],[Delays (min)]]&gt;10,"Delayed","In Progress"),""))</f>
        <v>Delayed</v>
      </c>
      <c r="J396">
        <v>185</v>
      </c>
      <c r="K396">
        <v>12</v>
      </c>
      <c r="L396" t="s">
        <v>17</v>
      </c>
      <c r="M396" cm="1">
        <f t="array" ref="M396">_xlfn.IFS(
  TRIM(L396)="positive", 3,
  TRIM(L396)="neutral", 2,
  TRIM(L396)="negative", 1
)</f>
        <v>2</v>
      </c>
      <c r="N396" t="s">
        <v>24</v>
      </c>
      <c r="O396" t="s">
        <v>48</v>
      </c>
      <c r="P396" t="s">
        <v>35</v>
      </c>
    </row>
    <row r="397" spans="1:16" x14ac:dyDescent="0.3">
      <c r="A397">
        <v>1396</v>
      </c>
      <c r="B397" t="s">
        <v>523</v>
      </c>
      <c r="C397" s="1">
        <v>45176.495138888888</v>
      </c>
      <c r="D397" t="s">
        <v>14</v>
      </c>
      <c r="E397" t="str">
        <f t="shared" si="6"/>
        <v>Not Backlog</v>
      </c>
      <c r="F397" t="s">
        <v>301</v>
      </c>
      <c r="G397" t="s">
        <v>27</v>
      </c>
      <c r="H397" t="s">
        <v>1589</v>
      </c>
      <c r="I397" t="str">
        <f>IF(Table2_1[[#This Row],[Order Status]]="Completed", IF(Table2_1[[#This Row],[Delays (min)]]&gt;10,"Delayed", "On Time"), IF(Table2_1[[#This Row],[Order Status]]="In Progress", IF(Table2_1[[#This Row],[Delays (min)]]&gt;10,"Delayed","In Progress"),""))</f>
        <v>Delayed</v>
      </c>
      <c r="J397">
        <v>146</v>
      </c>
      <c r="K397">
        <v>29</v>
      </c>
      <c r="L397" t="s">
        <v>23</v>
      </c>
      <c r="M397" cm="1">
        <f t="array" ref="M397">_xlfn.IFS(
  TRIM(L397)="positive", 3,
  TRIM(L397)="neutral", 2,
  TRIM(L397)="negative", 1
)</f>
        <v>3</v>
      </c>
      <c r="N397" t="s">
        <v>24</v>
      </c>
      <c r="O397" t="s">
        <v>1591</v>
      </c>
      <c r="P397" t="s">
        <v>20</v>
      </c>
    </row>
    <row r="398" spans="1:16" x14ac:dyDescent="0.3">
      <c r="A398">
        <v>1397</v>
      </c>
      <c r="B398" t="s">
        <v>524</v>
      </c>
      <c r="C398" s="1">
        <v>45175.476388888892</v>
      </c>
      <c r="D398" t="s">
        <v>37</v>
      </c>
      <c r="E398" t="str">
        <f t="shared" si="6"/>
        <v>Backlog</v>
      </c>
      <c r="F398" t="s">
        <v>127</v>
      </c>
      <c r="G398" t="s">
        <v>16</v>
      </c>
      <c r="H398" t="s">
        <v>1590</v>
      </c>
      <c r="I398" t="str">
        <f>IF(Table2_1[[#This Row],[Order Status]]="Completed", IF(Table2_1[[#This Row],[Delays (min)]]&gt;10,"Delayed", "On Time"), IF(Table2_1[[#This Row],[Order Status]]="In Progress", IF(Table2_1[[#This Row],[Delays (min)]]&gt;10,"Delayed","In Progress"),""))</f>
        <v>Delayed</v>
      </c>
      <c r="J398">
        <v>64</v>
      </c>
      <c r="K398">
        <v>12</v>
      </c>
      <c r="L398" t="s">
        <v>23</v>
      </c>
      <c r="M398" cm="1">
        <f t="array" ref="M398">_xlfn.IFS(
  TRIM(L398)="positive", 3,
  TRIM(L398)="neutral", 2,
  TRIM(L398)="negative", 1
)</f>
        <v>3</v>
      </c>
      <c r="N398" t="s">
        <v>31</v>
      </c>
      <c r="O398" t="s">
        <v>19</v>
      </c>
      <c r="P398" t="s">
        <v>20</v>
      </c>
    </row>
    <row r="399" spans="1:16" x14ac:dyDescent="0.3">
      <c r="A399">
        <v>1398</v>
      </c>
      <c r="B399" t="s">
        <v>525</v>
      </c>
      <c r="C399" s="1">
        <v>45172.476388888892</v>
      </c>
      <c r="D399" t="s">
        <v>37</v>
      </c>
      <c r="E399" t="str">
        <f t="shared" si="6"/>
        <v>Backlog</v>
      </c>
      <c r="F399" t="s">
        <v>130</v>
      </c>
      <c r="G399" t="s">
        <v>27</v>
      </c>
      <c r="H399" t="s">
        <v>1589</v>
      </c>
      <c r="I399" t="str">
        <f>IF(Table2_1[[#This Row],[Order Status]]="Completed", IF(Table2_1[[#This Row],[Delays (min)]]&gt;10,"Delayed", "On Time"), IF(Table2_1[[#This Row],[Order Status]]="In Progress", IF(Table2_1[[#This Row],[Delays (min)]]&gt;10,"Delayed","In Progress"),""))</f>
        <v>Delayed</v>
      </c>
      <c r="J399">
        <v>84</v>
      </c>
      <c r="K399">
        <v>24</v>
      </c>
      <c r="L399" t="s">
        <v>23</v>
      </c>
      <c r="M399" cm="1">
        <f t="array" ref="M399">_xlfn.IFS(
  TRIM(L399)="positive", 3,
  TRIM(L399)="neutral", 2,
  TRIM(L399)="negative", 1
)</f>
        <v>3</v>
      </c>
      <c r="N399" t="s">
        <v>39</v>
      </c>
      <c r="O399" t="s">
        <v>48</v>
      </c>
      <c r="P399" t="s">
        <v>40</v>
      </c>
    </row>
    <row r="400" spans="1:16" x14ac:dyDescent="0.3">
      <c r="A400">
        <v>1399</v>
      </c>
      <c r="B400" t="s">
        <v>526</v>
      </c>
      <c r="C400" s="1">
        <v>45174.397222222222</v>
      </c>
      <c r="D400" t="s">
        <v>14</v>
      </c>
      <c r="E400" t="str">
        <f t="shared" si="6"/>
        <v>Not Backlog</v>
      </c>
      <c r="F400" t="s">
        <v>54</v>
      </c>
      <c r="G400" t="s">
        <v>34</v>
      </c>
      <c r="H400" t="s">
        <v>1589</v>
      </c>
      <c r="I400" t="str">
        <f>IF(Table2_1[[#This Row],[Order Status]]="Completed", IF(Table2_1[[#This Row],[Delays (min)]]&gt;10,"Delayed", "On Time"), IF(Table2_1[[#This Row],[Order Status]]="In Progress", IF(Table2_1[[#This Row],[Delays (min)]]&gt;10,"Delayed","In Progress"),""))</f>
        <v>Delayed</v>
      </c>
      <c r="J400">
        <v>96</v>
      </c>
      <c r="K400">
        <v>18</v>
      </c>
      <c r="L400" t="s">
        <v>28</v>
      </c>
      <c r="M400" cm="1">
        <f t="array" ref="M400">_xlfn.IFS(
  TRIM(L400)="positive", 3,
  TRIM(L400)="neutral", 2,
  TRIM(L400)="negative", 1
)</f>
        <v>1</v>
      </c>
      <c r="N400" t="s">
        <v>31</v>
      </c>
      <c r="O400" t="s">
        <v>1591</v>
      </c>
      <c r="P400" t="s">
        <v>40</v>
      </c>
    </row>
    <row r="401" spans="1:16" x14ac:dyDescent="0.3">
      <c r="A401">
        <v>1400</v>
      </c>
      <c r="B401" t="s">
        <v>527</v>
      </c>
      <c r="C401" s="1">
        <v>45170.557638888888</v>
      </c>
      <c r="D401" t="s">
        <v>14</v>
      </c>
      <c r="E401" t="str">
        <f t="shared" si="6"/>
        <v>Not Backlog</v>
      </c>
      <c r="F401" t="s">
        <v>296</v>
      </c>
      <c r="G401" t="s">
        <v>34</v>
      </c>
      <c r="H401" t="s">
        <v>1587</v>
      </c>
      <c r="I401" t="str">
        <f>IF(Table2_1[[#This Row],[Order Status]]="Completed", IF(Table2_1[[#This Row],[Delays (min)]]&gt;10,"Delayed", "On Time"), IF(Table2_1[[#This Row],[Order Status]]="In Progress", IF(Table2_1[[#This Row],[Delays (min)]]&gt;10,"Delayed","In Progress"),""))</f>
        <v>Delayed</v>
      </c>
      <c r="J401">
        <v>63</v>
      </c>
      <c r="K401">
        <v>21</v>
      </c>
      <c r="L401" t="s">
        <v>23</v>
      </c>
      <c r="M401" cm="1">
        <f t="array" ref="M401">_xlfn.IFS(
  TRIM(L401)="positive", 3,
  TRIM(L401)="neutral", 2,
  TRIM(L401)="negative", 1
)</f>
        <v>3</v>
      </c>
      <c r="N401" t="s">
        <v>39</v>
      </c>
      <c r="O401" t="s">
        <v>1591</v>
      </c>
      <c r="P401" t="s">
        <v>35</v>
      </c>
    </row>
    <row r="402" spans="1:16" x14ac:dyDescent="0.3">
      <c r="A402">
        <v>1401</v>
      </c>
      <c r="B402" t="s">
        <v>528</v>
      </c>
      <c r="C402" s="1">
        <v>45170.604861111111</v>
      </c>
      <c r="D402" t="s">
        <v>14</v>
      </c>
      <c r="E402" t="str">
        <f t="shared" si="6"/>
        <v>Not Backlog</v>
      </c>
      <c r="F402" t="s">
        <v>125</v>
      </c>
      <c r="G402" t="s">
        <v>16</v>
      </c>
      <c r="H402" t="s">
        <v>1589</v>
      </c>
      <c r="I402" t="str">
        <f>IF(Table2_1[[#This Row],[Order Status]]="Completed", IF(Table2_1[[#This Row],[Delays (min)]]&gt;10,"Delayed", "On Time"), IF(Table2_1[[#This Row],[Order Status]]="In Progress", IF(Table2_1[[#This Row],[Delays (min)]]&gt;10,"Delayed","In Progress"),""))</f>
        <v>Delayed</v>
      </c>
      <c r="J402">
        <v>88</v>
      </c>
      <c r="K402">
        <v>28</v>
      </c>
      <c r="L402" t="s">
        <v>17</v>
      </c>
      <c r="M402" cm="1">
        <f t="array" ref="M402">_xlfn.IFS(
  TRIM(L402)="positive", 3,
  TRIM(L402)="neutral", 2,
  TRIM(L402)="negative", 1
)</f>
        <v>2</v>
      </c>
      <c r="N402" t="s">
        <v>18</v>
      </c>
      <c r="O402" t="s">
        <v>1591</v>
      </c>
      <c r="P402" t="s">
        <v>40</v>
      </c>
    </row>
    <row r="403" spans="1:16" x14ac:dyDescent="0.3">
      <c r="A403">
        <v>1402</v>
      </c>
      <c r="B403" t="s">
        <v>529</v>
      </c>
      <c r="C403" s="1">
        <v>45174.334027777775</v>
      </c>
      <c r="D403" t="s">
        <v>37</v>
      </c>
      <c r="E403" t="str">
        <f t="shared" si="6"/>
        <v>Backlog</v>
      </c>
      <c r="F403" t="s">
        <v>159</v>
      </c>
      <c r="G403" t="s">
        <v>16</v>
      </c>
      <c r="H403" t="s">
        <v>1587</v>
      </c>
      <c r="I403" t="str">
        <f>IF(Table2_1[[#This Row],[Order Status]]="Completed", IF(Table2_1[[#This Row],[Delays (min)]]&gt;10,"Delayed", "On Time"), IF(Table2_1[[#This Row],[Order Status]]="In Progress", IF(Table2_1[[#This Row],[Delays (min)]]&gt;10,"Delayed","In Progress"),""))</f>
        <v>Delayed</v>
      </c>
      <c r="J403">
        <v>216</v>
      </c>
      <c r="K403">
        <v>20</v>
      </c>
      <c r="L403" t="s">
        <v>23</v>
      </c>
      <c r="M403" cm="1">
        <f t="array" ref="M403">_xlfn.IFS(
  TRIM(L403)="positive", 3,
  TRIM(L403)="neutral", 2,
  TRIM(L403)="negative", 1
)</f>
        <v>3</v>
      </c>
      <c r="N403" t="s">
        <v>18</v>
      </c>
      <c r="O403" t="s">
        <v>19</v>
      </c>
      <c r="P403" t="s">
        <v>40</v>
      </c>
    </row>
    <row r="404" spans="1:16" x14ac:dyDescent="0.3">
      <c r="A404">
        <v>1403</v>
      </c>
      <c r="B404" t="s">
        <v>530</v>
      </c>
      <c r="C404" s="1">
        <v>45174.429861111108</v>
      </c>
      <c r="D404" t="s">
        <v>37</v>
      </c>
      <c r="E404" t="str">
        <f t="shared" si="6"/>
        <v>Backlog</v>
      </c>
      <c r="F404" t="s">
        <v>146</v>
      </c>
      <c r="G404" t="s">
        <v>27</v>
      </c>
      <c r="H404" t="s">
        <v>1589</v>
      </c>
      <c r="I404" t="str">
        <f>IF(Table2_1[[#This Row],[Order Status]]="Completed", IF(Table2_1[[#This Row],[Delays (min)]]&gt;10,"Delayed", "On Time"), IF(Table2_1[[#This Row],[Order Status]]="In Progress", IF(Table2_1[[#This Row],[Delays (min)]]&gt;10,"Delayed","In Progress"),""))</f>
        <v>Delayed</v>
      </c>
      <c r="J404">
        <v>186</v>
      </c>
      <c r="K404">
        <v>26</v>
      </c>
      <c r="L404" t="s">
        <v>17</v>
      </c>
      <c r="M404" cm="1">
        <f t="array" ref="M404">_xlfn.IFS(
  TRIM(L404)="positive", 3,
  TRIM(L404)="neutral", 2,
  TRIM(L404)="negative", 1
)</f>
        <v>2</v>
      </c>
      <c r="N404" t="s">
        <v>43</v>
      </c>
      <c r="O404" t="s">
        <v>1591</v>
      </c>
      <c r="P404" t="s">
        <v>40</v>
      </c>
    </row>
    <row r="405" spans="1:16" x14ac:dyDescent="0.3">
      <c r="A405">
        <v>1404</v>
      </c>
      <c r="B405" t="s">
        <v>531</v>
      </c>
      <c r="C405" s="1">
        <v>45174.418749999997</v>
      </c>
      <c r="D405" t="s">
        <v>37</v>
      </c>
      <c r="E405" t="str">
        <f t="shared" si="6"/>
        <v>Not Backlog</v>
      </c>
      <c r="F405" t="s">
        <v>153</v>
      </c>
      <c r="G405" t="s">
        <v>34</v>
      </c>
      <c r="H405" t="s">
        <v>1590</v>
      </c>
      <c r="I405" t="str">
        <f>IF(Table2_1[[#This Row],[Order Status]]="Completed", IF(Table2_1[[#This Row],[Delays (min)]]&gt;10,"Delayed", "On Time"), IF(Table2_1[[#This Row],[Order Status]]="In Progress", IF(Table2_1[[#This Row],[Delays (min)]]&gt;10,"Delayed","In Progress"),""))</f>
        <v>In Progress</v>
      </c>
      <c r="J405">
        <v>203</v>
      </c>
      <c r="K405">
        <v>7</v>
      </c>
      <c r="L405" t="s">
        <v>28</v>
      </c>
      <c r="M405" cm="1">
        <f t="array" ref="M405">_xlfn.IFS(
  TRIM(L405)="positive", 3,
  TRIM(L405)="neutral", 2,
  TRIM(L405)="negative", 1
)</f>
        <v>1</v>
      </c>
      <c r="N405" t="s">
        <v>39</v>
      </c>
      <c r="O405" t="s">
        <v>19</v>
      </c>
      <c r="P405" t="s">
        <v>40</v>
      </c>
    </row>
    <row r="406" spans="1:16" x14ac:dyDescent="0.3">
      <c r="A406">
        <v>1405</v>
      </c>
      <c r="B406" t="s">
        <v>532</v>
      </c>
      <c r="C406" s="1">
        <v>45174.6</v>
      </c>
      <c r="D406" t="s">
        <v>14</v>
      </c>
      <c r="E406" t="str">
        <f t="shared" si="6"/>
        <v>Not Backlog</v>
      </c>
      <c r="F406" t="s">
        <v>65</v>
      </c>
      <c r="G406" t="s">
        <v>27</v>
      </c>
      <c r="H406" t="s">
        <v>1590</v>
      </c>
      <c r="I406" t="str">
        <f>IF(Table2_1[[#This Row],[Order Status]]="Completed", IF(Table2_1[[#This Row],[Delays (min)]]&gt;10,"Delayed", "On Time"), IF(Table2_1[[#This Row],[Order Status]]="In Progress", IF(Table2_1[[#This Row],[Delays (min)]]&gt;10,"Delayed","In Progress"),""))</f>
        <v>Delayed</v>
      </c>
      <c r="J406">
        <v>81</v>
      </c>
      <c r="K406">
        <v>26</v>
      </c>
      <c r="L406" t="s">
        <v>23</v>
      </c>
      <c r="M406" cm="1">
        <f t="array" ref="M406">_xlfn.IFS(
  TRIM(L406)="positive", 3,
  TRIM(L406)="neutral", 2,
  TRIM(L406)="negative", 1
)</f>
        <v>3</v>
      </c>
      <c r="N406" t="s">
        <v>43</v>
      </c>
      <c r="O406" t="s">
        <v>19</v>
      </c>
      <c r="P406" t="s">
        <v>40</v>
      </c>
    </row>
    <row r="407" spans="1:16" x14ac:dyDescent="0.3">
      <c r="A407">
        <v>1406</v>
      </c>
      <c r="B407" t="s">
        <v>533</v>
      </c>
      <c r="C407" s="1">
        <v>45176.693749999999</v>
      </c>
      <c r="D407" t="s">
        <v>37</v>
      </c>
      <c r="E407" t="str">
        <f t="shared" si="6"/>
        <v>Backlog</v>
      </c>
      <c r="F407" t="s">
        <v>130</v>
      </c>
      <c r="G407" t="s">
        <v>27</v>
      </c>
      <c r="H407" t="s">
        <v>1587</v>
      </c>
      <c r="I407" t="str">
        <f>IF(Table2_1[[#This Row],[Order Status]]="Completed", IF(Table2_1[[#This Row],[Delays (min)]]&gt;10,"Delayed", "On Time"), IF(Table2_1[[#This Row],[Order Status]]="In Progress", IF(Table2_1[[#This Row],[Delays (min)]]&gt;10,"Delayed","In Progress"),""))</f>
        <v>Delayed</v>
      </c>
      <c r="J407">
        <v>220</v>
      </c>
      <c r="K407">
        <v>27</v>
      </c>
      <c r="L407" t="s">
        <v>17</v>
      </c>
      <c r="M407" cm="1">
        <f t="array" ref="M407">_xlfn.IFS(
  TRIM(L407)="positive", 3,
  TRIM(L407)="neutral", 2,
  TRIM(L407)="negative", 1
)</f>
        <v>2</v>
      </c>
      <c r="N407" t="s">
        <v>18</v>
      </c>
      <c r="O407" t="s">
        <v>19</v>
      </c>
      <c r="P407" t="s">
        <v>35</v>
      </c>
    </row>
    <row r="408" spans="1:16" x14ac:dyDescent="0.3">
      <c r="A408">
        <v>1407</v>
      </c>
      <c r="B408" t="s">
        <v>534</v>
      </c>
      <c r="C408" s="1">
        <v>45176.604861111111</v>
      </c>
      <c r="D408" t="s">
        <v>37</v>
      </c>
      <c r="E408" t="str">
        <f t="shared" si="6"/>
        <v>Backlog</v>
      </c>
      <c r="F408" t="s">
        <v>267</v>
      </c>
      <c r="G408" t="s">
        <v>16</v>
      </c>
      <c r="H408" t="s">
        <v>1586</v>
      </c>
      <c r="I408" t="str">
        <f>IF(Table2_1[[#This Row],[Order Status]]="Completed", IF(Table2_1[[#This Row],[Delays (min)]]&gt;10,"Delayed", "On Time"), IF(Table2_1[[#This Row],[Order Status]]="In Progress", IF(Table2_1[[#This Row],[Delays (min)]]&gt;10,"Delayed","In Progress"),""))</f>
        <v>Delayed</v>
      </c>
      <c r="J408">
        <v>141</v>
      </c>
      <c r="K408">
        <v>29</v>
      </c>
      <c r="L408" t="s">
        <v>17</v>
      </c>
      <c r="M408" cm="1">
        <f t="array" ref="M408">_xlfn.IFS(
  TRIM(L408)="positive", 3,
  TRIM(L408)="neutral", 2,
  TRIM(L408)="negative", 1
)</f>
        <v>2</v>
      </c>
      <c r="N408" t="s">
        <v>31</v>
      </c>
      <c r="O408" t="s">
        <v>1591</v>
      </c>
      <c r="P408" t="s">
        <v>40</v>
      </c>
    </row>
    <row r="409" spans="1:16" x14ac:dyDescent="0.3">
      <c r="A409">
        <v>1408</v>
      </c>
      <c r="B409" t="s">
        <v>535</v>
      </c>
      <c r="C409" s="1">
        <v>45176.347222222219</v>
      </c>
      <c r="D409" t="s">
        <v>14</v>
      </c>
      <c r="E409" t="str">
        <f t="shared" si="6"/>
        <v>Not Backlog</v>
      </c>
      <c r="F409" t="s">
        <v>115</v>
      </c>
      <c r="G409" t="s">
        <v>16</v>
      </c>
      <c r="H409" t="s">
        <v>1587</v>
      </c>
      <c r="I409" t="str">
        <f>IF(Table2_1[[#This Row],[Order Status]]="Completed", IF(Table2_1[[#This Row],[Delays (min)]]&gt;10,"Delayed", "On Time"), IF(Table2_1[[#This Row],[Order Status]]="In Progress", IF(Table2_1[[#This Row],[Delays (min)]]&gt;10,"Delayed","In Progress"),""))</f>
        <v>On Time</v>
      </c>
      <c r="J409">
        <v>178</v>
      </c>
      <c r="K409">
        <v>5</v>
      </c>
      <c r="L409" t="s">
        <v>17</v>
      </c>
      <c r="M409" cm="1">
        <f t="array" ref="M409">_xlfn.IFS(
  TRIM(L409)="positive", 3,
  TRIM(L409)="neutral", 2,
  TRIM(L409)="negative", 1
)</f>
        <v>2</v>
      </c>
      <c r="N409" t="s">
        <v>31</v>
      </c>
      <c r="O409" t="s">
        <v>19</v>
      </c>
      <c r="P409" t="s">
        <v>35</v>
      </c>
    </row>
    <row r="410" spans="1:16" x14ac:dyDescent="0.3">
      <c r="A410">
        <v>1409</v>
      </c>
      <c r="B410" t="s">
        <v>536</v>
      </c>
      <c r="C410" s="1">
        <v>45170.506944444445</v>
      </c>
      <c r="D410" t="s">
        <v>37</v>
      </c>
      <c r="E410" t="str">
        <f t="shared" si="6"/>
        <v>Backlog</v>
      </c>
      <c r="F410" t="s">
        <v>267</v>
      </c>
      <c r="G410" t="s">
        <v>27</v>
      </c>
      <c r="H410" t="s">
        <v>1589</v>
      </c>
      <c r="I410" t="str">
        <f>IF(Table2_1[[#This Row],[Order Status]]="Completed", IF(Table2_1[[#This Row],[Delays (min)]]&gt;10,"Delayed", "On Time"), IF(Table2_1[[#This Row],[Order Status]]="In Progress", IF(Table2_1[[#This Row],[Delays (min)]]&gt;10,"Delayed","In Progress"),""))</f>
        <v>Delayed</v>
      </c>
      <c r="J410">
        <v>190</v>
      </c>
      <c r="K410">
        <v>23</v>
      </c>
      <c r="L410" t="s">
        <v>23</v>
      </c>
      <c r="M410" cm="1">
        <f t="array" ref="M410">_xlfn.IFS(
  TRIM(L410)="positive", 3,
  TRIM(L410)="neutral", 2,
  TRIM(L410)="negative", 1
)</f>
        <v>3</v>
      </c>
      <c r="N410" t="s">
        <v>24</v>
      </c>
      <c r="O410" t="s">
        <v>48</v>
      </c>
      <c r="P410" t="s">
        <v>40</v>
      </c>
    </row>
    <row r="411" spans="1:16" x14ac:dyDescent="0.3">
      <c r="A411">
        <v>1410</v>
      </c>
      <c r="B411" t="s">
        <v>537</v>
      </c>
      <c r="C411" s="1">
        <v>45176.513888888891</v>
      </c>
      <c r="D411" t="s">
        <v>14</v>
      </c>
      <c r="E411" t="str">
        <f t="shared" si="6"/>
        <v>Not Backlog</v>
      </c>
      <c r="F411" t="s">
        <v>164</v>
      </c>
      <c r="G411" t="s">
        <v>16</v>
      </c>
      <c r="H411" t="s">
        <v>1590</v>
      </c>
      <c r="I411" t="str">
        <f>IF(Table2_1[[#This Row],[Order Status]]="Completed", IF(Table2_1[[#This Row],[Delays (min)]]&gt;10,"Delayed", "On Time"), IF(Table2_1[[#This Row],[Order Status]]="In Progress", IF(Table2_1[[#This Row],[Delays (min)]]&gt;10,"Delayed","In Progress"),""))</f>
        <v>On Time</v>
      </c>
      <c r="J411">
        <v>199</v>
      </c>
      <c r="K411">
        <v>3</v>
      </c>
      <c r="L411" t="s">
        <v>23</v>
      </c>
      <c r="M411" cm="1">
        <f t="array" ref="M411">_xlfn.IFS(
  TRIM(L411)="positive", 3,
  TRIM(L411)="neutral", 2,
  TRIM(L411)="negative", 1
)</f>
        <v>3</v>
      </c>
      <c r="N411" t="s">
        <v>31</v>
      </c>
      <c r="O411" t="s">
        <v>48</v>
      </c>
      <c r="P411" t="s">
        <v>20</v>
      </c>
    </row>
    <row r="412" spans="1:16" x14ac:dyDescent="0.3">
      <c r="A412">
        <v>1411</v>
      </c>
      <c r="B412" t="s">
        <v>538</v>
      </c>
      <c r="C412" s="1">
        <v>45177.563194444447</v>
      </c>
      <c r="D412" t="s">
        <v>14</v>
      </c>
      <c r="E412" t="str">
        <f t="shared" si="6"/>
        <v>Not Backlog</v>
      </c>
      <c r="F412" t="s">
        <v>155</v>
      </c>
      <c r="G412" t="s">
        <v>34</v>
      </c>
      <c r="H412" t="s">
        <v>1587</v>
      </c>
      <c r="I412" t="str">
        <f>IF(Table2_1[[#This Row],[Order Status]]="Completed", IF(Table2_1[[#This Row],[Delays (min)]]&gt;10,"Delayed", "On Time"), IF(Table2_1[[#This Row],[Order Status]]="In Progress", IF(Table2_1[[#This Row],[Delays (min)]]&gt;10,"Delayed","In Progress"),""))</f>
        <v>Delayed</v>
      </c>
      <c r="J412">
        <v>203</v>
      </c>
      <c r="K412">
        <v>14</v>
      </c>
      <c r="L412" t="s">
        <v>23</v>
      </c>
      <c r="M412" cm="1">
        <f t="array" ref="M412">_xlfn.IFS(
  TRIM(L412)="positive", 3,
  TRIM(L412)="neutral", 2,
  TRIM(L412)="negative", 1
)</f>
        <v>3</v>
      </c>
      <c r="N412" t="s">
        <v>24</v>
      </c>
      <c r="O412" t="s">
        <v>1591</v>
      </c>
      <c r="P412" t="s">
        <v>40</v>
      </c>
    </row>
    <row r="413" spans="1:16" x14ac:dyDescent="0.3">
      <c r="A413">
        <v>1412</v>
      </c>
      <c r="B413" t="s">
        <v>539</v>
      </c>
      <c r="C413" s="1">
        <v>45170.56527777778</v>
      </c>
      <c r="D413" t="s">
        <v>14</v>
      </c>
      <c r="E413" t="str">
        <f t="shared" si="6"/>
        <v>Not Backlog</v>
      </c>
      <c r="F413" t="s">
        <v>146</v>
      </c>
      <c r="G413" t="s">
        <v>34</v>
      </c>
      <c r="H413" t="s">
        <v>1586</v>
      </c>
      <c r="I413" t="str">
        <f>IF(Table2_1[[#This Row],[Order Status]]="Completed", IF(Table2_1[[#This Row],[Delays (min)]]&gt;10,"Delayed", "On Time"), IF(Table2_1[[#This Row],[Order Status]]="In Progress", IF(Table2_1[[#This Row],[Delays (min)]]&gt;10,"Delayed","In Progress"),""))</f>
        <v>Delayed</v>
      </c>
      <c r="J413">
        <v>183</v>
      </c>
      <c r="K413">
        <v>21</v>
      </c>
      <c r="L413" t="s">
        <v>23</v>
      </c>
      <c r="M413" cm="1">
        <f t="array" ref="M413">_xlfn.IFS(
  TRIM(L413)="positive", 3,
  TRIM(L413)="neutral", 2,
  TRIM(L413)="negative", 1
)</f>
        <v>3</v>
      </c>
      <c r="N413" t="s">
        <v>18</v>
      </c>
      <c r="O413" t="s">
        <v>1591</v>
      </c>
      <c r="P413" t="s">
        <v>40</v>
      </c>
    </row>
    <row r="414" spans="1:16" x14ac:dyDescent="0.3">
      <c r="A414">
        <v>1413</v>
      </c>
      <c r="B414" t="s">
        <v>540</v>
      </c>
      <c r="C414" s="1">
        <v>45174.659722222219</v>
      </c>
      <c r="D414" t="s">
        <v>37</v>
      </c>
      <c r="E414" t="str">
        <f t="shared" si="6"/>
        <v>Backlog</v>
      </c>
      <c r="F414" t="s">
        <v>244</v>
      </c>
      <c r="G414" t="s">
        <v>34</v>
      </c>
      <c r="H414" t="s">
        <v>1588</v>
      </c>
      <c r="I414" t="str">
        <f>IF(Table2_1[[#This Row],[Order Status]]="Completed", IF(Table2_1[[#This Row],[Delays (min)]]&gt;10,"Delayed", "On Time"), IF(Table2_1[[#This Row],[Order Status]]="In Progress", IF(Table2_1[[#This Row],[Delays (min)]]&gt;10,"Delayed","In Progress"),""))</f>
        <v>Delayed</v>
      </c>
      <c r="J414">
        <v>125</v>
      </c>
      <c r="K414">
        <v>21</v>
      </c>
      <c r="L414" t="s">
        <v>17</v>
      </c>
      <c r="M414" cm="1">
        <f t="array" ref="M414">_xlfn.IFS(
  TRIM(L414)="positive", 3,
  TRIM(L414)="neutral", 2,
  TRIM(L414)="negative", 1
)</f>
        <v>2</v>
      </c>
      <c r="N414" t="s">
        <v>24</v>
      </c>
      <c r="O414" t="s">
        <v>48</v>
      </c>
      <c r="P414" t="s">
        <v>20</v>
      </c>
    </row>
    <row r="415" spans="1:16" x14ac:dyDescent="0.3">
      <c r="A415">
        <v>1414</v>
      </c>
      <c r="B415" t="s">
        <v>541</v>
      </c>
      <c r="C415" s="1">
        <v>45173.551388888889</v>
      </c>
      <c r="D415" t="s">
        <v>14</v>
      </c>
      <c r="E415" t="str">
        <f t="shared" si="6"/>
        <v>Not Backlog</v>
      </c>
      <c r="F415" t="s">
        <v>365</v>
      </c>
      <c r="G415" t="s">
        <v>16</v>
      </c>
      <c r="H415" t="s">
        <v>1588</v>
      </c>
      <c r="I415" t="str">
        <f>IF(Table2_1[[#This Row],[Order Status]]="Completed", IF(Table2_1[[#This Row],[Delays (min)]]&gt;10,"Delayed", "On Time"), IF(Table2_1[[#This Row],[Order Status]]="In Progress", IF(Table2_1[[#This Row],[Delays (min)]]&gt;10,"Delayed","In Progress"),""))</f>
        <v>On Time</v>
      </c>
      <c r="J415">
        <v>89</v>
      </c>
      <c r="K415">
        <v>1</v>
      </c>
      <c r="L415" t="s">
        <v>28</v>
      </c>
      <c r="M415" cm="1">
        <f t="array" ref="M415">_xlfn.IFS(
  TRIM(L415)="positive", 3,
  TRIM(L415)="neutral", 2,
  TRIM(L415)="negative", 1
)</f>
        <v>1</v>
      </c>
      <c r="N415" t="s">
        <v>39</v>
      </c>
      <c r="O415" t="s">
        <v>19</v>
      </c>
      <c r="P415" t="s">
        <v>20</v>
      </c>
    </row>
    <row r="416" spans="1:16" x14ac:dyDescent="0.3">
      <c r="A416">
        <v>1415</v>
      </c>
      <c r="B416" t="s">
        <v>542</v>
      </c>
      <c r="C416" s="1">
        <v>45170.70208333333</v>
      </c>
      <c r="D416" t="s">
        <v>14</v>
      </c>
      <c r="E416" t="str">
        <f t="shared" si="6"/>
        <v>Not Backlog</v>
      </c>
      <c r="F416" t="s">
        <v>276</v>
      </c>
      <c r="G416" t="s">
        <v>27</v>
      </c>
      <c r="H416" t="s">
        <v>1586</v>
      </c>
      <c r="I416" t="str">
        <f>IF(Table2_1[[#This Row],[Order Status]]="Completed", IF(Table2_1[[#This Row],[Delays (min)]]&gt;10,"Delayed", "On Time"), IF(Table2_1[[#This Row],[Order Status]]="In Progress", IF(Table2_1[[#This Row],[Delays (min)]]&gt;10,"Delayed","In Progress"),""))</f>
        <v>Delayed</v>
      </c>
      <c r="J416">
        <v>203</v>
      </c>
      <c r="K416">
        <v>28</v>
      </c>
      <c r="L416" t="s">
        <v>23</v>
      </c>
      <c r="M416" cm="1">
        <f t="array" ref="M416">_xlfn.IFS(
  TRIM(L416)="positive", 3,
  TRIM(L416)="neutral", 2,
  TRIM(L416)="negative", 1
)</f>
        <v>3</v>
      </c>
      <c r="N416" t="s">
        <v>31</v>
      </c>
      <c r="O416" t="s">
        <v>19</v>
      </c>
      <c r="P416" t="s">
        <v>35</v>
      </c>
    </row>
    <row r="417" spans="1:16" x14ac:dyDescent="0.3">
      <c r="A417">
        <v>1416</v>
      </c>
      <c r="B417" t="s">
        <v>543</v>
      </c>
      <c r="C417" s="1">
        <v>45173.588888888888</v>
      </c>
      <c r="D417" t="s">
        <v>14</v>
      </c>
      <c r="E417" t="str">
        <f t="shared" si="6"/>
        <v>Not Backlog</v>
      </c>
      <c r="F417" t="s">
        <v>256</v>
      </c>
      <c r="G417" t="s">
        <v>16</v>
      </c>
      <c r="H417" t="s">
        <v>1588</v>
      </c>
      <c r="I417" t="str">
        <f>IF(Table2_1[[#This Row],[Order Status]]="Completed", IF(Table2_1[[#This Row],[Delays (min)]]&gt;10,"Delayed", "On Time"), IF(Table2_1[[#This Row],[Order Status]]="In Progress", IF(Table2_1[[#This Row],[Delays (min)]]&gt;10,"Delayed","In Progress"),""))</f>
        <v>Delayed</v>
      </c>
      <c r="J417">
        <v>105</v>
      </c>
      <c r="K417">
        <v>18</v>
      </c>
      <c r="L417" t="s">
        <v>17</v>
      </c>
      <c r="M417" cm="1">
        <f t="array" ref="M417">_xlfn.IFS(
  TRIM(L417)="positive", 3,
  TRIM(L417)="neutral", 2,
  TRIM(L417)="negative", 1
)</f>
        <v>2</v>
      </c>
      <c r="N417" t="s">
        <v>18</v>
      </c>
      <c r="O417" t="s">
        <v>1591</v>
      </c>
      <c r="P417" t="s">
        <v>40</v>
      </c>
    </row>
    <row r="418" spans="1:16" x14ac:dyDescent="0.3">
      <c r="A418">
        <v>1417</v>
      </c>
      <c r="B418" t="s">
        <v>544</v>
      </c>
      <c r="C418" s="1">
        <v>45176.552777777775</v>
      </c>
      <c r="D418" t="s">
        <v>14</v>
      </c>
      <c r="E418" t="str">
        <f t="shared" si="6"/>
        <v>Not Backlog</v>
      </c>
      <c r="F418" t="s">
        <v>296</v>
      </c>
      <c r="G418" t="s">
        <v>34</v>
      </c>
      <c r="H418" t="s">
        <v>1590</v>
      </c>
      <c r="I418" t="str">
        <f>IF(Table2_1[[#This Row],[Order Status]]="Completed", IF(Table2_1[[#This Row],[Delays (min)]]&gt;10,"Delayed", "On Time"), IF(Table2_1[[#This Row],[Order Status]]="In Progress", IF(Table2_1[[#This Row],[Delays (min)]]&gt;10,"Delayed","In Progress"),""))</f>
        <v>On Time</v>
      </c>
      <c r="J418">
        <v>216</v>
      </c>
      <c r="K418">
        <v>9</v>
      </c>
      <c r="L418" t="s">
        <v>23</v>
      </c>
      <c r="M418" cm="1">
        <f t="array" ref="M418">_xlfn.IFS(
  TRIM(L418)="positive", 3,
  TRIM(L418)="neutral", 2,
  TRIM(L418)="negative", 1
)</f>
        <v>3</v>
      </c>
      <c r="N418" t="s">
        <v>39</v>
      </c>
      <c r="O418" t="s">
        <v>1591</v>
      </c>
      <c r="P418" t="s">
        <v>20</v>
      </c>
    </row>
    <row r="419" spans="1:16" x14ac:dyDescent="0.3">
      <c r="A419">
        <v>1418</v>
      </c>
      <c r="B419" t="s">
        <v>545</v>
      </c>
      <c r="C419" s="1">
        <v>45172.618055555555</v>
      </c>
      <c r="D419" t="s">
        <v>37</v>
      </c>
      <c r="E419" t="str">
        <f t="shared" si="6"/>
        <v>Backlog</v>
      </c>
      <c r="F419" t="s">
        <v>47</v>
      </c>
      <c r="G419" t="s">
        <v>27</v>
      </c>
      <c r="H419" t="s">
        <v>1589</v>
      </c>
      <c r="I419" t="str">
        <f>IF(Table2_1[[#This Row],[Order Status]]="Completed", IF(Table2_1[[#This Row],[Delays (min)]]&gt;10,"Delayed", "On Time"), IF(Table2_1[[#This Row],[Order Status]]="In Progress", IF(Table2_1[[#This Row],[Delays (min)]]&gt;10,"Delayed","In Progress"),""))</f>
        <v>Delayed</v>
      </c>
      <c r="J419">
        <v>205</v>
      </c>
      <c r="K419">
        <v>17</v>
      </c>
      <c r="L419" t="s">
        <v>17</v>
      </c>
      <c r="M419" cm="1">
        <f t="array" ref="M419">_xlfn.IFS(
  TRIM(L419)="positive", 3,
  TRIM(L419)="neutral", 2,
  TRIM(L419)="negative", 1
)</f>
        <v>2</v>
      </c>
      <c r="N419" t="s">
        <v>31</v>
      </c>
      <c r="O419" t="s">
        <v>48</v>
      </c>
      <c r="P419" t="s">
        <v>35</v>
      </c>
    </row>
    <row r="420" spans="1:16" x14ac:dyDescent="0.3">
      <c r="A420">
        <v>1419</v>
      </c>
      <c r="B420" t="s">
        <v>546</v>
      </c>
      <c r="C420" s="1">
        <v>45176.450694444444</v>
      </c>
      <c r="D420" t="s">
        <v>14</v>
      </c>
      <c r="E420" t="str">
        <f t="shared" si="6"/>
        <v>Not Backlog</v>
      </c>
      <c r="F420" t="s">
        <v>199</v>
      </c>
      <c r="G420" t="s">
        <v>16</v>
      </c>
      <c r="H420" t="s">
        <v>1588</v>
      </c>
      <c r="I420" t="str">
        <f>IF(Table2_1[[#This Row],[Order Status]]="Completed", IF(Table2_1[[#This Row],[Delays (min)]]&gt;10,"Delayed", "On Time"), IF(Table2_1[[#This Row],[Order Status]]="In Progress", IF(Table2_1[[#This Row],[Delays (min)]]&gt;10,"Delayed","In Progress"),""))</f>
        <v>Delayed</v>
      </c>
      <c r="J420">
        <v>231</v>
      </c>
      <c r="K420">
        <v>11</v>
      </c>
      <c r="L420" t="s">
        <v>28</v>
      </c>
      <c r="M420" cm="1">
        <f t="array" ref="M420">_xlfn.IFS(
  TRIM(L420)="positive", 3,
  TRIM(L420)="neutral", 2,
  TRIM(L420)="negative", 1
)</f>
        <v>1</v>
      </c>
      <c r="N420" t="s">
        <v>43</v>
      </c>
      <c r="O420" t="s">
        <v>1591</v>
      </c>
      <c r="P420" t="s">
        <v>20</v>
      </c>
    </row>
    <row r="421" spans="1:16" x14ac:dyDescent="0.3">
      <c r="A421">
        <v>1420</v>
      </c>
      <c r="B421" t="s">
        <v>547</v>
      </c>
      <c r="C421" s="1">
        <v>45174.572222222225</v>
      </c>
      <c r="D421" t="s">
        <v>14</v>
      </c>
      <c r="E421" t="str">
        <f t="shared" si="6"/>
        <v>Not Backlog</v>
      </c>
      <c r="F421" t="s">
        <v>164</v>
      </c>
      <c r="G421" t="s">
        <v>16</v>
      </c>
      <c r="H421" t="s">
        <v>1586</v>
      </c>
      <c r="I421" t="str">
        <f>IF(Table2_1[[#This Row],[Order Status]]="Completed", IF(Table2_1[[#This Row],[Delays (min)]]&gt;10,"Delayed", "On Time"), IF(Table2_1[[#This Row],[Order Status]]="In Progress", IF(Table2_1[[#This Row],[Delays (min)]]&gt;10,"Delayed","In Progress"),""))</f>
        <v>Delayed</v>
      </c>
      <c r="J421">
        <v>228</v>
      </c>
      <c r="K421">
        <v>21</v>
      </c>
      <c r="L421" t="s">
        <v>28</v>
      </c>
      <c r="M421" cm="1">
        <f t="array" ref="M421">_xlfn.IFS(
  TRIM(L421)="positive", 3,
  TRIM(L421)="neutral", 2,
  TRIM(L421)="negative", 1
)</f>
        <v>1</v>
      </c>
      <c r="N421" t="s">
        <v>43</v>
      </c>
      <c r="O421" t="s">
        <v>19</v>
      </c>
      <c r="P421" t="s">
        <v>35</v>
      </c>
    </row>
    <row r="422" spans="1:16" x14ac:dyDescent="0.3">
      <c r="A422">
        <v>1421</v>
      </c>
      <c r="B422" t="s">
        <v>548</v>
      </c>
      <c r="C422" s="1">
        <v>45176.337500000001</v>
      </c>
      <c r="D422" t="s">
        <v>14</v>
      </c>
      <c r="E422" t="str">
        <f t="shared" si="6"/>
        <v>Not Backlog</v>
      </c>
      <c r="F422" t="s">
        <v>94</v>
      </c>
      <c r="G422" t="s">
        <v>27</v>
      </c>
      <c r="H422" t="s">
        <v>1590</v>
      </c>
      <c r="I422" t="str">
        <f>IF(Table2_1[[#This Row],[Order Status]]="Completed", IF(Table2_1[[#This Row],[Delays (min)]]&gt;10,"Delayed", "On Time"), IF(Table2_1[[#This Row],[Order Status]]="In Progress", IF(Table2_1[[#This Row],[Delays (min)]]&gt;10,"Delayed","In Progress"),""))</f>
        <v>Delayed</v>
      </c>
      <c r="J422">
        <v>101</v>
      </c>
      <c r="K422">
        <v>25</v>
      </c>
      <c r="L422" t="s">
        <v>23</v>
      </c>
      <c r="M422" cm="1">
        <f t="array" ref="M422">_xlfn.IFS(
  TRIM(L422)="positive", 3,
  TRIM(L422)="neutral", 2,
  TRIM(L422)="negative", 1
)</f>
        <v>3</v>
      </c>
      <c r="N422" t="s">
        <v>24</v>
      </c>
      <c r="O422" t="s">
        <v>19</v>
      </c>
      <c r="P422" t="s">
        <v>40</v>
      </c>
    </row>
    <row r="423" spans="1:16" x14ac:dyDescent="0.3">
      <c r="A423">
        <v>1422</v>
      </c>
      <c r="B423" t="s">
        <v>549</v>
      </c>
      <c r="C423" s="1">
        <v>45175.568055555559</v>
      </c>
      <c r="D423" t="s">
        <v>14</v>
      </c>
      <c r="E423" t="str">
        <f t="shared" si="6"/>
        <v>Not Backlog</v>
      </c>
      <c r="F423" t="s">
        <v>144</v>
      </c>
      <c r="G423" t="s">
        <v>16</v>
      </c>
      <c r="H423" t="s">
        <v>1589</v>
      </c>
      <c r="I423" t="str">
        <f>IF(Table2_1[[#This Row],[Order Status]]="Completed", IF(Table2_1[[#This Row],[Delays (min)]]&gt;10,"Delayed", "On Time"), IF(Table2_1[[#This Row],[Order Status]]="In Progress", IF(Table2_1[[#This Row],[Delays (min)]]&gt;10,"Delayed","In Progress"),""))</f>
        <v>On Time</v>
      </c>
      <c r="J423">
        <v>231</v>
      </c>
      <c r="K423">
        <v>10</v>
      </c>
      <c r="L423" t="s">
        <v>17</v>
      </c>
      <c r="M423" cm="1">
        <f t="array" ref="M423">_xlfn.IFS(
  TRIM(L423)="positive", 3,
  TRIM(L423)="neutral", 2,
  TRIM(L423)="negative", 1
)</f>
        <v>2</v>
      </c>
      <c r="N423" t="s">
        <v>24</v>
      </c>
      <c r="O423" t="s">
        <v>19</v>
      </c>
      <c r="P423" t="s">
        <v>40</v>
      </c>
    </row>
    <row r="424" spans="1:16" x14ac:dyDescent="0.3">
      <c r="A424">
        <v>1423</v>
      </c>
      <c r="B424" t="s">
        <v>550</v>
      </c>
      <c r="C424" s="1">
        <v>45170.499305555553</v>
      </c>
      <c r="D424" t="s">
        <v>14</v>
      </c>
      <c r="E424" t="str">
        <f t="shared" si="6"/>
        <v>Not Backlog</v>
      </c>
      <c r="F424" t="s">
        <v>296</v>
      </c>
      <c r="G424" t="s">
        <v>27</v>
      </c>
      <c r="H424" t="s">
        <v>1589</v>
      </c>
      <c r="I424" t="str">
        <f>IF(Table2_1[[#This Row],[Order Status]]="Completed", IF(Table2_1[[#This Row],[Delays (min)]]&gt;10,"Delayed", "On Time"), IF(Table2_1[[#This Row],[Order Status]]="In Progress", IF(Table2_1[[#This Row],[Delays (min)]]&gt;10,"Delayed","In Progress"),""))</f>
        <v>Delayed</v>
      </c>
      <c r="J424">
        <v>192</v>
      </c>
      <c r="K424">
        <v>16</v>
      </c>
      <c r="L424" t="s">
        <v>28</v>
      </c>
      <c r="M424" cm="1">
        <f t="array" ref="M424">_xlfn.IFS(
  TRIM(L424)="positive", 3,
  TRIM(L424)="neutral", 2,
  TRIM(L424)="negative", 1
)</f>
        <v>1</v>
      </c>
      <c r="N424" t="s">
        <v>18</v>
      </c>
      <c r="O424" t="s">
        <v>1591</v>
      </c>
      <c r="P424" t="s">
        <v>35</v>
      </c>
    </row>
    <row r="425" spans="1:16" x14ac:dyDescent="0.3">
      <c r="A425">
        <v>1424</v>
      </c>
      <c r="B425" t="s">
        <v>551</v>
      </c>
      <c r="C425" s="1">
        <v>45176.363888888889</v>
      </c>
      <c r="D425" t="s">
        <v>14</v>
      </c>
      <c r="E425" t="str">
        <f t="shared" si="6"/>
        <v>Not Backlog</v>
      </c>
      <c r="F425" t="s">
        <v>38</v>
      </c>
      <c r="G425" t="s">
        <v>16</v>
      </c>
      <c r="H425" t="s">
        <v>1590</v>
      </c>
      <c r="I425" t="str">
        <f>IF(Table2_1[[#This Row],[Order Status]]="Completed", IF(Table2_1[[#This Row],[Delays (min)]]&gt;10,"Delayed", "On Time"), IF(Table2_1[[#This Row],[Order Status]]="In Progress", IF(Table2_1[[#This Row],[Delays (min)]]&gt;10,"Delayed","In Progress"),""))</f>
        <v>On Time</v>
      </c>
      <c r="J425">
        <v>69</v>
      </c>
      <c r="K425">
        <v>8</v>
      </c>
      <c r="L425" t="s">
        <v>28</v>
      </c>
      <c r="M425" cm="1">
        <f t="array" ref="M425">_xlfn.IFS(
  TRIM(L425)="positive", 3,
  TRIM(L425)="neutral", 2,
  TRIM(L425)="negative", 1
)</f>
        <v>1</v>
      </c>
      <c r="N425" t="s">
        <v>31</v>
      </c>
      <c r="O425" t="s">
        <v>48</v>
      </c>
      <c r="P425" t="s">
        <v>20</v>
      </c>
    </row>
    <row r="426" spans="1:16" x14ac:dyDescent="0.3">
      <c r="A426">
        <v>1425</v>
      </c>
      <c r="B426" t="s">
        <v>552</v>
      </c>
      <c r="C426" s="1">
        <v>45172.45416666667</v>
      </c>
      <c r="D426" t="s">
        <v>14</v>
      </c>
      <c r="E426" t="str">
        <f t="shared" si="6"/>
        <v>Not Backlog</v>
      </c>
      <c r="F426" t="s">
        <v>226</v>
      </c>
      <c r="G426" t="s">
        <v>16</v>
      </c>
      <c r="H426" t="s">
        <v>1590</v>
      </c>
      <c r="I426" t="str">
        <f>IF(Table2_1[[#This Row],[Order Status]]="Completed", IF(Table2_1[[#This Row],[Delays (min)]]&gt;10,"Delayed", "On Time"), IF(Table2_1[[#This Row],[Order Status]]="In Progress", IF(Table2_1[[#This Row],[Delays (min)]]&gt;10,"Delayed","In Progress"),""))</f>
        <v>Delayed</v>
      </c>
      <c r="J426">
        <v>194</v>
      </c>
      <c r="K426">
        <v>12</v>
      </c>
      <c r="L426" t="s">
        <v>28</v>
      </c>
      <c r="M426" cm="1">
        <f t="array" ref="M426">_xlfn.IFS(
  TRIM(L426)="positive", 3,
  TRIM(L426)="neutral", 2,
  TRIM(L426)="negative", 1
)</f>
        <v>1</v>
      </c>
      <c r="N426" t="s">
        <v>31</v>
      </c>
      <c r="O426" t="s">
        <v>19</v>
      </c>
      <c r="P426" t="s">
        <v>40</v>
      </c>
    </row>
    <row r="427" spans="1:16" x14ac:dyDescent="0.3">
      <c r="A427">
        <v>1426</v>
      </c>
      <c r="B427" t="s">
        <v>553</v>
      </c>
      <c r="C427" s="1">
        <v>45172.382638888892</v>
      </c>
      <c r="D427" t="s">
        <v>14</v>
      </c>
      <c r="E427" t="str">
        <f t="shared" si="6"/>
        <v>Not Backlog</v>
      </c>
      <c r="F427" t="s">
        <v>184</v>
      </c>
      <c r="G427" t="s">
        <v>34</v>
      </c>
      <c r="H427" t="s">
        <v>1587</v>
      </c>
      <c r="I427" t="str">
        <f>IF(Table2_1[[#This Row],[Order Status]]="Completed", IF(Table2_1[[#This Row],[Delays (min)]]&gt;10,"Delayed", "On Time"), IF(Table2_1[[#This Row],[Order Status]]="In Progress", IF(Table2_1[[#This Row],[Delays (min)]]&gt;10,"Delayed","In Progress"),""))</f>
        <v>On Time</v>
      </c>
      <c r="J427">
        <v>120</v>
      </c>
      <c r="K427">
        <v>0</v>
      </c>
      <c r="L427" t="s">
        <v>28</v>
      </c>
      <c r="M427" cm="1">
        <f t="array" ref="M427">_xlfn.IFS(
  TRIM(L427)="positive", 3,
  TRIM(L427)="neutral", 2,
  TRIM(L427)="negative", 1
)</f>
        <v>1</v>
      </c>
      <c r="N427" t="s">
        <v>39</v>
      </c>
      <c r="O427" t="s">
        <v>1591</v>
      </c>
      <c r="P427" t="s">
        <v>35</v>
      </c>
    </row>
    <row r="428" spans="1:16" x14ac:dyDescent="0.3">
      <c r="A428">
        <v>1427</v>
      </c>
      <c r="B428" t="s">
        <v>554</v>
      </c>
      <c r="C428" s="1">
        <v>45177.507638888892</v>
      </c>
      <c r="D428" t="s">
        <v>14</v>
      </c>
      <c r="E428" t="str">
        <f t="shared" si="6"/>
        <v>Not Backlog</v>
      </c>
      <c r="F428" t="s">
        <v>262</v>
      </c>
      <c r="G428" t="s">
        <v>27</v>
      </c>
      <c r="H428" t="s">
        <v>1586</v>
      </c>
      <c r="I428" t="str">
        <f>IF(Table2_1[[#This Row],[Order Status]]="Completed", IF(Table2_1[[#This Row],[Delays (min)]]&gt;10,"Delayed", "On Time"), IF(Table2_1[[#This Row],[Order Status]]="In Progress", IF(Table2_1[[#This Row],[Delays (min)]]&gt;10,"Delayed","In Progress"),""))</f>
        <v>Delayed</v>
      </c>
      <c r="J428">
        <v>116</v>
      </c>
      <c r="K428">
        <v>22</v>
      </c>
      <c r="L428" t="s">
        <v>23</v>
      </c>
      <c r="M428" cm="1">
        <f t="array" ref="M428">_xlfn.IFS(
  TRIM(L428)="positive", 3,
  TRIM(L428)="neutral", 2,
  TRIM(L428)="negative", 1
)</f>
        <v>3</v>
      </c>
      <c r="N428" t="s">
        <v>31</v>
      </c>
      <c r="O428" t="s">
        <v>1591</v>
      </c>
      <c r="P428" t="s">
        <v>35</v>
      </c>
    </row>
    <row r="429" spans="1:16" x14ac:dyDescent="0.3">
      <c r="A429">
        <v>1428</v>
      </c>
      <c r="B429" t="s">
        <v>555</v>
      </c>
      <c r="C429" s="1">
        <v>45177.62222222222</v>
      </c>
      <c r="D429" t="s">
        <v>14</v>
      </c>
      <c r="E429" t="str">
        <f t="shared" si="6"/>
        <v>Not Backlog</v>
      </c>
      <c r="F429" t="s">
        <v>161</v>
      </c>
      <c r="G429" t="s">
        <v>16</v>
      </c>
      <c r="H429" t="s">
        <v>1586</v>
      </c>
      <c r="I429" t="str">
        <f>IF(Table2_1[[#This Row],[Order Status]]="Completed", IF(Table2_1[[#This Row],[Delays (min)]]&gt;10,"Delayed", "On Time"), IF(Table2_1[[#This Row],[Order Status]]="In Progress", IF(Table2_1[[#This Row],[Delays (min)]]&gt;10,"Delayed","In Progress"),""))</f>
        <v>On Time</v>
      </c>
      <c r="J429">
        <v>166</v>
      </c>
      <c r="K429">
        <v>10</v>
      </c>
      <c r="L429" t="s">
        <v>23</v>
      </c>
      <c r="M429" cm="1">
        <f t="array" ref="M429">_xlfn.IFS(
  TRIM(L429)="positive", 3,
  TRIM(L429)="neutral", 2,
  TRIM(L429)="negative", 1
)</f>
        <v>3</v>
      </c>
      <c r="N429" t="s">
        <v>39</v>
      </c>
      <c r="O429" t="s">
        <v>19</v>
      </c>
      <c r="P429" t="s">
        <v>20</v>
      </c>
    </row>
    <row r="430" spans="1:16" x14ac:dyDescent="0.3">
      <c r="A430">
        <v>1429</v>
      </c>
      <c r="B430" t="s">
        <v>556</v>
      </c>
      <c r="C430" s="1">
        <v>45176.638194444444</v>
      </c>
      <c r="D430" t="s">
        <v>37</v>
      </c>
      <c r="E430" t="str">
        <f t="shared" si="6"/>
        <v>Backlog</v>
      </c>
      <c r="F430" t="s">
        <v>280</v>
      </c>
      <c r="G430" t="s">
        <v>27</v>
      </c>
      <c r="H430" t="s">
        <v>1590</v>
      </c>
      <c r="I430" t="str">
        <f>IF(Table2_1[[#This Row],[Order Status]]="Completed", IF(Table2_1[[#This Row],[Delays (min)]]&gt;10,"Delayed", "On Time"), IF(Table2_1[[#This Row],[Order Status]]="In Progress", IF(Table2_1[[#This Row],[Delays (min)]]&gt;10,"Delayed","In Progress"),""))</f>
        <v>Delayed</v>
      </c>
      <c r="J430">
        <v>142</v>
      </c>
      <c r="K430">
        <v>11</v>
      </c>
      <c r="L430" t="s">
        <v>28</v>
      </c>
      <c r="M430" cm="1">
        <f t="array" ref="M430">_xlfn.IFS(
  TRIM(L430)="positive", 3,
  TRIM(L430)="neutral", 2,
  TRIM(L430)="negative", 1
)</f>
        <v>1</v>
      </c>
      <c r="N430" t="s">
        <v>18</v>
      </c>
      <c r="O430" t="s">
        <v>1591</v>
      </c>
      <c r="P430" t="s">
        <v>20</v>
      </c>
    </row>
    <row r="431" spans="1:16" x14ac:dyDescent="0.3">
      <c r="A431">
        <v>1430</v>
      </c>
      <c r="B431" t="s">
        <v>557</v>
      </c>
      <c r="C431" s="1">
        <v>45175.45</v>
      </c>
      <c r="D431" t="s">
        <v>37</v>
      </c>
      <c r="E431" t="str">
        <f t="shared" si="6"/>
        <v>Backlog</v>
      </c>
      <c r="F431" t="s">
        <v>265</v>
      </c>
      <c r="G431" t="s">
        <v>27</v>
      </c>
      <c r="H431" t="s">
        <v>1589</v>
      </c>
      <c r="I431" t="str">
        <f>IF(Table2_1[[#This Row],[Order Status]]="Completed", IF(Table2_1[[#This Row],[Delays (min)]]&gt;10,"Delayed", "On Time"), IF(Table2_1[[#This Row],[Order Status]]="In Progress", IF(Table2_1[[#This Row],[Delays (min)]]&gt;10,"Delayed","In Progress"),""))</f>
        <v>Delayed</v>
      </c>
      <c r="J431">
        <v>134</v>
      </c>
      <c r="K431">
        <v>21</v>
      </c>
      <c r="L431" t="s">
        <v>28</v>
      </c>
      <c r="M431" cm="1">
        <f t="array" ref="M431">_xlfn.IFS(
  TRIM(L431)="positive", 3,
  TRIM(L431)="neutral", 2,
  TRIM(L431)="negative", 1
)</f>
        <v>1</v>
      </c>
      <c r="N431" t="s">
        <v>24</v>
      </c>
      <c r="O431" t="s">
        <v>19</v>
      </c>
      <c r="P431" t="s">
        <v>40</v>
      </c>
    </row>
    <row r="432" spans="1:16" x14ac:dyDescent="0.3">
      <c r="A432">
        <v>1431</v>
      </c>
      <c r="B432" t="s">
        <v>558</v>
      </c>
      <c r="C432" s="1">
        <v>45170.39166666667</v>
      </c>
      <c r="D432" t="s">
        <v>37</v>
      </c>
      <c r="E432" t="str">
        <f t="shared" si="6"/>
        <v>Not Backlog</v>
      </c>
      <c r="F432" t="s">
        <v>299</v>
      </c>
      <c r="G432" t="s">
        <v>34</v>
      </c>
      <c r="H432" t="s">
        <v>1589</v>
      </c>
      <c r="I432" t="str">
        <f>IF(Table2_1[[#This Row],[Order Status]]="Completed", IF(Table2_1[[#This Row],[Delays (min)]]&gt;10,"Delayed", "On Time"), IF(Table2_1[[#This Row],[Order Status]]="In Progress", IF(Table2_1[[#This Row],[Delays (min)]]&gt;10,"Delayed","In Progress"),""))</f>
        <v>In Progress</v>
      </c>
      <c r="J432">
        <v>140</v>
      </c>
      <c r="K432">
        <v>10</v>
      </c>
      <c r="L432" t="s">
        <v>17</v>
      </c>
      <c r="M432" cm="1">
        <f t="array" ref="M432">_xlfn.IFS(
  TRIM(L432)="positive", 3,
  TRIM(L432)="neutral", 2,
  TRIM(L432)="negative", 1
)</f>
        <v>2</v>
      </c>
      <c r="N432" t="s">
        <v>31</v>
      </c>
      <c r="O432" t="s">
        <v>1591</v>
      </c>
      <c r="P432" t="s">
        <v>20</v>
      </c>
    </row>
    <row r="433" spans="1:16" x14ac:dyDescent="0.3">
      <c r="A433">
        <v>1432</v>
      </c>
      <c r="B433" t="s">
        <v>559</v>
      </c>
      <c r="C433" s="1">
        <v>45172.378472222219</v>
      </c>
      <c r="D433" t="s">
        <v>14</v>
      </c>
      <c r="E433" t="str">
        <f t="shared" si="6"/>
        <v>Not Backlog</v>
      </c>
      <c r="F433" t="s">
        <v>256</v>
      </c>
      <c r="G433" t="s">
        <v>16</v>
      </c>
      <c r="H433" t="s">
        <v>1586</v>
      </c>
      <c r="I433" t="str">
        <f>IF(Table2_1[[#This Row],[Order Status]]="Completed", IF(Table2_1[[#This Row],[Delays (min)]]&gt;10,"Delayed", "On Time"), IF(Table2_1[[#This Row],[Order Status]]="In Progress", IF(Table2_1[[#This Row],[Delays (min)]]&gt;10,"Delayed","In Progress"),""))</f>
        <v>On Time</v>
      </c>
      <c r="J433">
        <v>135</v>
      </c>
      <c r="K433">
        <v>7</v>
      </c>
      <c r="L433" t="s">
        <v>23</v>
      </c>
      <c r="M433" cm="1">
        <f t="array" ref="M433">_xlfn.IFS(
  TRIM(L433)="positive", 3,
  TRIM(L433)="neutral", 2,
  TRIM(L433)="negative", 1
)</f>
        <v>3</v>
      </c>
      <c r="N433" t="s">
        <v>39</v>
      </c>
      <c r="O433" t="s">
        <v>1591</v>
      </c>
      <c r="P433" t="s">
        <v>40</v>
      </c>
    </row>
    <row r="434" spans="1:16" x14ac:dyDescent="0.3">
      <c r="A434">
        <v>1433</v>
      </c>
      <c r="B434" t="s">
        <v>560</v>
      </c>
      <c r="C434" s="1">
        <v>45171.53125</v>
      </c>
      <c r="D434" t="s">
        <v>14</v>
      </c>
      <c r="E434" t="str">
        <f t="shared" si="6"/>
        <v>Not Backlog</v>
      </c>
      <c r="F434" t="s">
        <v>50</v>
      </c>
      <c r="G434" t="s">
        <v>27</v>
      </c>
      <c r="H434" t="s">
        <v>1587</v>
      </c>
      <c r="I434" t="str">
        <f>IF(Table2_1[[#This Row],[Order Status]]="Completed", IF(Table2_1[[#This Row],[Delays (min)]]&gt;10,"Delayed", "On Time"), IF(Table2_1[[#This Row],[Order Status]]="In Progress", IF(Table2_1[[#This Row],[Delays (min)]]&gt;10,"Delayed","In Progress"),""))</f>
        <v>On Time</v>
      </c>
      <c r="J434">
        <v>144</v>
      </c>
      <c r="K434">
        <v>2</v>
      </c>
      <c r="L434" t="s">
        <v>28</v>
      </c>
      <c r="M434" cm="1">
        <f t="array" ref="M434">_xlfn.IFS(
  TRIM(L434)="positive", 3,
  TRIM(L434)="neutral", 2,
  TRIM(L434)="negative", 1
)</f>
        <v>1</v>
      </c>
      <c r="N434" t="s">
        <v>39</v>
      </c>
      <c r="O434" t="s">
        <v>48</v>
      </c>
      <c r="P434" t="s">
        <v>20</v>
      </c>
    </row>
    <row r="435" spans="1:16" x14ac:dyDescent="0.3">
      <c r="A435">
        <v>1434</v>
      </c>
      <c r="B435" t="s">
        <v>561</v>
      </c>
      <c r="C435" s="1">
        <v>45174.390972222223</v>
      </c>
      <c r="D435" t="s">
        <v>14</v>
      </c>
      <c r="E435" t="str">
        <f t="shared" si="6"/>
        <v>Not Backlog</v>
      </c>
      <c r="F435" t="s">
        <v>65</v>
      </c>
      <c r="G435" t="s">
        <v>27</v>
      </c>
      <c r="H435" t="s">
        <v>1586</v>
      </c>
      <c r="I435" t="str">
        <f>IF(Table2_1[[#This Row],[Order Status]]="Completed", IF(Table2_1[[#This Row],[Delays (min)]]&gt;10,"Delayed", "On Time"), IF(Table2_1[[#This Row],[Order Status]]="In Progress", IF(Table2_1[[#This Row],[Delays (min)]]&gt;10,"Delayed","In Progress"),""))</f>
        <v>Delayed</v>
      </c>
      <c r="J435">
        <v>224</v>
      </c>
      <c r="K435">
        <v>23</v>
      </c>
      <c r="L435" t="s">
        <v>28</v>
      </c>
      <c r="M435" cm="1">
        <f t="array" ref="M435">_xlfn.IFS(
  TRIM(L435)="positive", 3,
  TRIM(L435)="neutral", 2,
  TRIM(L435)="negative", 1
)</f>
        <v>1</v>
      </c>
      <c r="N435" t="s">
        <v>24</v>
      </c>
      <c r="O435" t="s">
        <v>19</v>
      </c>
      <c r="P435" t="s">
        <v>40</v>
      </c>
    </row>
    <row r="436" spans="1:16" x14ac:dyDescent="0.3">
      <c r="A436">
        <v>1435</v>
      </c>
      <c r="B436" t="s">
        <v>562</v>
      </c>
      <c r="C436" s="1">
        <v>45176.70208333333</v>
      </c>
      <c r="D436" t="s">
        <v>14</v>
      </c>
      <c r="E436" t="str">
        <f t="shared" si="6"/>
        <v>Not Backlog</v>
      </c>
      <c r="F436" t="s">
        <v>45</v>
      </c>
      <c r="G436" t="s">
        <v>34</v>
      </c>
      <c r="H436" t="s">
        <v>1590</v>
      </c>
      <c r="I436" t="str">
        <f>IF(Table2_1[[#This Row],[Order Status]]="Completed", IF(Table2_1[[#This Row],[Delays (min)]]&gt;10,"Delayed", "On Time"), IF(Table2_1[[#This Row],[Order Status]]="In Progress", IF(Table2_1[[#This Row],[Delays (min)]]&gt;10,"Delayed","In Progress"),""))</f>
        <v>Delayed</v>
      </c>
      <c r="J436">
        <v>184</v>
      </c>
      <c r="K436">
        <v>11</v>
      </c>
      <c r="L436" t="s">
        <v>28</v>
      </c>
      <c r="M436" cm="1">
        <f t="array" ref="M436">_xlfn.IFS(
  TRIM(L436)="positive", 3,
  TRIM(L436)="neutral", 2,
  TRIM(L436)="negative", 1
)</f>
        <v>1</v>
      </c>
      <c r="N436" t="s">
        <v>43</v>
      </c>
      <c r="O436" t="s">
        <v>1591</v>
      </c>
      <c r="P436" t="s">
        <v>35</v>
      </c>
    </row>
    <row r="437" spans="1:16" x14ac:dyDescent="0.3">
      <c r="A437">
        <v>1436</v>
      </c>
      <c r="B437" t="s">
        <v>563</v>
      </c>
      <c r="C437" s="1">
        <v>45170.333333333336</v>
      </c>
      <c r="D437" t="s">
        <v>14</v>
      </c>
      <c r="E437" t="str">
        <f t="shared" si="6"/>
        <v>Not Backlog</v>
      </c>
      <c r="F437" t="s">
        <v>88</v>
      </c>
      <c r="G437" t="s">
        <v>34</v>
      </c>
      <c r="H437" t="s">
        <v>1587</v>
      </c>
      <c r="I437" t="str">
        <f>IF(Table2_1[[#This Row],[Order Status]]="Completed", IF(Table2_1[[#This Row],[Delays (min)]]&gt;10,"Delayed", "On Time"), IF(Table2_1[[#This Row],[Order Status]]="In Progress", IF(Table2_1[[#This Row],[Delays (min)]]&gt;10,"Delayed","In Progress"),""))</f>
        <v>Delayed</v>
      </c>
      <c r="J437">
        <v>212</v>
      </c>
      <c r="K437">
        <v>20</v>
      </c>
      <c r="L437" t="s">
        <v>17</v>
      </c>
      <c r="M437" cm="1">
        <f t="array" ref="M437">_xlfn.IFS(
  TRIM(L437)="positive", 3,
  TRIM(L437)="neutral", 2,
  TRIM(L437)="negative", 1
)</f>
        <v>2</v>
      </c>
      <c r="N437" t="s">
        <v>43</v>
      </c>
      <c r="O437" t="s">
        <v>19</v>
      </c>
      <c r="P437" t="s">
        <v>40</v>
      </c>
    </row>
    <row r="438" spans="1:16" x14ac:dyDescent="0.3">
      <c r="A438">
        <v>1437</v>
      </c>
      <c r="B438" t="s">
        <v>564</v>
      </c>
      <c r="C438" s="1">
        <v>45176.395833333336</v>
      </c>
      <c r="D438" t="s">
        <v>14</v>
      </c>
      <c r="E438" t="str">
        <f t="shared" si="6"/>
        <v>Not Backlog</v>
      </c>
      <c r="F438" t="s">
        <v>182</v>
      </c>
      <c r="G438" t="s">
        <v>27</v>
      </c>
      <c r="H438" t="s">
        <v>1589</v>
      </c>
      <c r="I438" t="str">
        <f>IF(Table2_1[[#This Row],[Order Status]]="Completed", IF(Table2_1[[#This Row],[Delays (min)]]&gt;10,"Delayed", "On Time"), IF(Table2_1[[#This Row],[Order Status]]="In Progress", IF(Table2_1[[#This Row],[Delays (min)]]&gt;10,"Delayed","In Progress"),""))</f>
        <v>Delayed</v>
      </c>
      <c r="J438">
        <v>221</v>
      </c>
      <c r="K438">
        <v>29</v>
      </c>
      <c r="L438" t="s">
        <v>17</v>
      </c>
      <c r="M438" cm="1">
        <f t="array" ref="M438">_xlfn.IFS(
  TRIM(L438)="positive", 3,
  TRIM(L438)="neutral", 2,
  TRIM(L438)="negative", 1
)</f>
        <v>2</v>
      </c>
      <c r="N438" t="s">
        <v>18</v>
      </c>
      <c r="O438" t="s">
        <v>48</v>
      </c>
      <c r="P438" t="s">
        <v>35</v>
      </c>
    </row>
    <row r="439" spans="1:16" x14ac:dyDescent="0.3">
      <c r="A439">
        <v>1438</v>
      </c>
      <c r="B439" t="s">
        <v>565</v>
      </c>
      <c r="C439" s="1">
        <v>45177.65625</v>
      </c>
      <c r="D439" t="s">
        <v>14</v>
      </c>
      <c r="E439" t="str">
        <f t="shared" si="6"/>
        <v>Not Backlog</v>
      </c>
      <c r="F439" t="s">
        <v>101</v>
      </c>
      <c r="G439" t="s">
        <v>27</v>
      </c>
      <c r="H439" t="s">
        <v>1586</v>
      </c>
      <c r="I439" t="str">
        <f>IF(Table2_1[[#This Row],[Order Status]]="Completed", IF(Table2_1[[#This Row],[Delays (min)]]&gt;10,"Delayed", "On Time"), IF(Table2_1[[#This Row],[Order Status]]="In Progress", IF(Table2_1[[#This Row],[Delays (min)]]&gt;10,"Delayed","In Progress"),""))</f>
        <v>Delayed</v>
      </c>
      <c r="J439">
        <v>178</v>
      </c>
      <c r="K439">
        <v>12</v>
      </c>
      <c r="L439" t="s">
        <v>23</v>
      </c>
      <c r="M439" cm="1">
        <f t="array" ref="M439">_xlfn.IFS(
  TRIM(L439)="positive", 3,
  TRIM(L439)="neutral", 2,
  TRIM(L439)="negative", 1
)</f>
        <v>3</v>
      </c>
      <c r="N439" t="s">
        <v>24</v>
      </c>
      <c r="O439" t="s">
        <v>19</v>
      </c>
      <c r="P439" t="s">
        <v>35</v>
      </c>
    </row>
    <row r="440" spans="1:16" x14ac:dyDescent="0.3">
      <c r="A440">
        <v>1439</v>
      </c>
      <c r="B440" t="s">
        <v>566</v>
      </c>
      <c r="C440" s="1">
        <v>45173.672222222223</v>
      </c>
      <c r="D440" t="s">
        <v>14</v>
      </c>
      <c r="E440" t="str">
        <f t="shared" si="6"/>
        <v>Not Backlog</v>
      </c>
      <c r="F440" t="s">
        <v>240</v>
      </c>
      <c r="G440" t="s">
        <v>34</v>
      </c>
      <c r="H440" t="s">
        <v>1588</v>
      </c>
      <c r="I440" t="str">
        <f>IF(Table2_1[[#This Row],[Order Status]]="Completed", IF(Table2_1[[#This Row],[Delays (min)]]&gt;10,"Delayed", "On Time"), IF(Table2_1[[#This Row],[Order Status]]="In Progress", IF(Table2_1[[#This Row],[Delays (min)]]&gt;10,"Delayed","In Progress"),""))</f>
        <v>Delayed</v>
      </c>
      <c r="J440">
        <v>200</v>
      </c>
      <c r="K440">
        <v>20</v>
      </c>
      <c r="L440" t="s">
        <v>23</v>
      </c>
      <c r="M440" cm="1">
        <f t="array" ref="M440">_xlfn.IFS(
  TRIM(L440)="positive", 3,
  TRIM(L440)="neutral", 2,
  TRIM(L440)="negative", 1
)</f>
        <v>3</v>
      </c>
      <c r="N440" t="s">
        <v>24</v>
      </c>
      <c r="O440" t="s">
        <v>48</v>
      </c>
      <c r="P440" t="s">
        <v>35</v>
      </c>
    </row>
    <row r="441" spans="1:16" x14ac:dyDescent="0.3">
      <c r="A441">
        <v>1440</v>
      </c>
      <c r="B441" t="s">
        <v>567</v>
      </c>
      <c r="C441" s="1">
        <v>45175.382638888892</v>
      </c>
      <c r="D441" t="s">
        <v>14</v>
      </c>
      <c r="E441" t="str">
        <f t="shared" si="6"/>
        <v>Not Backlog</v>
      </c>
      <c r="F441" t="s">
        <v>117</v>
      </c>
      <c r="G441" t="s">
        <v>34</v>
      </c>
      <c r="H441" t="s">
        <v>1588</v>
      </c>
      <c r="I441" t="str">
        <f>IF(Table2_1[[#This Row],[Order Status]]="Completed", IF(Table2_1[[#This Row],[Delays (min)]]&gt;10,"Delayed", "On Time"), IF(Table2_1[[#This Row],[Order Status]]="In Progress", IF(Table2_1[[#This Row],[Delays (min)]]&gt;10,"Delayed","In Progress"),""))</f>
        <v>On Time</v>
      </c>
      <c r="J441">
        <v>107</v>
      </c>
      <c r="K441">
        <v>9</v>
      </c>
      <c r="L441" t="s">
        <v>17</v>
      </c>
      <c r="M441" cm="1">
        <f t="array" ref="M441">_xlfn.IFS(
  TRIM(L441)="positive", 3,
  TRIM(L441)="neutral", 2,
  TRIM(L441)="negative", 1
)</f>
        <v>2</v>
      </c>
      <c r="N441" t="s">
        <v>24</v>
      </c>
      <c r="O441" t="s">
        <v>19</v>
      </c>
      <c r="P441" t="s">
        <v>35</v>
      </c>
    </row>
    <row r="442" spans="1:16" x14ac:dyDescent="0.3">
      <c r="A442">
        <v>1441</v>
      </c>
      <c r="B442" t="s">
        <v>568</v>
      </c>
      <c r="C442" s="1">
        <v>45170.665972222225</v>
      </c>
      <c r="D442" t="s">
        <v>14</v>
      </c>
      <c r="E442" t="str">
        <f t="shared" si="6"/>
        <v>Not Backlog</v>
      </c>
      <c r="F442" t="s">
        <v>22</v>
      </c>
      <c r="G442" t="s">
        <v>27</v>
      </c>
      <c r="H442" t="s">
        <v>1587</v>
      </c>
      <c r="I442" t="str">
        <f>IF(Table2_1[[#This Row],[Order Status]]="Completed", IF(Table2_1[[#This Row],[Delays (min)]]&gt;10,"Delayed", "On Time"), IF(Table2_1[[#This Row],[Order Status]]="In Progress", IF(Table2_1[[#This Row],[Delays (min)]]&gt;10,"Delayed","In Progress"),""))</f>
        <v>On Time</v>
      </c>
      <c r="J442">
        <v>170</v>
      </c>
      <c r="K442">
        <v>1</v>
      </c>
      <c r="L442" t="s">
        <v>17</v>
      </c>
      <c r="M442" cm="1">
        <f t="array" ref="M442">_xlfn.IFS(
  TRIM(L442)="positive", 3,
  TRIM(L442)="neutral", 2,
  TRIM(L442)="negative", 1
)</f>
        <v>2</v>
      </c>
      <c r="N442" t="s">
        <v>31</v>
      </c>
      <c r="O442" t="s">
        <v>48</v>
      </c>
      <c r="P442" t="s">
        <v>40</v>
      </c>
    </row>
    <row r="443" spans="1:16" x14ac:dyDescent="0.3">
      <c r="A443">
        <v>1442</v>
      </c>
      <c r="B443" t="s">
        <v>569</v>
      </c>
      <c r="C443" s="1">
        <v>45172.519444444442</v>
      </c>
      <c r="D443" t="s">
        <v>14</v>
      </c>
      <c r="E443" t="str">
        <f t="shared" si="6"/>
        <v>Not Backlog</v>
      </c>
      <c r="F443" t="s">
        <v>144</v>
      </c>
      <c r="G443" t="s">
        <v>27</v>
      </c>
      <c r="H443" t="s">
        <v>1588</v>
      </c>
      <c r="I443" t="str">
        <f>IF(Table2_1[[#This Row],[Order Status]]="Completed", IF(Table2_1[[#This Row],[Delays (min)]]&gt;10,"Delayed", "On Time"), IF(Table2_1[[#This Row],[Order Status]]="In Progress", IF(Table2_1[[#This Row],[Delays (min)]]&gt;10,"Delayed","In Progress"),""))</f>
        <v>Delayed</v>
      </c>
      <c r="J443">
        <v>208</v>
      </c>
      <c r="K443">
        <v>23</v>
      </c>
      <c r="L443" t="s">
        <v>23</v>
      </c>
      <c r="M443" cm="1">
        <f t="array" ref="M443">_xlfn.IFS(
  TRIM(L443)="positive", 3,
  TRIM(L443)="neutral", 2,
  TRIM(L443)="negative", 1
)</f>
        <v>3</v>
      </c>
      <c r="N443" t="s">
        <v>18</v>
      </c>
      <c r="O443" t="s">
        <v>1591</v>
      </c>
      <c r="P443" t="s">
        <v>35</v>
      </c>
    </row>
    <row r="444" spans="1:16" x14ac:dyDescent="0.3">
      <c r="A444">
        <v>1443</v>
      </c>
      <c r="B444" t="s">
        <v>570</v>
      </c>
      <c r="C444" s="1">
        <v>45174.618055555555</v>
      </c>
      <c r="D444" t="s">
        <v>37</v>
      </c>
      <c r="E444" t="str">
        <f t="shared" si="6"/>
        <v>Not Backlog</v>
      </c>
      <c r="F444" t="s">
        <v>121</v>
      </c>
      <c r="G444" t="s">
        <v>34</v>
      </c>
      <c r="H444" t="s">
        <v>1588</v>
      </c>
      <c r="I444" t="str">
        <f>IF(Table2_1[[#This Row],[Order Status]]="Completed", IF(Table2_1[[#This Row],[Delays (min)]]&gt;10,"Delayed", "On Time"), IF(Table2_1[[#This Row],[Order Status]]="In Progress", IF(Table2_1[[#This Row],[Delays (min)]]&gt;10,"Delayed","In Progress"),""))</f>
        <v>In Progress</v>
      </c>
      <c r="J444">
        <v>87</v>
      </c>
      <c r="K444">
        <v>7</v>
      </c>
      <c r="L444" t="s">
        <v>28</v>
      </c>
      <c r="M444" cm="1">
        <f t="array" ref="M444">_xlfn.IFS(
  TRIM(L444)="positive", 3,
  TRIM(L444)="neutral", 2,
  TRIM(L444)="negative", 1
)</f>
        <v>1</v>
      </c>
      <c r="N444" t="s">
        <v>39</v>
      </c>
      <c r="O444" t="s">
        <v>48</v>
      </c>
      <c r="P444" t="s">
        <v>20</v>
      </c>
    </row>
    <row r="445" spans="1:16" x14ac:dyDescent="0.3">
      <c r="A445">
        <v>1444</v>
      </c>
      <c r="B445" t="s">
        <v>571</v>
      </c>
      <c r="C445" s="1">
        <v>45176.444444444445</v>
      </c>
      <c r="D445" t="s">
        <v>14</v>
      </c>
      <c r="E445" t="str">
        <f t="shared" si="6"/>
        <v>Not Backlog</v>
      </c>
      <c r="F445" t="s">
        <v>146</v>
      </c>
      <c r="G445" t="s">
        <v>27</v>
      </c>
      <c r="H445" t="s">
        <v>1588</v>
      </c>
      <c r="I445" t="str">
        <f>IF(Table2_1[[#This Row],[Order Status]]="Completed", IF(Table2_1[[#This Row],[Delays (min)]]&gt;10,"Delayed", "On Time"), IF(Table2_1[[#This Row],[Order Status]]="In Progress", IF(Table2_1[[#This Row],[Delays (min)]]&gt;10,"Delayed","In Progress"),""))</f>
        <v>On Time</v>
      </c>
      <c r="J445">
        <v>167</v>
      </c>
      <c r="K445">
        <v>8</v>
      </c>
      <c r="L445" t="s">
        <v>17</v>
      </c>
      <c r="M445" cm="1">
        <f t="array" ref="M445">_xlfn.IFS(
  TRIM(L445)="positive", 3,
  TRIM(L445)="neutral", 2,
  TRIM(L445)="negative", 1
)</f>
        <v>2</v>
      </c>
      <c r="N445" t="s">
        <v>43</v>
      </c>
      <c r="O445" t="s">
        <v>48</v>
      </c>
      <c r="P445" t="s">
        <v>40</v>
      </c>
    </row>
    <row r="446" spans="1:16" x14ac:dyDescent="0.3">
      <c r="A446">
        <v>1445</v>
      </c>
      <c r="B446" t="s">
        <v>572</v>
      </c>
      <c r="C446" s="1">
        <v>45171.381249999999</v>
      </c>
      <c r="D446" t="s">
        <v>37</v>
      </c>
      <c r="E446" t="str">
        <f t="shared" si="6"/>
        <v>Not Backlog</v>
      </c>
      <c r="F446" t="s">
        <v>206</v>
      </c>
      <c r="G446" t="s">
        <v>34</v>
      </c>
      <c r="H446" t="s">
        <v>1586</v>
      </c>
      <c r="I446" t="str">
        <f>IF(Table2_1[[#This Row],[Order Status]]="Completed", IF(Table2_1[[#This Row],[Delays (min)]]&gt;10,"Delayed", "On Time"), IF(Table2_1[[#This Row],[Order Status]]="In Progress", IF(Table2_1[[#This Row],[Delays (min)]]&gt;10,"Delayed","In Progress"),""))</f>
        <v>In Progress</v>
      </c>
      <c r="J446">
        <v>81</v>
      </c>
      <c r="K446">
        <v>2</v>
      </c>
      <c r="L446" t="s">
        <v>28</v>
      </c>
      <c r="M446" cm="1">
        <f t="array" ref="M446">_xlfn.IFS(
  TRIM(L446)="positive", 3,
  TRIM(L446)="neutral", 2,
  TRIM(L446)="negative", 1
)</f>
        <v>1</v>
      </c>
      <c r="N446" t="s">
        <v>39</v>
      </c>
      <c r="O446" t="s">
        <v>1591</v>
      </c>
      <c r="P446" t="s">
        <v>35</v>
      </c>
    </row>
    <row r="447" spans="1:16" x14ac:dyDescent="0.3">
      <c r="A447">
        <v>1446</v>
      </c>
      <c r="B447" t="s">
        <v>573</v>
      </c>
      <c r="C447" s="1">
        <v>45173.418749999997</v>
      </c>
      <c r="D447" t="s">
        <v>14</v>
      </c>
      <c r="E447" t="str">
        <f t="shared" si="6"/>
        <v>Not Backlog</v>
      </c>
      <c r="F447" t="s">
        <v>177</v>
      </c>
      <c r="G447" t="s">
        <v>27</v>
      </c>
      <c r="H447" t="s">
        <v>1590</v>
      </c>
      <c r="I447" t="str">
        <f>IF(Table2_1[[#This Row],[Order Status]]="Completed", IF(Table2_1[[#This Row],[Delays (min)]]&gt;10,"Delayed", "On Time"), IF(Table2_1[[#This Row],[Order Status]]="In Progress", IF(Table2_1[[#This Row],[Delays (min)]]&gt;10,"Delayed","In Progress"),""))</f>
        <v>Delayed</v>
      </c>
      <c r="J447">
        <v>179</v>
      </c>
      <c r="K447">
        <v>25</v>
      </c>
      <c r="L447" t="s">
        <v>28</v>
      </c>
      <c r="M447" cm="1">
        <f t="array" ref="M447">_xlfn.IFS(
  TRIM(L447)="positive", 3,
  TRIM(L447)="neutral", 2,
  TRIM(L447)="negative", 1
)</f>
        <v>1</v>
      </c>
      <c r="N447" t="s">
        <v>18</v>
      </c>
      <c r="O447" t="s">
        <v>19</v>
      </c>
      <c r="P447" t="s">
        <v>35</v>
      </c>
    </row>
    <row r="448" spans="1:16" x14ac:dyDescent="0.3">
      <c r="A448">
        <v>1447</v>
      </c>
      <c r="B448" t="s">
        <v>574</v>
      </c>
      <c r="C448" s="1">
        <v>45173.677777777775</v>
      </c>
      <c r="D448" t="s">
        <v>37</v>
      </c>
      <c r="E448" t="str">
        <f t="shared" si="6"/>
        <v>Backlog</v>
      </c>
      <c r="F448" t="s">
        <v>262</v>
      </c>
      <c r="G448" t="s">
        <v>34</v>
      </c>
      <c r="H448" t="s">
        <v>1590</v>
      </c>
      <c r="I448" t="str">
        <f>IF(Table2_1[[#This Row],[Order Status]]="Completed", IF(Table2_1[[#This Row],[Delays (min)]]&gt;10,"Delayed", "On Time"), IF(Table2_1[[#This Row],[Order Status]]="In Progress", IF(Table2_1[[#This Row],[Delays (min)]]&gt;10,"Delayed","In Progress"),""))</f>
        <v>Delayed</v>
      </c>
      <c r="J448">
        <v>170</v>
      </c>
      <c r="K448">
        <v>13</v>
      </c>
      <c r="L448" t="s">
        <v>28</v>
      </c>
      <c r="M448" cm="1">
        <f t="array" ref="M448">_xlfn.IFS(
  TRIM(L448)="positive", 3,
  TRIM(L448)="neutral", 2,
  TRIM(L448)="negative", 1
)</f>
        <v>1</v>
      </c>
      <c r="N448" t="s">
        <v>43</v>
      </c>
      <c r="O448" t="s">
        <v>19</v>
      </c>
      <c r="P448" t="s">
        <v>40</v>
      </c>
    </row>
    <row r="449" spans="1:16" x14ac:dyDescent="0.3">
      <c r="A449">
        <v>1448</v>
      </c>
      <c r="B449" t="s">
        <v>575</v>
      </c>
      <c r="C449" s="1">
        <v>45173.63958333333</v>
      </c>
      <c r="D449" t="s">
        <v>14</v>
      </c>
      <c r="E449" t="str">
        <f t="shared" si="6"/>
        <v>Not Backlog</v>
      </c>
      <c r="F449" t="s">
        <v>155</v>
      </c>
      <c r="G449" t="s">
        <v>16</v>
      </c>
      <c r="H449" t="s">
        <v>1590</v>
      </c>
      <c r="I449" t="str">
        <f>IF(Table2_1[[#This Row],[Order Status]]="Completed", IF(Table2_1[[#This Row],[Delays (min)]]&gt;10,"Delayed", "On Time"), IF(Table2_1[[#This Row],[Order Status]]="In Progress", IF(Table2_1[[#This Row],[Delays (min)]]&gt;10,"Delayed","In Progress"),""))</f>
        <v>On Time</v>
      </c>
      <c r="J449">
        <v>206</v>
      </c>
      <c r="K449">
        <v>3</v>
      </c>
      <c r="L449" t="s">
        <v>17</v>
      </c>
      <c r="M449" cm="1">
        <f t="array" ref="M449">_xlfn.IFS(
  TRIM(L449)="positive", 3,
  TRIM(L449)="neutral", 2,
  TRIM(L449)="negative", 1
)</f>
        <v>2</v>
      </c>
      <c r="N449" t="s">
        <v>39</v>
      </c>
      <c r="O449" t="s">
        <v>1591</v>
      </c>
      <c r="P449" t="s">
        <v>40</v>
      </c>
    </row>
    <row r="450" spans="1:16" x14ac:dyDescent="0.3">
      <c r="A450">
        <v>1449</v>
      </c>
      <c r="B450" t="s">
        <v>576</v>
      </c>
      <c r="C450" s="1">
        <v>45176.598611111112</v>
      </c>
      <c r="D450" t="s">
        <v>14</v>
      </c>
      <c r="E450" t="str">
        <f t="shared" ref="E450:E513" si="7">IF(AND(D450="In Progress", K450 &gt;10),"Backlog", "Not Backlog")</f>
        <v>Not Backlog</v>
      </c>
      <c r="F450" t="s">
        <v>30</v>
      </c>
      <c r="G450" t="s">
        <v>27</v>
      </c>
      <c r="H450" t="s">
        <v>1590</v>
      </c>
      <c r="I450" t="str">
        <f>IF(Table2_1[[#This Row],[Order Status]]="Completed", IF(Table2_1[[#This Row],[Delays (min)]]&gt;10,"Delayed", "On Time"), IF(Table2_1[[#This Row],[Order Status]]="In Progress", IF(Table2_1[[#This Row],[Delays (min)]]&gt;10,"Delayed","In Progress"),""))</f>
        <v>Delayed</v>
      </c>
      <c r="J450">
        <v>176</v>
      </c>
      <c r="K450">
        <v>16</v>
      </c>
      <c r="L450" t="s">
        <v>23</v>
      </c>
      <c r="M450" cm="1">
        <f t="array" ref="M450">_xlfn.IFS(
  TRIM(L450)="positive", 3,
  TRIM(L450)="neutral", 2,
  TRIM(L450)="negative", 1
)</f>
        <v>3</v>
      </c>
      <c r="N450" t="s">
        <v>24</v>
      </c>
      <c r="O450" t="s">
        <v>48</v>
      </c>
      <c r="P450" t="s">
        <v>20</v>
      </c>
    </row>
    <row r="451" spans="1:16" x14ac:dyDescent="0.3">
      <c r="A451">
        <v>1450</v>
      </c>
      <c r="B451" t="s">
        <v>577</v>
      </c>
      <c r="C451" s="1">
        <v>45177.668749999997</v>
      </c>
      <c r="D451" t="s">
        <v>37</v>
      </c>
      <c r="E451" t="str">
        <f t="shared" si="7"/>
        <v>Not Backlog</v>
      </c>
      <c r="F451" t="s">
        <v>206</v>
      </c>
      <c r="G451" t="s">
        <v>27</v>
      </c>
      <c r="H451" t="s">
        <v>1586</v>
      </c>
      <c r="I451" t="str">
        <f>IF(Table2_1[[#This Row],[Order Status]]="Completed", IF(Table2_1[[#This Row],[Delays (min)]]&gt;10,"Delayed", "On Time"), IF(Table2_1[[#This Row],[Order Status]]="In Progress", IF(Table2_1[[#This Row],[Delays (min)]]&gt;10,"Delayed","In Progress"),""))</f>
        <v>In Progress</v>
      </c>
      <c r="J451">
        <v>75</v>
      </c>
      <c r="K451">
        <v>7</v>
      </c>
      <c r="L451" t="s">
        <v>17</v>
      </c>
      <c r="M451" cm="1">
        <f t="array" ref="M451">_xlfn.IFS(
  TRIM(L451)="positive", 3,
  TRIM(L451)="neutral", 2,
  TRIM(L451)="negative", 1
)</f>
        <v>2</v>
      </c>
      <c r="N451" t="s">
        <v>39</v>
      </c>
      <c r="O451" t="s">
        <v>19</v>
      </c>
      <c r="P451" t="s">
        <v>40</v>
      </c>
    </row>
    <row r="452" spans="1:16" x14ac:dyDescent="0.3">
      <c r="A452">
        <v>1451</v>
      </c>
      <c r="B452" t="s">
        <v>578</v>
      </c>
      <c r="C452" s="1">
        <v>45172.681944444441</v>
      </c>
      <c r="D452" t="s">
        <v>37</v>
      </c>
      <c r="E452" t="str">
        <f t="shared" si="7"/>
        <v>Backlog</v>
      </c>
      <c r="F452" t="s">
        <v>149</v>
      </c>
      <c r="G452" t="s">
        <v>16</v>
      </c>
      <c r="H452" t="s">
        <v>1586</v>
      </c>
      <c r="I452" t="str">
        <f>IF(Table2_1[[#This Row],[Order Status]]="Completed", IF(Table2_1[[#This Row],[Delays (min)]]&gt;10,"Delayed", "On Time"), IF(Table2_1[[#This Row],[Order Status]]="In Progress", IF(Table2_1[[#This Row],[Delays (min)]]&gt;10,"Delayed","In Progress"),""))</f>
        <v>Delayed</v>
      </c>
      <c r="J452">
        <v>105</v>
      </c>
      <c r="K452">
        <v>12</v>
      </c>
      <c r="L452" t="s">
        <v>17</v>
      </c>
      <c r="M452" cm="1">
        <f t="array" ref="M452">_xlfn.IFS(
  TRIM(L452)="positive", 3,
  TRIM(L452)="neutral", 2,
  TRIM(L452)="negative", 1
)</f>
        <v>2</v>
      </c>
      <c r="N452" t="s">
        <v>18</v>
      </c>
      <c r="O452" t="s">
        <v>48</v>
      </c>
      <c r="P452" t="s">
        <v>20</v>
      </c>
    </row>
    <row r="453" spans="1:16" x14ac:dyDescent="0.3">
      <c r="A453">
        <v>1452</v>
      </c>
      <c r="B453" t="s">
        <v>579</v>
      </c>
      <c r="C453" s="1">
        <v>45172.552777777775</v>
      </c>
      <c r="D453" t="s">
        <v>37</v>
      </c>
      <c r="E453" t="str">
        <f t="shared" si="7"/>
        <v>Backlog</v>
      </c>
      <c r="F453" t="s">
        <v>47</v>
      </c>
      <c r="G453" t="s">
        <v>27</v>
      </c>
      <c r="H453" t="s">
        <v>1586</v>
      </c>
      <c r="I453" t="str">
        <f>IF(Table2_1[[#This Row],[Order Status]]="Completed", IF(Table2_1[[#This Row],[Delays (min)]]&gt;10,"Delayed", "On Time"), IF(Table2_1[[#This Row],[Order Status]]="In Progress", IF(Table2_1[[#This Row],[Delays (min)]]&gt;10,"Delayed","In Progress"),""))</f>
        <v>Delayed</v>
      </c>
      <c r="J453">
        <v>136</v>
      </c>
      <c r="K453">
        <v>18</v>
      </c>
      <c r="L453" t="s">
        <v>23</v>
      </c>
      <c r="M453" cm="1">
        <f t="array" ref="M453">_xlfn.IFS(
  TRIM(L453)="positive", 3,
  TRIM(L453)="neutral", 2,
  TRIM(L453)="negative", 1
)</f>
        <v>3</v>
      </c>
      <c r="N453" t="s">
        <v>18</v>
      </c>
      <c r="O453" t="s">
        <v>19</v>
      </c>
      <c r="P453" t="s">
        <v>40</v>
      </c>
    </row>
    <row r="454" spans="1:16" x14ac:dyDescent="0.3">
      <c r="A454">
        <v>1453</v>
      </c>
      <c r="B454" t="s">
        <v>580</v>
      </c>
      <c r="C454" s="1">
        <v>45171.505555555559</v>
      </c>
      <c r="D454" t="s">
        <v>37</v>
      </c>
      <c r="E454" t="str">
        <f t="shared" si="7"/>
        <v>Backlog</v>
      </c>
      <c r="F454" t="s">
        <v>80</v>
      </c>
      <c r="G454" t="s">
        <v>27</v>
      </c>
      <c r="H454" t="s">
        <v>1588</v>
      </c>
      <c r="I454" t="str">
        <f>IF(Table2_1[[#This Row],[Order Status]]="Completed", IF(Table2_1[[#This Row],[Delays (min)]]&gt;10,"Delayed", "On Time"), IF(Table2_1[[#This Row],[Order Status]]="In Progress", IF(Table2_1[[#This Row],[Delays (min)]]&gt;10,"Delayed","In Progress"),""))</f>
        <v>Delayed</v>
      </c>
      <c r="J454">
        <v>235</v>
      </c>
      <c r="K454">
        <v>27</v>
      </c>
      <c r="L454" t="s">
        <v>28</v>
      </c>
      <c r="M454" cm="1">
        <f t="array" ref="M454">_xlfn.IFS(
  TRIM(L454)="positive", 3,
  TRIM(L454)="neutral", 2,
  TRIM(L454)="negative", 1
)</f>
        <v>1</v>
      </c>
      <c r="N454" t="s">
        <v>31</v>
      </c>
      <c r="O454" t="s">
        <v>48</v>
      </c>
      <c r="P454" t="s">
        <v>20</v>
      </c>
    </row>
    <row r="455" spans="1:16" x14ac:dyDescent="0.3">
      <c r="A455">
        <v>1454</v>
      </c>
      <c r="B455" t="s">
        <v>581</v>
      </c>
      <c r="C455" s="1">
        <v>45173.697222222225</v>
      </c>
      <c r="D455" t="s">
        <v>37</v>
      </c>
      <c r="E455" t="str">
        <f t="shared" si="7"/>
        <v>Not Backlog</v>
      </c>
      <c r="F455" t="s">
        <v>299</v>
      </c>
      <c r="G455" t="s">
        <v>27</v>
      </c>
      <c r="H455" t="s">
        <v>1589</v>
      </c>
      <c r="I455" t="str">
        <f>IF(Table2_1[[#This Row],[Order Status]]="Completed", IF(Table2_1[[#This Row],[Delays (min)]]&gt;10,"Delayed", "On Time"), IF(Table2_1[[#This Row],[Order Status]]="In Progress", IF(Table2_1[[#This Row],[Delays (min)]]&gt;10,"Delayed","In Progress"),""))</f>
        <v>In Progress</v>
      </c>
      <c r="J455">
        <v>79</v>
      </c>
      <c r="K455">
        <v>3</v>
      </c>
      <c r="L455" t="s">
        <v>17</v>
      </c>
      <c r="M455" cm="1">
        <f t="array" ref="M455">_xlfn.IFS(
  TRIM(L455)="positive", 3,
  TRIM(L455)="neutral", 2,
  TRIM(L455)="negative", 1
)</f>
        <v>2</v>
      </c>
      <c r="N455" t="s">
        <v>24</v>
      </c>
      <c r="O455" t="s">
        <v>48</v>
      </c>
      <c r="P455" t="s">
        <v>35</v>
      </c>
    </row>
    <row r="456" spans="1:16" x14ac:dyDescent="0.3">
      <c r="A456">
        <v>1455</v>
      </c>
      <c r="B456" t="s">
        <v>582</v>
      </c>
      <c r="C456" s="1">
        <v>45174.680555555555</v>
      </c>
      <c r="D456" t="s">
        <v>14</v>
      </c>
      <c r="E456" t="str">
        <f t="shared" si="7"/>
        <v>Not Backlog</v>
      </c>
      <c r="F456" t="s">
        <v>82</v>
      </c>
      <c r="G456" t="s">
        <v>16</v>
      </c>
      <c r="H456" t="s">
        <v>1587</v>
      </c>
      <c r="I456" t="str">
        <f>IF(Table2_1[[#This Row],[Order Status]]="Completed", IF(Table2_1[[#This Row],[Delays (min)]]&gt;10,"Delayed", "On Time"), IF(Table2_1[[#This Row],[Order Status]]="In Progress", IF(Table2_1[[#This Row],[Delays (min)]]&gt;10,"Delayed","In Progress"),""))</f>
        <v>Delayed</v>
      </c>
      <c r="J456">
        <v>182</v>
      </c>
      <c r="K456">
        <v>15</v>
      </c>
      <c r="L456" t="s">
        <v>28</v>
      </c>
      <c r="M456" cm="1">
        <f t="array" ref="M456">_xlfn.IFS(
  TRIM(L456)="positive", 3,
  TRIM(L456)="neutral", 2,
  TRIM(L456)="negative", 1
)</f>
        <v>1</v>
      </c>
      <c r="N456" t="s">
        <v>39</v>
      </c>
      <c r="O456" t="s">
        <v>19</v>
      </c>
      <c r="P456" t="s">
        <v>20</v>
      </c>
    </row>
    <row r="457" spans="1:16" x14ac:dyDescent="0.3">
      <c r="A457">
        <v>1456</v>
      </c>
      <c r="B457" t="s">
        <v>583</v>
      </c>
      <c r="C457" s="1">
        <v>45174.57708333333</v>
      </c>
      <c r="D457" t="s">
        <v>37</v>
      </c>
      <c r="E457" t="str">
        <f t="shared" si="7"/>
        <v>Backlog</v>
      </c>
      <c r="F457" t="s">
        <v>82</v>
      </c>
      <c r="G457" t="s">
        <v>27</v>
      </c>
      <c r="H457" t="s">
        <v>1589</v>
      </c>
      <c r="I457" t="str">
        <f>IF(Table2_1[[#This Row],[Order Status]]="Completed", IF(Table2_1[[#This Row],[Delays (min)]]&gt;10,"Delayed", "On Time"), IF(Table2_1[[#This Row],[Order Status]]="In Progress", IF(Table2_1[[#This Row],[Delays (min)]]&gt;10,"Delayed","In Progress"),""))</f>
        <v>Delayed</v>
      </c>
      <c r="J457">
        <v>212</v>
      </c>
      <c r="K457">
        <v>20</v>
      </c>
      <c r="L457" t="s">
        <v>17</v>
      </c>
      <c r="M457" cm="1">
        <f t="array" ref="M457">_xlfn.IFS(
  TRIM(L457)="positive", 3,
  TRIM(L457)="neutral", 2,
  TRIM(L457)="negative", 1
)</f>
        <v>2</v>
      </c>
      <c r="N457" t="s">
        <v>18</v>
      </c>
      <c r="O457" t="s">
        <v>48</v>
      </c>
      <c r="P457" t="s">
        <v>35</v>
      </c>
    </row>
    <row r="458" spans="1:16" x14ac:dyDescent="0.3">
      <c r="A458">
        <v>1457</v>
      </c>
      <c r="B458" t="s">
        <v>584</v>
      </c>
      <c r="C458" s="1">
        <v>45176.334722222222</v>
      </c>
      <c r="D458" t="s">
        <v>37</v>
      </c>
      <c r="E458" t="str">
        <f t="shared" si="7"/>
        <v>Backlog</v>
      </c>
      <c r="F458" t="s">
        <v>166</v>
      </c>
      <c r="G458" t="s">
        <v>27</v>
      </c>
      <c r="H458" t="s">
        <v>1586</v>
      </c>
      <c r="I458" t="str">
        <f>IF(Table2_1[[#This Row],[Order Status]]="Completed", IF(Table2_1[[#This Row],[Delays (min)]]&gt;10,"Delayed", "On Time"), IF(Table2_1[[#This Row],[Order Status]]="In Progress", IF(Table2_1[[#This Row],[Delays (min)]]&gt;10,"Delayed","In Progress"),""))</f>
        <v>Delayed</v>
      </c>
      <c r="J458">
        <v>198</v>
      </c>
      <c r="K458">
        <v>28</v>
      </c>
      <c r="L458" t="s">
        <v>23</v>
      </c>
      <c r="M458" cm="1">
        <f t="array" ref="M458">_xlfn.IFS(
  TRIM(L458)="positive", 3,
  TRIM(L458)="neutral", 2,
  TRIM(L458)="negative", 1
)</f>
        <v>3</v>
      </c>
      <c r="N458" t="s">
        <v>31</v>
      </c>
      <c r="O458" t="s">
        <v>19</v>
      </c>
      <c r="P458" t="s">
        <v>40</v>
      </c>
    </row>
    <row r="459" spans="1:16" x14ac:dyDescent="0.3">
      <c r="A459">
        <v>1458</v>
      </c>
      <c r="B459" t="s">
        <v>585</v>
      </c>
      <c r="C459" s="1">
        <v>45175.513194444444</v>
      </c>
      <c r="D459" t="s">
        <v>37</v>
      </c>
      <c r="E459" t="str">
        <f t="shared" si="7"/>
        <v>Backlog</v>
      </c>
      <c r="F459" t="s">
        <v>115</v>
      </c>
      <c r="G459" t="s">
        <v>34</v>
      </c>
      <c r="H459" t="s">
        <v>1587</v>
      </c>
      <c r="I459" t="str">
        <f>IF(Table2_1[[#This Row],[Order Status]]="Completed", IF(Table2_1[[#This Row],[Delays (min)]]&gt;10,"Delayed", "On Time"), IF(Table2_1[[#This Row],[Order Status]]="In Progress", IF(Table2_1[[#This Row],[Delays (min)]]&gt;10,"Delayed","In Progress"),""))</f>
        <v>Delayed</v>
      </c>
      <c r="J459">
        <v>229</v>
      </c>
      <c r="K459">
        <v>27</v>
      </c>
      <c r="L459" t="s">
        <v>23</v>
      </c>
      <c r="M459" cm="1">
        <f t="array" ref="M459">_xlfn.IFS(
  TRIM(L459)="positive", 3,
  TRIM(L459)="neutral", 2,
  TRIM(L459)="negative", 1
)</f>
        <v>3</v>
      </c>
      <c r="N459" t="s">
        <v>24</v>
      </c>
      <c r="O459" t="s">
        <v>48</v>
      </c>
      <c r="P459" t="s">
        <v>35</v>
      </c>
    </row>
    <row r="460" spans="1:16" x14ac:dyDescent="0.3">
      <c r="A460">
        <v>1459</v>
      </c>
      <c r="B460" t="s">
        <v>586</v>
      </c>
      <c r="C460" s="1">
        <v>45177.52847222222</v>
      </c>
      <c r="D460" t="s">
        <v>14</v>
      </c>
      <c r="E460" t="str">
        <f t="shared" si="7"/>
        <v>Not Backlog</v>
      </c>
      <c r="F460" t="s">
        <v>149</v>
      </c>
      <c r="G460" t="s">
        <v>27</v>
      </c>
      <c r="H460" t="s">
        <v>1590</v>
      </c>
      <c r="I460" t="str">
        <f>IF(Table2_1[[#This Row],[Order Status]]="Completed", IF(Table2_1[[#This Row],[Delays (min)]]&gt;10,"Delayed", "On Time"), IF(Table2_1[[#This Row],[Order Status]]="In Progress", IF(Table2_1[[#This Row],[Delays (min)]]&gt;10,"Delayed","In Progress"),""))</f>
        <v>On Time</v>
      </c>
      <c r="J460">
        <v>141</v>
      </c>
      <c r="K460">
        <v>9</v>
      </c>
      <c r="L460" t="s">
        <v>23</v>
      </c>
      <c r="M460" cm="1">
        <f t="array" ref="M460">_xlfn.IFS(
  TRIM(L460)="positive", 3,
  TRIM(L460)="neutral", 2,
  TRIM(L460)="negative", 1
)</f>
        <v>3</v>
      </c>
      <c r="N460" t="s">
        <v>24</v>
      </c>
      <c r="O460" t="s">
        <v>1591</v>
      </c>
      <c r="P460" t="s">
        <v>20</v>
      </c>
    </row>
    <row r="461" spans="1:16" x14ac:dyDescent="0.3">
      <c r="A461">
        <v>1460</v>
      </c>
      <c r="B461" t="s">
        <v>587</v>
      </c>
      <c r="C461" s="1">
        <v>45172.574305555558</v>
      </c>
      <c r="D461" t="s">
        <v>14</v>
      </c>
      <c r="E461" t="str">
        <f t="shared" si="7"/>
        <v>Not Backlog</v>
      </c>
      <c r="F461" t="s">
        <v>161</v>
      </c>
      <c r="G461" t="s">
        <v>34</v>
      </c>
      <c r="H461" t="s">
        <v>1589</v>
      </c>
      <c r="I461" t="str">
        <f>IF(Table2_1[[#This Row],[Order Status]]="Completed", IF(Table2_1[[#This Row],[Delays (min)]]&gt;10,"Delayed", "On Time"), IF(Table2_1[[#This Row],[Order Status]]="In Progress", IF(Table2_1[[#This Row],[Delays (min)]]&gt;10,"Delayed","In Progress"),""))</f>
        <v>Delayed</v>
      </c>
      <c r="J461">
        <v>60</v>
      </c>
      <c r="K461">
        <v>21</v>
      </c>
      <c r="L461" t="s">
        <v>17</v>
      </c>
      <c r="M461" cm="1">
        <f t="array" ref="M461">_xlfn.IFS(
  TRIM(L461)="positive", 3,
  TRIM(L461)="neutral", 2,
  TRIM(L461)="negative", 1
)</f>
        <v>2</v>
      </c>
      <c r="N461" t="s">
        <v>39</v>
      </c>
      <c r="O461" t="s">
        <v>19</v>
      </c>
      <c r="P461" t="s">
        <v>20</v>
      </c>
    </row>
    <row r="462" spans="1:16" x14ac:dyDescent="0.3">
      <c r="A462">
        <v>1461</v>
      </c>
      <c r="B462" t="s">
        <v>588</v>
      </c>
      <c r="C462" s="1">
        <v>45171.495833333334</v>
      </c>
      <c r="D462" t="s">
        <v>37</v>
      </c>
      <c r="E462" t="str">
        <f t="shared" si="7"/>
        <v>Backlog</v>
      </c>
      <c r="F462" t="s">
        <v>98</v>
      </c>
      <c r="G462" t="s">
        <v>27</v>
      </c>
      <c r="H462" t="s">
        <v>1588</v>
      </c>
      <c r="I462" t="str">
        <f>IF(Table2_1[[#This Row],[Order Status]]="Completed", IF(Table2_1[[#This Row],[Delays (min)]]&gt;10,"Delayed", "On Time"), IF(Table2_1[[#This Row],[Order Status]]="In Progress", IF(Table2_1[[#This Row],[Delays (min)]]&gt;10,"Delayed","In Progress"),""))</f>
        <v>Delayed</v>
      </c>
      <c r="J462">
        <v>174</v>
      </c>
      <c r="K462">
        <v>19</v>
      </c>
      <c r="L462" t="s">
        <v>23</v>
      </c>
      <c r="M462" cm="1">
        <f t="array" ref="M462">_xlfn.IFS(
  TRIM(L462)="positive", 3,
  TRIM(L462)="neutral", 2,
  TRIM(L462)="negative", 1
)</f>
        <v>3</v>
      </c>
      <c r="N462" t="s">
        <v>24</v>
      </c>
      <c r="O462" t="s">
        <v>19</v>
      </c>
      <c r="P462" t="s">
        <v>40</v>
      </c>
    </row>
    <row r="463" spans="1:16" x14ac:dyDescent="0.3">
      <c r="A463">
        <v>1462</v>
      </c>
      <c r="B463" t="s">
        <v>589</v>
      </c>
      <c r="C463" s="1">
        <v>45173.380555555559</v>
      </c>
      <c r="D463" t="s">
        <v>14</v>
      </c>
      <c r="E463" t="str">
        <f t="shared" si="7"/>
        <v>Not Backlog</v>
      </c>
      <c r="F463" t="s">
        <v>155</v>
      </c>
      <c r="G463" t="s">
        <v>16</v>
      </c>
      <c r="H463" t="s">
        <v>1586</v>
      </c>
      <c r="I463" t="str">
        <f>IF(Table2_1[[#This Row],[Order Status]]="Completed", IF(Table2_1[[#This Row],[Delays (min)]]&gt;10,"Delayed", "On Time"), IF(Table2_1[[#This Row],[Order Status]]="In Progress", IF(Table2_1[[#This Row],[Delays (min)]]&gt;10,"Delayed","In Progress"),""))</f>
        <v>On Time</v>
      </c>
      <c r="J463">
        <v>122</v>
      </c>
      <c r="K463">
        <v>0</v>
      </c>
      <c r="L463" t="s">
        <v>17</v>
      </c>
      <c r="M463" cm="1">
        <f t="array" ref="M463">_xlfn.IFS(
  TRIM(L463)="positive", 3,
  TRIM(L463)="neutral", 2,
  TRIM(L463)="negative", 1
)</f>
        <v>2</v>
      </c>
      <c r="N463" t="s">
        <v>39</v>
      </c>
      <c r="O463" t="s">
        <v>1591</v>
      </c>
      <c r="P463" t="s">
        <v>40</v>
      </c>
    </row>
    <row r="464" spans="1:16" x14ac:dyDescent="0.3">
      <c r="A464">
        <v>1463</v>
      </c>
      <c r="B464" t="s">
        <v>590</v>
      </c>
      <c r="C464" s="1">
        <v>45177.457638888889</v>
      </c>
      <c r="D464" t="s">
        <v>37</v>
      </c>
      <c r="E464" t="str">
        <f t="shared" si="7"/>
        <v>Backlog</v>
      </c>
      <c r="F464" t="s">
        <v>463</v>
      </c>
      <c r="G464" t="s">
        <v>34</v>
      </c>
      <c r="H464" t="s">
        <v>1589</v>
      </c>
      <c r="I464" t="str">
        <f>IF(Table2_1[[#This Row],[Order Status]]="Completed", IF(Table2_1[[#This Row],[Delays (min)]]&gt;10,"Delayed", "On Time"), IF(Table2_1[[#This Row],[Order Status]]="In Progress", IF(Table2_1[[#This Row],[Delays (min)]]&gt;10,"Delayed","In Progress"),""))</f>
        <v>Delayed</v>
      </c>
      <c r="J464">
        <v>176</v>
      </c>
      <c r="K464">
        <v>29</v>
      </c>
      <c r="L464" t="s">
        <v>28</v>
      </c>
      <c r="M464" cm="1">
        <f t="array" ref="M464">_xlfn.IFS(
  TRIM(L464)="positive", 3,
  TRIM(L464)="neutral", 2,
  TRIM(L464)="negative", 1
)</f>
        <v>1</v>
      </c>
      <c r="N464" t="s">
        <v>18</v>
      </c>
      <c r="O464" t="s">
        <v>1591</v>
      </c>
      <c r="P464" t="s">
        <v>40</v>
      </c>
    </row>
    <row r="465" spans="1:16" x14ac:dyDescent="0.3">
      <c r="A465">
        <v>1464</v>
      </c>
      <c r="B465" t="s">
        <v>591</v>
      </c>
      <c r="C465" s="1">
        <v>45177.53402777778</v>
      </c>
      <c r="D465" t="s">
        <v>14</v>
      </c>
      <c r="E465" t="str">
        <f t="shared" si="7"/>
        <v>Not Backlog</v>
      </c>
      <c r="F465" t="s">
        <v>306</v>
      </c>
      <c r="G465" t="s">
        <v>16</v>
      </c>
      <c r="H465" t="s">
        <v>1588</v>
      </c>
      <c r="I465" t="str">
        <f>IF(Table2_1[[#This Row],[Order Status]]="Completed", IF(Table2_1[[#This Row],[Delays (min)]]&gt;10,"Delayed", "On Time"), IF(Table2_1[[#This Row],[Order Status]]="In Progress", IF(Table2_1[[#This Row],[Delays (min)]]&gt;10,"Delayed","In Progress"),""))</f>
        <v>On Time</v>
      </c>
      <c r="J465">
        <v>95</v>
      </c>
      <c r="K465">
        <v>10</v>
      </c>
      <c r="L465" t="s">
        <v>17</v>
      </c>
      <c r="M465" cm="1">
        <f t="array" ref="M465">_xlfn.IFS(
  TRIM(L465)="positive", 3,
  TRIM(L465)="neutral", 2,
  TRIM(L465)="negative", 1
)</f>
        <v>2</v>
      </c>
      <c r="N465" t="s">
        <v>39</v>
      </c>
      <c r="O465" t="s">
        <v>1591</v>
      </c>
      <c r="P465" t="s">
        <v>40</v>
      </c>
    </row>
    <row r="466" spans="1:16" x14ac:dyDescent="0.3">
      <c r="A466">
        <v>1465</v>
      </c>
      <c r="B466" t="s">
        <v>592</v>
      </c>
      <c r="C466" s="1">
        <v>45177.394444444442</v>
      </c>
      <c r="D466" t="s">
        <v>37</v>
      </c>
      <c r="E466" t="str">
        <f t="shared" si="7"/>
        <v>Not Backlog</v>
      </c>
      <c r="F466" t="s">
        <v>405</v>
      </c>
      <c r="G466" t="s">
        <v>16</v>
      </c>
      <c r="H466" t="s">
        <v>1589</v>
      </c>
      <c r="I466" t="str">
        <f>IF(Table2_1[[#This Row],[Order Status]]="Completed", IF(Table2_1[[#This Row],[Delays (min)]]&gt;10,"Delayed", "On Time"), IF(Table2_1[[#This Row],[Order Status]]="In Progress", IF(Table2_1[[#This Row],[Delays (min)]]&gt;10,"Delayed","In Progress"),""))</f>
        <v>In Progress</v>
      </c>
      <c r="J466">
        <v>80</v>
      </c>
      <c r="K466">
        <v>9</v>
      </c>
      <c r="L466" t="s">
        <v>17</v>
      </c>
      <c r="M466" cm="1">
        <f t="array" ref="M466">_xlfn.IFS(
  TRIM(L466)="positive", 3,
  TRIM(L466)="neutral", 2,
  TRIM(L466)="negative", 1
)</f>
        <v>2</v>
      </c>
      <c r="N466" t="s">
        <v>39</v>
      </c>
      <c r="O466" t="s">
        <v>1591</v>
      </c>
      <c r="P466" t="s">
        <v>20</v>
      </c>
    </row>
    <row r="467" spans="1:16" x14ac:dyDescent="0.3">
      <c r="A467">
        <v>1466</v>
      </c>
      <c r="B467" t="s">
        <v>593</v>
      </c>
      <c r="C467" s="1">
        <v>45173.616666666669</v>
      </c>
      <c r="D467" t="s">
        <v>37</v>
      </c>
      <c r="E467" t="str">
        <f t="shared" si="7"/>
        <v>Not Backlog</v>
      </c>
      <c r="F467" t="s">
        <v>30</v>
      </c>
      <c r="G467" t="s">
        <v>16</v>
      </c>
      <c r="H467" t="s">
        <v>1587</v>
      </c>
      <c r="I467" t="str">
        <f>IF(Table2_1[[#This Row],[Order Status]]="Completed", IF(Table2_1[[#This Row],[Delays (min)]]&gt;10,"Delayed", "On Time"), IF(Table2_1[[#This Row],[Order Status]]="In Progress", IF(Table2_1[[#This Row],[Delays (min)]]&gt;10,"Delayed","In Progress"),""))</f>
        <v>In Progress</v>
      </c>
      <c r="J467">
        <v>178</v>
      </c>
      <c r="K467">
        <v>2</v>
      </c>
      <c r="L467" t="s">
        <v>17</v>
      </c>
      <c r="M467" cm="1">
        <f t="array" ref="M467">_xlfn.IFS(
  TRIM(L467)="positive", 3,
  TRIM(L467)="neutral", 2,
  TRIM(L467)="negative", 1
)</f>
        <v>2</v>
      </c>
      <c r="N467" t="s">
        <v>39</v>
      </c>
      <c r="O467" t="s">
        <v>1591</v>
      </c>
      <c r="P467" t="s">
        <v>35</v>
      </c>
    </row>
    <row r="468" spans="1:16" x14ac:dyDescent="0.3">
      <c r="A468">
        <v>1467</v>
      </c>
      <c r="B468" t="s">
        <v>594</v>
      </c>
      <c r="C468" s="1">
        <v>45174.487500000003</v>
      </c>
      <c r="D468" t="s">
        <v>37</v>
      </c>
      <c r="E468" t="str">
        <f t="shared" si="7"/>
        <v>Backlog</v>
      </c>
      <c r="F468" t="s">
        <v>174</v>
      </c>
      <c r="G468" t="s">
        <v>34</v>
      </c>
      <c r="H468" t="s">
        <v>1586</v>
      </c>
      <c r="I468" t="str">
        <f>IF(Table2_1[[#This Row],[Order Status]]="Completed", IF(Table2_1[[#This Row],[Delays (min)]]&gt;10,"Delayed", "On Time"), IF(Table2_1[[#This Row],[Order Status]]="In Progress", IF(Table2_1[[#This Row],[Delays (min)]]&gt;10,"Delayed","In Progress"),""))</f>
        <v>Delayed</v>
      </c>
      <c r="J468">
        <v>207</v>
      </c>
      <c r="K468">
        <v>18</v>
      </c>
      <c r="L468" t="s">
        <v>23</v>
      </c>
      <c r="M468" cm="1">
        <f t="array" ref="M468">_xlfn.IFS(
  TRIM(L468)="positive", 3,
  TRIM(L468)="neutral", 2,
  TRIM(L468)="negative", 1
)</f>
        <v>3</v>
      </c>
      <c r="N468" t="s">
        <v>39</v>
      </c>
      <c r="O468" t="s">
        <v>48</v>
      </c>
      <c r="P468" t="s">
        <v>40</v>
      </c>
    </row>
    <row r="469" spans="1:16" x14ac:dyDescent="0.3">
      <c r="A469">
        <v>1468</v>
      </c>
      <c r="B469" t="s">
        <v>595</v>
      </c>
      <c r="C469" s="1">
        <v>45172.438194444447</v>
      </c>
      <c r="D469" t="s">
        <v>37</v>
      </c>
      <c r="E469" t="str">
        <f t="shared" si="7"/>
        <v>Backlog</v>
      </c>
      <c r="F469" t="s">
        <v>153</v>
      </c>
      <c r="G469" t="s">
        <v>34</v>
      </c>
      <c r="H469" t="s">
        <v>1589</v>
      </c>
      <c r="I469" t="str">
        <f>IF(Table2_1[[#This Row],[Order Status]]="Completed", IF(Table2_1[[#This Row],[Delays (min)]]&gt;10,"Delayed", "On Time"), IF(Table2_1[[#This Row],[Order Status]]="In Progress", IF(Table2_1[[#This Row],[Delays (min)]]&gt;10,"Delayed","In Progress"),""))</f>
        <v>Delayed</v>
      </c>
      <c r="J469">
        <v>78</v>
      </c>
      <c r="K469">
        <v>15</v>
      </c>
      <c r="L469" t="s">
        <v>23</v>
      </c>
      <c r="M469" cm="1">
        <f t="array" ref="M469">_xlfn.IFS(
  TRIM(L469)="positive", 3,
  TRIM(L469)="neutral", 2,
  TRIM(L469)="negative", 1
)</f>
        <v>3</v>
      </c>
      <c r="N469" t="s">
        <v>18</v>
      </c>
      <c r="O469" t="s">
        <v>19</v>
      </c>
      <c r="P469" t="s">
        <v>40</v>
      </c>
    </row>
    <row r="470" spans="1:16" x14ac:dyDescent="0.3">
      <c r="A470">
        <v>1469</v>
      </c>
      <c r="B470" t="s">
        <v>596</v>
      </c>
      <c r="C470" s="1">
        <v>45176.341666666667</v>
      </c>
      <c r="D470" t="s">
        <v>14</v>
      </c>
      <c r="E470" t="str">
        <f t="shared" si="7"/>
        <v>Not Backlog</v>
      </c>
      <c r="F470" t="s">
        <v>86</v>
      </c>
      <c r="G470" t="s">
        <v>16</v>
      </c>
      <c r="H470" t="s">
        <v>1586</v>
      </c>
      <c r="I470" t="str">
        <f>IF(Table2_1[[#This Row],[Order Status]]="Completed", IF(Table2_1[[#This Row],[Delays (min)]]&gt;10,"Delayed", "On Time"), IF(Table2_1[[#This Row],[Order Status]]="In Progress", IF(Table2_1[[#This Row],[Delays (min)]]&gt;10,"Delayed","In Progress"),""))</f>
        <v>On Time</v>
      </c>
      <c r="J470">
        <v>70</v>
      </c>
      <c r="K470">
        <v>8</v>
      </c>
      <c r="L470" t="s">
        <v>28</v>
      </c>
      <c r="M470" cm="1">
        <f t="array" ref="M470">_xlfn.IFS(
  TRIM(L470)="positive", 3,
  TRIM(L470)="neutral", 2,
  TRIM(L470)="negative", 1
)</f>
        <v>1</v>
      </c>
      <c r="N470" t="s">
        <v>43</v>
      </c>
      <c r="O470" t="s">
        <v>19</v>
      </c>
      <c r="P470" t="s">
        <v>35</v>
      </c>
    </row>
    <row r="471" spans="1:16" x14ac:dyDescent="0.3">
      <c r="A471">
        <v>1470</v>
      </c>
      <c r="B471" t="s">
        <v>597</v>
      </c>
      <c r="C471" s="1">
        <v>45171.452777777777</v>
      </c>
      <c r="D471" t="s">
        <v>14</v>
      </c>
      <c r="E471" t="str">
        <f t="shared" si="7"/>
        <v>Not Backlog</v>
      </c>
      <c r="F471" t="s">
        <v>272</v>
      </c>
      <c r="G471" t="s">
        <v>34</v>
      </c>
      <c r="H471" t="s">
        <v>1589</v>
      </c>
      <c r="I471" t="str">
        <f>IF(Table2_1[[#This Row],[Order Status]]="Completed", IF(Table2_1[[#This Row],[Delays (min)]]&gt;10,"Delayed", "On Time"), IF(Table2_1[[#This Row],[Order Status]]="In Progress", IF(Table2_1[[#This Row],[Delays (min)]]&gt;10,"Delayed","In Progress"),""))</f>
        <v>Delayed</v>
      </c>
      <c r="J471">
        <v>86</v>
      </c>
      <c r="K471">
        <v>18</v>
      </c>
      <c r="L471" t="s">
        <v>23</v>
      </c>
      <c r="M471" cm="1">
        <f t="array" ref="M471">_xlfn.IFS(
  TRIM(L471)="positive", 3,
  TRIM(L471)="neutral", 2,
  TRIM(L471)="negative", 1
)</f>
        <v>3</v>
      </c>
      <c r="N471" t="s">
        <v>39</v>
      </c>
      <c r="O471" t="s">
        <v>1591</v>
      </c>
      <c r="P471" t="s">
        <v>35</v>
      </c>
    </row>
    <row r="472" spans="1:16" x14ac:dyDescent="0.3">
      <c r="A472">
        <v>1471</v>
      </c>
      <c r="B472" t="s">
        <v>598</v>
      </c>
      <c r="C472" s="1">
        <v>45170.640277777777</v>
      </c>
      <c r="D472" t="s">
        <v>14</v>
      </c>
      <c r="E472" t="str">
        <f t="shared" si="7"/>
        <v>Not Backlog</v>
      </c>
      <c r="F472" t="s">
        <v>267</v>
      </c>
      <c r="G472" t="s">
        <v>16</v>
      </c>
      <c r="H472" t="s">
        <v>1586</v>
      </c>
      <c r="I472" t="str">
        <f>IF(Table2_1[[#This Row],[Order Status]]="Completed", IF(Table2_1[[#This Row],[Delays (min)]]&gt;10,"Delayed", "On Time"), IF(Table2_1[[#This Row],[Order Status]]="In Progress", IF(Table2_1[[#This Row],[Delays (min)]]&gt;10,"Delayed","In Progress"),""))</f>
        <v>On Time</v>
      </c>
      <c r="J472">
        <v>204</v>
      </c>
      <c r="K472">
        <v>8</v>
      </c>
      <c r="L472" t="s">
        <v>23</v>
      </c>
      <c r="M472" cm="1">
        <f t="array" ref="M472">_xlfn.IFS(
  TRIM(L472)="positive", 3,
  TRIM(L472)="neutral", 2,
  TRIM(L472)="negative", 1
)</f>
        <v>3</v>
      </c>
      <c r="N472" t="s">
        <v>24</v>
      </c>
      <c r="O472" t="s">
        <v>48</v>
      </c>
      <c r="P472" t="s">
        <v>20</v>
      </c>
    </row>
    <row r="473" spans="1:16" x14ac:dyDescent="0.3">
      <c r="A473">
        <v>1472</v>
      </c>
      <c r="B473" t="s">
        <v>599</v>
      </c>
      <c r="C473" s="1">
        <v>45171.668749999997</v>
      </c>
      <c r="D473" t="s">
        <v>37</v>
      </c>
      <c r="E473" t="str">
        <f t="shared" si="7"/>
        <v>Not Backlog</v>
      </c>
      <c r="F473" t="s">
        <v>182</v>
      </c>
      <c r="G473" t="s">
        <v>34</v>
      </c>
      <c r="H473" t="s">
        <v>1586</v>
      </c>
      <c r="I473" t="str">
        <f>IF(Table2_1[[#This Row],[Order Status]]="Completed", IF(Table2_1[[#This Row],[Delays (min)]]&gt;10,"Delayed", "On Time"), IF(Table2_1[[#This Row],[Order Status]]="In Progress", IF(Table2_1[[#This Row],[Delays (min)]]&gt;10,"Delayed","In Progress"),""))</f>
        <v>In Progress</v>
      </c>
      <c r="J473">
        <v>204</v>
      </c>
      <c r="K473">
        <v>5</v>
      </c>
      <c r="L473" t="s">
        <v>28</v>
      </c>
      <c r="M473" cm="1">
        <f t="array" ref="M473">_xlfn.IFS(
  TRIM(L473)="positive", 3,
  TRIM(L473)="neutral", 2,
  TRIM(L473)="negative", 1
)</f>
        <v>1</v>
      </c>
      <c r="N473" t="s">
        <v>31</v>
      </c>
      <c r="O473" t="s">
        <v>1591</v>
      </c>
      <c r="P473" t="s">
        <v>35</v>
      </c>
    </row>
    <row r="474" spans="1:16" x14ac:dyDescent="0.3">
      <c r="A474">
        <v>1473</v>
      </c>
      <c r="B474" t="s">
        <v>455</v>
      </c>
      <c r="C474" s="1">
        <v>45170.59375</v>
      </c>
      <c r="D474" t="s">
        <v>37</v>
      </c>
      <c r="E474" t="str">
        <f t="shared" si="7"/>
        <v>Backlog</v>
      </c>
      <c r="F474" t="s">
        <v>98</v>
      </c>
      <c r="G474" t="s">
        <v>27</v>
      </c>
      <c r="H474" t="s">
        <v>1590</v>
      </c>
      <c r="I474" t="str">
        <f>IF(Table2_1[[#This Row],[Order Status]]="Completed", IF(Table2_1[[#This Row],[Delays (min)]]&gt;10,"Delayed", "On Time"), IF(Table2_1[[#This Row],[Order Status]]="In Progress", IF(Table2_1[[#This Row],[Delays (min)]]&gt;10,"Delayed","In Progress"),""))</f>
        <v>Delayed</v>
      </c>
      <c r="J474">
        <v>104</v>
      </c>
      <c r="K474">
        <v>19</v>
      </c>
      <c r="L474" t="s">
        <v>23</v>
      </c>
      <c r="M474" cm="1">
        <f t="array" ref="M474">_xlfn.IFS(
  TRIM(L474)="positive", 3,
  TRIM(L474)="neutral", 2,
  TRIM(L474)="negative", 1
)</f>
        <v>3</v>
      </c>
      <c r="N474" t="s">
        <v>24</v>
      </c>
      <c r="O474" t="s">
        <v>19</v>
      </c>
      <c r="P474" t="s">
        <v>35</v>
      </c>
    </row>
    <row r="475" spans="1:16" x14ac:dyDescent="0.3">
      <c r="A475">
        <v>1474</v>
      </c>
      <c r="B475" t="s">
        <v>600</v>
      </c>
      <c r="C475" s="1">
        <v>45173.51458333333</v>
      </c>
      <c r="D475" t="s">
        <v>37</v>
      </c>
      <c r="E475" t="str">
        <f t="shared" si="7"/>
        <v>Backlog</v>
      </c>
      <c r="F475" t="s">
        <v>50</v>
      </c>
      <c r="G475" t="s">
        <v>27</v>
      </c>
      <c r="H475" t="s">
        <v>1586</v>
      </c>
      <c r="I475" t="str">
        <f>IF(Table2_1[[#This Row],[Order Status]]="Completed", IF(Table2_1[[#This Row],[Delays (min)]]&gt;10,"Delayed", "On Time"), IF(Table2_1[[#This Row],[Order Status]]="In Progress", IF(Table2_1[[#This Row],[Delays (min)]]&gt;10,"Delayed","In Progress"),""))</f>
        <v>Delayed</v>
      </c>
      <c r="J475">
        <v>97</v>
      </c>
      <c r="K475">
        <v>23</v>
      </c>
      <c r="L475" t="s">
        <v>28</v>
      </c>
      <c r="M475" cm="1">
        <f t="array" ref="M475">_xlfn.IFS(
  TRIM(L475)="positive", 3,
  TRIM(L475)="neutral", 2,
  TRIM(L475)="negative", 1
)</f>
        <v>1</v>
      </c>
      <c r="N475" t="s">
        <v>39</v>
      </c>
      <c r="O475" t="s">
        <v>48</v>
      </c>
      <c r="P475" t="s">
        <v>40</v>
      </c>
    </row>
    <row r="476" spans="1:16" x14ac:dyDescent="0.3">
      <c r="A476">
        <v>1475</v>
      </c>
      <c r="B476" t="s">
        <v>601</v>
      </c>
      <c r="C476" s="1">
        <v>45173.35</v>
      </c>
      <c r="D476" t="s">
        <v>14</v>
      </c>
      <c r="E476" t="str">
        <f t="shared" si="7"/>
        <v>Not Backlog</v>
      </c>
      <c r="F476" t="s">
        <v>68</v>
      </c>
      <c r="G476" t="s">
        <v>16</v>
      </c>
      <c r="H476" t="s">
        <v>1590</v>
      </c>
      <c r="I476" t="str">
        <f>IF(Table2_1[[#This Row],[Order Status]]="Completed", IF(Table2_1[[#This Row],[Delays (min)]]&gt;10,"Delayed", "On Time"), IF(Table2_1[[#This Row],[Order Status]]="In Progress", IF(Table2_1[[#This Row],[Delays (min)]]&gt;10,"Delayed","In Progress"),""))</f>
        <v>On Time</v>
      </c>
      <c r="J476">
        <v>79</v>
      </c>
      <c r="K476">
        <v>10</v>
      </c>
      <c r="L476" t="s">
        <v>17</v>
      </c>
      <c r="M476" cm="1">
        <f t="array" ref="M476">_xlfn.IFS(
  TRIM(L476)="positive", 3,
  TRIM(L476)="neutral", 2,
  TRIM(L476)="negative", 1
)</f>
        <v>2</v>
      </c>
      <c r="N476" t="s">
        <v>24</v>
      </c>
      <c r="O476" t="s">
        <v>48</v>
      </c>
      <c r="P476" t="s">
        <v>20</v>
      </c>
    </row>
    <row r="477" spans="1:16" x14ac:dyDescent="0.3">
      <c r="A477">
        <v>1476</v>
      </c>
      <c r="B477" t="s">
        <v>602</v>
      </c>
      <c r="C477" s="1">
        <v>45172.573611111111</v>
      </c>
      <c r="D477" t="s">
        <v>14</v>
      </c>
      <c r="E477" t="str">
        <f t="shared" si="7"/>
        <v>Not Backlog</v>
      </c>
      <c r="F477" t="s">
        <v>350</v>
      </c>
      <c r="G477" t="s">
        <v>16</v>
      </c>
      <c r="H477" t="s">
        <v>1589</v>
      </c>
      <c r="I477" t="str">
        <f>IF(Table2_1[[#This Row],[Order Status]]="Completed", IF(Table2_1[[#This Row],[Delays (min)]]&gt;10,"Delayed", "On Time"), IF(Table2_1[[#This Row],[Order Status]]="In Progress", IF(Table2_1[[#This Row],[Delays (min)]]&gt;10,"Delayed","In Progress"),""))</f>
        <v>Delayed</v>
      </c>
      <c r="J477">
        <v>71</v>
      </c>
      <c r="K477">
        <v>14</v>
      </c>
      <c r="L477" t="s">
        <v>17</v>
      </c>
      <c r="M477" cm="1">
        <f t="array" ref="M477">_xlfn.IFS(
  TRIM(L477)="positive", 3,
  TRIM(L477)="neutral", 2,
  TRIM(L477)="negative", 1
)</f>
        <v>2</v>
      </c>
      <c r="N477" t="s">
        <v>24</v>
      </c>
      <c r="O477" t="s">
        <v>1591</v>
      </c>
      <c r="P477" t="s">
        <v>40</v>
      </c>
    </row>
    <row r="478" spans="1:16" x14ac:dyDescent="0.3">
      <c r="A478">
        <v>1477</v>
      </c>
      <c r="B478" t="s">
        <v>603</v>
      </c>
      <c r="C478" s="1">
        <v>45173.527083333334</v>
      </c>
      <c r="D478" t="s">
        <v>37</v>
      </c>
      <c r="E478" t="str">
        <f t="shared" si="7"/>
        <v>Backlog</v>
      </c>
      <c r="F478" t="s">
        <v>117</v>
      </c>
      <c r="G478" t="s">
        <v>34</v>
      </c>
      <c r="H478" t="s">
        <v>1588</v>
      </c>
      <c r="I478" t="str">
        <f>IF(Table2_1[[#This Row],[Order Status]]="Completed", IF(Table2_1[[#This Row],[Delays (min)]]&gt;10,"Delayed", "On Time"), IF(Table2_1[[#This Row],[Order Status]]="In Progress", IF(Table2_1[[#This Row],[Delays (min)]]&gt;10,"Delayed","In Progress"),""))</f>
        <v>Delayed</v>
      </c>
      <c r="J478">
        <v>178</v>
      </c>
      <c r="K478">
        <v>25</v>
      </c>
      <c r="L478" t="s">
        <v>17</v>
      </c>
      <c r="M478" cm="1">
        <f t="array" ref="M478">_xlfn.IFS(
  TRIM(L478)="positive", 3,
  TRIM(L478)="neutral", 2,
  TRIM(L478)="negative", 1
)</f>
        <v>2</v>
      </c>
      <c r="N478" t="s">
        <v>18</v>
      </c>
      <c r="O478" t="s">
        <v>19</v>
      </c>
      <c r="P478" t="s">
        <v>40</v>
      </c>
    </row>
    <row r="479" spans="1:16" x14ac:dyDescent="0.3">
      <c r="A479">
        <v>1478</v>
      </c>
      <c r="B479" t="s">
        <v>604</v>
      </c>
      <c r="C479" s="1">
        <v>45173.57916666667</v>
      </c>
      <c r="D479" t="s">
        <v>14</v>
      </c>
      <c r="E479" t="str">
        <f t="shared" si="7"/>
        <v>Not Backlog</v>
      </c>
      <c r="F479" t="s">
        <v>135</v>
      </c>
      <c r="G479" t="s">
        <v>27</v>
      </c>
      <c r="H479" t="s">
        <v>1588</v>
      </c>
      <c r="I479" t="str">
        <f>IF(Table2_1[[#This Row],[Order Status]]="Completed", IF(Table2_1[[#This Row],[Delays (min)]]&gt;10,"Delayed", "On Time"), IF(Table2_1[[#This Row],[Order Status]]="In Progress", IF(Table2_1[[#This Row],[Delays (min)]]&gt;10,"Delayed","In Progress"),""))</f>
        <v>On Time</v>
      </c>
      <c r="J479">
        <v>121</v>
      </c>
      <c r="K479">
        <v>3</v>
      </c>
      <c r="L479" t="s">
        <v>23</v>
      </c>
      <c r="M479" cm="1">
        <f t="array" ref="M479">_xlfn.IFS(
  TRIM(L479)="positive", 3,
  TRIM(L479)="neutral", 2,
  TRIM(L479)="negative", 1
)</f>
        <v>3</v>
      </c>
      <c r="N479" t="s">
        <v>18</v>
      </c>
      <c r="O479" t="s">
        <v>1591</v>
      </c>
      <c r="P479" t="s">
        <v>35</v>
      </c>
    </row>
    <row r="480" spans="1:16" x14ac:dyDescent="0.3">
      <c r="A480">
        <v>1479</v>
      </c>
      <c r="B480" t="s">
        <v>605</v>
      </c>
      <c r="C480" s="1">
        <v>45170.5</v>
      </c>
      <c r="D480" t="s">
        <v>37</v>
      </c>
      <c r="E480" t="str">
        <f t="shared" si="7"/>
        <v>Backlog</v>
      </c>
      <c r="F480" t="s">
        <v>138</v>
      </c>
      <c r="G480" t="s">
        <v>16</v>
      </c>
      <c r="H480" t="s">
        <v>1590</v>
      </c>
      <c r="I480" t="str">
        <f>IF(Table2_1[[#This Row],[Order Status]]="Completed", IF(Table2_1[[#This Row],[Delays (min)]]&gt;10,"Delayed", "On Time"), IF(Table2_1[[#This Row],[Order Status]]="In Progress", IF(Table2_1[[#This Row],[Delays (min)]]&gt;10,"Delayed","In Progress"),""))</f>
        <v>Delayed</v>
      </c>
      <c r="J480">
        <v>184</v>
      </c>
      <c r="K480">
        <v>19</v>
      </c>
      <c r="L480" t="s">
        <v>17</v>
      </c>
      <c r="M480" cm="1">
        <f t="array" ref="M480">_xlfn.IFS(
  TRIM(L480)="positive", 3,
  TRIM(L480)="neutral", 2,
  TRIM(L480)="negative", 1
)</f>
        <v>2</v>
      </c>
      <c r="N480" t="s">
        <v>18</v>
      </c>
      <c r="O480" t="s">
        <v>1591</v>
      </c>
      <c r="P480" t="s">
        <v>20</v>
      </c>
    </row>
    <row r="481" spans="1:16" x14ac:dyDescent="0.3">
      <c r="A481">
        <v>1480</v>
      </c>
      <c r="B481" t="s">
        <v>606</v>
      </c>
      <c r="C481" s="1">
        <v>45171.397222222222</v>
      </c>
      <c r="D481" t="s">
        <v>37</v>
      </c>
      <c r="E481" t="str">
        <f t="shared" si="7"/>
        <v>Backlog</v>
      </c>
      <c r="F481" t="s">
        <v>144</v>
      </c>
      <c r="G481" t="s">
        <v>27</v>
      </c>
      <c r="H481" t="s">
        <v>1588</v>
      </c>
      <c r="I481" t="str">
        <f>IF(Table2_1[[#This Row],[Order Status]]="Completed", IF(Table2_1[[#This Row],[Delays (min)]]&gt;10,"Delayed", "On Time"), IF(Table2_1[[#This Row],[Order Status]]="In Progress", IF(Table2_1[[#This Row],[Delays (min)]]&gt;10,"Delayed","In Progress"),""))</f>
        <v>Delayed</v>
      </c>
      <c r="J481">
        <v>77</v>
      </c>
      <c r="K481">
        <v>28</v>
      </c>
      <c r="L481" t="s">
        <v>17</v>
      </c>
      <c r="M481" cm="1">
        <f t="array" ref="M481">_xlfn.IFS(
  TRIM(L481)="positive", 3,
  TRIM(L481)="neutral", 2,
  TRIM(L481)="negative", 1
)</f>
        <v>2</v>
      </c>
      <c r="N481" t="s">
        <v>18</v>
      </c>
      <c r="O481" t="s">
        <v>1591</v>
      </c>
      <c r="P481" t="s">
        <v>35</v>
      </c>
    </row>
    <row r="482" spans="1:16" x14ac:dyDescent="0.3">
      <c r="A482">
        <v>1481</v>
      </c>
      <c r="B482" t="s">
        <v>607</v>
      </c>
      <c r="C482" s="1">
        <v>45177.602777777778</v>
      </c>
      <c r="D482" t="s">
        <v>37</v>
      </c>
      <c r="E482" t="str">
        <f t="shared" si="7"/>
        <v>Backlog</v>
      </c>
      <c r="F482" t="s">
        <v>38</v>
      </c>
      <c r="G482" t="s">
        <v>16</v>
      </c>
      <c r="H482" t="s">
        <v>1590</v>
      </c>
      <c r="I482" t="str">
        <f>IF(Table2_1[[#This Row],[Order Status]]="Completed", IF(Table2_1[[#This Row],[Delays (min)]]&gt;10,"Delayed", "On Time"), IF(Table2_1[[#This Row],[Order Status]]="In Progress", IF(Table2_1[[#This Row],[Delays (min)]]&gt;10,"Delayed","In Progress"),""))</f>
        <v>Delayed</v>
      </c>
      <c r="J482">
        <v>128</v>
      </c>
      <c r="K482">
        <v>13</v>
      </c>
      <c r="L482" t="s">
        <v>28</v>
      </c>
      <c r="M482" cm="1">
        <f t="array" ref="M482">_xlfn.IFS(
  TRIM(L482)="positive", 3,
  TRIM(L482)="neutral", 2,
  TRIM(L482)="negative", 1
)</f>
        <v>1</v>
      </c>
      <c r="N482" t="s">
        <v>39</v>
      </c>
      <c r="O482" t="s">
        <v>1591</v>
      </c>
      <c r="P482" t="s">
        <v>35</v>
      </c>
    </row>
    <row r="483" spans="1:16" x14ac:dyDescent="0.3">
      <c r="A483">
        <v>1482</v>
      </c>
      <c r="B483" t="s">
        <v>608</v>
      </c>
      <c r="C483" s="1">
        <v>45171.679166666669</v>
      </c>
      <c r="D483" t="s">
        <v>37</v>
      </c>
      <c r="E483" t="str">
        <f t="shared" si="7"/>
        <v>Not Backlog</v>
      </c>
      <c r="F483" t="s">
        <v>299</v>
      </c>
      <c r="G483" t="s">
        <v>16</v>
      </c>
      <c r="H483" t="s">
        <v>1587</v>
      </c>
      <c r="I483" t="str">
        <f>IF(Table2_1[[#This Row],[Order Status]]="Completed", IF(Table2_1[[#This Row],[Delays (min)]]&gt;10,"Delayed", "On Time"), IF(Table2_1[[#This Row],[Order Status]]="In Progress", IF(Table2_1[[#This Row],[Delays (min)]]&gt;10,"Delayed","In Progress"),""))</f>
        <v>In Progress</v>
      </c>
      <c r="J483">
        <v>222</v>
      </c>
      <c r="K483">
        <v>10</v>
      </c>
      <c r="L483" t="s">
        <v>17</v>
      </c>
      <c r="M483" cm="1">
        <f t="array" ref="M483">_xlfn.IFS(
  TRIM(L483)="positive", 3,
  TRIM(L483)="neutral", 2,
  TRIM(L483)="negative", 1
)</f>
        <v>2</v>
      </c>
      <c r="N483" t="s">
        <v>39</v>
      </c>
      <c r="O483" t="s">
        <v>48</v>
      </c>
      <c r="P483" t="s">
        <v>40</v>
      </c>
    </row>
    <row r="484" spans="1:16" x14ac:dyDescent="0.3">
      <c r="A484">
        <v>1483</v>
      </c>
      <c r="B484" t="s">
        <v>609</v>
      </c>
      <c r="C484" s="1">
        <v>45172.598611111112</v>
      </c>
      <c r="D484" t="s">
        <v>37</v>
      </c>
      <c r="E484" t="str">
        <f t="shared" si="7"/>
        <v>Backlog</v>
      </c>
      <c r="F484" t="s">
        <v>125</v>
      </c>
      <c r="G484" t="s">
        <v>34</v>
      </c>
      <c r="H484" t="s">
        <v>1586</v>
      </c>
      <c r="I484" t="str">
        <f>IF(Table2_1[[#This Row],[Order Status]]="Completed", IF(Table2_1[[#This Row],[Delays (min)]]&gt;10,"Delayed", "On Time"), IF(Table2_1[[#This Row],[Order Status]]="In Progress", IF(Table2_1[[#This Row],[Delays (min)]]&gt;10,"Delayed","In Progress"),""))</f>
        <v>Delayed</v>
      </c>
      <c r="J484">
        <v>69</v>
      </c>
      <c r="K484">
        <v>22</v>
      </c>
      <c r="L484" t="s">
        <v>17</v>
      </c>
      <c r="M484" cm="1">
        <f t="array" ref="M484">_xlfn.IFS(
  TRIM(L484)="positive", 3,
  TRIM(L484)="neutral", 2,
  TRIM(L484)="negative", 1
)</f>
        <v>2</v>
      </c>
      <c r="N484" t="s">
        <v>39</v>
      </c>
      <c r="O484" t="s">
        <v>1591</v>
      </c>
      <c r="P484" t="s">
        <v>20</v>
      </c>
    </row>
    <row r="485" spans="1:16" x14ac:dyDescent="0.3">
      <c r="A485">
        <v>1484</v>
      </c>
      <c r="B485" t="s">
        <v>610</v>
      </c>
      <c r="C485" s="1">
        <v>45174.511111111111</v>
      </c>
      <c r="D485" t="s">
        <v>37</v>
      </c>
      <c r="E485" t="str">
        <f t="shared" si="7"/>
        <v>Backlog</v>
      </c>
      <c r="F485" t="s">
        <v>88</v>
      </c>
      <c r="G485" t="s">
        <v>34</v>
      </c>
      <c r="H485" t="s">
        <v>1589</v>
      </c>
      <c r="I485" t="str">
        <f>IF(Table2_1[[#This Row],[Order Status]]="Completed", IF(Table2_1[[#This Row],[Delays (min)]]&gt;10,"Delayed", "On Time"), IF(Table2_1[[#This Row],[Order Status]]="In Progress", IF(Table2_1[[#This Row],[Delays (min)]]&gt;10,"Delayed","In Progress"),""))</f>
        <v>Delayed</v>
      </c>
      <c r="J485">
        <v>89</v>
      </c>
      <c r="K485">
        <v>28</v>
      </c>
      <c r="L485" t="s">
        <v>17</v>
      </c>
      <c r="M485" cm="1">
        <f t="array" ref="M485">_xlfn.IFS(
  TRIM(L485)="positive", 3,
  TRIM(L485)="neutral", 2,
  TRIM(L485)="negative", 1
)</f>
        <v>2</v>
      </c>
      <c r="N485" t="s">
        <v>24</v>
      </c>
      <c r="O485" t="s">
        <v>19</v>
      </c>
      <c r="P485" t="s">
        <v>35</v>
      </c>
    </row>
    <row r="486" spans="1:16" x14ac:dyDescent="0.3">
      <c r="A486">
        <v>1485</v>
      </c>
      <c r="B486" t="s">
        <v>611</v>
      </c>
      <c r="C486" s="1">
        <v>45174.552777777775</v>
      </c>
      <c r="D486" t="s">
        <v>14</v>
      </c>
      <c r="E486" t="str">
        <f t="shared" si="7"/>
        <v>Not Backlog</v>
      </c>
      <c r="F486" t="s">
        <v>47</v>
      </c>
      <c r="G486" t="s">
        <v>34</v>
      </c>
      <c r="H486" t="s">
        <v>1588</v>
      </c>
      <c r="I486" t="str">
        <f>IF(Table2_1[[#This Row],[Order Status]]="Completed", IF(Table2_1[[#This Row],[Delays (min)]]&gt;10,"Delayed", "On Time"), IF(Table2_1[[#This Row],[Order Status]]="In Progress", IF(Table2_1[[#This Row],[Delays (min)]]&gt;10,"Delayed","In Progress"),""))</f>
        <v>Delayed</v>
      </c>
      <c r="J486">
        <v>183</v>
      </c>
      <c r="K486">
        <v>15</v>
      </c>
      <c r="L486" t="s">
        <v>23</v>
      </c>
      <c r="M486" cm="1">
        <f t="array" ref="M486">_xlfn.IFS(
  TRIM(L486)="positive", 3,
  TRIM(L486)="neutral", 2,
  TRIM(L486)="negative", 1
)</f>
        <v>3</v>
      </c>
      <c r="N486" t="s">
        <v>39</v>
      </c>
      <c r="O486" t="s">
        <v>19</v>
      </c>
      <c r="P486" t="s">
        <v>40</v>
      </c>
    </row>
    <row r="487" spans="1:16" x14ac:dyDescent="0.3">
      <c r="A487">
        <v>1486</v>
      </c>
      <c r="B487" t="s">
        <v>612</v>
      </c>
      <c r="C487" s="1">
        <v>45173.585416666669</v>
      </c>
      <c r="D487" t="s">
        <v>37</v>
      </c>
      <c r="E487" t="str">
        <f t="shared" si="7"/>
        <v>Backlog</v>
      </c>
      <c r="F487" t="s">
        <v>328</v>
      </c>
      <c r="G487" t="s">
        <v>16</v>
      </c>
      <c r="H487" t="s">
        <v>1588</v>
      </c>
      <c r="I487" t="str">
        <f>IF(Table2_1[[#This Row],[Order Status]]="Completed", IF(Table2_1[[#This Row],[Delays (min)]]&gt;10,"Delayed", "On Time"), IF(Table2_1[[#This Row],[Order Status]]="In Progress", IF(Table2_1[[#This Row],[Delays (min)]]&gt;10,"Delayed","In Progress"),""))</f>
        <v>Delayed</v>
      </c>
      <c r="J487">
        <v>116</v>
      </c>
      <c r="K487">
        <v>11</v>
      </c>
      <c r="L487" t="s">
        <v>28</v>
      </c>
      <c r="M487" cm="1">
        <f t="array" ref="M487">_xlfn.IFS(
  TRIM(L487)="positive", 3,
  TRIM(L487)="neutral", 2,
  TRIM(L487)="negative", 1
)</f>
        <v>1</v>
      </c>
      <c r="N487" t="s">
        <v>24</v>
      </c>
      <c r="O487" t="s">
        <v>1591</v>
      </c>
      <c r="P487" t="s">
        <v>35</v>
      </c>
    </row>
    <row r="488" spans="1:16" x14ac:dyDescent="0.3">
      <c r="A488">
        <v>1487</v>
      </c>
      <c r="B488" t="s">
        <v>613</v>
      </c>
      <c r="C488" s="1">
        <v>45175.705555555556</v>
      </c>
      <c r="D488" t="s">
        <v>14</v>
      </c>
      <c r="E488" t="str">
        <f t="shared" si="7"/>
        <v>Not Backlog</v>
      </c>
      <c r="F488" t="s">
        <v>127</v>
      </c>
      <c r="G488" t="s">
        <v>27</v>
      </c>
      <c r="H488" t="s">
        <v>1590</v>
      </c>
      <c r="I488" t="str">
        <f>IF(Table2_1[[#This Row],[Order Status]]="Completed", IF(Table2_1[[#This Row],[Delays (min)]]&gt;10,"Delayed", "On Time"), IF(Table2_1[[#This Row],[Order Status]]="In Progress", IF(Table2_1[[#This Row],[Delays (min)]]&gt;10,"Delayed","In Progress"),""))</f>
        <v>On Time</v>
      </c>
      <c r="J488">
        <v>186</v>
      </c>
      <c r="K488">
        <v>4</v>
      </c>
      <c r="L488" t="s">
        <v>23</v>
      </c>
      <c r="M488" cm="1">
        <f t="array" ref="M488">_xlfn.IFS(
  TRIM(L488)="positive", 3,
  TRIM(L488)="neutral", 2,
  TRIM(L488)="negative", 1
)</f>
        <v>3</v>
      </c>
      <c r="N488" t="s">
        <v>31</v>
      </c>
      <c r="O488" t="s">
        <v>1591</v>
      </c>
      <c r="P488" t="s">
        <v>20</v>
      </c>
    </row>
    <row r="489" spans="1:16" x14ac:dyDescent="0.3">
      <c r="A489">
        <v>1488</v>
      </c>
      <c r="B489" t="s">
        <v>614</v>
      </c>
      <c r="C489" s="1">
        <v>45173.395833333336</v>
      </c>
      <c r="D489" t="s">
        <v>37</v>
      </c>
      <c r="E489" t="str">
        <f t="shared" si="7"/>
        <v>Backlog</v>
      </c>
      <c r="F489" t="s">
        <v>192</v>
      </c>
      <c r="G489" t="s">
        <v>27</v>
      </c>
      <c r="H489" t="s">
        <v>1586</v>
      </c>
      <c r="I489" t="str">
        <f>IF(Table2_1[[#This Row],[Order Status]]="Completed", IF(Table2_1[[#This Row],[Delays (min)]]&gt;10,"Delayed", "On Time"), IF(Table2_1[[#This Row],[Order Status]]="In Progress", IF(Table2_1[[#This Row],[Delays (min)]]&gt;10,"Delayed","In Progress"),""))</f>
        <v>Delayed</v>
      </c>
      <c r="J489">
        <v>193</v>
      </c>
      <c r="K489">
        <v>28</v>
      </c>
      <c r="L489" t="s">
        <v>23</v>
      </c>
      <c r="M489" cm="1">
        <f t="array" ref="M489">_xlfn.IFS(
  TRIM(L489)="positive", 3,
  TRIM(L489)="neutral", 2,
  TRIM(L489)="negative", 1
)</f>
        <v>3</v>
      </c>
      <c r="N489" t="s">
        <v>43</v>
      </c>
      <c r="O489" t="s">
        <v>48</v>
      </c>
      <c r="P489" t="s">
        <v>20</v>
      </c>
    </row>
    <row r="490" spans="1:16" x14ac:dyDescent="0.3">
      <c r="A490">
        <v>1489</v>
      </c>
      <c r="B490" t="s">
        <v>615</v>
      </c>
      <c r="C490" s="1">
        <v>45171.65625</v>
      </c>
      <c r="D490" t="s">
        <v>37</v>
      </c>
      <c r="E490" t="str">
        <f t="shared" si="7"/>
        <v>Backlog</v>
      </c>
      <c r="F490" t="s">
        <v>151</v>
      </c>
      <c r="G490" t="s">
        <v>34</v>
      </c>
      <c r="H490" t="s">
        <v>1590</v>
      </c>
      <c r="I490" t="str">
        <f>IF(Table2_1[[#This Row],[Order Status]]="Completed", IF(Table2_1[[#This Row],[Delays (min)]]&gt;10,"Delayed", "On Time"), IF(Table2_1[[#This Row],[Order Status]]="In Progress", IF(Table2_1[[#This Row],[Delays (min)]]&gt;10,"Delayed","In Progress"),""))</f>
        <v>Delayed</v>
      </c>
      <c r="J490">
        <v>172</v>
      </c>
      <c r="K490">
        <v>12</v>
      </c>
      <c r="L490" t="s">
        <v>23</v>
      </c>
      <c r="M490" cm="1">
        <f t="array" ref="M490">_xlfn.IFS(
  TRIM(L490)="positive", 3,
  TRIM(L490)="neutral", 2,
  TRIM(L490)="negative", 1
)</f>
        <v>3</v>
      </c>
      <c r="N490" t="s">
        <v>18</v>
      </c>
      <c r="O490" t="s">
        <v>1591</v>
      </c>
      <c r="P490" t="s">
        <v>20</v>
      </c>
    </row>
    <row r="491" spans="1:16" x14ac:dyDescent="0.3">
      <c r="A491">
        <v>1490</v>
      </c>
      <c r="B491" t="s">
        <v>616</v>
      </c>
      <c r="C491" s="1">
        <v>45175.361805555556</v>
      </c>
      <c r="D491" t="s">
        <v>14</v>
      </c>
      <c r="E491" t="str">
        <f t="shared" si="7"/>
        <v>Not Backlog</v>
      </c>
      <c r="F491" t="s">
        <v>146</v>
      </c>
      <c r="G491" t="s">
        <v>34</v>
      </c>
      <c r="H491" t="s">
        <v>1589</v>
      </c>
      <c r="I491" t="str">
        <f>IF(Table2_1[[#This Row],[Order Status]]="Completed", IF(Table2_1[[#This Row],[Delays (min)]]&gt;10,"Delayed", "On Time"), IF(Table2_1[[#This Row],[Order Status]]="In Progress", IF(Table2_1[[#This Row],[Delays (min)]]&gt;10,"Delayed","In Progress"),""))</f>
        <v>Delayed</v>
      </c>
      <c r="J491">
        <v>190</v>
      </c>
      <c r="K491">
        <v>12</v>
      </c>
      <c r="L491" t="s">
        <v>23</v>
      </c>
      <c r="M491" cm="1">
        <f t="array" ref="M491">_xlfn.IFS(
  TRIM(L491)="positive", 3,
  TRIM(L491)="neutral", 2,
  TRIM(L491)="negative", 1
)</f>
        <v>3</v>
      </c>
      <c r="N491" t="s">
        <v>31</v>
      </c>
      <c r="O491" t="s">
        <v>19</v>
      </c>
      <c r="P491" t="s">
        <v>40</v>
      </c>
    </row>
    <row r="492" spans="1:16" x14ac:dyDescent="0.3">
      <c r="A492">
        <v>1491</v>
      </c>
      <c r="B492" t="s">
        <v>617</v>
      </c>
      <c r="C492" s="1">
        <v>45171.486805555556</v>
      </c>
      <c r="D492" t="s">
        <v>37</v>
      </c>
      <c r="E492" t="str">
        <f t="shared" si="7"/>
        <v>Backlog</v>
      </c>
      <c r="F492" t="s">
        <v>244</v>
      </c>
      <c r="G492" t="s">
        <v>27</v>
      </c>
      <c r="H492" t="s">
        <v>1589</v>
      </c>
      <c r="I492" t="str">
        <f>IF(Table2_1[[#This Row],[Order Status]]="Completed", IF(Table2_1[[#This Row],[Delays (min)]]&gt;10,"Delayed", "On Time"), IF(Table2_1[[#This Row],[Order Status]]="In Progress", IF(Table2_1[[#This Row],[Delays (min)]]&gt;10,"Delayed","In Progress"),""))</f>
        <v>Delayed</v>
      </c>
      <c r="J492">
        <v>211</v>
      </c>
      <c r="K492">
        <v>22</v>
      </c>
      <c r="L492" t="s">
        <v>28</v>
      </c>
      <c r="M492" cm="1">
        <f t="array" ref="M492">_xlfn.IFS(
  TRIM(L492)="positive", 3,
  TRIM(L492)="neutral", 2,
  TRIM(L492)="negative", 1
)</f>
        <v>1</v>
      </c>
      <c r="N492" t="s">
        <v>39</v>
      </c>
      <c r="O492" t="s">
        <v>1591</v>
      </c>
      <c r="P492" t="s">
        <v>20</v>
      </c>
    </row>
    <row r="493" spans="1:16" x14ac:dyDescent="0.3">
      <c r="A493">
        <v>1492</v>
      </c>
      <c r="B493" t="s">
        <v>618</v>
      </c>
      <c r="C493" s="1">
        <v>45177.44027777778</v>
      </c>
      <c r="D493" t="s">
        <v>37</v>
      </c>
      <c r="E493" t="str">
        <f t="shared" si="7"/>
        <v>Not Backlog</v>
      </c>
      <c r="F493" t="s">
        <v>15</v>
      </c>
      <c r="G493" t="s">
        <v>34</v>
      </c>
      <c r="H493" t="s">
        <v>1590</v>
      </c>
      <c r="I493" t="str">
        <f>IF(Table2_1[[#This Row],[Order Status]]="Completed", IF(Table2_1[[#This Row],[Delays (min)]]&gt;10,"Delayed", "On Time"), IF(Table2_1[[#This Row],[Order Status]]="In Progress", IF(Table2_1[[#This Row],[Delays (min)]]&gt;10,"Delayed","In Progress"),""))</f>
        <v>In Progress</v>
      </c>
      <c r="J493">
        <v>235</v>
      </c>
      <c r="K493">
        <v>1</v>
      </c>
      <c r="L493" t="s">
        <v>17</v>
      </c>
      <c r="M493" cm="1">
        <f t="array" ref="M493">_xlfn.IFS(
  TRIM(L493)="positive", 3,
  TRIM(L493)="neutral", 2,
  TRIM(L493)="negative", 1
)</f>
        <v>2</v>
      </c>
      <c r="N493" t="s">
        <v>39</v>
      </c>
      <c r="O493" t="s">
        <v>1591</v>
      </c>
      <c r="P493" t="s">
        <v>40</v>
      </c>
    </row>
    <row r="494" spans="1:16" x14ac:dyDescent="0.3">
      <c r="A494">
        <v>1493</v>
      </c>
      <c r="B494" t="s">
        <v>619</v>
      </c>
      <c r="C494" s="1">
        <v>45174.688888888886</v>
      </c>
      <c r="D494" t="s">
        <v>14</v>
      </c>
      <c r="E494" t="str">
        <f t="shared" si="7"/>
        <v>Not Backlog</v>
      </c>
      <c r="F494" t="s">
        <v>104</v>
      </c>
      <c r="G494" t="s">
        <v>16</v>
      </c>
      <c r="H494" t="s">
        <v>1589</v>
      </c>
      <c r="I494" t="str">
        <f>IF(Table2_1[[#This Row],[Order Status]]="Completed", IF(Table2_1[[#This Row],[Delays (min)]]&gt;10,"Delayed", "On Time"), IF(Table2_1[[#This Row],[Order Status]]="In Progress", IF(Table2_1[[#This Row],[Delays (min)]]&gt;10,"Delayed","In Progress"),""))</f>
        <v>On Time</v>
      </c>
      <c r="J494">
        <v>218</v>
      </c>
      <c r="K494">
        <v>4</v>
      </c>
      <c r="L494" t="s">
        <v>23</v>
      </c>
      <c r="M494" cm="1">
        <f t="array" ref="M494">_xlfn.IFS(
  TRIM(L494)="positive", 3,
  TRIM(L494)="neutral", 2,
  TRIM(L494)="negative", 1
)</f>
        <v>3</v>
      </c>
      <c r="N494" t="s">
        <v>31</v>
      </c>
      <c r="O494" t="s">
        <v>1591</v>
      </c>
      <c r="P494" t="s">
        <v>35</v>
      </c>
    </row>
    <row r="495" spans="1:16" x14ac:dyDescent="0.3">
      <c r="A495">
        <v>1494</v>
      </c>
      <c r="B495" t="s">
        <v>620</v>
      </c>
      <c r="C495" s="1">
        <v>45176.699305555558</v>
      </c>
      <c r="D495" t="s">
        <v>37</v>
      </c>
      <c r="E495" t="str">
        <f t="shared" si="7"/>
        <v>Backlog</v>
      </c>
      <c r="F495" t="s">
        <v>22</v>
      </c>
      <c r="G495" t="s">
        <v>16</v>
      </c>
      <c r="H495" t="s">
        <v>1589</v>
      </c>
      <c r="I495" t="str">
        <f>IF(Table2_1[[#This Row],[Order Status]]="Completed", IF(Table2_1[[#This Row],[Delays (min)]]&gt;10,"Delayed", "On Time"), IF(Table2_1[[#This Row],[Order Status]]="In Progress", IF(Table2_1[[#This Row],[Delays (min)]]&gt;10,"Delayed","In Progress"),""))</f>
        <v>Delayed</v>
      </c>
      <c r="J495">
        <v>67</v>
      </c>
      <c r="K495">
        <v>24</v>
      </c>
      <c r="L495" t="s">
        <v>17</v>
      </c>
      <c r="M495" cm="1">
        <f t="array" ref="M495">_xlfn.IFS(
  TRIM(L495)="positive", 3,
  TRIM(L495)="neutral", 2,
  TRIM(L495)="negative", 1
)</f>
        <v>2</v>
      </c>
      <c r="N495" t="s">
        <v>18</v>
      </c>
      <c r="O495" t="s">
        <v>19</v>
      </c>
      <c r="P495" t="s">
        <v>35</v>
      </c>
    </row>
    <row r="496" spans="1:16" x14ac:dyDescent="0.3">
      <c r="A496">
        <v>1495</v>
      </c>
      <c r="B496" t="s">
        <v>621</v>
      </c>
      <c r="C496" s="1">
        <v>45172.609027777777</v>
      </c>
      <c r="D496" t="s">
        <v>37</v>
      </c>
      <c r="E496" t="str">
        <f t="shared" si="7"/>
        <v>Backlog</v>
      </c>
      <c r="F496" t="s">
        <v>138</v>
      </c>
      <c r="G496" t="s">
        <v>27</v>
      </c>
      <c r="H496" t="s">
        <v>1587</v>
      </c>
      <c r="I496" t="str">
        <f>IF(Table2_1[[#This Row],[Order Status]]="Completed", IF(Table2_1[[#This Row],[Delays (min)]]&gt;10,"Delayed", "On Time"), IF(Table2_1[[#This Row],[Order Status]]="In Progress", IF(Table2_1[[#This Row],[Delays (min)]]&gt;10,"Delayed","In Progress"),""))</f>
        <v>Delayed</v>
      </c>
      <c r="J496">
        <v>118</v>
      </c>
      <c r="K496">
        <v>29</v>
      </c>
      <c r="L496" t="s">
        <v>17</v>
      </c>
      <c r="M496" cm="1">
        <f t="array" ref="M496">_xlfn.IFS(
  TRIM(L496)="positive", 3,
  TRIM(L496)="neutral", 2,
  TRIM(L496)="negative", 1
)</f>
        <v>2</v>
      </c>
      <c r="N496" t="s">
        <v>18</v>
      </c>
      <c r="O496" t="s">
        <v>48</v>
      </c>
      <c r="P496" t="s">
        <v>35</v>
      </c>
    </row>
    <row r="497" spans="1:16" x14ac:dyDescent="0.3">
      <c r="A497">
        <v>1496</v>
      </c>
      <c r="B497" t="s">
        <v>622</v>
      </c>
      <c r="C497" s="1">
        <v>45175.34652777778</v>
      </c>
      <c r="D497" t="s">
        <v>37</v>
      </c>
      <c r="E497" t="str">
        <f t="shared" si="7"/>
        <v>Not Backlog</v>
      </c>
      <c r="F497" t="s">
        <v>215</v>
      </c>
      <c r="G497" t="s">
        <v>16</v>
      </c>
      <c r="H497" t="s">
        <v>1586</v>
      </c>
      <c r="I497" t="str">
        <f>IF(Table2_1[[#This Row],[Order Status]]="Completed", IF(Table2_1[[#This Row],[Delays (min)]]&gt;10,"Delayed", "On Time"), IF(Table2_1[[#This Row],[Order Status]]="In Progress", IF(Table2_1[[#This Row],[Delays (min)]]&gt;10,"Delayed","In Progress"),""))</f>
        <v>In Progress</v>
      </c>
      <c r="J497">
        <v>231</v>
      </c>
      <c r="K497">
        <v>10</v>
      </c>
      <c r="L497" t="s">
        <v>17</v>
      </c>
      <c r="M497" cm="1">
        <f t="array" ref="M497">_xlfn.IFS(
  TRIM(L497)="positive", 3,
  TRIM(L497)="neutral", 2,
  TRIM(L497)="negative", 1
)</f>
        <v>2</v>
      </c>
      <c r="N497" t="s">
        <v>39</v>
      </c>
      <c r="O497" t="s">
        <v>1591</v>
      </c>
      <c r="P497" t="s">
        <v>40</v>
      </c>
    </row>
    <row r="498" spans="1:16" x14ac:dyDescent="0.3">
      <c r="A498">
        <v>1497</v>
      </c>
      <c r="B498" t="s">
        <v>623</v>
      </c>
      <c r="C498" s="1">
        <v>45172.650694444441</v>
      </c>
      <c r="D498" t="s">
        <v>14</v>
      </c>
      <c r="E498" t="str">
        <f t="shared" si="7"/>
        <v>Not Backlog</v>
      </c>
      <c r="F498" t="s">
        <v>157</v>
      </c>
      <c r="G498" t="s">
        <v>16</v>
      </c>
      <c r="H498" t="s">
        <v>1588</v>
      </c>
      <c r="I498" t="str">
        <f>IF(Table2_1[[#This Row],[Order Status]]="Completed", IF(Table2_1[[#This Row],[Delays (min)]]&gt;10,"Delayed", "On Time"), IF(Table2_1[[#This Row],[Order Status]]="In Progress", IF(Table2_1[[#This Row],[Delays (min)]]&gt;10,"Delayed","In Progress"),""))</f>
        <v>Delayed</v>
      </c>
      <c r="J498">
        <v>182</v>
      </c>
      <c r="K498">
        <v>14</v>
      </c>
      <c r="L498" t="s">
        <v>17</v>
      </c>
      <c r="M498" cm="1">
        <f t="array" ref="M498">_xlfn.IFS(
  TRIM(L498)="positive", 3,
  TRIM(L498)="neutral", 2,
  TRIM(L498)="negative", 1
)</f>
        <v>2</v>
      </c>
      <c r="N498" t="s">
        <v>31</v>
      </c>
      <c r="O498" t="s">
        <v>1591</v>
      </c>
      <c r="P498" t="s">
        <v>40</v>
      </c>
    </row>
    <row r="499" spans="1:16" x14ac:dyDescent="0.3">
      <c r="A499">
        <v>1498</v>
      </c>
      <c r="B499" t="s">
        <v>624</v>
      </c>
      <c r="C499" s="1">
        <v>45174.629166666666</v>
      </c>
      <c r="D499" t="s">
        <v>14</v>
      </c>
      <c r="E499" t="str">
        <f t="shared" si="7"/>
        <v>Not Backlog</v>
      </c>
      <c r="F499" t="s">
        <v>258</v>
      </c>
      <c r="G499" t="s">
        <v>16</v>
      </c>
      <c r="H499" t="s">
        <v>1590</v>
      </c>
      <c r="I499" t="str">
        <f>IF(Table2_1[[#This Row],[Order Status]]="Completed", IF(Table2_1[[#This Row],[Delays (min)]]&gt;10,"Delayed", "On Time"), IF(Table2_1[[#This Row],[Order Status]]="In Progress", IF(Table2_1[[#This Row],[Delays (min)]]&gt;10,"Delayed","In Progress"),""))</f>
        <v>On Time</v>
      </c>
      <c r="J499">
        <v>181</v>
      </c>
      <c r="K499">
        <v>2</v>
      </c>
      <c r="L499" t="s">
        <v>28</v>
      </c>
      <c r="M499" cm="1">
        <f t="array" ref="M499">_xlfn.IFS(
  TRIM(L499)="positive", 3,
  TRIM(L499)="neutral", 2,
  TRIM(L499)="negative", 1
)</f>
        <v>1</v>
      </c>
      <c r="N499" t="s">
        <v>24</v>
      </c>
      <c r="O499" t="s">
        <v>48</v>
      </c>
      <c r="P499" t="s">
        <v>63</v>
      </c>
    </row>
    <row r="500" spans="1:16" x14ac:dyDescent="0.3">
      <c r="A500">
        <v>1499</v>
      </c>
      <c r="B500" t="s">
        <v>625</v>
      </c>
      <c r="C500" s="1">
        <v>45172.654861111114</v>
      </c>
      <c r="D500" t="s">
        <v>14</v>
      </c>
      <c r="E500" t="str">
        <f t="shared" si="7"/>
        <v>Not Backlog</v>
      </c>
      <c r="F500" t="s">
        <v>180</v>
      </c>
      <c r="G500" t="s">
        <v>16</v>
      </c>
      <c r="H500" t="s">
        <v>1586</v>
      </c>
      <c r="I500" t="str">
        <f>IF(Table2_1[[#This Row],[Order Status]]="Completed", IF(Table2_1[[#This Row],[Delays (min)]]&gt;10,"Delayed", "On Time"), IF(Table2_1[[#This Row],[Order Status]]="In Progress", IF(Table2_1[[#This Row],[Delays (min)]]&gt;10,"Delayed","In Progress"),""))</f>
        <v>Delayed</v>
      </c>
      <c r="J500">
        <v>90</v>
      </c>
      <c r="K500">
        <v>23</v>
      </c>
      <c r="L500" t="s">
        <v>17</v>
      </c>
      <c r="M500" cm="1">
        <f t="array" ref="M500">_xlfn.IFS(
  TRIM(L500)="positive", 3,
  TRIM(L500)="neutral", 2,
  TRIM(L500)="negative", 1
)</f>
        <v>2</v>
      </c>
      <c r="N500" t="s">
        <v>18</v>
      </c>
      <c r="O500" t="s">
        <v>48</v>
      </c>
      <c r="P500" t="s">
        <v>35</v>
      </c>
    </row>
    <row r="501" spans="1:16" x14ac:dyDescent="0.3">
      <c r="A501">
        <v>1500</v>
      </c>
      <c r="B501" t="s">
        <v>626</v>
      </c>
      <c r="C501" s="1">
        <v>45173.51666666667</v>
      </c>
      <c r="D501" t="s">
        <v>37</v>
      </c>
      <c r="E501" t="str">
        <f t="shared" si="7"/>
        <v>Not Backlog</v>
      </c>
      <c r="F501" t="s">
        <v>117</v>
      </c>
      <c r="G501" t="s">
        <v>16</v>
      </c>
      <c r="H501" t="s">
        <v>1590</v>
      </c>
      <c r="I501" t="str">
        <f>IF(Table2_1[[#This Row],[Order Status]]="Completed", IF(Table2_1[[#This Row],[Delays (min)]]&gt;10,"Delayed", "On Time"), IF(Table2_1[[#This Row],[Order Status]]="In Progress", IF(Table2_1[[#This Row],[Delays (min)]]&gt;10,"Delayed","In Progress"),""))</f>
        <v>In Progress</v>
      </c>
      <c r="J501">
        <v>85</v>
      </c>
      <c r="K501">
        <v>7</v>
      </c>
      <c r="L501" t="s">
        <v>23</v>
      </c>
      <c r="M501" cm="1">
        <f t="array" ref="M501">_xlfn.IFS(
  TRIM(L501)="positive", 3,
  TRIM(L501)="neutral", 2,
  TRIM(L501)="negative", 1
)</f>
        <v>3</v>
      </c>
      <c r="N501" t="s">
        <v>43</v>
      </c>
      <c r="O501" t="s">
        <v>19</v>
      </c>
      <c r="P501" t="s">
        <v>20</v>
      </c>
    </row>
    <row r="502" spans="1:16" x14ac:dyDescent="0.3">
      <c r="A502">
        <v>1501</v>
      </c>
      <c r="B502" t="s">
        <v>627</v>
      </c>
      <c r="C502" s="1">
        <v>45171.368750000001</v>
      </c>
      <c r="D502" t="s">
        <v>37</v>
      </c>
      <c r="E502" t="str">
        <f t="shared" si="7"/>
        <v>Backlog</v>
      </c>
      <c r="F502" t="s">
        <v>463</v>
      </c>
      <c r="G502" t="s">
        <v>34</v>
      </c>
      <c r="H502" t="s">
        <v>1590</v>
      </c>
      <c r="I502" t="str">
        <f>IF(Table2_1[[#This Row],[Order Status]]="Completed", IF(Table2_1[[#This Row],[Delays (min)]]&gt;10,"Delayed", "On Time"), IF(Table2_1[[#This Row],[Order Status]]="In Progress", IF(Table2_1[[#This Row],[Delays (min)]]&gt;10,"Delayed","In Progress"),""))</f>
        <v>Delayed</v>
      </c>
      <c r="J502">
        <v>197</v>
      </c>
      <c r="K502">
        <v>19</v>
      </c>
      <c r="L502" t="s">
        <v>28</v>
      </c>
      <c r="M502" cm="1">
        <f t="array" ref="M502">_xlfn.IFS(
  TRIM(L502)="positive", 3,
  TRIM(L502)="neutral", 2,
  TRIM(L502)="negative", 1
)</f>
        <v>1</v>
      </c>
      <c r="N502" t="s">
        <v>31</v>
      </c>
      <c r="O502" t="s">
        <v>1591</v>
      </c>
      <c r="P502" t="s">
        <v>40</v>
      </c>
    </row>
    <row r="503" spans="1:16" x14ac:dyDescent="0.3">
      <c r="A503">
        <v>1502</v>
      </c>
      <c r="B503" t="s">
        <v>628</v>
      </c>
      <c r="C503" s="1">
        <v>45176.699305555558</v>
      </c>
      <c r="D503" t="s">
        <v>37</v>
      </c>
      <c r="E503" t="str">
        <f t="shared" si="7"/>
        <v>Backlog</v>
      </c>
      <c r="F503" t="s">
        <v>188</v>
      </c>
      <c r="G503" t="s">
        <v>27</v>
      </c>
      <c r="H503" t="s">
        <v>1590</v>
      </c>
      <c r="I503" t="str">
        <f>IF(Table2_1[[#This Row],[Order Status]]="Completed", IF(Table2_1[[#This Row],[Delays (min)]]&gt;10,"Delayed", "On Time"), IF(Table2_1[[#This Row],[Order Status]]="In Progress", IF(Table2_1[[#This Row],[Delays (min)]]&gt;10,"Delayed","In Progress"),""))</f>
        <v>Delayed</v>
      </c>
      <c r="J503">
        <v>125</v>
      </c>
      <c r="K503">
        <v>16</v>
      </c>
      <c r="L503" t="s">
        <v>28</v>
      </c>
      <c r="M503" cm="1">
        <f t="array" ref="M503">_xlfn.IFS(
  TRIM(L503)="positive", 3,
  TRIM(L503)="neutral", 2,
  TRIM(L503)="negative", 1
)</f>
        <v>1</v>
      </c>
      <c r="N503" t="s">
        <v>31</v>
      </c>
      <c r="O503" t="s">
        <v>48</v>
      </c>
      <c r="P503" t="s">
        <v>20</v>
      </c>
    </row>
    <row r="504" spans="1:16" x14ac:dyDescent="0.3">
      <c r="A504">
        <v>1503</v>
      </c>
      <c r="B504" t="s">
        <v>629</v>
      </c>
      <c r="C504" s="1">
        <v>45174.507638888892</v>
      </c>
      <c r="D504" t="s">
        <v>14</v>
      </c>
      <c r="E504" t="str">
        <f t="shared" si="7"/>
        <v>Not Backlog</v>
      </c>
      <c r="F504" t="s">
        <v>149</v>
      </c>
      <c r="G504" t="s">
        <v>16</v>
      </c>
      <c r="H504" t="s">
        <v>1589</v>
      </c>
      <c r="I504" t="str">
        <f>IF(Table2_1[[#This Row],[Order Status]]="Completed", IF(Table2_1[[#This Row],[Delays (min)]]&gt;10,"Delayed", "On Time"), IF(Table2_1[[#This Row],[Order Status]]="In Progress", IF(Table2_1[[#This Row],[Delays (min)]]&gt;10,"Delayed","In Progress"),""))</f>
        <v>On Time</v>
      </c>
      <c r="J504">
        <v>122</v>
      </c>
      <c r="K504">
        <v>1</v>
      </c>
      <c r="L504" t="s">
        <v>17</v>
      </c>
      <c r="M504" cm="1">
        <f t="array" ref="M504">_xlfn.IFS(
  TRIM(L504)="positive", 3,
  TRIM(L504)="neutral", 2,
  TRIM(L504)="negative", 1
)</f>
        <v>2</v>
      </c>
      <c r="N504" t="s">
        <v>39</v>
      </c>
      <c r="O504" t="s">
        <v>19</v>
      </c>
      <c r="P504" t="s">
        <v>35</v>
      </c>
    </row>
    <row r="505" spans="1:16" x14ac:dyDescent="0.3">
      <c r="A505">
        <v>1504</v>
      </c>
      <c r="B505" t="s">
        <v>630</v>
      </c>
      <c r="C505" s="1">
        <v>45173.456250000003</v>
      </c>
      <c r="D505" t="s">
        <v>37</v>
      </c>
      <c r="E505" t="str">
        <f t="shared" si="7"/>
        <v>Backlog</v>
      </c>
      <c r="F505" t="s">
        <v>166</v>
      </c>
      <c r="G505" t="s">
        <v>27</v>
      </c>
      <c r="H505" t="s">
        <v>1587</v>
      </c>
      <c r="I505" t="str">
        <f>IF(Table2_1[[#This Row],[Order Status]]="Completed", IF(Table2_1[[#This Row],[Delays (min)]]&gt;10,"Delayed", "On Time"), IF(Table2_1[[#This Row],[Order Status]]="In Progress", IF(Table2_1[[#This Row],[Delays (min)]]&gt;10,"Delayed","In Progress"),""))</f>
        <v>Delayed</v>
      </c>
      <c r="J505">
        <v>75</v>
      </c>
      <c r="K505">
        <v>28</v>
      </c>
      <c r="L505" t="s">
        <v>28</v>
      </c>
      <c r="M505" cm="1">
        <f t="array" ref="M505">_xlfn.IFS(
  TRIM(L505)="positive", 3,
  TRIM(L505)="neutral", 2,
  TRIM(L505)="negative", 1
)</f>
        <v>1</v>
      </c>
      <c r="N505" t="s">
        <v>39</v>
      </c>
      <c r="O505" t="s">
        <v>48</v>
      </c>
      <c r="P505" t="s">
        <v>35</v>
      </c>
    </row>
    <row r="506" spans="1:16" x14ac:dyDescent="0.3">
      <c r="A506">
        <v>1505</v>
      </c>
      <c r="B506" t="s">
        <v>631</v>
      </c>
      <c r="C506" s="1">
        <v>45173.695138888892</v>
      </c>
      <c r="D506" t="s">
        <v>14</v>
      </c>
      <c r="E506" t="str">
        <f t="shared" si="7"/>
        <v>Not Backlog</v>
      </c>
      <c r="F506" t="s">
        <v>80</v>
      </c>
      <c r="G506" t="s">
        <v>34</v>
      </c>
      <c r="H506" t="s">
        <v>1587</v>
      </c>
      <c r="I506" t="str">
        <f>IF(Table2_1[[#This Row],[Order Status]]="Completed", IF(Table2_1[[#This Row],[Delays (min)]]&gt;10,"Delayed", "On Time"), IF(Table2_1[[#This Row],[Order Status]]="In Progress", IF(Table2_1[[#This Row],[Delays (min)]]&gt;10,"Delayed","In Progress"),""))</f>
        <v>On Time</v>
      </c>
      <c r="J506">
        <v>77</v>
      </c>
      <c r="K506">
        <v>5</v>
      </c>
      <c r="L506" t="s">
        <v>23</v>
      </c>
      <c r="M506" cm="1">
        <f t="array" ref="M506">_xlfn.IFS(
  TRIM(L506)="positive", 3,
  TRIM(L506)="neutral", 2,
  TRIM(L506)="negative", 1
)</f>
        <v>3</v>
      </c>
      <c r="N506" t="s">
        <v>31</v>
      </c>
      <c r="O506" t="s">
        <v>19</v>
      </c>
      <c r="P506" t="s">
        <v>35</v>
      </c>
    </row>
    <row r="507" spans="1:16" x14ac:dyDescent="0.3">
      <c r="A507">
        <v>1506</v>
      </c>
      <c r="B507" t="s">
        <v>632</v>
      </c>
      <c r="C507" s="1">
        <v>45173.631944444445</v>
      </c>
      <c r="D507" t="s">
        <v>14</v>
      </c>
      <c r="E507" t="str">
        <f t="shared" si="7"/>
        <v>Not Backlog</v>
      </c>
      <c r="F507" t="s">
        <v>123</v>
      </c>
      <c r="G507" t="s">
        <v>16</v>
      </c>
      <c r="H507" t="s">
        <v>1586</v>
      </c>
      <c r="I507" t="str">
        <f>IF(Table2_1[[#This Row],[Order Status]]="Completed", IF(Table2_1[[#This Row],[Delays (min)]]&gt;10,"Delayed", "On Time"), IF(Table2_1[[#This Row],[Order Status]]="In Progress", IF(Table2_1[[#This Row],[Delays (min)]]&gt;10,"Delayed","In Progress"),""))</f>
        <v>Delayed</v>
      </c>
      <c r="J507">
        <v>74</v>
      </c>
      <c r="K507">
        <v>28</v>
      </c>
      <c r="L507" t="s">
        <v>28</v>
      </c>
      <c r="M507" cm="1">
        <f t="array" ref="M507">_xlfn.IFS(
  TRIM(L507)="positive", 3,
  TRIM(L507)="neutral", 2,
  TRIM(L507)="negative", 1
)</f>
        <v>1</v>
      </c>
      <c r="N507" t="s">
        <v>18</v>
      </c>
      <c r="O507" t="s">
        <v>19</v>
      </c>
      <c r="P507" t="s">
        <v>35</v>
      </c>
    </row>
    <row r="508" spans="1:16" x14ac:dyDescent="0.3">
      <c r="A508">
        <v>1507</v>
      </c>
      <c r="B508" t="s">
        <v>536</v>
      </c>
      <c r="C508" s="1">
        <v>45171.48333333333</v>
      </c>
      <c r="D508" t="s">
        <v>37</v>
      </c>
      <c r="E508" t="str">
        <f t="shared" si="7"/>
        <v>Backlog</v>
      </c>
      <c r="F508" t="s">
        <v>58</v>
      </c>
      <c r="G508" t="s">
        <v>27</v>
      </c>
      <c r="H508" t="s">
        <v>1590</v>
      </c>
      <c r="I508" t="str">
        <f>IF(Table2_1[[#This Row],[Order Status]]="Completed", IF(Table2_1[[#This Row],[Delays (min)]]&gt;10,"Delayed", "On Time"), IF(Table2_1[[#This Row],[Order Status]]="In Progress", IF(Table2_1[[#This Row],[Delays (min)]]&gt;10,"Delayed","In Progress"),""))</f>
        <v>Delayed</v>
      </c>
      <c r="J508">
        <v>221</v>
      </c>
      <c r="K508">
        <v>24</v>
      </c>
      <c r="L508" t="s">
        <v>23</v>
      </c>
      <c r="M508" cm="1">
        <f t="array" ref="M508">_xlfn.IFS(
  TRIM(L508)="positive", 3,
  TRIM(L508)="neutral", 2,
  TRIM(L508)="negative", 1
)</f>
        <v>3</v>
      </c>
      <c r="N508" t="s">
        <v>18</v>
      </c>
      <c r="O508" t="s">
        <v>1591</v>
      </c>
      <c r="P508" t="s">
        <v>35</v>
      </c>
    </row>
    <row r="509" spans="1:16" x14ac:dyDescent="0.3">
      <c r="A509">
        <v>1508</v>
      </c>
      <c r="B509" t="s">
        <v>633</v>
      </c>
      <c r="C509" s="1">
        <v>45177.421527777777</v>
      </c>
      <c r="D509" t="s">
        <v>37</v>
      </c>
      <c r="E509" t="str">
        <f t="shared" si="7"/>
        <v>Not Backlog</v>
      </c>
      <c r="F509" t="s">
        <v>84</v>
      </c>
      <c r="G509" t="s">
        <v>16</v>
      </c>
      <c r="H509" t="s">
        <v>1589</v>
      </c>
      <c r="I509" t="str">
        <f>IF(Table2_1[[#This Row],[Order Status]]="Completed", IF(Table2_1[[#This Row],[Delays (min)]]&gt;10,"Delayed", "On Time"), IF(Table2_1[[#This Row],[Order Status]]="In Progress", IF(Table2_1[[#This Row],[Delays (min)]]&gt;10,"Delayed","In Progress"),""))</f>
        <v>In Progress</v>
      </c>
      <c r="J509">
        <v>69</v>
      </c>
      <c r="K509">
        <v>9</v>
      </c>
      <c r="L509" t="s">
        <v>28</v>
      </c>
      <c r="M509" cm="1">
        <f t="array" ref="M509">_xlfn.IFS(
  TRIM(L509)="positive", 3,
  TRIM(L509)="neutral", 2,
  TRIM(L509)="negative", 1
)</f>
        <v>1</v>
      </c>
      <c r="N509" t="s">
        <v>31</v>
      </c>
      <c r="O509" t="s">
        <v>1591</v>
      </c>
      <c r="P509" t="s">
        <v>40</v>
      </c>
    </row>
    <row r="510" spans="1:16" x14ac:dyDescent="0.3">
      <c r="A510">
        <v>1509</v>
      </c>
      <c r="B510" t="s">
        <v>634</v>
      </c>
      <c r="C510" s="1">
        <v>45172.350694444445</v>
      </c>
      <c r="D510" t="s">
        <v>37</v>
      </c>
      <c r="E510" t="str">
        <f t="shared" si="7"/>
        <v>Backlog</v>
      </c>
      <c r="F510" t="s">
        <v>188</v>
      </c>
      <c r="G510" t="s">
        <v>34</v>
      </c>
      <c r="H510" t="s">
        <v>1588</v>
      </c>
      <c r="I510" t="str">
        <f>IF(Table2_1[[#This Row],[Order Status]]="Completed", IF(Table2_1[[#This Row],[Delays (min)]]&gt;10,"Delayed", "On Time"), IF(Table2_1[[#This Row],[Order Status]]="In Progress", IF(Table2_1[[#This Row],[Delays (min)]]&gt;10,"Delayed","In Progress"),""))</f>
        <v>Delayed</v>
      </c>
      <c r="J510">
        <v>62</v>
      </c>
      <c r="K510">
        <v>28</v>
      </c>
      <c r="L510" t="s">
        <v>17</v>
      </c>
      <c r="M510" cm="1">
        <f t="array" ref="M510">_xlfn.IFS(
  TRIM(L510)="positive", 3,
  TRIM(L510)="neutral", 2,
  TRIM(L510)="negative", 1
)</f>
        <v>2</v>
      </c>
      <c r="N510" t="s">
        <v>43</v>
      </c>
      <c r="O510" t="s">
        <v>48</v>
      </c>
      <c r="P510" t="s">
        <v>35</v>
      </c>
    </row>
    <row r="511" spans="1:16" x14ac:dyDescent="0.3">
      <c r="A511">
        <v>1510</v>
      </c>
      <c r="B511" t="s">
        <v>635</v>
      </c>
      <c r="C511" s="1">
        <v>45170.46597222222</v>
      </c>
      <c r="D511" t="s">
        <v>37</v>
      </c>
      <c r="E511" t="str">
        <f t="shared" si="7"/>
        <v>Not Backlog</v>
      </c>
      <c r="F511" t="s">
        <v>299</v>
      </c>
      <c r="G511" t="s">
        <v>16</v>
      </c>
      <c r="H511" t="s">
        <v>1590</v>
      </c>
      <c r="I511" t="str">
        <f>IF(Table2_1[[#This Row],[Order Status]]="Completed", IF(Table2_1[[#This Row],[Delays (min)]]&gt;10,"Delayed", "On Time"), IF(Table2_1[[#This Row],[Order Status]]="In Progress", IF(Table2_1[[#This Row],[Delays (min)]]&gt;10,"Delayed","In Progress"),""))</f>
        <v>In Progress</v>
      </c>
      <c r="J511">
        <v>209</v>
      </c>
      <c r="K511">
        <v>9</v>
      </c>
      <c r="L511" t="s">
        <v>28</v>
      </c>
      <c r="M511" cm="1">
        <f t="array" ref="M511">_xlfn.IFS(
  TRIM(L511)="positive", 3,
  TRIM(L511)="neutral", 2,
  TRIM(L511)="negative", 1
)</f>
        <v>1</v>
      </c>
      <c r="N511" t="s">
        <v>39</v>
      </c>
      <c r="O511" t="s">
        <v>48</v>
      </c>
      <c r="P511" t="s">
        <v>20</v>
      </c>
    </row>
    <row r="512" spans="1:16" x14ac:dyDescent="0.3">
      <c r="A512">
        <v>1511</v>
      </c>
      <c r="B512" t="s">
        <v>636</v>
      </c>
      <c r="C512" s="1">
        <v>45173.707638888889</v>
      </c>
      <c r="D512" t="s">
        <v>14</v>
      </c>
      <c r="E512" t="str">
        <f t="shared" si="7"/>
        <v>Not Backlog</v>
      </c>
      <c r="F512" t="s">
        <v>65</v>
      </c>
      <c r="G512" t="s">
        <v>27</v>
      </c>
      <c r="H512" t="s">
        <v>1589</v>
      </c>
      <c r="I512" t="str">
        <f>IF(Table2_1[[#This Row],[Order Status]]="Completed", IF(Table2_1[[#This Row],[Delays (min)]]&gt;10,"Delayed", "On Time"), IF(Table2_1[[#This Row],[Order Status]]="In Progress", IF(Table2_1[[#This Row],[Delays (min)]]&gt;10,"Delayed","In Progress"),""))</f>
        <v>On Time</v>
      </c>
      <c r="J512">
        <v>87</v>
      </c>
      <c r="K512">
        <v>9</v>
      </c>
      <c r="L512" t="s">
        <v>17</v>
      </c>
      <c r="M512" cm="1">
        <f t="array" ref="M512">_xlfn.IFS(
  TRIM(L512)="positive", 3,
  TRIM(L512)="neutral", 2,
  TRIM(L512)="negative", 1
)</f>
        <v>2</v>
      </c>
      <c r="N512" t="s">
        <v>31</v>
      </c>
      <c r="O512" t="s">
        <v>48</v>
      </c>
      <c r="P512" t="s">
        <v>40</v>
      </c>
    </row>
    <row r="513" spans="1:16" x14ac:dyDescent="0.3">
      <c r="A513">
        <v>1512</v>
      </c>
      <c r="B513" t="s">
        <v>637</v>
      </c>
      <c r="C513" s="1">
        <v>45171.42291666667</v>
      </c>
      <c r="D513" t="s">
        <v>37</v>
      </c>
      <c r="E513" t="str">
        <f t="shared" si="7"/>
        <v>Not Backlog</v>
      </c>
      <c r="F513" t="s">
        <v>405</v>
      </c>
      <c r="G513" t="s">
        <v>16</v>
      </c>
      <c r="H513" t="s">
        <v>1588</v>
      </c>
      <c r="I513" t="str">
        <f>IF(Table2_1[[#This Row],[Order Status]]="Completed", IF(Table2_1[[#This Row],[Delays (min)]]&gt;10,"Delayed", "On Time"), IF(Table2_1[[#This Row],[Order Status]]="In Progress", IF(Table2_1[[#This Row],[Delays (min)]]&gt;10,"Delayed","In Progress"),""))</f>
        <v>In Progress</v>
      </c>
      <c r="J513">
        <v>129</v>
      </c>
      <c r="K513">
        <v>8</v>
      </c>
      <c r="L513" t="s">
        <v>28</v>
      </c>
      <c r="M513" cm="1">
        <f t="array" ref="M513">_xlfn.IFS(
  TRIM(L513)="positive", 3,
  TRIM(L513)="neutral", 2,
  TRIM(L513)="negative", 1
)</f>
        <v>1</v>
      </c>
      <c r="N513" t="s">
        <v>43</v>
      </c>
      <c r="O513" t="s">
        <v>1591</v>
      </c>
      <c r="P513" t="s">
        <v>35</v>
      </c>
    </row>
    <row r="514" spans="1:16" x14ac:dyDescent="0.3">
      <c r="A514">
        <v>1513</v>
      </c>
      <c r="B514" t="s">
        <v>638</v>
      </c>
      <c r="C514" s="1">
        <v>45171.369444444441</v>
      </c>
      <c r="D514" t="s">
        <v>14</v>
      </c>
      <c r="E514" t="str">
        <f t="shared" ref="E514:E577" si="8">IF(AND(D514="In Progress", K514 &gt;10),"Backlog", "Not Backlog")</f>
        <v>Not Backlog</v>
      </c>
      <c r="F514" t="s">
        <v>101</v>
      </c>
      <c r="G514" t="s">
        <v>34</v>
      </c>
      <c r="H514" t="s">
        <v>1590</v>
      </c>
      <c r="I514" t="str">
        <f>IF(Table2_1[[#This Row],[Order Status]]="Completed", IF(Table2_1[[#This Row],[Delays (min)]]&gt;10,"Delayed", "On Time"), IF(Table2_1[[#This Row],[Order Status]]="In Progress", IF(Table2_1[[#This Row],[Delays (min)]]&gt;10,"Delayed","In Progress"),""))</f>
        <v>Delayed</v>
      </c>
      <c r="J514">
        <v>133</v>
      </c>
      <c r="K514">
        <v>22</v>
      </c>
      <c r="L514" t="s">
        <v>17</v>
      </c>
      <c r="M514" cm="1">
        <f t="array" ref="M514">_xlfn.IFS(
  TRIM(L514)="positive", 3,
  TRIM(L514)="neutral", 2,
  TRIM(L514)="negative", 1
)</f>
        <v>2</v>
      </c>
      <c r="N514" t="s">
        <v>39</v>
      </c>
      <c r="O514" t="s">
        <v>48</v>
      </c>
      <c r="P514" t="s">
        <v>20</v>
      </c>
    </row>
    <row r="515" spans="1:16" x14ac:dyDescent="0.3">
      <c r="A515">
        <v>1514</v>
      </c>
      <c r="B515" t="s">
        <v>639</v>
      </c>
      <c r="C515" s="1">
        <v>45173.34097222222</v>
      </c>
      <c r="D515" t="s">
        <v>14</v>
      </c>
      <c r="E515" t="str">
        <f t="shared" si="8"/>
        <v>Not Backlog</v>
      </c>
      <c r="F515" t="s">
        <v>106</v>
      </c>
      <c r="G515" t="s">
        <v>27</v>
      </c>
      <c r="H515" t="s">
        <v>1586</v>
      </c>
      <c r="I515" t="str">
        <f>IF(Table2_1[[#This Row],[Order Status]]="Completed", IF(Table2_1[[#This Row],[Delays (min)]]&gt;10,"Delayed", "On Time"), IF(Table2_1[[#This Row],[Order Status]]="In Progress", IF(Table2_1[[#This Row],[Delays (min)]]&gt;10,"Delayed","In Progress"),""))</f>
        <v>Delayed</v>
      </c>
      <c r="J515">
        <v>201</v>
      </c>
      <c r="K515">
        <v>25</v>
      </c>
      <c r="L515" t="s">
        <v>23</v>
      </c>
      <c r="M515" cm="1">
        <f t="array" ref="M515">_xlfn.IFS(
  TRIM(L515)="positive", 3,
  TRIM(L515)="neutral", 2,
  TRIM(L515)="negative", 1
)</f>
        <v>3</v>
      </c>
      <c r="N515" t="s">
        <v>24</v>
      </c>
      <c r="O515" t="s">
        <v>19</v>
      </c>
      <c r="P515" t="s">
        <v>35</v>
      </c>
    </row>
    <row r="516" spans="1:16" x14ac:dyDescent="0.3">
      <c r="A516">
        <v>1515</v>
      </c>
      <c r="B516" t="s">
        <v>640</v>
      </c>
      <c r="C516" s="1">
        <v>45170.455555555556</v>
      </c>
      <c r="D516" t="s">
        <v>37</v>
      </c>
      <c r="E516" t="str">
        <f t="shared" si="8"/>
        <v>Backlog</v>
      </c>
      <c r="F516" t="s">
        <v>398</v>
      </c>
      <c r="G516" t="s">
        <v>16</v>
      </c>
      <c r="H516" t="s">
        <v>1588</v>
      </c>
      <c r="I516" t="str">
        <f>IF(Table2_1[[#This Row],[Order Status]]="Completed", IF(Table2_1[[#This Row],[Delays (min)]]&gt;10,"Delayed", "On Time"), IF(Table2_1[[#This Row],[Order Status]]="In Progress", IF(Table2_1[[#This Row],[Delays (min)]]&gt;10,"Delayed","In Progress"),""))</f>
        <v>Delayed</v>
      </c>
      <c r="J516">
        <v>188</v>
      </c>
      <c r="K516">
        <v>16</v>
      </c>
      <c r="L516" t="s">
        <v>17</v>
      </c>
      <c r="M516" cm="1">
        <f t="array" ref="M516">_xlfn.IFS(
  TRIM(L516)="positive", 3,
  TRIM(L516)="neutral", 2,
  TRIM(L516)="negative", 1
)</f>
        <v>2</v>
      </c>
      <c r="N516" t="s">
        <v>31</v>
      </c>
      <c r="O516" t="s">
        <v>48</v>
      </c>
      <c r="P516" t="s">
        <v>35</v>
      </c>
    </row>
    <row r="517" spans="1:16" x14ac:dyDescent="0.3">
      <c r="A517">
        <v>1516</v>
      </c>
      <c r="B517" t="s">
        <v>641</v>
      </c>
      <c r="C517" s="1">
        <v>45176.336111111108</v>
      </c>
      <c r="D517" t="s">
        <v>14</v>
      </c>
      <c r="E517" t="str">
        <f t="shared" si="8"/>
        <v>Not Backlog</v>
      </c>
      <c r="F517" t="s">
        <v>174</v>
      </c>
      <c r="G517" t="s">
        <v>16</v>
      </c>
      <c r="H517" t="s">
        <v>1590</v>
      </c>
      <c r="I517" t="str">
        <f>IF(Table2_1[[#This Row],[Order Status]]="Completed", IF(Table2_1[[#This Row],[Delays (min)]]&gt;10,"Delayed", "On Time"), IF(Table2_1[[#This Row],[Order Status]]="In Progress", IF(Table2_1[[#This Row],[Delays (min)]]&gt;10,"Delayed","In Progress"),""))</f>
        <v>On Time</v>
      </c>
      <c r="J517">
        <v>172</v>
      </c>
      <c r="K517">
        <v>3</v>
      </c>
      <c r="L517" t="s">
        <v>28</v>
      </c>
      <c r="M517" cm="1">
        <f t="array" ref="M517">_xlfn.IFS(
  TRIM(L517)="positive", 3,
  TRIM(L517)="neutral", 2,
  TRIM(L517)="negative", 1
)</f>
        <v>1</v>
      </c>
      <c r="N517" t="s">
        <v>39</v>
      </c>
      <c r="O517" t="s">
        <v>19</v>
      </c>
      <c r="P517" t="s">
        <v>40</v>
      </c>
    </row>
    <row r="518" spans="1:16" x14ac:dyDescent="0.3">
      <c r="A518">
        <v>1517</v>
      </c>
      <c r="B518" t="s">
        <v>642</v>
      </c>
      <c r="C518" s="1">
        <v>45176.643750000003</v>
      </c>
      <c r="D518" t="s">
        <v>37</v>
      </c>
      <c r="E518" t="str">
        <f t="shared" si="8"/>
        <v>Backlog</v>
      </c>
      <c r="F518" t="s">
        <v>166</v>
      </c>
      <c r="G518" t="s">
        <v>16</v>
      </c>
      <c r="H518" t="s">
        <v>1586</v>
      </c>
      <c r="I518" t="str">
        <f>IF(Table2_1[[#This Row],[Order Status]]="Completed", IF(Table2_1[[#This Row],[Delays (min)]]&gt;10,"Delayed", "On Time"), IF(Table2_1[[#This Row],[Order Status]]="In Progress", IF(Table2_1[[#This Row],[Delays (min)]]&gt;10,"Delayed","In Progress"),""))</f>
        <v>Delayed</v>
      </c>
      <c r="J518">
        <v>231</v>
      </c>
      <c r="K518">
        <v>16</v>
      </c>
      <c r="L518" t="s">
        <v>17</v>
      </c>
      <c r="M518" cm="1">
        <f t="array" ref="M518">_xlfn.IFS(
  TRIM(L518)="positive", 3,
  TRIM(L518)="neutral", 2,
  TRIM(L518)="negative", 1
)</f>
        <v>2</v>
      </c>
      <c r="N518" t="s">
        <v>18</v>
      </c>
      <c r="O518" t="s">
        <v>48</v>
      </c>
      <c r="P518" t="s">
        <v>40</v>
      </c>
    </row>
    <row r="519" spans="1:16" x14ac:dyDescent="0.3">
      <c r="A519">
        <v>1518</v>
      </c>
      <c r="B519" t="s">
        <v>643</v>
      </c>
      <c r="C519" s="1">
        <v>45170.376388888886</v>
      </c>
      <c r="D519" t="s">
        <v>37</v>
      </c>
      <c r="E519" t="str">
        <f t="shared" si="8"/>
        <v>Backlog</v>
      </c>
      <c r="F519" t="s">
        <v>365</v>
      </c>
      <c r="G519" t="s">
        <v>27</v>
      </c>
      <c r="H519" t="s">
        <v>1589</v>
      </c>
      <c r="I519" t="str">
        <f>IF(Table2_1[[#This Row],[Order Status]]="Completed", IF(Table2_1[[#This Row],[Delays (min)]]&gt;10,"Delayed", "On Time"), IF(Table2_1[[#This Row],[Order Status]]="In Progress", IF(Table2_1[[#This Row],[Delays (min)]]&gt;10,"Delayed","In Progress"),""))</f>
        <v>Delayed</v>
      </c>
      <c r="J519">
        <v>226</v>
      </c>
      <c r="K519">
        <v>14</v>
      </c>
      <c r="L519" t="s">
        <v>23</v>
      </c>
      <c r="M519" cm="1">
        <f t="array" ref="M519">_xlfn.IFS(
  TRIM(L519)="positive", 3,
  TRIM(L519)="neutral", 2,
  TRIM(L519)="negative", 1
)</f>
        <v>3</v>
      </c>
      <c r="N519" t="s">
        <v>39</v>
      </c>
      <c r="O519" t="s">
        <v>19</v>
      </c>
      <c r="P519" t="s">
        <v>35</v>
      </c>
    </row>
    <row r="520" spans="1:16" x14ac:dyDescent="0.3">
      <c r="A520">
        <v>1519</v>
      </c>
      <c r="B520" t="s">
        <v>644</v>
      </c>
      <c r="C520" s="1">
        <v>45177.703472222223</v>
      </c>
      <c r="D520" t="s">
        <v>37</v>
      </c>
      <c r="E520" t="str">
        <f t="shared" si="8"/>
        <v>Backlog</v>
      </c>
      <c r="F520" t="s">
        <v>240</v>
      </c>
      <c r="G520" t="s">
        <v>34</v>
      </c>
      <c r="H520" t="s">
        <v>1590</v>
      </c>
      <c r="I520" t="str">
        <f>IF(Table2_1[[#This Row],[Order Status]]="Completed", IF(Table2_1[[#This Row],[Delays (min)]]&gt;10,"Delayed", "On Time"), IF(Table2_1[[#This Row],[Order Status]]="In Progress", IF(Table2_1[[#This Row],[Delays (min)]]&gt;10,"Delayed","In Progress"),""))</f>
        <v>Delayed</v>
      </c>
      <c r="J520">
        <v>172</v>
      </c>
      <c r="K520">
        <v>27</v>
      </c>
      <c r="L520" t="s">
        <v>23</v>
      </c>
      <c r="M520" cm="1">
        <f t="array" ref="M520">_xlfn.IFS(
  TRIM(L520)="positive", 3,
  TRIM(L520)="neutral", 2,
  TRIM(L520)="negative", 1
)</f>
        <v>3</v>
      </c>
      <c r="N520" t="s">
        <v>39</v>
      </c>
      <c r="O520" t="s">
        <v>19</v>
      </c>
      <c r="P520" t="s">
        <v>20</v>
      </c>
    </row>
    <row r="521" spans="1:16" x14ac:dyDescent="0.3">
      <c r="A521">
        <v>1520</v>
      </c>
      <c r="B521" t="s">
        <v>645</v>
      </c>
      <c r="C521" s="1">
        <v>45170.588194444441</v>
      </c>
      <c r="D521" t="s">
        <v>14</v>
      </c>
      <c r="E521" t="str">
        <f t="shared" si="8"/>
        <v>Not Backlog</v>
      </c>
      <c r="F521" t="s">
        <v>195</v>
      </c>
      <c r="G521" t="s">
        <v>34</v>
      </c>
      <c r="H521" t="s">
        <v>1587</v>
      </c>
      <c r="I521" t="str">
        <f>IF(Table2_1[[#This Row],[Order Status]]="Completed", IF(Table2_1[[#This Row],[Delays (min)]]&gt;10,"Delayed", "On Time"), IF(Table2_1[[#This Row],[Order Status]]="In Progress", IF(Table2_1[[#This Row],[Delays (min)]]&gt;10,"Delayed","In Progress"),""))</f>
        <v>On Time</v>
      </c>
      <c r="J521">
        <v>206</v>
      </c>
      <c r="K521">
        <v>0</v>
      </c>
      <c r="L521" t="s">
        <v>23</v>
      </c>
      <c r="M521" cm="1">
        <f t="array" ref="M521">_xlfn.IFS(
  TRIM(L521)="positive", 3,
  TRIM(L521)="neutral", 2,
  TRIM(L521)="negative", 1
)</f>
        <v>3</v>
      </c>
      <c r="N521" t="s">
        <v>18</v>
      </c>
      <c r="O521" t="s">
        <v>19</v>
      </c>
      <c r="P521" t="s">
        <v>35</v>
      </c>
    </row>
    <row r="522" spans="1:16" x14ac:dyDescent="0.3">
      <c r="A522">
        <v>1521</v>
      </c>
      <c r="B522" t="s">
        <v>646</v>
      </c>
      <c r="C522" s="1">
        <v>45174.670138888891</v>
      </c>
      <c r="D522" t="s">
        <v>14</v>
      </c>
      <c r="E522" t="str">
        <f t="shared" si="8"/>
        <v>Not Backlog</v>
      </c>
      <c r="F522" t="s">
        <v>151</v>
      </c>
      <c r="G522" t="s">
        <v>34</v>
      </c>
      <c r="H522" t="s">
        <v>1587</v>
      </c>
      <c r="I522" t="str">
        <f>IF(Table2_1[[#This Row],[Order Status]]="Completed", IF(Table2_1[[#This Row],[Delays (min)]]&gt;10,"Delayed", "On Time"), IF(Table2_1[[#This Row],[Order Status]]="In Progress", IF(Table2_1[[#This Row],[Delays (min)]]&gt;10,"Delayed","In Progress"),""))</f>
        <v>Delayed</v>
      </c>
      <c r="J522">
        <v>205</v>
      </c>
      <c r="K522">
        <v>15</v>
      </c>
      <c r="L522" t="s">
        <v>28</v>
      </c>
      <c r="M522" cm="1">
        <f t="array" ref="M522">_xlfn.IFS(
  TRIM(L522)="positive", 3,
  TRIM(L522)="neutral", 2,
  TRIM(L522)="negative", 1
)</f>
        <v>1</v>
      </c>
      <c r="N522" t="s">
        <v>18</v>
      </c>
      <c r="O522" t="s">
        <v>48</v>
      </c>
      <c r="P522" t="s">
        <v>35</v>
      </c>
    </row>
    <row r="523" spans="1:16" x14ac:dyDescent="0.3">
      <c r="A523">
        <v>1522</v>
      </c>
      <c r="B523" t="s">
        <v>647</v>
      </c>
      <c r="C523" s="1">
        <v>45176.474305555559</v>
      </c>
      <c r="D523" t="s">
        <v>14</v>
      </c>
      <c r="E523" t="str">
        <f t="shared" si="8"/>
        <v>Not Backlog</v>
      </c>
      <c r="F523" t="s">
        <v>42</v>
      </c>
      <c r="G523" t="s">
        <v>27</v>
      </c>
      <c r="H523" t="s">
        <v>1590</v>
      </c>
      <c r="I523" t="str">
        <f>IF(Table2_1[[#This Row],[Order Status]]="Completed", IF(Table2_1[[#This Row],[Delays (min)]]&gt;10,"Delayed", "On Time"), IF(Table2_1[[#This Row],[Order Status]]="In Progress", IF(Table2_1[[#This Row],[Delays (min)]]&gt;10,"Delayed","In Progress"),""))</f>
        <v>Delayed</v>
      </c>
      <c r="J523">
        <v>136</v>
      </c>
      <c r="K523">
        <v>25</v>
      </c>
      <c r="L523" t="s">
        <v>28</v>
      </c>
      <c r="M523" cm="1">
        <f t="array" ref="M523">_xlfn.IFS(
  TRIM(L523)="positive", 3,
  TRIM(L523)="neutral", 2,
  TRIM(L523)="negative", 1
)</f>
        <v>1</v>
      </c>
      <c r="N523" t="s">
        <v>31</v>
      </c>
      <c r="O523" t="s">
        <v>48</v>
      </c>
      <c r="P523" t="s">
        <v>40</v>
      </c>
    </row>
    <row r="524" spans="1:16" x14ac:dyDescent="0.3">
      <c r="A524">
        <v>1523</v>
      </c>
      <c r="B524" t="s">
        <v>648</v>
      </c>
      <c r="C524" s="1">
        <v>45170.387499999997</v>
      </c>
      <c r="D524" t="s">
        <v>37</v>
      </c>
      <c r="E524" t="str">
        <f t="shared" si="8"/>
        <v>Backlog</v>
      </c>
      <c r="F524" t="s">
        <v>223</v>
      </c>
      <c r="G524" t="s">
        <v>34</v>
      </c>
      <c r="H524" t="s">
        <v>1590</v>
      </c>
      <c r="I524" t="str">
        <f>IF(Table2_1[[#This Row],[Order Status]]="Completed", IF(Table2_1[[#This Row],[Delays (min)]]&gt;10,"Delayed", "On Time"), IF(Table2_1[[#This Row],[Order Status]]="In Progress", IF(Table2_1[[#This Row],[Delays (min)]]&gt;10,"Delayed","In Progress"),""))</f>
        <v>Delayed</v>
      </c>
      <c r="J524">
        <v>100</v>
      </c>
      <c r="K524">
        <v>22</v>
      </c>
      <c r="L524" t="s">
        <v>23</v>
      </c>
      <c r="M524" cm="1">
        <f t="array" ref="M524">_xlfn.IFS(
  TRIM(L524)="positive", 3,
  TRIM(L524)="neutral", 2,
  TRIM(L524)="negative", 1
)</f>
        <v>3</v>
      </c>
      <c r="N524" t="s">
        <v>24</v>
      </c>
      <c r="O524" t="s">
        <v>19</v>
      </c>
      <c r="P524" t="s">
        <v>40</v>
      </c>
    </row>
    <row r="525" spans="1:16" x14ac:dyDescent="0.3">
      <c r="A525">
        <v>1524</v>
      </c>
      <c r="B525" t="s">
        <v>649</v>
      </c>
      <c r="C525" s="1">
        <v>45174.497916666667</v>
      </c>
      <c r="D525" t="s">
        <v>14</v>
      </c>
      <c r="E525" t="str">
        <f t="shared" si="8"/>
        <v>Not Backlog</v>
      </c>
      <c r="F525" t="s">
        <v>301</v>
      </c>
      <c r="G525" t="s">
        <v>27</v>
      </c>
      <c r="H525" t="s">
        <v>1590</v>
      </c>
      <c r="I525" t="str">
        <f>IF(Table2_1[[#This Row],[Order Status]]="Completed", IF(Table2_1[[#This Row],[Delays (min)]]&gt;10,"Delayed", "On Time"), IF(Table2_1[[#This Row],[Order Status]]="In Progress", IF(Table2_1[[#This Row],[Delays (min)]]&gt;10,"Delayed","In Progress"),""))</f>
        <v>Delayed</v>
      </c>
      <c r="J525">
        <v>79</v>
      </c>
      <c r="K525">
        <v>29</v>
      </c>
      <c r="L525" t="s">
        <v>28</v>
      </c>
      <c r="M525" cm="1">
        <f t="array" ref="M525">_xlfn.IFS(
  TRIM(L525)="positive", 3,
  TRIM(L525)="neutral", 2,
  TRIM(L525)="negative", 1
)</f>
        <v>1</v>
      </c>
      <c r="N525" t="s">
        <v>43</v>
      </c>
      <c r="O525" t="s">
        <v>19</v>
      </c>
      <c r="P525" t="s">
        <v>40</v>
      </c>
    </row>
    <row r="526" spans="1:16" x14ac:dyDescent="0.3">
      <c r="A526">
        <v>1525</v>
      </c>
      <c r="B526" t="s">
        <v>13</v>
      </c>
      <c r="C526" s="1">
        <v>45173.570138888892</v>
      </c>
      <c r="D526" t="s">
        <v>14</v>
      </c>
      <c r="E526" t="str">
        <f t="shared" si="8"/>
        <v>Not Backlog</v>
      </c>
      <c r="F526" t="s">
        <v>182</v>
      </c>
      <c r="G526" t="s">
        <v>34</v>
      </c>
      <c r="H526" t="s">
        <v>1589</v>
      </c>
      <c r="I526" t="str">
        <f>IF(Table2_1[[#This Row],[Order Status]]="Completed", IF(Table2_1[[#This Row],[Delays (min)]]&gt;10,"Delayed", "On Time"), IF(Table2_1[[#This Row],[Order Status]]="In Progress", IF(Table2_1[[#This Row],[Delays (min)]]&gt;10,"Delayed","In Progress"),""))</f>
        <v>Delayed</v>
      </c>
      <c r="J526">
        <v>120</v>
      </c>
      <c r="K526">
        <v>18</v>
      </c>
      <c r="L526" t="s">
        <v>28</v>
      </c>
      <c r="M526" cm="1">
        <f t="array" ref="M526">_xlfn.IFS(
  TRIM(L526)="positive", 3,
  TRIM(L526)="neutral", 2,
  TRIM(L526)="negative", 1
)</f>
        <v>1</v>
      </c>
      <c r="N526" t="s">
        <v>31</v>
      </c>
      <c r="O526" t="s">
        <v>48</v>
      </c>
      <c r="P526" t="s">
        <v>20</v>
      </c>
    </row>
    <row r="527" spans="1:16" x14ac:dyDescent="0.3">
      <c r="A527">
        <v>1526</v>
      </c>
      <c r="B527" t="s">
        <v>650</v>
      </c>
      <c r="C527" s="1">
        <v>45170.400694444441</v>
      </c>
      <c r="D527" t="s">
        <v>37</v>
      </c>
      <c r="E527" t="str">
        <f t="shared" si="8"/>
        <v>Backlog</v>
      </c>
      <c r="F527" t="s">
        <v>267</v>
      </c>
      <c r="G527" t="s">
        <v>34</v>
      </c>
      <c r="H527" t="s">
        <v>1587</v>
      </c>
      <c r="I527" t="str">
        <f>IF(Table2_1[[#This Row],[Order Status]]="Completed", IF(Table2_1[[#This Row],[Delays (min)]]&gt;10,"Delayed", "On Time"), IF(Table2_1[[#This Row],[Order Status]]="In Progress", IF(Table2_1[[#This Row],[Delays (min)]]&gt;10,"Delayed","In Progress"),""))</f>
        <v>Delayed</v>
      </c>
      <c r="J527">
        <v>230</v>
      </c>
      <c r="K527">
        <v>11</v>
      </c>
      <c r="L527" t="s">
        <v>28</v>
      </c>
      <c r="M527" cm="1">
        <f t="array" ref="M527">_xlfn.IFS(
  TRIM(L527)="positive", 3,
  TRIM(L527)="neutral", 2,
  TRIM(L527)="negative", 1
)</f>
        <v>1</v>
      </c>
      <c r="N527" t="s">
        <v>43</v>
      </c>
      <c r="O527" t="s">
        <v>19</v>
      </c>
      <c r="P527" t="s">
        <v>20</v>
      </c>
    </row>
    <row r="528" spans="1:16" x14ac:dyDescent="0.3">
      <c r="A528">
        <v>1527</v>
      </c>
      <c r="B528" t="s">
        <v>651</v>
      </c>
      <c r="C528" s="1">
        <v>45176.636805555558</v>
      </c>
      <c r="D528" t="s">
        <v>14</v>
      </c>
      <c r="E528" t="str">
        <f t="shared" si="8"/>
        <v>Not Backlog</v>
      </c>
      <c r="F528" t="s">
        <v>184</v>
      </c>
      <c r="G528" t="s">
        <v>34</v>
      </c>
      <c r="H528" t="s">
        <v>1589</v>
      </c>
      <c r="I528" t="str">
        <f>IF(Table2_1[[#This Row],[Order Status]]="Completed", IF(Table2_1[[#This Row],[Delays (min)]]&gt;10,"Delayed", "On Time"), IF(Table2_1[[#This Row],[Order Status]]="In Progress", IF(Table2_1[[#This Row],[Delays (min)]]&gt;10,"Delayed","In Progress"),""))</f>
        <v>Delayed</v>
      </c>
      <c r="J528">
        <v>159</v>
      </c>
      <c r="K528">
        <v>27</v>
      </c>
      <c r="L528" t="s">
        <v>28</v>
      </c>
      <c r="M528" cm="1">
        <f t="array" ref="M528">_xlfn.IFS(
  TRIM(L528)="positive", 3,
  TRIM(L528)="neutral", 2,
  TRIM(L528)="negative", 1
)</f>
        <v>1</v>
      </c>
      <c r="N528" t="s">
        <v>43</v>
      </c>
      <c r="O528" t="s">
        <v>1591</v>
      </c>
      <c r="P528" t="s">
        <v>40</v>
      </c>
    </row>
    <row r="529" spans="1:16" x14ac:dyDescent="0.3">
      <c r="A529">
        <v>1528</v>
      </c>
      <c r="B529" t="s">
        <v>652</v>
      </c>
      <c r="C529" s="1">
        <v>45172.695138888892</v>
      </c>
      <c r="D529" t="s">
        <v>37</v>
      </c>
      <c r="E529" t="str">
        <f t="shared" si="8"/>
        <v>Backlog</v>
      </c>
      <c r="F529" t="s">
        <v>299</v>
      </c>
      <c r="G529" t="s">
        <v>16</v>
      </c>
      <c r="H529" t="s">
        <v>1586</v>
      </c>
      <c r="I529" t="str">
        <f>IF(Table2_1[[#This Row],[Order Status]]="Completed", IF(Table2_1[[#This Row],[Delays (min)]]&gt;10,"Delayed", "On Time"), IF(Table2_1[[#This Row],[Order Status]]="In Progress", IF(Table2_1[[#This Row],[Delays (min)]]&gt;10,"Delayed","In Progress"),""))</f>
        <v>Delayed</v>
      </c>
      <c r="J529">
        <v>124</v>
      </c>
      <c r="K529">
        <v>19</v>
      </c>
      <c r="L529" t="s">
        <v>28</v>
      </c>
      <c r="M529" cm="1">
        <f t="array" ref="M529">_xlfn.IFS(
  TRIM(L529)="positive", 3,
  TRIM(L529)="neutral", 2,
  TRIM(L529)="negative", 1
)</f>
        <v>1</v>
      </c>
      <c r="N529" t="s">
        <v>39</v>
      </c>
      <c r="O529" t="s">
        <v>1591</v>
      </c>
      <c r="P529" t="s">
        <v>40</v>
      </c>
    </row>
    <row r="530" spans="1:16" x14ac:dyDescent="0.3">
      <c r="A530">
        <v>1529</v>
      </c>
      <c r="B530" t="s">
        <v>653</v>
      </c>
      <c r="C530" s="1">
        <v>45174.472222222219</v>
      </c>
      <c r="D530" t="s">
        <v>37</v>
      </c>
      <c r="E530" t="str">
        <f t="shared" si="8"/>
        <v>Not Backlog</v>
      </c>
      <c r="F530" t="s">
        <v>223</v>
      </c>
      <c r="G530" t="s">
        <v>34</v>
      </c>
      <c r="H530" t="s">
        <v>1586</v>
      </c>
      <c r="I530" t="str">
        <f>IF(Table2_1[[#This Row],[Order Status]]="Completed", IF(Table2_1[[#This Row],[Delays (min)]]&gt;10,"Delayed", "On Time"), IF(Table2_1[[#This Row],[Order Status]]="In Progress", IF(Table2_1[[#This Row],[Delays (min)]]&gt;10,"Delayed","In Progress"),""))</f>
        <v>In Progress</v>
      </c>
      <c r="J530">
        <v>213</v>
      </c>
      <c r="K530">
        <v>1</v>
      </c>
      <c r="L530" t="s">
        <v>17</v>
      </c>
      <c r="M530" cm="1">
        <f t="array" ref="M530">_xlfn.IFS(
  TRIM(L530)="positive", 3,
  TRIM(L530)="neutral", 2,
  TRIM(L530)="negative", 1
)</f>
        <v>2</v>
      </c>
      <c r="N530" t="s">
        <v>24</v>
      </c>
      <c r="O530" t="s">
        <v>48</v>
      </c>
      <c r="P530" t="s">
        <v>20</v>
      </c>
    </row>
    <row r="531" spans="1:16" x14ac:dyDescent="0.3">
      <c r="A531">
        <v>1530</v>
      </c>
      <c r="B531" t="s">
        <v>190</v>
      </c>
      <c r="C531" s="1">
        <v>45175.621527777781</v>
      </c>
      <c r="D531" t="s">
        <v>37</v>
      </c>
      <c r="E531" t="str">
        <f t="shared" si="8"/>
        <v>Backlog</v>
      </c>
      <c r="F531" t="s">
        <v>90</v>
      </c>
      <c r="G531" t="s">
        <v>27</v>
      </c>
      <c r="H531" t="s">
        <v>1590</v>
      </c>
      <c r="I531" t="str">
        <f>IF(Table2_1[[#This Row],[Order Status]]="Completed", IF(Table2_1[[#This Row],[Delays (min)]]&gt;10,"Delayed", "On Time"), IF(Table2_1[[#This Row],[Order Status]]="In Progress", IF(Table2_1[[#This Row],[Delays (min)]]&gt;10,"Delayed","In Progress"),""))</f>
        <v>Delayed</v>
      </c>
      <c r="J531">
        <v>72</v>
      </c>
      <c r="K531">
        <v>22</v>
      </c>
      <c r="L531" t="s">
        <v>23</v>
      </c>
      <c r="M531" cm="1">
        <f t="array" ref="M531">_xlfn.IFS(
  TRIM(L531)="positive", 3,
  TRIM(L531)="neutral", 2,
  TRIM(L531)="negative", 1
)</f>
        <v>3</v>
      </c>
      <c r="N531" t="s">
        <v>43</v>
      </c>
      <c r="O531" t="s">
        <v>19</v>
      </c>
      <c r="P531" t="s">
        <v>20</v>
      </c>
    </row>
    <row r="532" spans="1:16" x14ac:dyDescent="0.3">
      <c r="A532">
        <v>1531</v>
      </c>
      <c r="B532" t="s">
        <v>654</v>
      </c>
      <c r="C532" s="1">
        <v>45170.376388888886</v>
      </c>
      <c r="D532" t="s">
        <v>37</v>
      </c>
      <c r="E532" t="str">
        <f t="shared" si="8"/>
        <v>Not Backlog</v>
      </c>
      <c r="F532" t="s">
        <v>157</v>
      </c>
      <c r="G532" t="s">
        <v>16</v>
      </c>
      <c r="H532" t="s">
        <v>1586</v>
      </c>
      <c r="I532" t="str">
        <f>IF(Table2_1[[#This Row],[Order Status]]="Completed", IF(Table2_1[[#This Row],[Delays (min)]]&gt;10,"Delayed", "On Time"), IF(Table2_1[[#This Row],[Order Status]]="In Progress", IF(Table2_1[[#This Row],[Delays (min)]]&gt;10,"Delayed","In Progress"),""))</f>
        <v>In Progress</v>
      </c>
      <c r="J532">
        <v>193</v>
      </c>
      <c r="K532">
        <v>10</v>
      </c>
      <c r="L532" t="s">
        <v>17</v>
      </c>
      <c r="M532" cm="1">
        <f t="array" ref="M532">_xlfn.IFS(
  TRIM(L532)="positive", 3,
  TRIM(L532)="neutral", 2,
  TRIM(L532)="negative", 1
)</f>
        <v>2</v>
      </c>
      <c r="N532" t="s">
        <v>31</v>
      </c>
      <c r="O532" t="s">
        <v>19</v>
      </c>
      <c r="P532" t="s">
        <v>35</v>
      </c>
    </row>
    <row r="533" spans="1:16" x14ac:dyDescent="0.3">
      <c r="A533">
        <v>1532</v>
      </c>
      <c r="B533" t="s">
        <v>655</v>
      </c>
      <c r="C533" s="1">
        <v>45170.490277777775</v>
      </c>
      <c r="D533" t="s">
        <v>37</v>
      </c>
      <c r="E533" t="str">
        <f t="shared" si="8"/>
        <v>Not Backlog</v>
      </c>
      <c r="F533" t="s">
        <v>197</v>
      </c>
      <c r="G533" t="s">
        <v>34</v>
      </c>
      <c r="H533" t="s">
        <v>1587</v>
      </c>
      <c r="I533" t="str">
        <f>IF(Table2_1[[#This Row],[Order Status]]="Completed", IF(Table2_1[[#This Row],[Delays (min)]]&gt;10,"Delayed", "On Time"), IF(Table2_1[[#This Row],[Order Status]]="In Progress", IF(Table2_1[[#This Row],[Delays (min)]]&gt;10,"Delayed","In Progress"),""))</f>
        <v>In Progress</v>
      </c>
      <c r="J533">
        <v>78</v>
      </c>
      <c r="K533">
        <v>7</v>
      </c>
      <c r="L533" t="s">
        <v>23</v>
      </c>
      <c r="M533" cm="1">
        <f t="array" ref="M533">_xlfn.IFS(
  TRIM(L533)="positive", 3,
  TRIM(L533)="neutral", 2,
  TRIM(L533)="negative", 1
)</f>
        <v>3</v>
      </c>
      <c r="N533" t="s">
        <v>24</v>
      </c>
      <c r="O533" t="s">
        <v>19</v>
      </c>
      <c r="P533" t="s">
        <v>40</v>
      </c>
    </row>
    <row r="534" spans="1:16" x14ac:dyDescent="0.3">
      <c r="A534">
        <v>1533</v>
      </c>
      <c r="B534" t="s">
        <v>656</v>
      </c>
      <c r="C534" s="1">
        <v>45176.661805555559</v>
      </c>
      <c r="D534" t="s">
        <v>37</v>
      </c>
      <c r="E534" t="str">
        <f t="shared" si="8"/>
        <v>Not Backlog</v>
      </c>
      <c r="F534" t="s">
        <v>30</v>
      </c>
      <c r="G534" t="s">
        <v>27</v>
      </c>
      <c r="H534" t="s">
        <v>1587</v>
      </c>
      <c r="I534" t="str">
        <f>IF(Table2_1[[#This Row],[Order Status]]="Completed", IF(Table2_1[[#This Row],[Delays (min)]]&gt;10,"Delayed", "On Time"), IF(Table2_1[[#This Row],[Order Status]]="In Progress", IF(Table2_1[[#This Row],[Delays (min)]]&gt;10,"Delayed","In Progress"),""))</f>
        <v>In Progress</v>
      </c>
      <c r="J534">
        <v>208</v>
      </c>
      <c r="K534">
        <v>10</v>
      </c>
      <c r="L534" t="s">
        <v>28</v>
      </c>
      <c r="M534" cm="1">
        <f t="array" ref="M534">_xlfn.IFS(
  TRIM(L534)="positive", 3,
  TRIM(L534)="neutral", 2,
  TRIM(L534)="negative", 1
)</f>
        <v>1</v>
      </c>
      <c r="N534" t="s">
        <v>24</v>
      </c>
      <c r="O534" t="s">
        <v>1591</v>
      </c>
      <c r="P534" t="s">
        <v>20</v>
      </c>
    </row>
    <row r="535" spans="1:16" x14ac:dyDescent="0.3">
      <c r="A535">
        <v>1534</v>
      </c>
      <c r="B535" t="s">
        <v>657</v>
      </c>
      <c r="C535" s="1">
        <v>45175.416666666664</v>
      </c>
      <c r="D535" t="s">
        <v>14</v>
      </c>
      <c r="E535" t="str">
        <f t="shared" si="8"/>
        <v>Not Backlog</v>
      </c>
      <c r="F535" t="s">
        <v>146</v>
      </c>
      <c r="G535" t="s">
        <v>16</v>
      </c>
      <c r="H535" t="s">
        <v>1586</v>
      </c>
      <c r="I535" t="str">
        <f>IF(Table2_1[[#This Row],[Order Status]]="Completed", IF(Table2_1[[#This Row],[Delays (min)]]&gt;10,"Delayed", "On Time"), IF(Table2_1[[#This Row],[Order Status]]="In Progress", IF(Table2_1[[#This Row],[Delays (min)]]&gt;10,"Delayed","In Progress"),""))</f>
        <v>Delayed</v>
      </c>
      <c r="J535">
        <v>205</v>
      </c>
      <c r="K535">
        <v>12</v>
      </c>
      <c r="L535" t="s">
        <v>17</v>
      </c>
      <c r="M535" cm="1">
        <f t="array" ref="M535">_xlfn.IFS(
  TRIM(L535)="positive", 3,
  TRIM(L535)="neutral", 2,
  TRIM(L535)="negative", 1
)</f>
        <v>2</v>
      </c>
      <c r="N535" t="s">
        <v>18</v>
      </c>
      <c r="O535" t="s">
        <v>48</v>
      </c>
      <c r="P535" t="s">
        <v>20</v>
      </c>
    </row>
    <row r="536" spans="1:16" x14ac:dyDescent="0.3">
      <c r="A536">
        <v>1535</v>
      </c>
      <c r="B536" t="s">
        <v>658</v>
      </c>
      <c r="C536" s="1">
        <v>45176.51458333333</v>
      </c>
      <c r="D536" t="s">
        <v>14</v>
      </c>
      <c r="E536" t="str">
        <f t="shared" si="8"/>
        <v>Not Backlog</v>
      </c>
      <c r="F536" t="s">
        <v>138</v>
      </c>
      <c r="G536" t="s">
        <v>27</v>
      </c>
      <c r="H536" t="s">
        <v>1588</v>
      </c>
      <c r="I536" t="str">
        <f>IF(Table2_1[[#This Row],[Order Status]]="Completed", IF(Table2_1[[#This Row],[Delays (min)]]&gt;10,"Delayed", "On Time"), IF(Table2_1[[#This Row],[Order Status]]="In Progress", IF(Table2_1[[#This Row],[Delays (min)]]&gt;10,"Delayed","In Progress"),""))</f>
        <v>Delayed</v>
      </c>
      <c r="J536">
        <v>228</v>
      </c>
      <c r="K536">
        <v>11</v>
      </c>
      <c r="L536" t="s">
        <v>17</v>
      </c>
      <c r="M536" cm="1">
        <f t="array" ref="M536">_xlfn.IFS(
  TRIM(L536)="positive", 3,
  TRIM(L536)="neutral", 2,
  TRIM(L536)="negative", 1
)</f>
        <v>2</v>
      </c>
      <c r="N536" t="s">
        <v>39</v>
      </c>
      <c r="O536" t="s">
        <v>1591</v>
      </c>
      <c r="P536" t="s">
        <v>40</v>
      </c>
    </row>
    <row r="537" spans="1:16" x14ac:dyDescent="0.3">
      <c r="A537">
        <v>1536</v>
      </c>
      <c r="B537" t="s">
        <v>659</v>
      </c>
      <c r="C537" s="1">
        <v>45171.661805555559</v>
      </c>
      <c r="D537" t="s">
        <v>14</v>
      </c>
      <c r="E537" t="str">
        <f t="shared" si="8"/>
        <v>Not Backlog</v>
      </c>
      <c r="F537" t="s">
        <v>405</v>
      </c>
      <c r="G537" t="s">
        <v>27</v>
      </c>
      <c r="H537" t="s">
        <v>1588</v>
      </c>
      <c r="I537" t="str">
        <f>IF(Table2_1[[#This Row],[Order Status]]="Completed", IF(Table2_1[[#This Row],[Delays (min)]]&gt;10,"Delayed", "On Time"), IF(Table2_1[[#This Row],[Order Status]]="In Progress", IF(Table2_1[[#This Row],[Delays (min)]]&gt;10,"Delayed","In Progress"),""))</f>
        <v>On Time</v>
      </c>
      <c r="J537">
        <v>191</v>
      </c>
      <c r="K537">
        <v>7</v>
      </c>
      <c r="L537" t="s">
        <v>23</v>
      </c>
      <c r="M537" cm="1">
        <f t="array" ref="M537">_xlfn.IFS(
  TRIM(L537)="positive", 3,
  TRIM(L537)="neutral", 2,
  TRIM(L537)="negative", 1
)</f>
        <v>3</v>
      </c>
      <c r="N537" t="s">
        <v>24</v>
      </c>
      <c r="O537" t="s">
        <v>48</v>
      </c>
      <c r="P537" t="s">
        <v>35</v>
      </c>
    </row>
    <row r="538" spans="1:16" x14ac:dyDescent="0.3">
      <c r="A538">
        <v>1537</v>
      </c>
      <c r="B538" t="s">
        <v>660</v>
      </c>
      <c r="C538" s="1">
        <v>45170.542361111111</v>
      </c>
      <c r="D538" t="s">
        <v>14</v>
      </c>
      <c r="E538" t="str">
        <f t="shared" si="8"/>
        <v>Not Backlog</v>
      </c>
      <c r="F538" t="s">
        <v>146</v>
      </c>
      <c r="G538" t="s">
        <v>34</v>
      </c>
      <c r="H538" t="s">
        <v>1590</v>
      </c>
      <c r="I538" t="str">
        <f>IF(Table2_1[[#This Row],[Order Status]]="Completed", IF(Table2_1[[#This Row],[Delays (min)]]&gt;10,"Delayed", "On Time"), IF(Table2_1[[#This Row],[Order Status]]="In Progress", IF(Table2_1[[#This Row],[Delays (min)]]&gt;10,"Delayed","In Progress"),""))</f>
        <v>Delayed</v>
      </c>
      <c r="J538">
        <v>195</v>
      </c>
      <c r="K538">
        <v>23</v>
      </c>
      <c r="L538" t="s">
        <v>17</v>
      </c>
      <c r="M538" cm="1">
        <f t="array" ref="M538">_xlfn.IFS(
  TRIM(L538)="positive", 3,
  TRIM(L538)="neutral", 2,
  TRIM(L538)="negative", 1
)</f>
        <v>2</v>
      </c>
      <c r="N538" t="s">
        <v>31</v>
      </c>
      <c r="O538" t="s">
        <v>19</v>
      </c>
      <c r="P538" t="s">
        <v>20</v>
      </c>
    </row>
    <row r="539" spans="1:16" x14ac:dyDescent="0.3">
      <c r="A539">
        <v>1538</v>
      </c>
      <c r="B539" t="s">
        <v>661</v>
      </c>
      <c r="C539" s="1">
        <v>45176.602083333331</v>
      </c>
      <c r="D539" t="s">
        <v>14</v>
      </c>
      <c r="E539" t="str">
        <f t="shared" si="8"/>
        <v>Not Backlog</v>
      </c>
      <c r="F539" t="s">
        <v>276</v>
      </c>
      <c r="G539" t="s">
        <v>16</v>
      </c>
      <c r="H539" t="s">
        <v>1588</v>
      </c>
      <c r="I539" t="str">
        <f>IF(Table2_1[[#This Row],[Order Status]]="Completed", IF(Table2_1[[#This Row],[Delays (min)]]&gt;10,"Delayed", "On Time"), IF(Table2_1[[#This Row],[Order Status]]="In Progress", IF(Table2_1[[#This Row],[Delays (min)]]&gt;10,"Delayed","In Progress"),""))</f>
        <v>Delayed</v>
      </c>
      <c r="J539">
        <v>192</v>
      </c>
      <c r="K539">
        <v>14</v>
      </c>
      <c r="L539" t="s">
        <v>17</v>
      </c>
      <c r="M539" cm="1">
        <f t="array" ref="M539">_xlfn.IFS(
  TRIM(L539)="positive", 3,
  TRIM(L539)="neutral", 2,
  TRIM(L539)="negative", 1
)</f>
        <v>2</v>
      </c>
      <c r="N539" t="s">
        <v>39</v>
      </c>
      <c r="O539" t="s">
        <v>19</v>
      </c>
      <c r="P539" t="s">
        <v>20</v>
      </c>
    </row>
    <row r="540" spans="1:16" x14ac:dyDescent="0.3">
      <c r="A540">
        <v>1539</v>
      </c>
      <c r="B540" t="s">
        <v>662</v>
      </c>
      <c r="C540" s="1">
        <v>45171.595138888886</v>
      </c>
      <c r="D540" t="s">
        <v>37</v>
      </c>
      <c r="E540" t="str">
        <f t="shared" si="8"/>
        <v>Backlog</v>
      </c>
      <c r="F540" t="s">
        <v>106</v>
      </c>
      <c r="G540" t="s">
        <v>34</v>
      </c>
      <c r="H540" t="s">
        <v>1587</v>
      </c>
      <c r="I540" t="str">
        <f>IF(Table2_1[[#This Row],[Order Status]]="Completed", IF(Table2_1[[#This Row],[Delays (min)]]&gt;10,"Delayed", "On Time"), IF(Table2_1[[#This Row],[Order Status]]="In Progress", IF(Table2_1[[#This Row],[Delays (min)]]&gt;10,"Delayed","In Progress"),""))</f>
        <v>Delayed</v>
      </c>
      <c r="J540">
        <v>173</v>
      </c>
      <c r="K540">
        <v>17</v>
      </c>
      <c r="L540" t="s">
        <v>17</v>
      </c>
      <c r="M540" cm="1">
        <f t="array" ref="M540">_xlfn.IFS(
  TRIM(L540)="positive", 3,
  TRIM(L540)="neutral", 2,
  TRIM(L540)="negative", 1
)</f>
        <v>2</v>
      </c>
      <c r="N540" t="s">
        <v>43</v>
      </c>
      <c r="O540" t="s">
        <v>1591</v>
      </c>
      <c r="P540" t="s">
        <v>20</v>
      </c>
    </row>
    <row r="541" spans="1:16" x14ac:dyDescent="0.3">
      <c r="A541">
        <v>1540</v>
      </c>
      <c r="B541" t="s">
        <v>663</v>
      </c>
      <c r="C541" s="1">
        <v>45176.375</v>
      </c>
      <c r="D541" t="s">
        <v>37</v>
      </c>
      <c r="E541" t="str">
        <f t="shared" si="8"/>
        <v>Backlog</v>
      </c>
      <c r="F541" t="s">
        <v>192</v>
      </c>
      <c r="G541" t="s">
        <v>16</v>
      </c>
      <c r="H541" t="s">
        <v>1590</v>
      </c>
      <c r="I541" t="str">
        <f>IF(Table2_1[[#This Row],[Order Status]]="Completed", IF(Table2_1[[#This Row],[Delays (min)]]&gt;10,"Delayed", "On Time"), IF(Table2_1[[#This Row],[Order Status]]="In Progress", IF(Table2_1[[#This Row],[Delays (min)]]&gt;10,"Delayed","In Progress"),""))</f>
        <v>Delayed</v>
      </c>
      <c r="J541">
        <v>231</v>
      </c>
      <c r="K541">
        <v>16</v>
      </c>
      <c r="L541" t="s">
        <v>23</v>
      </c>
      <c r="M541" cm="1">
        <f t="array" ref="M541">_xlfn.IFS(
  TRIM(L541)="positive", 3,
  TRIM(L541)="neutral", 2,
  TRIM(L541)="negative", 1
)</f>
        <v>3</v>
      </c>
      <c r="N541" t="s">
        <v>18</v>
      </c>
      <c r="O541" t="s">
        <v>48</v>
      </c>
      <c r="P541" t="s">
        <v>35</v>
      </c>
    </row>
    <row r="542" spans="1:16" x14ac:dyDescent="0.3">
      <c r="A542">
        <v>1541</v>
      </c>
      <c r="B542" t="s">
        <v>664</v>
      </c>
      <c r="C542" s="1">
        <v>45171.554861111108</v>
      </c>
      <c r="D542" t="s">
        <v>37</v>
      </c>
      <c r="E542" t="str">
        <f t="shared" si="8"/>
        <v>Not Backlog</v>
      </c>
      <c r="F542" t="s">
        <v>26</v>
      </c>
      <c r="G542" t="s">
        <v>34</v>
      </c>
      <c r="H542" t="s">
        <v>1588</v>
      </c>
      <c r="I542" t="str">
        <f>IF(Table2_1[[#This Row],[Order Status]]="Completed", IF(Table2_1[[#This Row],[Delays (min)]]&gt;10,"Delayed", "On Time"), IF(Table2_1[[#This Row],[Order Status]]="In Progress", IF(Table2_1[[#This Row],[Delays (min)]]&gt;10,"Delayed","In Progress"),""))</f>
        <v>In Progress</v>
      </c>
      <c r="J542">
        <v>138</v>
      </c>
      <c r="K542">
        <v>3</v>
      </c>
      <c r="L542" t="s">
        <v>17</v>
      </c>
      <c r="M542" cm="1">
        <f t="array" ref="M542">_xlfn.IFS(
  TRIM(L542)="positive", 3,
  TRIM(L542)="neutral", 2,
  TRIM(L542)="negative", 1
)</f>
        <v>2</v>
      </c>
      <c r="N542" t="s">
        <v>39</v>
      </c>
      <c r="O542" t="s">
        <v>19</v>
      </c>
      <c r="P542" t="s">
        <v>40</v>
      </c>
    </row>
    <row r="543" spans="1:16" x14ac:dyDescent="0.3">
      <c r="A543">
        <v>1542</v>
      </c>
      <c r="B543" t="s">
        <v>665</v>
      </c>
      <c r="C543" s="1">
        <v>45173.40625</v>
      </c>
      <c r="D543" t="s">
        <v>37</v>
      </c>
      <c r="E543" t="str">
        <f t="shared" si="8"/>
        <v>Backlog</v>
      </c>
      <c r="F543" t="s">
        <v>110</v>
      </c>
      <c r="G543" t="s">
        <v>27</v>
      </c>
      <c r="H543" t="s">
        <v>1588</v>
      </c>
      <c r="I543" t="str">
        <f>IF(Table2_1[[#This Row],[Order Status]]="Completed", IF(Table2_1[[#This Row],[Delays (min)]]&gt;10,"Delayed", "On Time"), IF(Table2_1[[#This Row],[Order Status]]="In Progress", IF(Table2_1[[#This Row],[Delays (min)]]&gt;10,"Delayed","In Progress"),""))</f>
        <v>Delayed</v>
      </c>
      <c r="J543">
        <v>87</v>
      </c>
      <c r="K543">
        <v>28</v>
      </c>
      <c r="L543" t="s">
        <v>28</v>
      </c>
      <c r="M543" cm="1">
        <f t="array" ref="M543">_xlfn.IFS(
  TRIM(L543)="positive", 3,
  TRIM(L543)="neutral", 2,
  TRIM(L543)="negative", 1
)</f>
        <v>1</v>
      </c>
      <c r="N543" t="s">
        <v>18</v>
      </c>
      <c r="O543" t="s">
        <v>1591</v>
      </c>
      <c r="P543" t="s">
        <v>40</v>
      </c>
    </row>
    <row r="544" spans="1:16" x14ac:dyDescent="0.3">
      <c r="A544">
        <v>1543</v>
      </c>
      <c r="B544" t="s">
        <v>666</v>
      </c>
      <c r="C544" s="1">
        <v>45177.5</v>
      </c>
      <c r="D544" t="s">
        <v>14</v>
      </c>
      <c r="E544" t="str">
        <f t="shared" si="8"/>
        <v>Not Backlog</v>
      </c>
      <c r="F544" t="s">
        <v>265</v>
      </c>
      <c r="G544" t="s">
        <v>16</v>
      </c>
      <c r="H544" t="s">
        <v>1587</v>
      </c>
      <c r="I544" t="str">
        <f>IF(Table2_1[[#This Row],[Order Status]]="Completed", IF(Table2_1[[#This Row],[Delays (min)]]&gt;10,"Delayed", "On Time"), IF(Table2_1[[#This Row],[Order Status]]="In Progress", IF(Table2_1[[#This Row],[Delays (min)]]&gt;10,"Delayed","In Progress"),""))</f>
        <v>On Time</v>
      </c>
      <c r="J544">
        <v>123</v>
      </c>
      <c r="K544">
        <v>10</v>
      </c>
      <c r="L544" t="s">
        <v>28</v>
      </c>
      <c r="M544" cm="1">
        <f t="array" ref="M544">_xlfn.IFS(
  TRIM(L544)="positive", 3,
  TRIM(L544)="neutral", 2,
  TRIM(L544)="negative", 1
)</f>
        <v>1</v>
      </c>
      <c r="N544" t="s">
        <v>24</v>
      </c>
      <c r="O544" t="s">
        <v>48</v>
      </c>
      <c r="P544" t="s">
        <v>40</v>
      </c>
    </row>
    <row r="545" spans="1:16" x14ac:dyDescent="0.3">
      <c r="A545">
        <v>1544</v>
      </c>
      <c r="B545" t="s">
        <v>667</v>
      </c>
      <c r="C545" s="1">
        <v>45171.680555555555</v>
      </c>
      <c r="D545" t="s">
        <v>14</v>
      </c>
      <c r="E545" t="str">
        <f t="shared" si="8"/>
        <v>Not Backlog</v>
      </c>
      <c r="F545" t="s">
        <v>166</v>
      </c>
      <c r="G545" t="s">
        <v>34</v>
      </c>
      <c r="H545" t="s">
        <v>1589</v>
      </c>
      <c r="I545" t="str">
        <f>IF(Table2_1[[#This Row],[Order Status]]="Completed", IF(Table2_1[[#This Row],[Delays (min)]]&gt;10,"Delayed", "On Time"), IF(Table2_1[[#This Row],[Order Status]]="In Progress", IF(Table2_1[[#This Row],[Delays (min)]]&gt;10,"Delayed","In Progress"),""))</f>
        <v>On Time</v>
      </c>
      <c r="J545">
        <v>179</v>
      </c>
      <c r="K545">
        <v>9</v>
      </c>
      <c r="L545" t="s">
        <v>28</v>
      </c>
      <c r="M545" cm="1">
        <f t="array" ref="M545">_xlfn.IFS(
  TRIM(L545)="positive", 3,
  TRIM(L545)="neutral", 2,
  TRIM(L545)="negative", 1
)</f>
        <v>1</v>
      </c>
      <c r="N545" t="s">
        <v>43</v>
      </c>
      <c r="O545" t="s">
        <v>19</v>
      </c>
      <c r="P545" t="s">
        <v>40</v>
      </c>
    </row>
    <row r="546" spans="1:16" x14ac:dyDescent="0.3">
      <c r="A546">
        <v>1545</v>
      </c>
      <c r="B546" t="s">
        <v>668</v>
      </c>
      <c r="C546" s="1">
        <v>45174.61041666667</v>
      </c>
      <c r="D546" t="s">
        <v>37</v>
      </c>
      <c r="E546" t="str">
        <f t="shared" si="8"/>
        <v>Not Backlog</v>
      </c>
      <c r="F546" t="s">
        <v>151</v>
      </c>
      <c r="G546" t="s">
        <v>34</v>
      </c>
      <c r="H546" t="s">
        <v>1589</v>
      </c>
      <c r="I546" t="str">
        <f>IF(Table2_1[[#This Row],[Order Status]]="Completed", IF(Table2_1[[#This Row],[Delays (min)]]&gt;10,"Delayed", "On Time"), IF(Table2_1[[#This Row],[Order Status]]="In Progress", IF(Table2_1[[#This Row],[Delays (min)]]&gt;10,"Delayed","In Progress"),""))</f>
        <v>In Progress</v>
      </c>
      <c r="J546">
        <v>198</v>
      </c>
      <c r="K546">
        <v>0</v>
      </c>
      <c r="L546" t="s">
        <v>17</v>
      </c>
      <c r="M546" cm="1">
        <f t="array" ref="M546">_xlfn.IFS(
  TRIM(L546)="positive", 3,
  TRIM(L546)="neutral", 2,
  TRIM(L546)="negative", 1
)</f>
        <v>2</v>
      </c>
      <c r="N546" t="s">
        <v>43</v>
      </c>
      <c r="O546" t="s">
        <v>19</v>
      </c>
      <c r="P546" t="s">
        <v>20</v>
      </c>
    </row>
    <row r="547" spans="1:16" x14ac:dyDescent="0.3">
      <c r="A547">
        <v>1546</v>
      </c>
      <c r="B547" t="s">
        <v>669</v>
      </c>
      <c r="C547" s="1">
        <v>45170.626388888886</v>
      </c>
      <c r="D547" t="s">
        <v>37</v>
      </c>
      <c r="E547" t="str">
        <f t="shared" si="8"/>
        <v>Not Backlog</v>
      </c>
      <c r="F547" t="s">
        <v>50</v>
      </c>
      <c r="G547" t="s">
        <v>27</v>
      </c>
      <c r="H547" t="s">
        <v>1587</v>
      </c>
      <c r="I547" t="str">
        <f>IF(Table2_1[[#This Row],[Order Status]]="Completed", IF(Table2_1[[#This Row],[Delays (min)]]&gt;10,"Delayed", "On Time"), IF(Table2_1[[#This Row],[Order Status]]="In Progress", IF(Table2_1[[#This Row],[Delays (min)]]&gt;10,"Delayed","In Progress"),""))</f>
        <v>In Progress</v>
      </c>
      <c r="J547">
        <v>130</v>
      </c>
      <c r="K547">
        <v>3</v>
      </c>
      <c r="L547" t="s">
        <v>17</v>
      </c>
      <c r="M547" cm="1">
        <f t="array" ref="M547">_xlfn.IFS(
  TRIM(L547)="positive", 3,
  TRIM(L547)="neutral", 2,
  TRIM(L547)="negative", 1
)</f>
        <v>2</v>
      </c>
      <c r="N547" t="s">
        <v>18</v>
      </c>
      <c r="O547" t="s">
        <v>48</v>
      </c>
      <c r="P547" t="s">
        <v>35</v>
      </c>
    </row>
    <row r="548" spans="1:16" x14ac:dyDescent="0.3">
      <c r="A548">
        <v>1547</v>
      </c>
      <c r="B548" t="s">
        <v>670</v>
      </c>
      <c r="C548" s="1">
        <v>45173.575694444444</v>
      </c>
      <c r="D548" t="s">
        <v>14</v>
      </c>
      <c r="E548" t="str">
        <f t="shared" si="8"/>
        <v>Not Backlog</v>
      </c>
      <c r="F548" t="s">
        <v>161</v>
      </c>
      <c r="G548" t="s">
        <v>34</v>
      </c>
      <c r="H548" t="s">
        <v>1586</v>
      </c>
      <c r="I548" t="str">
        <f>IF(Table2_1[[#This Row],[Order Status]]="Completed", IF(Table2_1[[#This Row],[Delays (min)]]&gt;10,"Delayed", "On Time"), IF(Table2_1[[#This Row],[Order Status]]="In Progress", IF(Table2_1[[#This Row],[Delays (min)]]&gt;10,"Delayed","In Progress"),""))</f>
        <v>Delayed</v>
      </c>
      <c r="J548">
        <v>205</v>
      </c>
      <c r="K548">
        <v>29</v>
      </c>
      <c r="L548" t="s">
        <v>17</v>
      </c>
      <c r="M548" cm="1">
        <f t="array" ref="M548">_xlfn.IFS(
  TRIM(L548)="positive", 3,
  TRIM(L548)="neutral", 2,
  TRIM(L548)="negative", 1
)</f>
        <v>2</v>
      </c>
      <c r="N548" t="s">
        <v>39</v>
      </c>
      <c r="O548" t="s">
        <v>48</v>
      </c>
      <c r="P548" t="s">
        <v>20</v>
      </c>
    </row>
    <row r="549" spans="1:16" x14ac:dyDescent="0.3">
      <c r="A549">
        <v>1548</v>
      </c>
      <c r="B549" t="s">
        <v>671</v>
      </c>
      <c r="C549" s="1">
        <v>45173.601388888892</v>
      </c>
      <c r="D549" t="s">
        <v>14</v>
      </c>
      <c r="E549" t="str">
        <f t="shared" si="8"/>
        <v>Not Backlog</v>
      </c>
      <c r="F549" t="s">
        <v>197</v>
      </c>
      <c r="G549" t="s">
        <v>34</v>
      </c>
      <c r="H549" t="s">
        <v>1589</v>
      </c>
      <c r="I549" t="str">
        <f>IF(Table2_1[[#This Row],[Order Status]]="Completed", IF(Table2_1[[#This Row],[Delays (min)]]&gt;10,"Delayed", "On Time"), IF(Table2_1[[#This Row],[Order Status]]="In Progress", IF(Table2_1[[#This Row],[Delays (min)]]&gt;10,"Delayed","In Progress"),""))</f>
        <v>Delayed</v>
      </c>
      <c r="J549">
        <v>62</v>
      </c>
      <c r="K549">
        <v>25</v>
      </c>
      <c r="L549" t="s">
        <v>28</v>
      </c>
      <c r="M549" cm="1">
        <f t="array" ref="M549">_xlfn.IFS(
  TRIM(L549)="positive", 3,
  TRIM(L549)="neutral", 2,
  TRIM(L549)="negative", 1
)</f>
        <v>1</v>
      </c>
      <c r="N549" t="s">
        <v>43</v>
      </c>
      <c r="O549" t="s">
        <v>1591</v>
      </c>
      <c r="P549" t="s">
        <v>40</v>
      </c>
    </row>
    <row r="550" spans="1:16" x14ac:dyDescent="0.3">
      <c r="A550">
        <v>1549</v>
      </c>
      <c r="B550" t="s">
        <v>672</v>
      </c>
      <c r="C550" s="1">
        <v>45172.524305555555</v>
      </c>
      <c r="D550" t="s">
        <v>37</v>
      </c>
      <c r="E550" t="str">
        <f t="shared" si="8"/>
        <v>Not Backlog</v>
      </c>
      <c r="F550" t="s">
        <v>405</v>
      </c>
      <c r="G550" t="s">
        <v>34</v>
      </c>
      <c r="H550" t="s">
        <v>1588</v>
      </c>
      <c r="I550" t="str">
        <f>IF(Table2_1[[#This Row],[Order Status]]="Completed", IF(Table2_1[[#This Row],[Delays (min)]]&gt;10,"Delayed", "On Time"), IF(Table2_1[[#This Row],[Order Status]]="In Progress", IF(Table2_1[[#This Row],[Delays (min)]]&gt;10,"Delayed","In Progress"),""))</f>
        <v>In Progress</v>
      </c>
      <c r="J550">
        <v>75</v>
      </c>
      <c r="K550">
        <v>4</v>
      </c>
      <c r="L550" t="s">
        <v>28</v>
      </c>
      <c r="M550" cm="1">
        <f t="array" ref="M550">_xlfn.IFS(
  TRIM(L550)="positive", 3,
  TRIM(L550)="neutral", 2,
  TRIM(L550)="negative", 1
)</f>
        <v>1</v>
      </c>
      <c r="N550" t="s">
        <v>31</v>
      </c>
      <c r="O550" t="s">
        <v>1591</v>
      </c>
      <c r="P550" t="s">
        <v>35</v>
      </c>
    </row>
    <row r="551" spans="1:16" x14ac:dyDescent="0.3">
      <c r="A551">
        <v>1550</v>
      </c>
      <c r="B551" t="s">
        <v>673</v>
      </c>
      <c r="C551" s="1">
        <v>45176.606944444444</v>
      </c>
      <c r="D551" t="s">
        <v>14</v>
      </c>
      <c r="E551" t="str">
        <f t="shared" si="8"/>
        <v>Not Backlog</v>
      </c>
      <c r="F551" t="s">
        <v>296</v>
      </c>
      <c r="G551" t="s">
        <v>34</v>
      </c>
      <c r="H551" t="s">
        <v>1590</v>
      </c>
      <c r="I551" t="str">
        <f>IF(Table2_1[[#This Row],[Order Status]]="Completed", IF(Table2_1[[#This Row],[Delays (min)]]&gt;10,"Delayed", "On Time"), IF(Table2_1[[#This Row],[Order Status]]="In Progress", IF(Table2_1[[#This Row],[Delays (min)]]&gt;10,"Delayed","In Progress"),""))</f>
        <v>Delayed</v>
      </c>
      <c r="J551">
        <v>72</v>
      </c>
      <c r="K551">
        <v>26</v>
      </c>
      <c r="L551" t="s">
        <v>23</v>
      </c>
      <c r="M551" cm="1">
        <f t="array" ref="M551">_xlfn.IFS(
  TRIM(L551)="positive", 3,
  TRIM(L551)="neutral", 2,
  TRIM(L551)="negative", 1
)</f>
        <v>3</v>
      </c>
      <c r="N551" t="s">
        <v>18</v>
      </c>
      <c r="O551" t="s">
        <v>19</v>
      </c>
      <c r="P551" t="s">
        <v>35</v>
      </c>
    </row>
    <row r="552" spans="1:16" x14ac:dyDescent="0.3">
      <c r="A552">
        <v>1551</v>
      </c>
      <c r="B552" t="s">
        <v>674</v>
      </c>
      <c r="C552" s="1">
        <v>45177.433333333334</v>
      </c>
      <c r="D552" t="s">
        <v>37</v>
      </c>
      <c r="E552" t="str">
        <f t="shared" si="8"/>
        <v>Not Backlog</v>
      </c>
      <c r="F552" t="s">
        <v>130</v>
      </c>
      <c r="G552" t="s">
        <v>16</v>
      </c>
      <c r="H552" t="s">
        <v>1590</v>
      </c>
      <c r="I552" t="str">
        <f>IF(Table2_1[[#This Row],[Order Status]]="Completed", IF(Table2_1[[#This Row],[Delays (min)]]&gt;10,"Delayed", "On Time"), IF(Table2_1[[#This Row],[Order Status]]="In Progress", IF(Table2_1[[#This Row],[Delays (min)]]&gt;10,"Delayed","In Progress"),""))</f>
        <v>In Progress</v>
      </c>
      <c r="J552">
        <v>173</v>
      </c>
      <c r="K552">
        <v>4</v>
      </c>
      <c r="L552" t="s">
        <v>28</v>
      </c>
      <c r="M552" cm="1">
        <f t="array" ref="M552">_xlfn.IFS(
  TRIM(L552)="positive", 3,
  TRIM(L552)="neutral", 2,
  TRIM(L552)="negative", 1
)</f>
        <v>1</v>
      </c>
      <c r="N552" t="s">
        <v>24</v>
      </c>
      <c r="O552" t="s">
        <v>48</v>
      </c>
      <c r="P552" t="s">
        <v>20</v>
      </c>
    </row>
    <row r="553" spans="1:16" x14ac:dyDescent="0.3">
      <c r="A553">
        <v>1552</v>
      </c>
      <c r="B553" t="s">
        <v>675</v>
      </c>
      <c r="C553" s="1">
        <v>45173.356249999997</v>
      </c>
      <c r="D553" t="s">
        <v>14</v>
      </c>
      <c r="E553" t="str">
        <f t="shared" si="8"/>
        <v>Not Backlog</v>
      </c>
      <c r="F553" t="s">
        <v>283</v>
      </c>
      <c r="G553" t="s">
        <v>34</v>
      </c>
      <c r="H553" t="s">
        <v>1587</v>
      </c>
      <c r="I553" t="str">
        <f>IF(Table2_1[[#This Row],[Order Status]]="Completed", IF(Table2_1[[#This Row],[Delays (min)]]&gt;10,"Delayed", "On Time"), IF(Table2_1[[#This Row],[Order Status]]="In Progress", IF(Table2_1[[#This Row],[Delays (min)]]&gt;10,"Delayed","In Progress"),""))</f>
        <v>On Time</v>
      </c>
      <c r="J553">
        <v>101</v>
      </c>
      <c r="K553">
        <v>8</v>
      </c>
      <c r="L553" t="s">
        <v>23</v>
      </c>
      <c r="M553" cm="1">
        <f t="array" ref="M553">_xlfn.IFS(
  TRIM(L553)="positive", 3,
  TRIM(L553)="neutral", 2,
  TRIM(L553)="negative", 1
)</f>
        <v>3</v>
      </c>
      <c r="N553" t="s">
        <v>39</v>
      </c>
      <c r="O553" t="s">
        <v>48</v>
      </c>
      <c r="P553" t="s">
        <v>20</v>
      </c>
    </row>
    <row r="554" spans="1:16" x14ac:dyDescent="0.3">
      <c r="A554">
        <v>1553</v>
      </c>
      <c r="B554" t="s">
        <v>676</v>
      </c>
      <c r="C554" s="1">
        <v>45171.685416666667</v>
      </c>
      <c r="D554" t="s">
        <v>14</v>
      </c>
      <c r="E554" t="str">
        <f t="shared" si="8"/>
        <v>Not Backlog</v>
      </c>
      <c r="F554" t="s">
        <v>127</v>
      </c>
      <c r="G554" t="s">
        <v>34</v>
      </c>
      <c r="H554" t="s">
        <v>1588</v>
      </c>
      <c r="I554" t="str">
        <f>IF(Table2_1[[#This Row],[Order Status]]="Completed", IF(Table2_1[[#This Row],[Delays (min)]]&gt;10,"Delayed", "On Time"), IF(Table2_1[[#This Row],[Order Status]]="In Progress", IF(Table2_1[[#This Row],[Delays (min)]]&gt;10,"Delayed","In Progress"),""))</f>
        <v>On Time</v>
      </c>
      <c r="J554">
        <v>187</v>
      </c>
      <c r="K554">
        <v>2</v>
      </c>
      <c r="L554" t="s">
        <v>28</v>
      </c>
      <c r="M554" cm="1">
        <f t="array" ref="M554">_xlfn.IFS(
  TRIM(L554)="positive", 3,
  TRIM(L554)="neutral", 2,
  TRIM(L554)="negative", 1
)</f>
        <v>1</v>
      </c>
      <c r="N554" t="s">
        <v>39</v>
      </c>
      <c r="O554" t="s">
        <v>19</v>
      </c>
      <c r="P554" t="s">
        <v>20</v>
      </c>
    </row>
    <row r="555" spans="1:16" x14ac:dyDescent="0.3">
      <c r="A555">
        <v>1554</v>
      </c>
      <c r="B555" t="s">
        <v>677</v>
      </c>
      <c r="C555" s="1">
        <v>45177.647916666669</v>
      </c>
      <c r="D555" t="s">
        <v>37</v>
      </c>
      <c r="E555" t="str">
        <f t="shared" si="8"/>
        <v>Not Backlog</v>
      </c>
      <c r="F555" t="s">
        <v>306</v>
      </c>
      <c r="G555" t="s">
        <v>34</v>
      </c>
      <c r="H555" t="s">
        <v>1589</v>
      </c>
      <c r="I555" t="str">
        <f>IF(Table2_1[[#This Row],[Order Status]]="Completed", IF(Table2_1[[#This Row],[Delays (min)]]&gt;10,"Delayed", "On Time"), IF(Table2_1[[#This Row],[Order Status]]="In Progress", IF(Table2_1[[#This Row],[Delays (min)]]&gt;10,"Delayed","In Progress"),""))</f>
        <v>In Progress</v>
      </c>
      <c r="J555">
        <v>179</v>
      </c>
      <c r="K555">
        <v>0</v>
      </c>
      <c r="L555" t="s">
        <v>17</v>
      </c>
      <c r="M555" cm="1">
        <f t="array" ref="M555">_xlfn.IFS(
  TRIM(L555)="positive", 3,
  TRIM(L555)="neutral", 2,
  TRIM(L555)="negative", 1
)</f>
        <v>2</v>
      </c>
      <c r="N555" t="s">
        <v>18</v>
      </c>
      <c r="O555" t="s">
        <v>48</v>
      </c>
      <c r="P555" t="s">
        <v>40</v>
      </c>
    </row>
    <row r="556" spans="1:16" x14ac:dyDescent="0.3">
      <c r="A556">
        <v>1555</v>
      </c>
      <c r="B556" t="s">
        <v>678</v>
      </c>
      <c r="C556" s="1">
        <v>45170.390972222223</v>
      </c>
      <c r="D556" t="s">
        <v>14</v>
      </c>
      <c r="E556" t="str">
        <f t="shared" si="8"/>
        <v>Not Backlog</v>
      </c>
      <c r="F556" t="s">
        <v>71</v>
      </c>
      <c r="G556" t="s">
        <v>27</v>
      </c>
      <c r="H556" t="s">
        <v>1587</v>
      </c>
      <c r="I556" t="str">
        <f>IF(Table2_1[[#This Row],[Order Status]]="Completed", IF(Table2_1[[#This Row],[Delays (min)]]&gt;10,"Delayed", "On Time"), IF(Table2_1[[#This Row],[Order Status]]="In Progress", IF(Table2_1[[#This Row],[Delays (min)]]&gt;10,"Delayed","In Progress"),""))</f>
        <v>On Time</v>
      </c>
      <c r="J556">
        <v>222</v>
      </c>
      <c r="K556">
        <v>2</v>
      </c>
      <c r="L556" t="s">
        <v>28</v>
      </c>
      <c r="M556" cm="1">
        <f t="array" ref="M556">_xlfn.IFS(
  TRIM(L556)="positive", 3,
  TRIM(L556)="neutral", 2,
  TRIM(L556)="negative", 1
)</f>
        <v>1</v>
      </c>
      <c r="N556" t="s">
        <v>24</v>
      </c>
      <c r="O556" t="s">
        <v>19</v>
      </c>
      <c r="P556" t="s">
        <v>35</v>
      </c>
    </row>
    <row r="557" spans="1:16" x14ac:dyDescent="0.3">
      <c r="A557">
        <v>1556</v>
      </c>
      <c r="B557" t="s">
        <v>679</v>
      </c>
      <c r="C557" s="1">
        <v>45176.57708333333</v>
      </c>
      <c r="D557" t="s">
        <v>14</v>
      </c>
      <c r="E557" t="str">
        <f t="shared" si="8"/>
        <v>Not Backlog</v>
      </c>
      <c r="F557" t="s">
        <v>306</v>
      </c>
      <c r="G557" t="s">
        <v>34</v>
      </c>
      <c r="H557" t="s">
        <v>1587</v>
      </c>
      <c r="I557" t="str">
        <f>IF(Table2_1[[#This Row],[Order Status]]="Completed", IF(Table2_1[[#This Row],[Delays (min)]]&gt;10,"Delayed", "On Time"), IF(Table2_1[[#This Row],[Order Status]]="In Progress", IF(Table2_1[[#This Row],[Delays (min)]]&gt;10,"Delayed","In Progress"),""))</f>
        <v>Delayed</v>
      </c>
      <c r="J557">
        <v>106</v>
      </c>
      <c r="K557">
        <v>13</v>
      </c>
      <c r="L557" t="s">
        <v>28</v>
      </c>
      <c r="M557" cm="1">
        <f t="array" ref="M557">_xlfn.IFS(
  TRIM(L557)="positive", 3,
  TRIM(L557)="neutral", 2,
  TRIM(L557)="negative", 1
)</f>
        <v>1</v>
      </c>
      <c r="N557" t="s">
        <v>31</v>
      </c>
      <c r="O557" t="s">
        <v>48</v>
      </c>
      <c r="P557" t="s">
        <v>35</v>
      </c>
    </row>
    <row r="558" spans="1:16" x14ac:dyDescent="0.3">
      <c r="A558">
        <v>1557</v>
      </c>
      <c r="B558" t="s">
        <v>680</v>
      </c>
      <c r="C558" s="1">
        <v>45177.432638888888</v>
      </c>
      <c r="D558" t="s">
        <v>37</v>
      </c>
      <c r="E558" t="str">
        <f t="shared" si="8"/>
        <v>Backlog</v>
      </c>
      <c r="F558" t="s">
        <v>223</v>
      </c>
      <c r="G558" t="s">
        <v>16</v>
      </c>
      <c r="H558" t="s">
        <v>1590</v>
      </c>
      <c r="I558" t="str">
        <f>IF(Table2_1[[#This Row],[Order Status]]="Completed", IF(Table2_1[[#This Row],[Delays (min)]]&gt;10,"Delayed", "On Time"), IF(Table2_1[[#This Row],[Order Status]]="In Progress", IF(Table2_1[[#This Row],[Delays (min)]]&gt;10,"Delayed","In Progress"),""))</f>
        <v>Delayed</v>
      </c>
      <c r="J558">
        <v>75</v>
      </c>
      <c r="K558">
        <v>13</v>
      </c>
      <c r="L558" t="s">
        <v>17</v>
      </c>
      <c r="M558" cm="1">
        <f t="array" ref="M558">_xlfn.IFS(
  TRIM(L558)="positive", 3,
  TRIM(L558)="neutral", 2,
  TRIM(L558)="negative", 1
)</f>
        <v>2</v>
      </c>
      <c r="N558" t="s">
        <v>24</v>
      </c>
      <c r="O558" t="s">
        <v>19</v>
      </c>
      <c r="P558" t="s">
        <v>35</v>
      </c>
    </row>
    <row r="559" spans="1:16" x14ac:dyDescent="0.3">
      <c r="A559">
        <v>1558</v>
      </c>
      <c r="B559" t="s">
        <v>681</v>
      </c>
      <c r="C559" s="1">
        <v>45177.4</v>
      </c>
      <c r="D559" t="s">
        <v>14</v>
      </c>
      <c r="E559" t="str">
        <f t="shared" si="8"/>
        <v>Not Backlog</v>
      </c>
      <c r="F559" t="s">
        <v>215</v>
      </c>
      <c r="G559" t="s">
        <v>34</v>
      </c>
      <c r="H559" t="s">
        <v>1586</v>
      </c>
      <c r="I559" t="str">
        <f>IF(Table2_1[[#This Row],[Order Status]]="Completed", IF(Table2_1[[#This Row],[Delays (min)]]&gt;10,"Delayed", "On Time"), IF(Table2_1[[#This Row],[Order Status]]="In Progress", IF(Table2_1[[#This Row],[Delays (min)]]&gt;10,"Delayed","In Progress"),""))</f>
        <v>Delayed</v>
      </c>
      <c r="J559">
        <v>170</v>
      </c>
      <c r="K559">
        <v>29</v>
      </c>
      <c r="L559" t="s">
        <v>28</v>
      </c>
      <c r="M559" cm="1">
        <f t="array" ref="M559">_xlfn.IFS(
  TRIM(L559)="positive", 3,
  TRIM(L559)="neutral", 2,
  TRIM(L559)="negative", 1
)</f>
        <v>1</v>
      </c>
      <c r="N559" t="s">
        <v>24</v>
      </c>
      <c r="O559" t="s">
        <v>1591</v>
      </c>
      <c r="P559" t="s">
        <v>35</v>
      </c>
    </row>
    <row r="560" spans="1:16" x14ac:dyDescent="0.3">
      <c r="A560">
        <v>1559</v>
      </c>
      <c r="B560" t="s">
        <v>682</v>
      </c>
      <c r="C560" s="1">
        <v>45173.584027777775</v>
      </c>
      <c r="D560" t="s">
        <v>37</v>
      </c>
      <c r="E560" t="str">
        <f t="shared" si="8"/>
        <v>Backlog</v>
      </c>
      <c r="F560" t="s">
        <v>267</v>
      </c>
      <c r="G560" t="s">
        <v>34</v>
      </c>
      <c r="H560" t="s">
        <v>1587</v>
      </c>
      <c r="I560" t="str">
        <f>IF(Table2_1[[#This Row],[Order Status]]="Completed", IF(Table2_1[[#This Row],[Delays (min)]]&gt;10,"Delayed", "On Time"), IF(Table2_1[[#This Row],[Order Status]]="In Progress", IF(Table2_1[[#This Row],[Delays (min)]]&gt;10,"Delayed","In Progress"),""))</f>
        <v>Delayed</v>
      </c>
      <c r="J560">
        <v>195</v>
      </c>
      <c r="K560">
        <v>23</v>
      </c>
      <c r="L560" t="s">
        <v>28</v>
      </c>
      <c r="M560" cm="1">
        <f t="array" ref="M560">_xlfn.IFS(
  TRIM(L560)="positive", 3,
  TRIM(L560)="neutral", 2,
  TRIM(L560)="negative", 1
)</f>
        <v>1</v>
      </c>
      <c r="N560" t="s">
        <v>31</v>
      </c>
      <c r="O560" t="s">
        <v>1591</v>
      </c>
      <c r="P560" t="s">
        <v>35</v>
      </c>
    </row>
    <row r="561" spans="1:16" x14ac:dyDescent="0.3">
      <c r="A561">
        <v>1560</v>
      </c>
      <c r="B561" t="s">
        <v>683</v>
      </c>
      <c r="C561" s="1">
        <v>45171.417361111111</v>
      </c>
      <c r="D561" t="s">
        <v>14</v>
      </c>
      <c r="E561" t="str">
        <f t="shared" si="8"/>
        <v>Not Backlog</v>
      </c>
      <c r="F561" t="s">
        <v>123</v>
      </c>
      <c r="G561" t="s">
        <v>27</v>
      </c>
      <c r="H561" t="s">
        <v>1587</v>
      </c>
      <c r="I561" t="str">
        <f>IF(Table2_1[[#This Row],[Order Status]]="Completed", IF(Table2_1[[#This Row],[Delays (min)]]&gt;10,"Delayed", "On Time"), IF(Table2_1[[#This Row],[Order Status]]="In Progress", IF(Table2_1[[#This Row],[Delays (min)]]&gt;10,"Delayed","In Progress"),""))</f>
        <v>Delayed</v>
      </c>
      <c r="J561">
        <v>217</v>
      </c>
      <c r="K561">
        <v>19</v>
      </c>
      <c r="L561" t="s">
        <v>23</v>
      </c>
      <c r="M561" cm="1">
        <f t="array" ref="M561">_xlfn.IFS(
  TRIM(L561)="positive", 3,
  TRIM(L561)="neutral", 2,
  TRIM(L561)="negative", 1
)</f>
        <v>3</v>
      </c>
      <c r="N561" t="s">
        <v>43</v>
      </c>
      <c r="O561" t="s">
        <v>19</v>
      </c>
      <c r="P561" t="s">
        <v>35</v>
      </c>
    </row>
    <row r="562" spans="1:16" x14ac:dyDescent="0.3">
      <c r="A562">
        <v>1561</v>
      </c>
      <c r="B562" t="s">
        <v>684</v>
      </c>
      <c r="C562" s="1">
        <v>45175.435416666667</v>
      </c>
      <c r="D562" t="s">
        <v>14</v>
      </c>
      <c r="E562" t="str">
        <f t="shared" si="8"/>
        <v>Not Backlog</v>
      </c>
      <c r="F562" t="s">
        <v>75</v>
      </c>
      <c r="G562" t="s">
        <v>27</v>
      </c>
      <c r="H562" t="s">
        <v>1587</v>
      </c>
      <c r="I562" t="str">
        <f>IF(Table2_1[[#This Row],[Order Status]]="Completed", IF(Table2_1[[#This Row],[Delays (min)]]&gt;10,"Delayed", "On Time"), IF(Table2_1[[#This Row],[Order Status]]="In Progress", IF(Table2_1[[#This Row],[Delays (min)]]&gt;10,"Delayed","In Progress"),""))</f>
        <v>Delayed</v>
      </c>
      <c r="J562">
        <v>176</v>
      </c>
      <c r="K562">
        <v>18</v>
      </c>
      <c r="L562" t="s">
        <v>28</v>
      </c>
      <c r="M562" cm="1">
        <f t="array" ref="M562">_xlfn.IFS(
  TRIM(L562)="positive", 3,
  TRIM(L562)="neutral", 2,
  TRIM(L562)="negative", 1
)</f>
        <v>1</v>
      </c>
      <c r="N562" t="s">
        <v>18</v>
      </c>
      <c r="O562" t="s">
        <v>48</v>
      </c>
      <c r="P562" t="s">
        <v>35</v>
      </c>
    </row>
    <row r="563" spans="1:16" x14ac:dyDescent="0.3">
      <c r="A563">
        <v>1562</v>
      </c>
      <c r="B563" t="s">
        <v>685</v>
      </c>
      <c r="C563" s="1">
        <v>45172.662499999999</v>
      </c>
      <c r="D563" t="s">
        <v>37</v>
      </c>
      <c r="E563" t="str">
        <f t="shared" si="8"/>
        <v>Not Backlog</v>
      </c>
      <c r="F563" t="s">
        <v>215</v>
      </c>
      <c r="G563" t="s">
        <v>16</v>
      </c>
      <c r="H563" t="s">
        <v>1586</v>
      </c>
      <c r="I563" t="str">
        <f>IF(Table2_1[[#This Row],[Order Status]]="Completed", IF(Table2_1[[#This Row],[Delays (min)]]&gt;10,"Delayed", "On Time"), IF(Table2_1[[#This Row],[Order Status]]="In Progress", IF(Table2_1[[#This Row],[Delays (min)]]&gt;10,"Delayed","In Progress"),""))</f>
        <v>In Progress</v>
      </c>
      <c r="J563">
        <v>135</v>
      </c>
      <c r="K563">
        <v>3</v>
      </c>
      <c r="L563" t="s">
        <v>28</v>
      </c>
      <c r="M563" cm="1">
        <f t="array" ref="M563">_xlfn.IFS(
  TRIM(L563)="positive", 3,
  TRIM(L563)="neutral", 2,
  TRIM(L563)="negative", 1
)</f>
        <v>1</v>
      </c>
      <c r="N563" t="s">
        <v>43</v>
      </c>
      <c r="O563" t="s">
        <v>19</v>
      </c>
      <c r="P563" t="s">
        <v>40</v>
      </c>
    </row>
    <row r="564" spans="1:16" x14ac:dyDescent="0.3">
      <c r="A564">
        <v>1563</v>
      </c>
      <c r="B564" t="s">
        <v>686</v>
      </c>
      <c r="C564" s="1">
        <v>45174.583333333336</v>
      </c>
      <c r="D564" t="s">
        <v>14</v>
      </c>
      <c r="E564" t="str">
        <f t="shared" si="8"/>
        <v>Not Backlog</v>
      </c>
      <c r="F564" t="s">
        <v>130</v>
      </c>
      <c r="G564" t="s">
        <v>16</v>
      </c>
      <c r="H564" t="s">
        <v>1590</v>
      </c>
      <c r="I564" t="str">
        <f>IF(Table2_1[[#This Row],[Order Status]]="Completed", IF(Table2_1[[#This Row],[Delays (min)]]&gt;10,"Delayed", "On Time"), IF(Table2_1[[#This Row],[Order Status]]="In Progress", IF(Table2_1[[#This Row],[Delays (min)]]&gt;10,"Delayed","In Progress"),""))</f>
        <v>Delayed</v>
      </c>
      <c r="J564">
        <v>69</v>
      </c>
      <c r="K564">
        <v>14</v>
      </c>
      <c r="L564" t="s">
        <v>28</v>
      </c>
      <c r="M564" cm="1">
        <f t="array" ref="M564">_xlfn.IFS(
  TRIM(L564)="positive", 3,
  TRIM(L564)="neutral", 2,
  TRIM(L564)="negative", 1
)</f>
        <v>1</v>
      </c>
      <c r="N564" t="s">
        <v>18</v>
      </c>
      <c r="O564" t="s">
        <v>19</v>
      </c>
      <c r="P564" t="s">
        <v>35</v>
      </c>
    </row>
    <row r="565" spans="1:16" x14ac:dyDescent="0.3">
      <c r="A565">
        <v>1564</v>
      </c>
      <c r="B565" t="s">
        <v>687</v>
      </c>
      <c r="C565" s="1">
        <v>45170.399305555555</v>
      </c>
      <c r="D565" t="s">
        <v>37</v>
      </c>
      <c r="E565" t="str">
        <f t="shared" si="8"/>
        <v>Not Backlog</v>
      </c>
      <c r="F565" t="s">
        <v>127</v>
      </c>
      <c r="G565" t="s">
        <v>16</v>
      </c>
      <c r="H565" t="s">
        <v>1590</v>
      </c>
      <c r="I565" t="str">
        <f>IF(Table2_1[[#This Row],[Order Status]]="Completed", IF(Table2_1[[#This Row],[Delays (min)]]&gt;10,"Delayed", "On Time"), IF(Table2_1[[#This Row],[Order Status]]="In Progress", IF(Table2_1[[#This Row],[Delays (min)]]&gt;10,"Delayed","In Progress"),""))</f>
        <v>In Progress</v>
      </c>
      <c r="J565">
        <v>210</v>
      </c>
      <c r="K565">
        <v>1</v>
      </c>
      <c r="L565" t="s">
        <v>17</v>
      </c>
      <c r="M565" cm="1">
        <f t="array" ref="M565">_xlfn.IFS(
  TRIM(L565)="positive", 3,
  TRIM(L565)="neutral", 2,
  TRIM(L565)="negative", 1
)</f>
        <v>2</v>
      </c>
      <c r="N565" t="s">
        <v>18</v>
      </c>
      <c r="O565" t="s">
        <v>19</v>
      </c>
      <c r="P565" t="s">
        <v>40</v>
      </c>
    </row>
    <row r="566" spans="1:16" x14ac:dyDescent="0.3">
      <c r="A566">
        <v>1565</v>
      </c>
      <c r="B566" t="s">
        <v>688</v>
      </c>
      <c r="C566" s="1">
        <v>45172.582638888889</v>
      </c>
      <c r="D566" t="s">
        <v>37</v>
      </c>
      <c r="E566" t="str">
        <f t="shared" si="8"/>
        <v>Backlog</v>
      </c>
      <c r="F566" t="s">
        <v>262</v>
      </c>
      <c r="G566" t="s">
        <v>34</v>
      </c>
      <c r="H566" t="s">
        <v>1589</v>
      </c>
      <c r="I566" t="str">
        <f>IF(Table2_1[[#This Row],[Order Status]]="Completed", IF(Table2_1[[#This Row],[Delays (min)]]&gt;10,"Delayed", "On Time"), IF(Table2_1[[#This Row],[Order Status]]="In Progress", IF(Table2_1[[#This Row],[Delays (min)]]&gt;10,"Delayed","In Progress"),""))</f>
        <v>Delayed</v>
      </c>
      <c r="J566">
        <v>202</v>
      </c>
      <c r="K566">
        <v>27</v>
      </c>
      <c r="L566" t="s">
        <v>17</v>
      </c>
      <c r="M566" cm="1">
        <f t="array" ref="M566">_xlfn.IFS(
  TRIM(L566)="positive", 3,
  TRIM(L566)="neutral", 2,
  TRIM(L566)="negative", 1
)</f>
        <v>2</v>
      </c>
      <c r="N566" t="s">
        <v>43</v>
      </c>
      <c r="O566" t="s">
        <v>48</v>
      </c>
      <c r="P566" t="s">
        <v>35</v>
      </c>
    </row>
    <row r="567" spans="1:16" x14ac:dyDescent="0.3">
      <c r="A567">
        <v>1566</v>
      </c>
      <c r="B567" t="s">
        <v>689</v>
      </c>
      <c r="C567" s="1">
        <v>45177.409722222219</v>
      </c>
      <c r="D567" t="s">
        <v>37</v>
      </c>
      <c r="E567" t="str">
        <f t="shared" si="8"/>
        <v>Backlog</v>
      </c>
      <c r="F567" t="s">
        <v>96</v>
      </c>
      <c r="G567" t="s">
        <v>34</v>
      </c>
      <c r="H567" t="s">
        <v>1590</v>
      </c>
      <c r="I567" t="str">
        <f>IF(Table2_1[[#This Row],[Order Status]]="Completed", IF(Table2_1[[#This Row],[Delays (min)]]&gt;10,"Delayed", "On Time"), IF(Table2_1[[#This Row],[Order Status]]="In Progress", IF(Table2_1[[#This Row],[Delays (min)]]&gt;10,"Delayed","In Progress"),""))</f>
        <v>Delayed</v>
      </c>
      <c r="J567">
        <v>75</v>
      </c>
      <c r="K567">
        <v>20</v>
      </c>
      <c r="L567" t="s">
        <v>17</v>
      </c>
      <c r="M567" cm="1">
        <f t="array" ref="M567">_xlfn.IFS(
  TRIM(L567)="positive", 3,
  TRIM(L567)="neutral", 2,
  TRIM(L567)="negative", 1
)</f>
        <v>2</v>
      </c>
      <c r="N567" t="s">
        <v>43</v>
      </c>
      <c r="O567" t="s">
        <v>19</v>
      </c>
      <c r="P567" t="s">
        <v>40</v>
      </c>
    </row>
    <row r="568" spans="1:16" x14ac:dyDescent="0.3">
      <c r="A568">
        <v>1567</v>
      </c>
      <c r="B568" t="s">
        <v>690</v>
      </c>
      <c r="C568" s="1">
        <v>45175.556250000001</v>
      </c>
      <c r="D568" t="s">
        <v>14</v>
      </c>
      <c r="E568" t="str">
        <f t="shared" si="8"/>
        <v>Not Backlog</v>
      </c>
      <c r="F568" t="s">
        <v>52</v>
      </c>
      <c r="G568" t="s">
        <v>34</v>
      </c>
      <c r="H568" t="s">
        <v>1586</v>
      </c>
      <c r="I568" t="str">
        <f>IF(Table2_1[[#This Row],[Order Status]]="Completed", IF(Table2_1[[#This Row],[Delays (min)]]&gt;10,"Delayed", "On Time"), IF(Table2_1[[#This Row],[Order Status]]="In Progress", IF(Table2_1[[#This Row],[Delays (min)]]&gt;10,"Delayed","In Progress"),""))</f>
        <v>Delayed</v>
      </c>
      <c r="J568">
        <v>168</v>
      </c>
      <c r="K568">
        <v>19</v>
      </c>
      <c r="L568" t="s">
        <v>28</v>
      </c>
      <c r="M568" cm="1">
        <f t="array" ref="M568">_xlfn.IFS(
  TRIM(L568)="positive", 3,
  TRIM(L568)="neutral", 2,
  TRIM(L568)="negative", 1
)</f>
        <v>1</v>
      </c>
      <c r="N568" t="s">
        <v>18</v>
      </c>
      <c r="O568" t="s">
        <v>1591</v>
      </c>
      <c r="P568" t="s">
        <v>20</v>
      </c>
    </row>
    <row r="569" spans="1:16" x14ac:dyDescent="0.3">
      <c r="A569">
        <v>1568</v>
      </c>
      <c r="B569" t="s">
        <v>691</v>
      </c>
      <c r="C569" s="1">
        <v>45177.395138888889</v>
      </c>
      <c r="D569" t="s">
        <v>37</v>
      </c>
      <c r="E569" t="str">
        <f t="shared" si="8"/>
        <v>Not Backlog</v>
      </c>
      <c r="F569" t="s">
        <v>94</v>
      </c>
      <c r="G569" t="s">
        <v>16</v>
      </c>
      <c r="H569" t="s">
        <v>1586</v>
      </c>
      <c r="I569" t="str">
        <f>IF(Table2_1[[#This Row],[Order Status]]="Completed", IF(Table2_1[[#This Row],[Delays (min)]]&gt;10,"Delayed", "On Time"), IF(Table2_1[[#This Row],[Order Status]]="In Progress", IF(Table2_1[[#This Row],[Delays (min)]]&gt;10,"Delayed","In Progress"),""))</f>
        <v>In Progress</v>
      </c>
      <c r="J569">
        <v>228</v>
      </c>
      <c r="K569">
        <v>6</v>
      </c>
      <c r="L569" t="s">
        <v>28</v>
      </c>
      <c r="M569" cm="1">
        <f t="array" ref="M569">_xlfn.IFS(
  TRIM(L569)="positive", 3,
  TRIM(L569)="neutral", 2,
  TRIM(L569)="negative", 1
)</f>
        <v>1</v>
      </c>
      <c r="N569" t="s">
        <v>31</v>
      </c>
      <c r="O569" t="s">
        <v>48</v>
      </c>
      <c r="P569" t="s">
        <v>35</v>
      </c>
    </row>
    <row r="570" spans="1:16" x14ac:dyDescent="0.3">
      <c r="A570">
        <v>1569</v>
      </c>
      <c r="B570" t="s">
        <v>692</v>
      </c>
      <c r="C570" s="1">
        <v>45171.637499999997</v>
      </c>
      <c r="D570" t="s">
        <v>14</v>
      </c>
      <c r="E570" t="str">
        <f t="shared" si="8"/>
        <v>Not Backlog</v>
      </c>
      <c r="F570" t="s">
        <v>195</v>
      </c>
      <c r="G570" t="s">
        <v>27</v>
      </c>
      <c r="H570" t="s">
        <v>1590</v>
      </c>
      <c r="I570" t="str">
        <f>IF(Table2_1[[#This Row],[Order Status]]="Completed", IF(Table2_1[[#This Row],[Delays (min)]]&gt;10,"Delayed", "On Time"), IF(Table2_1[[#This Row],[Order Status]]="In Progress", IF(Table2_1[[#This Row],[Delays (min)]]&gt;10,"Delayed","In Progress"),""))</f>
        <v>Delayed</v>
      </c>
      <c r="J570">
        <v>230</v>
      </c>
      <c r="K570">
        <v>14</v>
      </c>
      <c r="L570" t="s">
        <v>23</v>
      </c>
      <c r="M570" cm="1">
        <f t="array" ref="M570">_xlfn.IFS(
  TRIM(L570)="positive", 3,
  TRIM(L570)="neutral", 2,
  TRIM(L570)="negative", 1
)</f>
        <v>3</v>
      </c>
      <c r="N570" t="s">
        <v>18</v>
      </c>
      <c r="O570" t="s">
        <v>1591</v>
      </c>
      <c r="P570" t="s">
        <v>40</v>
      </c>
    </row>
    <row r="571" spans="1:16" x14ac:dyDescent="0.3">
      <c r="A571">
        <v>1570</v>
      </c>
      <c r="B571" t="s">
        <v>693</v>
      </c>
      <c r="C571" s="1">
        <v>45174.438194444447</v>
      </c>
      <c r="D571" t="s">
        <v>37</v>
      </c>
      <c r="E571" t="str">
        <f t="shared" si="8"/>
        <v>Not Backlog</v>
      </c>
      <c r="F571" t="s">
        <v>125</v>
      </c>
      <c r="G571" t="s">
        <v>34</v>
      </c>
      <c r="H571" t="s">
        <v>1590</v>
      </c>
      <c r="I571" t="str">
        <f>IF(Table2_1[[#This Row],[Order Status]]="Completed", IF(Table2_1[[#This Row],[Delays (min)]]&gt;10,"Delayed", "On Time"), IF(Table2_1[[#This Row],[Order Status]]="In Progress", IF(Table2_1[[#This Row],[Delays (min)]]&gt;10,"Delayed","In Progress"),""))</f>
        <v>In Progress</v>
      </c>
      <c r="J571">
        <v>81</v>
      </c>
      <c r="K571">
        <v>4</v>
      </c>
      <c r="L571" t="s">
        <v>17</v>
      </c>
      <c r="M571" cm="1">
        <f t="array" ref="M571">_xlfn.IFS(
  TRIM(L571)="positive", 3,
  TRIM(L571)="neutral", 2,
  TRIM(L571)="negative", 1
)</f>
        <v>2</v>
      </c>
      <c r="N571" t="s">
        <v>31</v>
      </c>
      <c r="O571" t="s">
        <v>48</v>
      </c>
      <c r="P571" t="s">
        <v>35</v>
      </c>
    </row>
    <row r="572" spans="1:16" x14ac:dyDescent="0.3">
      <c r="A572">
        <v>1571</v>
      </c>
      <c r="B572" t="s">
        <v>694</v>
      </c>
      <c r="C572" s="1">
        <v>45172.609722222223</v>
      </c>
      <c r="D572" t="s">
        <v>14</v>
      </c>
      <c r="E572" t="str">
        <f t="shared" si="8"/>
        <v>Not Backlog</v>
      </c>
      <c r="F572" t="s">
        <v>52</v>
      </c>
      <c r="G572" t="s">
        <v>34</v>
      </c>
      <c r="H572" t="s">
        <v>1590</v>
      </c>
      <c r="I572" t="str">
        <f>IF(Table2_1[[#This Row],[Order Status]]="Completed", IF(Table2_1[[#This Row],[Delays (min)]]&gt;10,"Delayed", "On Time"), IF(Table2_1[[#This Row],[Order Status]]="In Progress", IF(Table2_1[[#This Row],[Delays (min)]]&gt;10,"Delayed","In Progress"),""))</f>
        <v>On Time</v>
      </c>
      <c r="J572">
        <v>208</v>
      </c>
      <c r="K572">
        <v>7</v>
      </c>
      <c r="L572" t="s">
        <v>23</v>
      </c>
      <c r="M572" cm="1">
        <f t="array" ref="M572">_xlfn.IFS(
  TRIM(L572)="positive", 3,
  TRIM(L572)="neutral", 2,
  TRIM(L572)="negative", 1
)</f>
        <v>3</v>
      </c>
      <c r="N572" t="s">
        <v>24</v>
      </c>
      <c r="O572" t="s">
        <v>19</v>
      </c>
      <c r="P572" t="s">
        <v>35</v>
      </c>
    </row>
    <row r="573" spans="1:16" x14ac:dyDescent="0.3">
      <c r="A573">
        <v>1572</v>
      </c>
      <c r="B573" t="s">
        <v>695</v>
      </c>
      <c r="C573" s="1">
        <v>45172.379166666666</v>
      </c>
      <c r="D573" t="s">
        <v>14</v>
      </c>
      <c r="E573" t="str">
        <f t="shared" si="8"/>
        <v>Not Backlog</v>
      </c>
      <c r="F573" t="s">
        <v>328</v>
      </c>
      <c r="G573" t="s">
        <v>34</v>
      </c>
      <c r="H573" t="s">
        <v>1589</v>
      </c>
      <c r="I573" t="str">
        <f>IF(Table2_1[[#This Row],[Order Status]]="Completed", IF(Table2_1[[#This Row],[Delays (min)]]&gt;10,"Delayed", "On Time"), IF(Table2_1[[#This Row],[Order Status]]="In Progress", IF(Table2_1[[#This Row],[Delays (min)]]&gt;10,"Delayed","In Progress"),""))</f>
        <v>On Time</v>
      </c>
      <c r="J573">
        <v>114</v>
      </c>
      <c r="K573">
        <v>1</v>
      </c>
      <c r="L573" t="s">
        <v>17</v>
      </c>
      <c r="M573" cm="1">
        <f t="array" ref="M573">_xlfn.IFS(
  TRIM(L573)="positive", 3,
  TRIM(L573)="neutral", 2,
  TRIM(L573)="negative", 1
)</f>
        <v>2</v>
      </c>
      <c r="N573" t="s">
        <v>43</v>
      </c>
      <c r="O573" t="s">
        <v>1591</v>
      </c>
      <c r="P573" t="s">
        <v>35</v>
      </c>
    </row>
    <row r="574" spans="1:16" x14ac:dyDescent="0.3">
      <c r="A574">
        <v>1573</v>
      </c>
      <c r="B574" t="s">
        <v>696</v>
      </c>
      <c r="C574" s="1">
        <v>45176.503472222219</v>
      </c>
      <c r="D574" t="s">
        <v>14</v>
      </c>
      <c r="E574" t="str">
        <f t="shared" si="8"/>
        <v>Not Backlog</v>
      </c>
      <c r="F574" t="s">
        <v>164</v>
      </c>
      <c r="G574" t="s">
        <v>27</v>
      </c>
      <c r="H574" t="s">
        <v>1588</v>
      </c>
      <c r="I574" t="str">
        <f>IF(Table2_1[[#This Row],[Order Status]]="Completed", IF(Table2_1[[#This Row],[Delays (min)]]&gt;10,"Delayed", "On Time"), IF(Table2_1[[#This Row],[Order Status]]="In Progress", IF(Table2_1[[#This Row],[Delays (min)]]&gt;10,"Delayed","In Progress"),""))</f>
        <v>Delayed</v>
      </c>
      <c r="J574">
        <v>162</v>
      </c>
      <c r="K574">
        <v>20</v>
      </c>
      <c r="L574" t="s">
        <v>28</v>
      </c>
      <c r="M574" cm="1">
        <f t="array" ref="M574">_xlfn.IFS(
  TRIM(L574)="positive", 3,
  TRIM(L574)="neutral", 2,
  TRIM(L574)="negative", 1
)</f>
        <v>1</v>
      </c>
      <c r="N574" t="s">
        <v>31</v>
      </c>
      <c r="O574" t="s">
        <v>48</v>
      </c>
      <c r="P574" t="s">
        <v>20</v>
      </c>
    </row>
    <row r="575" spans="1:16" x14ac:dyDescent="0.3">
      <c r="A575">
        <v>1574</v>
      </c>
      <c r="B575" t="s">
        <v>697</v>
      </c>
      <c r="C575" s="1">
        <v>45174.435416666667</v>
      </c>
      <c r="D575" t="s">
        <v>37</v>
      </c>
      <c r="E575" t="str">
        <f t="shared" si="8"/>
        <v>Not Backlog</v>
      </c>
      <c r="F575" t="s">
        <v>164</v>
      </c>
      <c r="G575" t="s">
        <v>34</v>
      </c>
      <c r="H575" t="s">
        <v>1587</v>
      </c>
      <c r="I575" t="str">
        <f>IF(Table2_1[[#This Row],[Order Status]]="Completed", IF(Table2_1[[#This Row],[Delays (min)]]&gt;10,"Delayed", "On Time"), IF(Table2_1[[#This Row],[Order Status]]="In Progress", IF(Table2_1[[#This Row],[Delays (min)]]&gt;10,"Delayed","In Progress"),""))</f>
        <v>In Progress</v>
      </c>
      <c r="J575">
        <v>170</v>
      </c>
      <c r="K575">
        <v>8</v>
      </c>
      <c r="L575" t="s">
        <v>17</v>
      </c>
      <c r="M575" cm="1">
        <f t="array" ref="M575">_xlfn.IFS(
  TRIM(L575)="positive", 3,
  TRIM(L575)="neutral", 2,
  TRIM(L575)="negative", 1
)</f>
        <v>2</v>
      </c>
      <c r="N575" t="s">
        <v>18</v>
      </c>
      <c r="O575" t="s">
        <v>48</v>
      </c>
      <c r="P575" t="s">
        <v>40</v>
      </c>
    </row>
    <row r="576" spans="1:16" x14ac:dyDescent="0.3">
      <c r="A576">
        <v>1575</v>
      </c>
      <c r="B576" t="s">
        <v>698</v>
      </c>
      <c r="C576" s="1">
        <v>45172.423611111109</v>
      </c>
      <c r="D576" t="s">
        <v>14</v>
      </c>
      <c r="E576" t="str">
        <f t="shared" si="8"/>
        <v>Not Backlog</v>
      </c>
      <c r="F576" t="s">
        <v>229</v>
      </c>
      <c r="G576" t="s">
        <v>34</v>
      </c>
      <c r="H576" t="s">
        <v>1587</v>
      </c>
      <c r="I576" t="str">
        <f>IF(Table2_1[[#This Row],[Order Status]]="Completed", IF(Table2_1[[#This Row],[Delays (min)]]&gt;10,"Delayed", "On Time"), IF(Table2_1[[#This Row],[Order Status]]="In Progress", IF(Table2_1[[#This Row],[Delays (min)]]&gt;10,"Delayed","In Progress"),""))</f>
        <v>On Time</v>
      </c>
      <c r="J576">
        <v>165</v>
      </c>
      <c r="K576">
        <v>6</v>
      </c>
      <c r="L576" t="s">
        <v>17</v>
      </c>
      <c r="M576" cm="1">
        <f t="array" ref="M576">_xlfn.IFS(
  TRIM(L576)="positive", 3,
  TRIM(L576)="neutral", 2,
  TRIM(L576)="negative", 1
)</f>
        <v>2</v>
      </c>
      <c r="N576" t="s">
        <v>39</v>
      </c>
      <c r="O576" t="s">
        <v>1591</v>
      </c>
      <c r="P576" t="s">
        <v>20</v>
      </c>
    </row>
    <row r="577" spans="1:16" x14ac:dyDescent="0.3">
      <c r="A577">
        <v>1576</v>
      </c>
      <c r="B577" t="s">
        <v>699</v>
      </c>
      <c r="C577" s="1">
        <v>45171.63958333333</v>
      </c>
      <c r="D577" t="s">
        <v>37</v>
      </c>
      <c r="E577" t="str">
        <f t="shared" si="8"/>
        <v>Backlog</v>
      </c>
      <c r="F577" t="s">
        <v>62</v>
      </c>
      <c r="G577" t="s">
        <v>34</v>
      </c>
      <c r="H577" t="s">
        <v>1586</v>
      </c>
      <c r="I577" t="str">
        <f>IF(Table2_1[[#This Row],[Order Status]]="Completed", IF(Table2_1[[#This Row],[Delays (min)]]&gt;10,"Delayed", "On Time"), IF(Table2_1[[#This Row],[Order Status]]="In Progress", IF(Table2_1[[#This Row],[Delays (min)]]&gt;10,"Delayed","In Progress"),""))</f>
        <v>Delayed</v>
      </c>
      <c r="J577">
        <v>230</v>
      </c>
      <c r="K577">
        <v>25</v>
      </c>
      <c r="L577" t="s">
        <v>23</v>
      </c>
      <c r="M577" cm="1">
        <f t="array" ref="M577">_xlfn.IFS(
  TRIM(L577)="positive", 3,
  TRIM(L577)="neutral", 2,
  TRIM(L577)="negative", 1
)</f>
        <v>3</v>
      </c>
      <c r="N577" t="s">
        <v>39</v>
      </c>
      <c r="O577" t="s">
        <v>19</v>
      </c>
      <c r="P577" t="s">
        <v>20</v>
      </c>
    </row>
    <row r="578" spans="1:16" x14ac:dyDescent="0.3">
      <c r="A578">
        <v>1577</v>
      </c>
      <c r="B578" t="s">
        <v>700</v>
      </c>
      <c r="C578" s="1">
        <v>45174.627083333333</v>
      </c>
      <c r="D578" t="s">
        <v>14</v>
      </c>
      <c r="E578" t="str">
        <f t="shared" ref="E578:E641" si="9">IF(AND(D578="In Progress", K578 &gt;10),"Backlog", "Not Backlog")</f>
        <v>Not Backlog</v>
      </c>
      <c r="F578" t="s">
        <v>47</v>
      </c>
      <c r="G578" t="s">
        <v>34</v>
      </c>
      <c r="H578" t="s">
        <v>1590</v>
      </c>
      <c r="I578" t="str">
        <f>IF(Table2_1[[#This Row],[Order Status]]="Completed", IF(Table2_1[[#This Row],[Delays (min)]]&gt;10,"Delayed", "On Time"), IF(Table2_1[[#This Row],[Order Status]]="In Progress", IF(Table2_1[[#This Row],[Delays (min)]]&gt;10,"Delayed","In Progress"),""))</f>
        <v>Delayed</v>
      </c>
      <c r="J578">
        <v>146</v>
      </c>
      <c r="K578">
        <v>28</v>
      </c>
      <c r="L578" t="s">
        <v>17</v>
      </c>
      <c r="M578" cm="1">
        <f t="array" ref="M578">_xlfn.IFS(
  TRIM(L578)="positive", 3,
  TRIM(L578)="neutral", 2,
  TRIM(L578)="negative", 1
)</f>
        <v>2</v>
      </c>
      <c r="N578" t="s">
        <v>31</v>
      </c>
      <c r="O578" t="s">
        <v>48</v>
      </c>
      <c r="P578" t="s">
        <v>40</v>
      </c>
    </row>
    <row r="579" spans="1:16" x14ac:dyDescent="0.3">
      <c r="A579">
        <v>1578</v>
      </c>
      <c r="B579" t="s">
        <v>701</v>
      </c>
      <c r="C579" s="1">
        <v>45172.553472222222</v>
      </c>
      <c r="D579" t="s">
        <v>14</v>
      </c>
      <c r="E579" t="str">
        <f t="shared" si="9"/>
        <v>Not Backlog</v>
      </c>
      <c r="F579" t="s">
        <v>56</v>
      </c>
      <c r="G579" t="s">
        <v>27</v>
      </c>
      <c r="H579" t="s">
        <v>1588</v>
      </c>
      <c r="I579" t="str">
        <f>IF(Table2_1[[#This Row],[Order Status]]="Completed", IF(Table2_1[[#This Row],[Delays (min)]]&gt;10,"Delayed", "On Time"), IF(Table2_1[[#This Row],[Order Status]]="In Progress", IF(Table2_1[[#This Row],[Delays (min)]]&gt;10,"Delayed","In Progress"),""))</f>
        <v>Delayed</v>
      </c>
      <c r="J579">
        <v>77</v>
      </c>
      <c r="K579">
        <v>21</v>
      </c>
      <c r="L579" t="s">
        <v>23</v>
      </c>
      <c r="M579" cm="1">
        <f t="array" ref="M579">_xlfn.IFS(
  TRIM(L579)="positive", 3,
  TRIM(L579)="neutral", 2,
  TRIM(L579)="negative", 1
)</f>
        <v>3</v>
      </c>
      <c r="N579" t="s">
        <v>31</v>
      </c>
      <c r="O579" t="s">
        <v>48</v>
      </c>
      <c r="P579" t="s">
        <v>40</v>
      </c>
    </row>
    <row r="580" spans="1:16" x14ac:dyDescent="0.3">
      <c r="A580">
        <v>1579</v>
      </c>
      <c r="B580" t="s">
        <v>702</v>
      </c>
      <c r="C580" s="1">
        <v>45175.411111111112</v>
      </c>
      <c r="D580" t="s">
        <v>14</v>
      </c>
      <c r="E580" t="str">
        <f t="shared" si="9"/>
        <v>Not Backlog</v>
      </c>
      <c r="F580" t="s">
        <v>58</v>
      </c>
      <c r="G580" t="s">
        <v>27</v>
      </c>
      <c r="H580" t="s">
        <v>1587</v>
      </c>
      <c r="I580" t="str">
        <f>IF(Table2_1[[#This Row],[Order Status]]="Completed", IF(Table2_1[[#This Row],[Delays (min)]]&gt;10,"Delayed", "On Time"), IF(Table2_1[[#This Row],[Order Status]]="In Progress", IF(Table2_1[[#This Row],[Delays (min)]]&gt;10,"Delayed","In Progress"),""))</f>
        <v>On Time</v>
      </c>
      <c r="J580">
        <v>138</v>
      </c>
      <c r="K580">
        <v>0</v>
      </c>
      <c r="L580" t="s">
        <v>28</v>
      </c>
      <c r="M580" cm="1">
        <f t="array" ref="M580">_xlfn.IFS(
  TRIM(L580)="positive", 3,
  TRIM(L580)="neutral", 2,
  TRIM(L580)="negative", 1
)</f>
        <v>1</v>
      </c>
      <c r="N580" t="s">
        <v>18</v>
      </c>
      <c r="O580" t="s">
        <v>48</v>
      </c>
      <c r="P580" t="s">
        <v>35</v>
      </c>
    </row>
    <row r="581" spans="1:16" x14ac:dyDescent="0.3">
      <c r="A581">
        <v>1580</v>
      </c>
      <c r="B581" t="s">
        <v>703</v>
      </c>
      <c r="C581" s="1">
        <v>45177.515972222223</v>
      </c>
      <c r="D581" t="s">
        <v>37</v>
      </c>
      <c r="E581" t="str">
        <f t="shared" si="9"/>
        <v>Not Backlog</v>
      </c>
      <c r="F581" t="s">
        <v>215</v>
      </c>
      <c r="G581" t="s">
        <v>27</v>
      </c>
      <c r="H581" t="s">
        <v>1587</v>
      </c>
      <c r="I581" t="str">
        <f>IF(Table2_1[[#This Row],[Order Status]]="Completed", IF(Table2_1[[#This Row],[Delays (min)]]&gt;10,"Delayed", "On Time"), IF(Table2_1[[#This Row],[Order Status]]="In Progress", IF(Table2_1[[#This Row],[Delays (min)]]&gt;10,"Delayed","In Progress"),""))</f>
        <v>In Progress</v>
      </c>
      <c r="J581">
        <v>61</v>
      </c>
      <c r="K581">
        <v>6</v>
      </c>
      <c r="L581" t="s">
        <v>23</v>
      </c>
      <c r="M581" cm="1">
        <f t="array" ref="M581">_xlfn.IFS(
  TRIM(L581)="positive", 3,
  TRIM(L581)="neutral", 2,
  TRIM(L581)="negative", 1
)</f>
        <v>3</v>
      </c>
      <c r="N581" t="s">
        <v>18</v>
      </c>
      <c r="O581" t="s">
        <v>19</v>
      </c>
      <c r="P581" t="s">
        <v>35</v>
      </c>
    </row>
    <row r="582" spans="1:16" x14ac:dyDescent="0.3">
      <c r="A582">
        <v>1581</v>
      </c>
      <c r="B582" t="s">
        <v>704</v>
      </c>
      <c r="C582" s="1">
        <v>45176.347222222219</v>
      </c>
      <c r="D582" t="s">
        <v>14</v>
      </c>
      <c r="E582" t="str">
        <f t="shared" si="9"/>
        <v>Not Backlog</v>
      </c>
      <c r="F582" t="s">
        <v>283</v>
      </c>
      <c r="G582" t="s">
        <v>34</v>
      </c>
      <c r="H582" t="s">
        <v>1588</v>
      </c>
      <c r="I582" t="str">
        <f>IF(Table2_1[[#This Row],[Order Status]]="Completed", IF(Table2_1[[#This Row],[Delays (min)]]&gt;10,"Delayed", "On Time"), IF(Table2_1[[#This Row],[Order Status]]="In Progress", IF(Table2_1[[#This Row],[Delays (min)]]&gt;10,"Delayed","In Progress"),""))</f>
        <v>On Time</v>
      </c>
      <c r="J582">
        <v>76</v>
      </c>
      <c r="K582">
        <v>10</v>
      </c>
      <c r="L582" t="s">
        <v>23</v>
      </c>
      <c r="M582" cm="1">
        <f t="array" ref="M582">_xlfn.IFS(
  TRIM(L582)="positive", 3,
  TRIM(L582)="neutral", 2,
  TRIM(L582)="negative", 1
)</f>
        <v>3</v>
      </c>
      <c r="N582" t="s">
        <v>31</v>
      </c>
      <c r="O582" t="s">
        <v>19</v>
      </c>
      <c r="P582" t="s">
        <v>20</v>
      </c>
    </row>
    <row r="583" spans="1:16" x14ac:dyDescent="0.3">
      <c r="A583">
        <v>1582</v>
      </c>
      <c r="B583" t="s">
        <v>705</v>
      </c>
      <c r="C583" s="1">
        <v>45170.672222222223</v>
      </c>
      <c r="D583" t="s">
        <v>14</v>
      </c>
      <c r="E583" t="str">
        <f t="shared" si="9"/>
        <v>Not Backlog</v>
      </c>
      <c r="F583" t="s">
        <v>174</v>
      </c>
      <c r="G583" t="s">
        <v>34</v>
      </c>
      <c r="H583" t="s">
        <v>1587</v>
      </c>
      <c r="I583" t="str">
        <f>IF(Table2_1[[#This Row],[Order Status]]="Completed", IF(Table2_1[[#This Row],[Delays (min)]]&gt;10,"Delayed", "On Time"), IF(Table2_1[[#This Row],[Order Status]]="In Progress", IF(Table2_1[[#This Row],[Delays (min)]]&gt;10,"Delayed","In Progress"),""))</f>
        <v>Delayed</v>
      </c>
      <c r="J583">
        <v>217</v>
      </c>
      <c r="K583">
        <v>12</v>
      </c>
      <c r="L583" t="s">
        <v>17</v>
      </c>
      <c r="M583" cm="1">
        <f t="array" ref="M583">_xlfn.IFS(
  TRIM(L583)="positive", 3,
  TRIM(L583)="neutral", 2,
  TRIM(L583)="negative", 1
)</f>
        <v>2</v>
      </c>
      <c r="N583" t="s">
        <v>18</v>
      </c>
      <c r="O583" t="s">
        <v>19</v>
      </c>
      <c r="P583" t="s">
        <v>20</v>
      </c>
    </row>
    <row r="584" spans="1:16" x14ac:dyDescent="0.3">
      <c r="A584">
        <v>1583</v>
      </c>
      <c r="B584" t="s">
        <v>706</v>
      </c>
      <c r="C584" s="1">
        <v>45175.422222222223</v>
      </c>
      <c r="D584" t="s">
        <v>14</v>
      </c>
      <c r="E584" t="str">
        <f t="shared" si="9"/>
        <v>Not Backlog</v>
      </c>
      <c r="F584" t="s">
        <v>15</v>
      </c>
      <c r="G584" t="s">
        <v>16</v>
      </c>
      <c r="H584" t="s">
        <v>1586</v>
      </c>
      <c r="I584" t="str">
        <f>IF(Table2_1[[#This Row],[Order Status]]="Completed", IF(Table2_1[[#This Row],[Delays (min)]]&gt;10,"Delayed", "On Time"), IF(Table2_1[[#This Row],[Order Status]]="In Progress", IF(Table2_1[[#This Row],[Delays (min)]]&gt;10,"Delayed","In Progress"),""))</f>
        <v>Delayed</v>
      </c>
      <c r="J584">
        <v>168</v>
      </c>
      <c r="K584">
        <v>23</v>
      </c>
      <c r="L584" t="s">
        <v>17</v>
      </c>
      <c r="M584" cm="1">
        <f t="array" ref="M584">_xlfn.IFS(
  TRIM(L584)="positive", 3,
  TRIM(L584)="neutral", 2,
  TRIM(L584)="negative", 1
)</f>
        <v>2</v>
      </c>
      <c r="N584" t="s">
        <v>31</v>
      </c>
      <c r="O584" t="s">
        <v>19</v>
      </c>
      <c r="P584" t="s">
        <v>40</v>
      </c>
    </row>
    <row r="585" spans="1:16" x14ac:dyDescent="0.3">
      <c r="A585">
        <v>1584</v>
      </c>
      <c r="B585" t="s">
        <v>707</v>
      </c>
      <c r="C585" s="1">
        <v>45170.661805555559</v>
      </c>
      <c r="D585" t="s">
        <v>37</v>
      </c>
      <c r="E585" t="str">
        <f t="shared" si="9"/>
        <v>Backlog</v>
      </c>
      <c r="F585" t="s">
        <v>210</v>
      </c>
      <c r="G585" t="s">
        <v>34</v>
      </c>
      <c r="H585" t="s">
        <v>1590</v>
      </c>
      <c r="I585" t="str">
        <f>IF(Table2_1[[#This Row],[Order Status]]="Completed", IF(Table2_1[[#This Row],[Delays (min)]]&gt;10,"Delayed", "On Time"), IF(Table2_1[[#This Row],[Order Status]]="In Progress", IF(Table2_1[[#This Row],[Delays (min)]]&gt;10,"Delayed","In Progress"),""))</f>
        <v>Delayed</v>
      </c>
      <c r="J585">
        <v>239</v>
      </c>
      <c r="K585">
        <v>22</v>
      </c>
      <c r="L585" t="s">
        <v>23</v>
      </c>
      <c r="M585" cm="1">
        <f t="array" ref="M585">_xlfn.IFS(
  TRIM(L585)="positive", 3,
  TRIM(L585)="neutral", 2,
  TRIM(L585)="negative", 1
)</f>
        <v>3</v>
      </c>
      <c r="N585" t="s">
        <v>18</v>
      </c>
      <c r="O585" t="s">
        <v>48</v>
      </c>
      <c r="P585" t="s">
        <v>40</v>
      </c>
    </row>
    <row r="586" spans="1:16" x14ac:dyDescent="0.3">
      <c r="A586">
        <v>1585</v>
      </c>
      <c r="B586" t="s">
        <v>708</v>
      </c>
      <c r="C586" s="1">
        <v>45170.365277777775</v>
      </c>
      <c r="D586" t="s">
        <v>37</v>
      </c>
      <c r="E586" t="str">
        <f t="shared" si="9"/>
        <v>Backlog</v>
      </c>
      <c r="F586" t="s">
        <v>159</v>
      </c>
      <c r="G586" t="s">
        <v>16</v>
      </c>
      <c r="H586" t="s">
        <v>1588</v>
      </c>
      <c r="I586" t="str">
        <f>IF(Table2_1[[#This Row],[Order Status]]="Completed", IF(Table2_1[[#This Row],[Delays (min)]]&gt;10,"Delayed", "On Time"), IF(Table2_1[[#This Row],[Order Status]]="In Progress", IF(Table2_1[[#This Row],[Delays (min)]]&gt;10,"Delayed","In Progress"),""))</f>
        <v>Delayed</v>
      </c>
      <c r="J586">
        <v>66</v>
      </c>
      <c r="K586">
        <v>21</v>
      </c>
      <c r="L586" t="s">
        <v>17</v>
      </c>
      <c r="M586" cm="1">
        <f t="array" ref="M586">_xlfn.IFS(
  TRIM(L586)="positive", 3,
  TRIM(L586)="neutral", 2,
  TRIM(L586)="negative", 1
)</f>
        <v>2</v>
      </c>
      <c r="N586" t="s">
        <v>18</v>
      </c>
      <c r="O586" t="s">
        <v>19</v>
      </c>
      <c r="P586" t="s">
        <v>20</v>
      </c>
    </row>
    <row r="587" spans="1:16" x14ac:dyDescent="0.3">
      <c r="A587">
        <v>1586</v>
      </c>
      <c r="B587" t="s">
        <v>709</v>
      </c>
      <c r="C587" s="1">
        <v>45176.402777777781</v>
      </c>
      <c r="D587" t="s">
        <v>14</v>
      </c>
      <c r="E587" t="str">
        <f t="shared" si="9"/>
        <v>Not Backlog</v>
      </c>
      <c r="F587" t="s">
        <v>149</v>
      </c>
      <c r="G587" t="s">
        <v>16</v>
      </c>
      <c r="H587" t="s">
        <v>1588</v>
      </c>
      <c r="I587" t="str">
        <f>IF(Table2_1[[#This Row],[Order Status]]="Completed", IF(Table2_1[[#This Row],[Delays (min)]]&gt;10,"Delayed", "On Time"), IF(Table2_1[[#This Row],[Order Status]]="In Progress", IF(Table2_1[[#This Row],[Delays (min)]]&gt;10,"Delayed","In Progress"),""))</f>
        <v>Delayed</v>
      </c>
      <c r="J587">
        <v>173</v>
      </c>
      <c r="K587">
        <v>12</v>
      </c>
      <c r="L587" t="s">
        <v>17</v>
      </c>
      <c r="M587" cm="1">
        <f t="array" ref="M587">_xlfn.IFS(
  TRIM(L587)="positive", 3,
  TRIM(L587)="neutral", 2,
  TRIM(L587)="negative", 1
)</f>
        <v>2</v>
      </c>
      <c r="N587" t="s">
        <v>24</v>
      </c>
      <c r="O587" t="s">
        <v>48</v>
      </c>
      <c r="P587" t="s">
        <v>40</v>
      </c>
    </row>
    <row r="588" spans="1:16" x14ac:dyDescent="0.3">
      <c r="A588">
        <v>1587</v>
      </c>
      <c r="B588" t="s">
        <v>710</v>
      </c>
      <c r="C588" s="1">
        <v>45175.499305555553</v>
      </c>
      <c r="D588" t="s">
        <v>37</v>
      </c>
      <c r="E588" t="str">
        <f t="shared" si="9"/>
        <v>Not Backlog</v>
      </c>
      <c r="F588" t="s">
        <v>199</v>
      </c>
      <c r="G588" t="s">
        <v>16</v>
      </c>
      <c r="H588" t="s">
        <v>1587</v>
      </c>
      <c r="I588" t="str">
        <f>IF(Table2_1[[#This Row],[Order Status]]="Completed", IF(Table2_1[[#This Row],[Delays (min)]]&gt;10,"Delayed", "On Time"), IF(Table2_1[[#This Row],[Order Status]]="In Progress", IF(Table2_1[[#This Row],[Delays (min)]]&gt;10,"Delayed","In Progress"),""))</f>
        <v>In Progress</v>
      </c>
      <c r="J588">
        <v>178</v>
      </c>
      <c r="K588">
        <v>5</v>
      </c>
      <c r="L588" t="s">
        <v>28</v>
      </c>
      <c r="M588" cm="1">
        <f t="array" ref="M588">_xlfn.IFS(
  TRIM(L588)="positive", 3,
  TRIM(L588)="neutral", 2,
  TRIM(L588)="negative", 1
)</f>
        <v>1</v>
      </c>
      <c r="N588" t="s">
        <v>39</v>
      </c>
      <c r="O588" t="s">
        <v>48</v>
      </c>
      <c r="P588" t="s">
        <v>35</v>
      </c>
    </row>
    <row r="589" spans="1:16" x14ac:dyDescent="0.3">
      <c r="A589">
        <v>1588</v>
      </c>
      <c r="B589" t="s">
        <v>711</v>
      </c>
      <c r="C589" s="1">
        <v>45170.595138888886</v>
      </c>
      <c r="D589" t="s">
        <v>14</v>
      </c>
      <c r="E589" t="str">
        <f t="shared" si="9"/>
        <v>Not Backlog</v>
      </c>
      <c r="F589" t="s">
        <v>52</v>
      </c>
      <c r="G589" t="s">
        <v>27</v>
      </c>
      <c r="H589" t="s">
        <v>1589</v>
      </c>
      <c r="I589" t="str">
        <f>IF(Table2_1[[#This Row],[Order Status]]="Completed", IF(Table2_1[[#This Row],[Delays (min)]]&gt;10,"Delayed", "On Time"), IF(Table2_1[[#This Row],[Order Status]]="In Progress", IF(Table2_1[[#This Row],[Delays (min)]]&gt;10,"Delayed","In Progress"),""))</f>
        <v>On Time</v>
      </c>
      <c r="J589">
        <v>236</v>
      </c>
      <c r="K589">
        <v>9</v>
      </c>
      <c r="L589" t="s">
        <v>28</v>
      </c>
      <c r="M589" cm="1">
        <f t="array" ref="M589">_xlfn.IFS(
  TRIM(L589)="positive", 3,
  TRIM(L589)="neutral", 2,
  TRIM(L589)="negative", 1
)</f>
        <v>1</v>
      </c>
      <c r="N589" t="s">
        <v>18</v>
      </c>
      <c r="O589" t="s">
        <v>19</v>
      </c>
      <c r="P589" t="s">
        <v>40</v>
      </c>
    </row>
    <row r="590" spans="1:16" x14ac:dyDescent="0.3">
      <c r="A590">
        <v>1589</v>
      </c>
      <c r="B590" t="s">
        <v>712</v>
      </c>
      <c r="C590" s="1">
        <v>45173.631944444445</v>
      </c>
      <c r="D590" t="s">
        <v>14</v>
      </c>
      <c r="E590" t="str">
        <f t="shared" si="9"/>
        <v>Not Backlog</v>
      </c>
      <c r="F590" t="s">
        <v>52</v>
      </c>
      <c r="G590" t="s">
        <v>27</v>
      </c>
      <c r="H590" t="s">
        <v>1588</v>
      </c>
      <c r="I590" t="str">
        <f>IF(Table2_1[[#This Row],[Order Status]]="Completed", IF(Table2_1[[#This Row],[Delays (min)]]&gt;10,"Delayed", "On Time"), IF(Table2_1[[#This Row],[Order Status]]="In Progress", IF(Table2_1[[#This Row],[Delays (min)]]&gt;10,"Delayed","In Progress"),""))</f>
        <v>On Time</v>
      </c>
      <c r="J590">
        <v>149</v>
      </c>
      <c r="K590">
        <v>5</v>
      </c>
      <c r="L590" t="s">
        <v>23</v>
      </c>
      <c r="M590" cm="1">
        <f t="array" ref="M590">_xlfn.IFS(
  TRIM(L590)="positive", 3,
  TRIM(L590)="neutral", 2,
  TRIM(L590)="negative", 1
)</f>
        <v>3</v>
      </c>
      <c r="N590" t="s">
        <v>18</v>
      </c>
      <c r="O590" t="s">
        <v>19</v>
      </c>
      <c r="P590" t="s">
        <v>40</v>
      </c>
    </row>
    <row r="591" spans="1:16" x14ac:dyDescent="0.3">
      <c r="A591">
        <v>1590</v>
      </c>
      <c r="B591" t="s">
        <v>713</v>
      </c>
      <c r="C591" s="1">
        <v>45177.428472222222</v>
      </c>
      <c r="D591" t="s">
        <v>37</v>
      </c>
      <c r="E591" t="str">
        <f t="shared" si="9"/>
        <v>Backlog</v>
      </c>
      <c r="F591" t="s">
        <v>62</v>
      </c>
      <c r="G591" t="s">
        <v>16</v>
      </c>
      <c r="H591" t="s">
        <v>1589</v>
      </c>
      <c r="I591" t="str">
        <f>IF(Table2_1[[#This Row],[Order Status]]="Completed", IF(Table2_1[[#This Row],[Delays (min)]]&gt;10,"Delayed", "On Time"), IF(Table2_1[[#This Row],[Order Status]]="In Progress", IF(Table2_1[[#This Row],[Delays (min)]]&gt;10,"Delayed","In Progress"),""))</f>
        <v>Delayed</v>
      </c>
      <c r="J591">
        <v>187</v>
      </c>
      <c r="K591">
        <v>14</v>
      </c>
      <c r="L591" t="s">
        <v>28</v>
      </c>
      <c r="M591" cm="1">
        <f t="array" ref="M591">_xlfn.IFS(
  TRIM(L591)="positive", 3,
  TRIM(L591)="neutral", 2,
  TRIM(L591)="negative", 1
)</f>
        <v>1</v>
      </c>
      <c r="N591" t="s">
        <v>39</v>
      </c>
      <c r="O591" t="s">
        <v>1591</v>
      </c>
      <c r="P591" t="s">
        <v>35</v>
      </c>
    </row>
    <row r="592" spans="1:16" x14ac:dyDescent="0.3">
      <c r="A592">
        <v>1591</v>
      </c>
      <c r="B592" t="s">
        <v>714</v>
      </c>
      <c r="C592" s="1">
        <v>45172.438888888886</v>
      </c>
      <c r="D592" t="s">
        <v>37</v>
      </c>
      <c r="E592" t="str">
        <f t="shared" si="9"/>
        <v>Not Backlog</v>
      </c>
      <c r="F592" t="s">
        <v>62</v>
      </c>
      <c r="G592" t="s">
        <v>34</v>
      </c>
      <c r="H592" t="s">
        <v>1588</v>
      </c>
      <c r="I592" t="str">
        <f>IF(Table2_1[[#This Row],[Order Status]]="Completed", IF(Table2_1[[#This Row],[Delays (min)]]&gt;10,"Delayed", "On Time"), IF(Table2_1[[#This Row],[Order Status]]="In Progress", IF(Table2_1[[#This Row],[Delays (min)]]&gt;10,"Delayed","In Progress"),""))</f>
        <v>In Progress</v>
      </c>
      <c r="J592">
        <v>237</v>
      </c>
      <c r="K592">
        <v>8</v>
      </c>
      <c r="L592" t="s">
        <v>17</v>
      </c>
      <c r="M592" cm="1">
        <f t="array" ref="M592">_xlfn.IFS(
  TRIM(L592)="positive", 3,
  TRIM(L592)="neutral", 2,
  TRIM(L592)="negative", 1
)</f>
        <v>2</v>
      </c>
      <c r="N592" t="s">
        <v>43</v>
      </c>
      <c r="O592" t="s">
        <v>19</v>
      </c>
      <c r="P592" t="s">
        <v>20</v>
      </c>
    </row>
    <row r="593" spans="1:16" x14ac:dyDescent="0.3">
      <c r="A593">
        <v>1592</v>
      </c>
      <c r="B593" t="s">
        <v>715</v>
      </c>
      <c r="C593" s="1">
        <v>45175.693749999999</v>
      </c>
      <c r="D593" t="s">
        <v>37</v>
      </c>
      <c r="E593" t="str">
        <f t="shared" si="9"/>
        <v>Backlog</v>
      </c>
      <c r="F593" t="s">
        <v>166</v>
      </c>
      <c r="G593" t="s">
        <v>34</v>
      </c>
      <c r="H593" t="s">
        <v>1587</v>
      </c>
      <c r="I593" t="str">
        <f>IF(Table2_1[[#This Row],[Order Status]]="Completed", IF(Table2_1[[#This Row],[Delays (min)]]&gt;10,"Delayed", "On Time"), IF(Table2_1[[#This Row],[Order Status]]="In Progress", IF(Table2_1[[#This Row],[Delays (min)]]&gt;10,"Delayed","In Progress"),""))</f>
        <v>Delayed</v>
      </c>
      <c r="J593">
        <v>159</v>
      </c>
      <c r="K593">
        <v>14</v>
      </c>
      <c r="L593" t="s">
        <v>17</v>
      </c>
      <c r="M593" cm="1">
        <f t="array" ref="M593">_xlfn.IFS(
  TRIM(L593)="positive", 3,
  TRIM(L593)="neutral", 2,
  TRIM(L593)="negative", 1
)</f>
        <v>2</v>
      </c>
      <c r="N593" t="s">
        <v>24</v>
      </c>
      <c r="O593" t="s">
        <v>1591</v>
      </c>
      <c r="P593" t="s">
        <v>35</v>
      </c>
    </row>
    <row r="594" spans="1:16" x14ac:dyDescent="0.3">
      <c r="A594">
        <v>1593</v>
      </c>
      <c r="B594" t="s">
        <v>716</v>
      </c>
      <c r="C594" s="1">
        <v>45170.5</v>
      </c>
      <c r="D594" t="s">
        <v>37</v>
      </c>
      <c r="E594" t="str">
        <f t="shared" si="9"/>
        <v>Not Backlog</v>
      </c>
      <c r="F594" t="s">
        <v>42</v>
      </c>
      <c r="G594" t="s">
        <v>16</v>
      </c>
      <c r="H594" t="s">
        <v>1588</v>
      </c>
      <c r="I594" t="str">
        <f>IF(Table2_1[[#This Row],[Order Status]]="Completed", IF(Table2_1[[#This Row],[Delays (min)]]&gt;10,"Delayed", "On Time"), IF(Table2_1[[#This Row],[Order Status]]="In Progress", IF(Table2_1[[#This Row],[Delays (min)]]&gt;10,"Delayed","In Progress"),""))</f>
        <v>In Progress</v>
      </c>
      <c r="J594">
        <v>187</v>
      </c>
      <c r="K594">
        <v>9</v>
      </c>
      <c r="L594" t="s">
        <v>23</v>
      </c>
      <c r="M594" cm="1">
        <f t="array" ref="M594">_xlfn.IFS(
  TRIM(L594)="positive", 3,
  TRIM(L594)="neutral", 2,
  TRIM(L594)="negative", 1
)</f>
        <v>3</v>
      </c>
      <c r="N594" t="s">
        <v>31</v>
      </c>
      <c r="O594" t="s">
        <v>48</v>
      </c>
      <c r="P594" t="s">
        <v>35</v>
      </c>
    </row>
    <row r="595" spans="1:16" x14ac:dyDescent="0.3">
      <c r="A595">
        <v>1594</v>
      </c>
      <c r="B595" t="s">
        <v>717</v>
      </c>
      <c r="C595" s="1">
        <v>45172.396527777775</v>
      </c>
      <c r="D595" t="s">
        <v>14</v>
      </c>
      <c r="E595" t="str">
        <f t="shared" si="9"/>
        <v>Not Backlog</v>
      </c>
      <c r="F595" t="s">
        <v>238</v>
      </c>
      <c r="G595" t="s">
        <v>16</v>
      </c>
      <c r="H595" t="s">
        <v>1587</v>
      </c>
      <c r="I595" t="str">
        <f>IF(Table2_1[[#This Row],[Order Status]]="Completed", IF(Table2_1[[#This Row],[Delays (min)]]&gt;10,"Delayed", "On Time"), IF(Table2_1[[#This Row],[Order Status]]="In Progress", IF(Table2_1[[#This Row],[Delays (min)]]&gt;10,"Delayed","In Progress"),""))</f>
        <v>Delayed</v>
      </c>
      <c r="J595">
        <v>169</v>
      </c>
      <c r="K595">
        <v>20</v>
      </c>
      <c r="L595" t="s">
        <v>17</v>
      </c>
      <c r="M595" cm="1">
        <f t="array" ref="M595">_xlfn.IFS(
  TRIM(L595)="positive", 3,
  TRIM(L595)="neutral", 2,
  TRIM(L595)="negative", 1
)</f>
        <v>2</v>
      </c>
      <c r="N595" t="s">
        <v>31</v>
      </c>
      <c r="O595" t="s">
        <v>1591</v>
      </c>
      <c r="P595" t="s">
        <v>35</v>
      </c>
    </row>
    <row r="596" spans="1:16" x14ac:dyDescent="0.3">
      <c r="A596">
        <v>1595</v>
      </c>
      <c r="B596" t="s">
        <v>718</v>
      </c>
      <c r="C596" s="1">
        <v>45174.447222222225</v>
      </c>
      <c r="D596" t="s">
        <v>14</v>
      </c>
      <c r="E596" t="str">
        <f t="shared" si="9"/>
        <v>Not Backlog</v>
      </c>
      <c r="F596" t="s">
        <v>188</v>
      </c>
      <c r="G596" t="s">
        <v>34</v>
      </c>
      <c r="H596" t="s">
        <v>1588</v>
      </c>
      <c r="I596" t="str">
        <f>IF(Table2_1[[#This Row],[Order Status]]="Completed", IF(Table2_1[[#This Row],[Delays (min)]]&gt;10,"Delayed", "On Time"), IF(Table2_1[[#This Row],[Order Status]]="In Progress", IF(Table2_1[[#This Row],[Delays (min)]]&gt;10,"Delayed","In Progress"),""))</f>
        <v>Delayed</v>
      </c>
      <c r="J596">
        <v>135</v>
      </c>
      <c r="K596">
        <v>27</v>
      </c>
      <c r="L596" t="s">
        <v>17</v>
      </c>
      <c r="M596" cm="1">
        <f t="array" ref="M596">_xlfn.IFS(
  TRIM(L596)="positive", 3,
  TRIM(L596)="neutral", 2,
  TRIM(L596)="negative", 1
)</f>
        <v>2</v>
      </c>
      <c r="N596" t="s">
        <v>39</v>
      </c>
      <c r="O596" t="s">
        <v>19</v>
      </c>
      <c r="P596" t="s">
        <v>20</v>
      </c>
    </row>
    <row r="597" spans="1:16" x14ac:dyDescent="0.3">
      <c r="A597">
        <v>1596</v>
      </c>
      <c r="B597" t="s">
        <v>719</v>
      </c>
      <c r="C597" s="1">
        <v>45171.635416666664</v>
      </c>
      <c r="D597" t="s">
        <v>37</v>
      </c>
      <c r="E597" t="str">
        <f t="shared" si="9"/>
        <v>Backlog</v>
      </c>
      <c r="F597" t="s">
        <v>463</v>
      </c>
      <c r="G597" t="s">
        <v>34</v>
      </c>
      <c r="H597" t="s">
        <v>1588</v>
      </c>
      <c r="I597" t="str">
        <f>IF(Table2_1[[#This Row],[Order Status]]="Completed", IF(Table2_1[[#This Row],[Delays (min)]]&gt;10,"Delayed", "On Time"), IF(Table2_1[[#This Row],[Order Status]]="In Progress", IF(Table2_1[[#This Row],[Delays (min)]]&gt;10,"Delayed","In Progress"),""))</f>
        <v>Delayed</v>
      </c>
      <c r="J597">
        <v>198</v>
      </c>
      <c r="K597">
        <v>19</v>
      </c>
      <c r="L597" t="s">
        <v>23</v>
      </c>
      <c r="M597" cm="1">
        <f t="array" ref="M597">_xlfn.IFS(
  TRIM(L597)="positive", 3,
  TRIM(L597)="neutral", 2,
  TRIM(L597)="negative", 1
)</f>
        <v>3</v>
      </c>
      <c r="N597" t="s">
        <v>43</v>
      </c>
      <c r="O597" t="s">
        <v>19</v>
      </c>
      <c r="P597" t="s">
        <v>40</v>
      </c>
    </row>
    <row r="598" spans="1:16" x14ac:dyDescent="0.3">
      <c r="A598">
        <v>1597</v>
      </c>
      <c r="B598" t="s">
        <v>531</v>
      </c>
      <c r="C598" s="1">
        <v>45171.43472222222</v>
      </c>
      <c r="D598" t="s">
        <v>37</v>
      </c>
      <c r="E598" t="str">
        <f t="shared" si="9"/>
        <v>Backlog</v>
      </c>
      <c r="F598" t="s">
        <v>110</v>
      </c>
      <c r="G598" t="s">
        <v>27</v>
      </c>
      <c r="H598" t="s">
        <v>1590</v>
      </c>
      <c r="I598" t="str">
        <f>IF(Table2_1[[#This Row],[Order Status]]="Completed", IF(Table2_1[[#This Row],[Delays (min)]]&gt;10,"Delayed", "On Time"), IF(Table2_1[[#This Row],[Order Status]]="In Progress", IF(Table2_1[[#This Row],[Delays (min)]]&gt;10,"Delayed","In Progress"),""))</f>
        <v>Delayed</v>
      </c>
      <c r="J598">
        <v>186</v>
      </c>
      <c r="K598">
        <v>13</v>
      </c>
      <c r="L598" t="s">
        <v>23</v>
      </c>
      <c r="M598" cm="1">
        <f t="array" ref="M598">_xlfn.IFS(
  TRIM(L598)="positive", 3,
  TRIM(L598)="neutral", 2,
  TRIM(L598)="negative", 1
)</f>
        <v>3</v>
      </c>
      <c r="N598" t="s">
        <v>43</v>
      </c>
      <c r="O598" t="s">
        <v>1591</v>
      </c>
      <c r="P598" t="s">
        <v>20</v>
      </c>
    </row>
    <row r="599" spans="1:16" x14ac:dyDescent="0.3">
      <c r="A599">
        <v>1598</v>
      </c>
      <c r="B599" t="s">
        <v>720</v>
      </c>
      <c r="C599" s="1">
        <v>45175.624305555553</v>
      </c>
      <c r="D599" t="s">
        <v>37</v>
      </c>
      <c r="E599" t="str">
        <f t="shared" si="9"/>
        <v>Backlog</v>
      </c>
      <c r="F599" t="s">
        <v>68</v>
      </c>
      <c r="G599" t="s">
        <v>27</v>
      </c>
      <c r="H599" t="s">
        <v>1588</v>
      </c>
      <c r="I599" t="str">
        <f>IF(Table2_1[[#This Row],[Order Status]]="Completed", IF(Table2_1[[#This Row],[Delays (min)]]&gt;10,"Delayed", "On Time"), IF(Table2_1[[#This Row],[Order Status]]="In Progress", IF(Table2_1[[#This Row],[Delays (min)]]&gt;10,"Delayed","In Progress"),""))</f>
        <v>Delayed</v>
      </c>
      <c r="J599">
        <v>173</v>
      </c>
      <c r="K599">
        <v>16</v>
      </c>
      <c r="L599" t="s">
        <v>17</v>
      </c>
      <c r="M599" cm="1">
        <f t="array" ref="M599">_xlfn.IFS(
  TRIM(L599)="positive", 3,
  TRIM(L599)="neutral", 2,
  TRIM(L599)="negative", 1
)</f>
        <v>2</v>
      </c>
      <c r="N599" t="s">
        <v>24</v>
      </c>
      <c r="O599" t="s">
        <v>1591</v>
      </c>
      <c r="P599" t="s">
        <v>20</v>
      </c>
    </row>
    <row r="600" spans="1:16" x14ac:dyDescent="0.3">
      <c r="A600">
        <v>1599</v>
      </c>
      <c r="B600" t="s">
        <v>721</v>
      </c>
      <c r="C600" s="1">
        <v>45171.354166666664</v>
      </c>
      <c r="D600" t="s">
        <v>37</v>
      </c>
      <c r="E600" t="str">
        <f t="shared" si="9"/>
        <v>Backlog</v>
      </c>
      <c r="F600" t="s">
        <v>110</v>
      </c>
      <c r="G600" t="s">
        <v>16</v>
      </c>
      <c r="H600" t="s">
        <v>1589</v>
      </c>
      <c r="I600" t="str">
        <f>IF(Table2_1[[#This Row],[Order Status]]="Completed", IF(Table2_1[[#This Row],[Delays (min)]]&gt;10,"Delayed", "On Time"), IF(Table2_1[[#This Row],[Order Status]]="In Progress", IF(Table2_1[[#This Row],[Delays (min)]]&gt;10,"Delayed","In Progress"),""))</f>
        <v>Delayed</v>
      </c>
      <c r="J600">
        <v>134</v>
      </c>
      <c r="K600">
        <v>11</v>
      </c>
      <c r="L600" t="s">
        <v>23</v>
      </c>
      <c r="M600" cm="1">
        <f t="array" ref="M600">_xlfn.IFS(
  TRIM(L600)="positive", 3,
  TRIM(L600)="neutral", 2,
  TRIM(L600)="negative", 1
)</f>
        <v>3</v>
      </c>
      <c r="N600" t="s">
        <v>43</v>
      </c>
      <c r="O600" t="s">
        <v>1591</v>
      </c>
      <c r="P600" t="s">
        <v>20</v>
      </c>
    </row>
    <row r="601" spans="1:16" x14ac:dyDescent="0.3">
      <c r="A601">
        <v>1600</v>
      </c>
      <c r="B601" t="s">
        <v>722</v>
      </c>
      <c r="C601" s="1">
        <v>45175.368055555555</v>
      </c>
      <c r="D601" t="s">
        <v>14</v>
      </c>
      <c r="E601" t="str">
        <f t="shared" si="9"/>
        <v>Not Backlog</v>
      </c>
      <c r="F601" t="s">
        <v>174</v>
      </c>
      <c r="G601" t="s">
        <v>16</v>
      </c>
      <c r="H601" t="s">
        <v>1590</v>
      </c>
      <c r="I601" t="str">
        <f>IF(Table2_1[[#This Row],[Order Status]]="Completed", IF(Table2_1[[#This Row],[Delays (min)]]&gt;10,"Delayed", "On Time"), IF(Table2_1[[#This Row],[Order Status]]="In Progress", IF(Table2_1[[#This Row],[Delays (min)]]&gt;10,"Delayed","In Progress"),""))</f>
        <v>Delayed</v>
      </c>
      <c r="J601">
        <v>110</v>
      </c>
      <c r="K601">
        <v>20</v>
      </c>
      <c r="L601" t="s">
        <v>28</v>
      </c>
      <c r="M601" cm="1">
        <f t="array" ref="M601">_xlfn.IFS(
  TRIM(L601)="positive", 3,
  TRIM(L601)="neutral", 2,
  TRIM(L601)="negative", 1
)</f>
        <v>1</v>
      </c>
      <c r="N601" t="s">
        <v>31</v>
      </c>
      <c r="O601" t="s">
        <v>1591</v>
      </c>
      <c r="P601" t="s">
        <v>20</v>
      </c>
    </row>
    <row r="602" spans="1:16" x14ac:dyDescent="0.3">
      <c r="A602">
        <v>1601</v>
      </c>
      <c r="B602" t="s">
        <v>723</v>
      </c>
      <c r="C602" s="1">
        <v>45170.695138888892</v>
      </c>
      <c r="D602" t="s">
        <v>37</v>
      </c>
      <c r="E602" t="str">
        <f t="shared" si="9"/>
        <v>Backlog</v>
      </c>
      <c r="F602" t="s">
        <v>52</v>
      </c>
      <c r="G602" t="s">
        <v>16</v>
      </c>
      <c r="H602" t="s">
        <v>1586</v>
      </c>
      <c r="I602" t="str">
        <f>IF(Table2_1[[#This Row],[Order Status]]="Completed", IF(Table2_1[[#This Row],[Delays (min)]]&gt;10,"Delayed", "On Time"), IF(Table2_1[[#This Row],[Order Status]]="In Progress", IF(Table2_1[[#This Row],[Delays (min)]]&gt;10,"Delayed","In Progress"),""))</f>
        <v>Delayed</v>
      </c>
      <c r="J602">
        <v>72</v>
      </c>
      <c r="K602">
        <v>16</v>
      </c>
      <c r="L602" t="s">
        <v>17</v>
      </c>
      <c r="M602" cm="1">
        <f t="array" ref="M602">_xlfn.IFS(
  TRIM(L602)="positive", 3,
  TRIM(L602)="neutral", 2,
  TRIM(L602)="negative", 1
)</f>
        <v>2</v>
      </c>
      <c r="N602" t="s">
        <v>24</v>
      </c>
      <c r="O602" t="s">
        <v>19</v>
      </c>
      <c r="P602" t="s">
        <v>20</v>
      </c>
    </row>
    <row r="603" spans="1:16" x14ac:dyDescent="0.3">
      <c r="A603">
        <v>1602</v>
      </c>
      <c r="B603" t="s">
        <v>724</v>
      </c>
      <c r="C603" s="1">
        <v>45175.379861111112</v>
      </c>
      <c r="D603" t="s">
        <v>37</v>
      </c>
      <c r="E603" t="str">
        <f t="shared" si="9"/>
        <v>Backlog</v>
      </c>
      <c r="F603" t="s">
        <v>164</v>
      </c>
      <c r="G603" t="s">
        <v>16</v>
      </c>
      <c r="H603" t="s">
        <v>1589</v>
      </c>
      <c r="I603" t="str">
        <f>IF(Table2_1[[#This Row],[Order Status]]="Completed", IF(Table2_1[[#This Row],[Delays (min)]]&gt;10,"Delayed", "On Time"), IF(Table2_1[[#This Row],[Order Status]]="In Progress", IF(Table2_1[[#This Row],[Delays (min)]]&gt;10,"Delayed","In Progress"),""))</f>
        <v>Delayed</v>
      </c>
      <c r="J603">
        <v>60</v>
      </c>
      <c r="K603">
        <v>18</v>
      </c>
      <c r="L603" t="s">
        <v>28</v>
      </c>
      <c r="M603" cm="1">
        <f t="array" ref="M603">_xlfn.IFS(
  TRIM(L603)="positive", 3,
  TRIM(L603)="neutral", 2,
  TRIM(L603)="negative", 1
)</f>
        <v>1</v>
      </c>
      <c r="N603" t="s">
        <v>39</v>
      </c>
      <c r="O603" t="s">
        <v>48</v>
      </c>
      <c r="P603" t="s">
        <v>40</v>
      </c>
    </row>
    <row r="604" spans="1:16" x14ac:dyDescent="0.3">
      <c r="A604">
        <v>1603</v>
      </c>
      <c r="B604" t="s">
        <v>725</v>
      </c>
      <c r="C604" s="1">
        <v>45172.36041666667</v>
      </c>
      <c r="D604" t="s">
        <v>14</v>
      </c>
      <c r="E604" t="str">
        <f t="shared" si="9"/>
        <v>Not Backlog</v>
      </c>
      <c r="F604" t="s">
        <v>155</v>
      </c>
      <c r="G604" t="s">
        <v>34</v>
      </c>
      <c r="H604" t="s">
        <v>1587</v>
      </c>
      <c r="I604" t="str">
        <f>IF(Table2_1[[#This Row],[Order Status]]="Completed", IF(Table2_1[[#This Row],[Delays (min)]]&gt;10,"Delayed", "On Time"), IF(Table2_1[[#This Row],[Order Status]]="In Progress", IF(Table2_1[[#This Row],[Delays (min)]]&gt;10,"Delayed","In Progress"),""))</f>
        <v>On Time</v>
      </c>
      <c r="J604">
        <v>226</v>
      </c>
      <c r="K604">
        <v>0</v>
      </c>
      <c r="L604" t="s">
        <v>17</v>
      </c>
      <c r="M604" cm="1">
        <f t="array" ref="M604">_xlfn.IFS(
  TRIM(L604)="positive", 3,
  TRIM(L604)="neutral", 2,
  TRIM(L604)="negative", 1
)</f>
        <v>2</v>
      </c>
      <c r="N604" t="s">
        <v>39</v>
      </c>
      <c r="O604" t="s">
        <v>19</v>
      </c>
      <c r="P604" t="s">
        <v>40</v>
      </c>
    </row>
    <row r="605" spans="1:16" x14ac:dyDescent="0.3">
      <c r="A605">
        <v>1604</v>
      </c>
      <c r="B605" t="s">
        <v>726</v>
      </c>
      <c r="C605" s="1">
        <v>45171.663888888892</v>
      </c>
      <c r="D605" t="s">
        <v>14</v>
      </c>
      <c r="E605" t="str">
        <f t="shared" si="9"/>
        <v>Not Backlog</v>
      </c>
      <c r="F605" t="s">
        <v>463</v>
      </c>
      <c r="G605" t="s">
        <v>27</v>
      </c>
      <c r="H605" t="s">
        <v>1587</v>
      </c>
      <c r="I605" t="str">
        <f>IF(Table2_1[[#This Row],[Order Status]]="Completed", IF(Table2_1[[#This Row],[Delays (min)]]&gt;10,"Delayed", "On Time"), IF(Table2_1[[#This Row],[Order Status]]="In Progress", IF(Table2_1[[#This Row],[Delays (min)]]&gt;10,"Delayed","In Progress"),""))</f>
        <v>Delayed</v>
      </c>
      <c r="J605">
        <v>210</v>
      </c>
      <c r="K605">
        <v>11</v>
      </c>
      <c r="L605" t="s">
        <v>17</v>
      </c>
      <c r="M605" cm="1">
        <f t="array" ref="M605">_xlfn.IFS(
  TRIM(L605)="positive", 3,
  TRIM(L605)="neutral", 2,
  TRIM(L605)="negative", 1
)</f>
        <v>2</v>
      </c>
      <c r="N605" t="s">
        <v>18</v>
      </c>
      <c r="O605" t="s">
        <v>1591</v>
      </c>
      <c r="P605" t="s">
        <v>20</v>
      </c>
    </row>
    <row r="606" spans="1:16" x14ac:dyDescent="0.3">
      <c r="A606">
        <v>1605</v>
      </c>
      <c r="B606" t="s">
        <v>727</v>
      </c>
      <c r="C606" s="1">
        <v>45172.388888888891</v>
      </c>
      <c r="D606" t="s">
        <v>14</v>
      </c>
      <c r="E606" t="str">
        <f t="shared" si="9"/>
        <v>Not Backlog</v>
      </c>
      <c r="F606" t="s">
        <v>235</v>
      </c>
      <c r="G606" t="s">
        <v>34</v>
      </c>
      <c r="H606" t="s">
        <v>1586</v>
      </c>
      <c r="I606" t="str">
        <f>IF(Table2_1[[#This Row],[Order Status]]="Completed", IF(Table2_1[[#This Row],[Delays (min)]]&gt;10,"Delayed", "On Time"), IF(Table2_1[[#This Row],[Order Status]]="In Progress", IF(Table2_1[[#This Row],[Delays (min)]]&gt;10,"Delayed","In Progress"),""))</f>
        <v>Delayed</v>
      </c>
      <c r="J606">
        <v>119</v>
      </c>
      <c r="K606">
        <v>14</v>
      </c>
      <c r="L606" t="s">
        <v>23</v>
      </c>
      <c r="M606" cm="1">
        <f t="array" ref="M606">_xlfn.IFS(
  TRIM(L606)="positive", 3,
  TRIM(L606)="neutral", 2,
  TRIM(L606)="negative", 1
)</f>
        <v>3</v>
      </c>
      <c r="N606" t="s">
        <v>43</v>
      </c>
      <c r="O606" t="s">
        <v>48</v>
      </c>
      <c r="P606" t="s">
        <v>20</v>
      </c>
    </row>
    <row r="607" spans="1:16" x14ac:dyDescent="0.3">
      <c r="A607">
        <v>1606</v>
      </c>
      <c r="B607" t="s">
        <v>728</v>
      </c>
      <c r="C607" s="1">
        <v>45170.586805555555</v>
      </c>
      <c r="D607" t="s">
        <v>37</v>
      </c>
      <c r="E607" t="str">
        <f t="shared" si="9"/>
        <v>Backlog</v>
      </c>
      <c r="F607" t="s">
        <v>188</v>
      </c>
      <c r="G607" t="s">
        <v>27</v>
      </c>
      <c r="H607" t="s">
        <v>1589</v>
      </c>
      <c r="I607" t="str">
        <f>IF(Table2_1[[#This Row],[Order Status]]="Completed", IF(Table2_1[[#This Row],[Delays (min)]]&gt;10,"Delayed", "On Time"), IF(Table2_1[[#This Row],[Order Status]]="In Progress", IF(Table2_1[[#This Row],[Delays (min)]]&gt;10,"Delayed","In Progress"),""))</f>
        <v>Delayed</v>
      </c>
      <c r="J607">
        <v>234</v>
      </c>
      <c r="K607">
        <v>28</v>
      </c>
      <c r="L607" t="s">
        <v>28</v>
      </c>
      <c r="M607" cm="1">
        <f t="array" ref="M607">_xlfn.IFS(
  TRIM(L607)="positive", 3,
  TRIM(L607)="neutral", 2,
  TRIM(L607)="negative", 1
)</f>
        <v>1</v>
      </c>
      <c r="N607" t="s">
        <v>24</v>
      </c>
      <c r="O607" t="s">
        <v>48</v>
      </c>
      <c r="P607" t="s">
        <v>40</v>
      </c>
    </row>
    <row r="608" spans="1:16" x14ac:dyDescent="0.3">
      <c r="A608">
        <v>1607</v>
      </c>
      <c r="B608" t="s">
        <v>729</v>
      </c>
      <c r="C608" s="1">
        <v>45177.551388888889</v>
      </c>
      <c r="D608" t="s">
        <v>14</v>
      </c>
      <c r="E608" t="str">
        <f t="shared" si="9"/>
        <v>Not Backlog</v>
      </c>
      <c r="F608" t="s">
        <v>153</v>
      </c>
      <c r="G608" t="s">
        <v>16</v>
      </c>
      <c r="H608" t="s">
        <v>1590</v>
      </c>
      <c r="I608" t="str">
        <f>IF(Table2_1[[#This Row],[Order Status]]="Completed", IF(Table2_1[[#This Row],[Delays (min)]]&gt;10,"Delayed", "On Time"), IF(Table2_1[[#This Row],[Order Status]]="In Progress", IF(Table2_1[[#This Row],[Delays (min)]]&gt;10,"Delayed","In Progress"),""))</f>
        <v>Delayed</v>
      </c>
      <c r="J608">
        <v>61</v>
      </c>
      <c r="K608">
        <v>27</v>
      </c>
      <c r="L608" t="s">
        <v>17</v>
      </c>
      <c r="M608" cm="1">
        <f t="array" ref="M608">_xlfn.IFS(
  TRIM(L608)="positive", 3,
  TRIM(L608)="neutral", 2,
  TRIM(L608)="negative", 1
)</f>
        <v>2</v>
      </c>
      <c r="N608" t="s">
        <v>39</v>
      </c>
      <c r="O608" t="s">
        <v>19</v>
      </c>
      <c r="P608" t="s">
        <v>40</v>
      </c>
    </row>
    <row r="609" spans="1:16" x14ac:dyDescent="0.3">
      <c r="A609">
        <v>1608</v>
      </c>
      <c r="B609" t="s">
        <v>730</v>
      </c>
      <c r="C609" s="1">
        <v>45172.369444444441</v>
      </c>
      <c r="D609" t="s">
        <v>37</v>
      </c>
      <c r="E609" t="str">
        <f t="shared" si="9"/>
        <v>Not Backlog</v>
      </c>
      <c r="F609" t="s">
        <v>365</v>
      </c>
      <c r="G609" t="s">
        <v>34</v>
      </c>
      <c r="H609" t="s">
        <v>1588</v>
      </c>
      <c r="I609" t="str">
        <f>IF(Table2_1[[#This Row],[Order Status]]="Completed", IF(Table2_1[[#This Row],[Delays (min)]]&gt;10,"Delayed", "On Time"), IF(Table2_1[[#This Row],[Order Status]]="In Progress", IF(Table2_1[[#This Row],[Delays (min)]]&gt;10,"Delayed","In Progress"),""))</f>
        <v>In Progress</v>
      </c>
      <c r="J609">
        <v>119</v>
      </c>
      <c r="K609">
        <v>2</v>
      </c>
      <c r="L609" t="s">
        <v>17</v>
      </c>
      <c r="M609" cm="1">
        <f t="array" ref="M609">_xlfn.IFS(
  TRIM(L609)="positive", 3,
  TRIM(L609)="neutral", 2,
  TRIM(L609)="negative", 1
)</f>
        <v>2</v>
      </c>
      <c r="N609" t="s">
        <v>18</v>
      </c>
      <c r="O609" t="s">
        <v>1591</v>
      </c>
      <c r="P609" t="s">
        <v>20</v>
      </c>
    </row>
    <row r="610" spans="1:16" x14ac:dyDescent="0.3">
      <c r="A610">
        <v>1609</v>
      </c>
      <c r="B610" t="s">
        <v>731</v>
      </c>
      <c r="C610" s="1">
        <v>45170.459722222222</v>
      </c>
      <c r="D610" t="s">
        <v>37</v>
      </c>
      <c r="E610" t="str">
        <f t="shared" si="9"/>
        <v>Backlog</v>
      </c>
      <c r="F610" t="s">
        <v>184</v>
      </c>
      <c r="G610" t="s">
        <v>16</v>
      </c>
      <c r="H610" t="s">
        <v>1590</v>
      </c>
      <c r="I610" t="str">
        <f>IF(Table2_1[[#This Row],[Order Status]]="Completed", IF(Table2_1[[#This Row],[Delays (min)]]&gt;10,"Delayed", "On Time"), IF(Table2_1[[#This Row],[Order Status]]="In Progress", IF(Table2_1[[#This Row],[Delays (min)]]&gt;10,"Delayed","In Progress"),""))</f>
        <v>Delayed</v>
      </c>
      <c r="J610">
        <v>114</v>
      </c>
      <c r="K610">
        <v>15</v>
      </c>
      <c r="L610" t="s">
        <v>28</v>
      </c>
      <c r="M610" cm="1">
        <f t="array" ref="M610">_xlfn.IFS(
  TRIM(L610)="positive", 3,
  TRIM(L610)="neutral", 2,
  TRIM(L610)="negative", 1
)</f>
        <v>1</v>
      </c>
      <c r="N610" t="s">
        <v>24</v>
      </c>
      <c r="O610" t="s">
        <v>1591</v>
      </c>
      <c r="P610" t="s">
        <v>35</v>
      </c>
    </row>
    <row r="611" spans="1:16" x14ac:dyDescent="0.3">
      <c r="A611">
        <v>1610</v>
      </c>
      <c r="B611" t="s">
        <v>732</v>
      </c>
      <c r="C611" s="1">
        <v>45176.62777777778</v>
      </c>
      <c r="D611" t="s">
        <v>37</v>
      </c>
      <c r="E611" t="str">
        <f t="shared" si="9"/>
        <v>Backlog</v>
      </c>
      <c r="F611" t="s">
        <v>369</v>
      </c>
      <c r="G611" t="s">
        <v>27</v>
      </c>
      <c r="H611" t="s">
        <v>1590</v>
      </c>
      <c r="I611" t="str">
        <f>IF(Table2_1[[#This Row],[Order Status]]="Completed", IF(Table2_1[[#This Row],[Delays (min)]]&gt;10,"Delayed", "On Time"), IF(Table2_1[[#This Row],[Order Status]]="In Progress", IF(Table2_1[[#This Row],[Delays (min)]]&gt;10,"Delayed","In Progress"),""))</f>
        <v>Delayed</v>
      </c>
      <c r="J611">
        <v>163</v>
      </c>
      <c r="K611">
        <v>19</v>
      </c>
      <c r="L611" t="s">
        <v>28</v>
      </c>
      <c r="M611" cm="1">
        <f t="array" ref="M611">_xlfn.IFS(
  TRIM(L611)="positive", 3,
  TRIM(L611)="neutral", 2,
  TRIM(L611)="negative", 1
)</f>
        <v>1</v>
      </c>
      <c r="N611" t="s">
        <v>18</v>
      </c>
      <c r="O611" t="s">
        <v>19</v>
      </c>
      <c r="P611" t="s">
        <v>40</v>
      </c>
    </row>
    <row r="612" spans="1:16" x14ac:dyDescent="0.3">
      <c r="A612">
        <v>1611</v>
      </c>
      <c r="B612" t="s">
        <v>733</v>
      </c>
      <c r="C612" s="1">
        <v>45170.571527777778</v>
      </c>
      <c r="D612" t="s">
        <v>14</v>
      </c>
      <c r="E612" t="str">
        <f t="shared" si="9"/>
        <v>Not Backlog</v>
      </c>
      <c r="F612" t="s">
        <v>210</v>
      </c>
      <c r="G612" t="s">
        <v>27</v>
      </c>
      <c r="H612" t="s">
        <v>1589</v>
      </c>
      <c r="I612" t="str">
        <f>IF(Table2_1[[#This Row],[Order Status]]="Completed", IF(Table2_1[[#This Row],[Delays (min)]]&gt;10,"Delayed", "On Time"), IF(Table2_1[[#This Row],[Order Status]]="In Progress", IF(Table2_1[[#This Row],[Delays (min)]]&gt;10,"Delayed","In Progress"),""))</f>
        <v>On Time</v>
      </c>
      <c r="J612">
        <v>180</v>
      </c>
      <c r="K612">
        <v>5</v>
      </c>
      <c r="L612" t="s">
        <v>23</v>
      </c>
      <c r="M612" cm="1">
        <f t="array" ref="M612">_xlfn.IFS(
  TRIM(L612)="positive", 3,
  TRIM(L612)="neutral", 2,
  TRIM(L612)="negative", 1
)</f>
        <v>3</v>
      </c>
      <c r="N612" t="s">
        <v>18</v>
      </c>
      <c r="O612" t="s">
        <v>48</v>
      </c>
      <c r="P612" t="s">
        <v>40</v>
      </c>
    </row>
    <row r="613" spans="1:16" x14ac:dyDescent="0.3">
      <c r="A613">
        <v>1612</v>
      </c>
      <c r="B613" t="s">
        <v>734</v>
      </c>
      <c r="C613" s="1">
        <v>45174.354166666664</v>
      </c>
      <c r="D613" t="s">
        <v>37</v>
      </c>
      <c r="E613" t="str">
        <f t="shared" si="9"/>
        <v>Not Backlog</v>
      </c>
      <c r="F613" t="s">
        <v>121</v>
      </c>
      <c r="G613" t="s">
        <v>27</v>
      </c>
      <c r="H613" t="s">
        <v>1588</v>
      </c>
      <c r="I613" t="str">
        <f>IF(Table2_1[[#This Row],[Order Status]]="Completed", IF(Table2_1[[#This Row],[Delays (min)]]&gt;10,"Delayed", "On Time"), IF(Table2_1[[#This Row],[Order Status]]="In Progress", IF(Table2_1[[#This Row],[Delays (min)]]&gt;10,"Delayed","In Progress"),""))</f>
        <v>In Progress</v>
      </c>
      <c r="J613">
        <v>126</v>
      </c>
      <c r="K613">
        <v>3</v>
      </c>
      <c r="L613" t="s">
        <v>23</v>
      </c>
      <c r="M613" cm="1">
        <f t="array" ref="M613">_xlfn.IFS(
  TRIM(L613)="positive", 3,
  TRIM(L613)="neutral", 2,
  TRIM(L613)="negative", 1
)</f>
        <v>3</v>
      </c>
      <c r="N613" t="s">
        <v>39</v>
      </c>
      <c r="O613" t="s">
        <v>1591</v>
      </c>
      <c r="P613" t="s">
        <v>40</v>
      </c>
    </row>
    <row r="614" spans="1:16" x14ac:dyDescent="0.3">
      <c r="A614">
        <v>1613</v>
      </c>
      <c r="B614" t="s">
        <v>735</v>
      </c>
      <c r="C614" s="1">
        <v>45174.413888888892</v>
      </c>
      <c r="D614" t="s">
        <v>14</v>
      </c>
      <c r="E614" t="str">
        <f t="shared" si="9"/>
        <v>Not Backlog</v>
      </c>
      <c r="F614" t="s">
        <v>75</v>
      </c>
      <c r="G614" t="s">
        <v>27</v>
      </c>
      <c r="H614" t="s">
        <v>1587</v>
      </c>
      <c r="I614" t="str">
        <f>IF(Table2_1[[#This Row],[Order Status]]="Completed", IF(Table2_1[[#This Row],[Delays (min)]]&gt;10,"Delayed", "On Time"), IF(Table2_1[[#This Row],[Order Status]]="In Progress", IF(Table2_1[[#This Row],[Delays (min)]]&gt;10,"Delayed","In Progress"),""))</f>
        <v>Delayed</v>
      </c>
      <c r="J614">
        <v>135</v>
      </c>
      <c r="K614">
        <v>26</v>
      </c>
      <c r="L614" t="s">
        <v>17</v>
      </c>
      <c r="M614" cm="1">
        <f t="array" ref="M614">_xlfn.IFS(
  TRIM(L614)="positive", 3,
  TRIM(L614)="neutral", 2,
  TRIM(L614)="negative", 1
)</f>
        <v>2</v>
      </c>
      <c r="N614" t="s">
        <v>18</v>
      </c>
      <c r="O614" t="s">
        <v>48</v>
      </c>
      <c r="P614" t="s">
        <v>20</v>
      </c>
    </row>
    <row r="615" spans="1:16" x14ac:dyDescent="0.3">
      <c r="A615">
        <v>1614</v>
      </c>
      <c r="B615" t="s">
        <v>736</v>
      </c>
      <c r="C615" s="1">
        <v>45175.697916666664</v>
      </c>
      <c r="D615" t="s">
        <v>14</v>
      </c>
      <c r="E615" t="str">
        <f t="shared" si="9"/>
        <v>Not Backlog</v>
      </c>
      <c r="F615" t="s">
        <v>172</v>
      </c>
      <c r="G615" t="s">
        <v>27</v>
      </c>
      <c r="H615" t="s">
        <v>1588</v>
      </c>
      <c r="I615" t="str">
        <f>IF(Table2_1[[#This Row],[Order Status]]="Completed", IF(Table2_1[[#This Row],[Delays (min)]]&gt;10,"Delayed", "On Time"), IF(Table2_1[[#This Row],[Order Status]]="In Progress", IF(Table2_1[[#This Row],[Delays (min)]]&gt;10,"Delayed","In Progress"),""))</f>
        <v>Delayed</v>
      </c>
      <c r="J615">
        <v>106</v>
      </c>
      <c r="K615">
        <v>28</v>
      </c>
      <c r="L615" t="s">
        <v>28</v>
      </c>
      <c r="M615" cm="1">
        <f t="array" ref="M615">_xlfn.IFS(
  TRIM(L615)="positive", 3,
  TRIM(L615)="neutral", 2,
  TRIM(L615)="negative", 1
)</f>
        <v>1</v>
      </c>
      <c r="N615" t="s">
        <v>39</v>
      </c>
      <c r="O615" t="s">
        <v>48</v>
      </c>
      <c r="P615" t="s">
        <v>40</v>
      </c>
    </row>
    <row r="616" spans="1:16" x14ac:dyDescent="0.3">
      <c r="A616">
        <v>1615</v>
      </c>
      <c r="B616" t="s">
        <v>737</v>
      </c>
      <c r="C616" s="1">
        <v>45172.509722222225</v>
      </c>
      <c r="D616" t="s">
        <v>14</v>
      </c>
      <c r="E616" t="str">
        <f t="shared" si="9"/>
        <v>Not Backlog</v>
      </c>
      <c r="F616" t="s">
        <v>223</v>
      </c>
      <c r="G616" t="s">
        <v>27</v>
      </c>
      <c r="H616" t="s">
        <v>1588</v>
      </c>
      <c r="I616" t="str">
        <f>IF(Table2_1[[#This Row],[Order Status]]="Completed", IF(Table2_1[[#This Row],[Delays (min)]]&gt;10,"Delayed", "On Time"), IF(Table2_1[[#This Row],[Order Status]]="In Progress", IF(Table2_1[[#This Row],[Delays (min)]]&gt;10,"Delayed","In Progress"),""))</f>
        <v>On Time</v>
      </c>
      <c r="J616">
        <v>121</v>
      </c>
      <c r="K616">
        <v>5</v>
      </c>
      <c r="L616" t="s">
        <v>23</v>
      </c>
      <c r="M616" cm="1">
        <f t="array" ref="M616">_xlfn.IFS(
  TRIM(L616)="positive", 3,
  TRIM(L616)="neutral", 2,
  TRIM(L616)="negative", 1
)</f>
        <v>3</v>
      </c>
      <c r="N616" t="s">
        <v>39</v>
      </c>
      <c r="O616" t="s">
        <v>1591</v>
      </c>
      <c r="P616" t="s">
        <v>20</v>
      </c>
    </row>
    <row r="617" spans="1:16" x14ac:dyDescent="0.3">
      <c r="A617">
        <v>1616</v>
      </c>
      <c r="B617" t="s">
        <v>738</v>
      </c>
      <c r="C617" s="1">
        <v>45176.686805555553</v>
      </c>
      <c r="D617" t="s">
        <v>37</v>
      </c>
      <c r="E617" t="str">
        <f t="shared" si="9"/>
        <v>Backlog</v>
      </c>
      <c r="F617" t="s">
        <v>15</v>
      </c>
      <c r="G617" t="s">
        <v>16</v>
      </c>
      <c r="H617" t="s">
        <v>1590</v>
      </c>
      <c r="I617" t="str">
        <f>IF(Table2_1[[#This Row],[Order Status]]="Completed", IF(Table2_1[[#This Row],[Delays (min)]]&gt;10,"Delayed", "On Time"), IF(Table2_1[[#This Row],[Order Status]]="In Progress", IF(Table2_1[[#This Row],[Delays (min)]]&gt;10,"Delayed","In Progress"),""))</f>
        <v>Delayed</v>
      </c>
      <c r="J617">
        <v>129</v>
      </c>
      <c r="K617">
        <v>16</v>
      </c>
      <c r="L617" t="s">
        <v>28</v>
      </c>
      <c r="M617" cm="1">
        <f t="array" ref="M617">_xlfn.IFS(
  TRIM(L617)="positive", 3,
  TRIM(L617)="neutral", 2,
  TRIM(L617)="negative", 1
)</f>
        <v>1</v>
      </c>
      <c r="N617" t="s">
        <v>18</v>
      </c>
      <c r="O617" t="s">
        <v>1591</v>
      </c>
      <c r="P617" t="s">
        <v>20</v>
      </c>
    </row>
    <row r="618" spans="1:16" x14ac:dyDescent="0.3">
      <c r="A618">
        <v>1617</v>
      </c>
      <c r="B618" t="s">
        <v>739</v>
      </c>
      <c r="C618" s="1">
        <v>45173.691666666666</v>
      </c>
      <c r="D618" t="s">
        <v>37</v>
      </c>
      <c r="E618" t="str">
        <f t="shared" si="9"/>
        <v>Backlog</v>
      </c>
      <c r="F618" t="s">
        <v>365</v>
      </c>
      <c r="G618" t="s">
        <v>34</v>
      </c>
      <c r="H618" t="s">
        <v>1590</v>
      </c>
      <c r="I618" t="str">
        <f>IF(Table2_1[[#This Row],[Order Status]]="Completed", IF(Table2_1[[#This Row],[Delays (min)]]&gt;10,"Delayed", "On Time"), IF(Table2_1[[#This Row],[Order Status]]="In Progress", IF(Table2_1[[#This Row],[Delays (min)]]&gt;10,"Delayed","In Progress"),""))</f>
        <v>Delayed</v>
      </c>
      <c r="J618">
        <v>174</v>
      </c>
      <c r="K618">
        <v>27</v>
      </c>
      <c r="L618" t="s">
        <v>28</v>
      </c>
      <c r="M618" cm="1">
        <f t="array" ref="M618">_xlfn.IFS(
  TRIM(L618)="positive", 3,
  TRIM(L618)="neutral", 2,
  TRIM(L618)="negative", 1
)</f>
        <v>1</v>
      </c>
      <c r="N618" t="s">
        <v>39</v>
      </c>
      <c r="O618" t="s">
        <v>1591</v>
      </c>
      <c r="P618" t="s">
        <v>35</v>
      </c>
    </row>
    <row r="619" spans="1:16" x14ac:dyDescent="0.3">
      <c r="A619">
        <v>1618</v>
      </c>
      <c r="B619" t="s">
        <v>740</v>
      </c>
      <c r="C619" s="1">
        <v>45172.598611111112</v>
      </c>
      <c r="D619" t="s">
        <v>14</v>
      </c>
      <c r="E619" t="str">
        <f t="shared" si="9"/>
        <v>Not Backlog</v>
      </c>
      <c r="F619" t="s">
        <v>155</v>
      </c>
      <c r="G619" t="s">
        <v>34</v>
      </c>
      <c r="H619" t="s">
        <v>1587</v>
      </c>
      <c r="I619" t="str">
        <f>IF(Table2_1[[#This Row],[Order Status]]="Completed", IF(Table2_1[[#This Row],[Delays (min)]]&gt;10,"Delayed", "On Time"), IF(Table2_1[[#This Row],[Order Status]]="In Progress", IF(Table2_1[[#This Row],[Delays (min)]]&gt;10,"Delayed","In Progress"),""))</f>
        <v>On Time</v>
      </c>
      <c r="J619">
        <v>215</v>
      </c>
      <c r="K619">
        <v>6</v>
      </c>
      <c r="L619" t="s">
        <v>17</v>
      </c>
      <c r="M619" cm="1">
        <f t="array" ref="M619">_xlfn.IFS(
  TRIM(L619)="positive", 3,
  TRIM(L619)="neutral", 2,
  TRIM(L619)="negative", 1
)</f>
        <v>2</v>
      </c>
      <c r="N619" t="s">
        <v>24</v>
      </c>
      <c r="O619" t="s">
        <v>19</v>
      </c>
      <c r="P619" t="s">
        <v>63</v>
      </c>
    </row>
    <row r="620" spans="1:16" x14ac:dyDescent="0.3">
      <c r="A620">
        <v>1619</v>
      </c>
      <c r="B620" t="s">
        <v>741</v>
      </c>
      <c r="C620" s="1">
        <v>45177.511805555558</v>
      </c>
      <c r="D620" t="s">
        <v>37</v>
      </c>
      <c r="E620" t="str">
        <f t="shared" si="9"/>
        <v>Not Backlog</v>
      </c>
      <c r="F620" t="s">
        <v>144</v>
      </c>
      <c r="G620" t="s">
        <v>16</v>
      </c>
      <c r="H620" t="s">
        <v>1590</v>
      </c>
      <c r="I620" t="str">
        <f>IF(Table2_1[[#This Row],[Order Status]]="Completed", IF(Table2_1[[#This Row],[Delays (min)]]&gt;10,"Delayed", "On Time"), IF(Table2_1[[#This Row],[Order Status]]="In Progress", IF(Table2_1[[#This Row],[Delays (min)]]&gt;10,"Delayed","In Progress"),""))</f>
        <v>In Progress</v>
      </c>
      <c r="J620">
        <v>193</v>
      </c>
      <c r="K620">
        <v>2</v>
      </c>
      <c r="L620" t="s">
        <v>28</v>
      </c>
      <c r="M620" cm="1">
        <f t="array" ref="M620">_xlfn.IFS(
  TRIM(L620)="positive", 3,
  TRIM(L620)="neutral", 2,
  TRIM(L620)="negative", 1
)</f>
        <v>1</v>
      </c>
      <c r="N620" t="s">
        <v>39</v>
      </c>
      <c r="O620" t="s">
        <v>19</v>
      </c>
      <c r="P620" t="s">
        <v>35</v>
      </c>
    </row>
    <row r="621" spans="1:16" x14ac:dyDescent="0.3">
      <c r="A621">
        <v>1620</v>
      </c>
      <c r="B621" t="s">
        <v>742</v>
      </c>
      <c r="C621" s="1">
        <v>45171.393055555556</v>
      </c>
      <c r="D621" t="s">
        <v>14</v>
      </c>
      <c r="E621" t="str">
        <f t="shared" si="9"/>
        <v>Not Backlog</v>
      </c>
      <c r="F621" t="s">
        <v>98</v>
      </c>
      <c r="G621" t="s">
        <v>34</v>
      </c>
      <c r="H621" t="s">
        <v>1590</v>
      </c>
      <c r="I621" t="str">
        <f>IF(Table2_1[[#This Row],[Order Status]]="Completed", IF(Table2_1[[#This Row],[Delays (min)]]&gt;10,"Delayed", "On Time"), IF(Table2_1[[#This Row],[Order Status]]="In Progress", IF(Table2_1[[#This Row],[Delays (min)]]&gt;10,"Delayed","In Progress"),""))</f>
        <v>Delayed</v>
      </c>
      <c r="J621">
        <v>133</v>
      </c>
      <c r="K621">
        <v>11</v>
      </c>
      <c r="L621" t="s">
        <v>17</v>
      </c>
      <c r="M621" cm="1">
        <f t="array" ref="M621">_xlfn.IFS(
  TRIM(L621)="positive", 3,
  TRIM(L621)="neutral", 2,
  TRIM(L621)="negative", 1
)</f>
        <v>2</v>
      </c>
      <c r="N621" t="s">
        <v>18</v>
      </c>
      <c r="O621" t="s">
        <v>48</v>
      </c>
      <c r="P621" t="s">
        <v>40</v>
      </c>
    </row>
    <row r="622" spans="1:16" x14ac:dyDescent="0.3">
      <c r="A622">
        <v>1621</v>
      </c>
      <c r="B622" t="s">
        <v>743</v>
      </c>
      <c r="C622" s="1">
        <v>45172.707638888889</v>
      </c>
      <c r="D622" t="s">
        <v>37</v>
      </c>
      <c r="E622" t="str">
        <f t="shared" si="9"/>
        <v>Not Backlog</v>
      </c>
      <c r="F622" t="s">
        <v>42</v>
      </c>
      <c r="G622" t="s">
        <v>16</v>
      </c>
      <c r="H622" t="s">
        <v>1588</v>
      </c>
      <c r="I622" t="str">
        <f>IF(Table2_1[[#This Row],[Order Status]]="Completed", IF(Table2_1[[#This Row],[Delays (min)]]&gt;10,"Delayed", "On Time"), IF(Table2_1[[#This Row],[Order Status]]="In Progress", IF(Table2_1[[#This Row],[Delays (min)]]&gt;10,"Delayed","In Progress"),""))</f>
        <v>In Progress</v>
      </c>
      <c r="J622">
        <v>168</v>
      </c>
      <c r="K622">
        <v>6</v>
      </c>
      <c r="L622" t="s">
        <v>28</v>
      </c>
      <c r="M622" cm="1">
        <f t="array" ref="M622">_xlfn.IFS(
  TRIM(L622)="positive", 3,
  TRIM(L622)="neutral", 2,
  TRIM(L622)="negative", 1
)</f>
        <v>1</v>
      </c>
      <c r="N622" t="s">
        <v>39</v>
      </c>
      <c r="O622" t="s">
        <v>19</v>
      </c>
      <c r="P622" t="s">
        <v>20</v>
      </c>
    </row>
    <row r="623" spans="1:16" x14ac:dyDescent="0.3">
      <c r="A623">
        <v>1622</v>
      </c>
      <c r="B623" t="s">
        <v>744</v>
      </c>
      <c r="C623" s="1">
        <v>45174.633333333331</v>
      </c>
      <c r="D623" t="s">
        <v>37</v>
      </c>
      <c r="E623" t="str">
        <f t="shared" si="9"/>
        <v>Backlog</v>
      </c>
      <c r="F623" t="s">
        <v>166</v>
      </c>
      <c r="G623" t="s">
        <v>27</v>
      </c>
      <c r="H623" t="s">
        <v>1587</v>
      </c>
      <c r="I623" t="str">
        <f>IF(Table2_1[[#This Row],[Order Status]]="Completed", IF(Table2_1[[#This Row],[Delays (min)]]&gt;10,"Delayed", "On Time"), IF(Table2_1[[#This Row],[Order Status]]="In Progress", IF(Table2_1[[#This Row],[Delays (min)]]&gt;10,"Delayed","In Progress"),""))</f>
        <v>Delayed</v>
      </c>
      <c r="J623">
        <v>196</v>
      </c>
      <c r="K623">
        <v>17</v>
      </c>
      <c r="L623" t="s">
        <v>28</v>
      </c>
      <c r="M623" cm="1">
        <f t="array" ref="M623">_xlfn.IFS(
  TRIM(L623)="positive", 3,
  TRIM(L623)="neutral", 2,
  TRIM(L623)="negative", 1
)</f>
        <v>1</v>
      </c>
      <c r="N623" t="s">
        <v>39</v>
      </c>
      <c r="O623" t="s">
        <v>48</v>
      </c>
      <c r="P623" t="s">
        <v>35</v>
      </c>
    </row>
    <row r="624" spans="1:16" x14ac:dyDescent="0.3">
      <c r="A624">
        <v>1623</v>
      </c>
      <c r="B624" t="s">
        <v>745</v>
      </c>
      <c r="C624" s="1">
        <v>45173.670138888891</v>
      </c>
      <c r="D624" t="s">
        <v>37</v>
      </c>
      <c r="E624" t="str">
        <f t="shared" si="9"/>
        <v>Backlog</v>
      </c>
      <c r="F624" t="s">
        <v>267</v>
      </c>
      <c r="G624" t="s">
        <v>34</v>
      </c>
      <c r="H624" t="s">
        <v>1587</v>
      </c>
      <c r="I624" t="str">
        <f>IF(Table2_1[[#This Row],[Order Status]]="Completed", IF(Table2_1[[#This Row],[Delays (min)]]&gt;10,"Delayed", "On Time"), IF(Table2_1[[#This Row],[Order Status]]="In Progress", IF(Table2_1[[#This Row],[Delays (min)]]&gt;10,"Delayed","In Progress"),""))</f>
        <v>Delayed</v>
      </c>
      <c r="J624">
        <v>117</v>
      </c>
      <c r="K624">
        <v>20</v>
      </c>
      <c r="L624" t="s">
        <v>28</v>
      </c>
      <c r="M624" cm="1">
        <f t="array" ref="M624">_xlfn.IFS(
  TRIM(L624)="positive", 3,
  TRIM(L624)="neutral", 2,
  TRIM(L624)="negative", 1
)</f>
        <v>1</v>
      </c>
      <c r="N624" t="s">
        <v>43</v>
      </c>
      <c r="O624" t="s">
        <v>48</v>
      </c>
      <c r="P624" t="s">
        <v>35</v>
      </c>
    </row>
    <row r="625" spans="1:16" x14ac:dyDescent="0.3">
      <c r="A625">
        <v>1624</v>
      </c>
      <c r="B625" t="s">
        <v>746</v>
      </c>
      <c r="C625" s="1">
        <v>45174.376388888886</v>
      </c>
      <c r="D625" t="s">
        <v>37</v>
      </c>
      <c r="E625" t="str">
        <f t="shared" si="9"/>
        <v>Not Backlog</v>
      </c>
      <c r="F625" t="s">
        <v>15</v>
      </c>
      <c r="G625" t="s">
        <v>16</v>
      </c>
      <c r="H625" t="s">
        <v>1586</v>
      </c>
      <c r="I625" t="str">
        <f>IF(Table2_1[[#This Row],[Order Status]]="Completed", IF(Table2_1[[#This Row],[Delays (min)]]&gt;10,"Delayed", "On Time"), IF(Table2_1[[#This Row],[Order Status]]="In Progress", IF(Table2_1[[#This Row],[Delays (min)]]&gt;10,"Delayed","In Progress"),""))</f>
        <v>In Progress</v>
      </c>
      <c r="J625">
        <v>226</v>
      </c>
      <c r="K625">
        <v>5</v>
      </c>
      <c r="L625" t="s">
        <v>23</v>
      </c>
      <c r="M625" cm="1">
        <f t="array" ref="M625">_xlfn.IFS(
  TRIM(L625)="positive", 3,
  TRIM(L625)="neutral", 2,
  TRIM(L625)="negative", 1
)</f>
        <v>3</v>
      </c>
      <c r="N625" t="s">
        <v>24</v>
      </c>
      <c r="O625" t="s">
        <v>48</v>
      </c>
      <c r="P625" t="s">
        <v>35</v>
      </c>
    </row>
    <row r="626" spans="1:16" x14ac:dyDescent="0.3">
      <c r="A626">
        <v>1625</v>
      </c>
      <c r="B626" t="s">
        <v>747</v>
      </c>
      <c r="C626" s="1">
        <v>45172.543055555558</v>
      </c>
      <c r="D626" t="s">
        <v>37</v>
      </c>
      <c r="E626" t="str">
        <f t="shared" si="9"/>
        <v>Not Backlog</v>
      </c>
      <c r="F626" t="s">
        <v>365</v>
      </c>
      <c r="G626" t="s">
        <v>34</v>
      </c>
      <c r="H626" t="s">
        <v>1589</v>
      </c>
      <c r="I626" t="str">
        <f>IF(Table2_1[[#This Row],[Order Status]]="Completed", IF(Table2_1[[#This Row],[Delays (min)]]&gt;10,"Delayed", "On Time"), IF(Table2_1[[#This Row],[Order Status]]="In Progress", IF(Table2_1[[#This Row],[Delays (min)]]&gt;10,"Delayed","In Progress"),""))</f>
        <v>In Progress</v>
      </c>
      <c r="J626">
        <v>192</v>
      </c>
      <c r="K626">
        <v>3</v>
      </c>
      <c r="L626" t="s">
        <v>17</v>
      </c>
      <c r="M626" cm="1">
        <f t="array" ref="M626">_xlfn.IFS(
  TRIM(L626)="positive", 3,
  TRIM(L626)="neutral", 2,
  TRIM(L626)="negative", 1
)</f>
        <v>2</v>
      </c>
      <c r="N626" t="s">
        <v>31</v>
      </c>
      <c r="O626" t="s">
        <v>48</v>
      </c>
      <c r="P626" t="s">
        <v>20</v>
      </c>
    </row>
    <row r="627" spans="1:16" x14ac:dyDescent="0.3">
      <c r="A627">
        <v>1626</v>
      </c>
      <c r="B627" t="s">
        <v>748</v>
      </c>
      <c r="C627" s="1">
        <v>45176.575694444444</v>
      </c>
      <c r="D627" t="s">
        <v>37</v>
      </c>
      <c r="E627" t="str">
        <f t="shared" si="9"/>
        <v>Backlog</v>
      </c>
      <c r="F627" t="s">
        <v>283</v>
      </c>
      <c r="G627" t="s">
        <v>16</v>
      </c>
      <c r="H627" t="s">
        <v>1589</v>
      </c>
      <c r="I627" t="str">
        <f>IF(Table2_1[[#This Row],[Order Status]]="Completed", IF(Table2_1[[#This Row],[Delays (min)]]&gt;10,"Delayed", "On Time"), IF(Table2_1[[#This Row],[Order Status]]="In Progress", IF(Table2_1[[#This Row],[Delays (min)]]&gt;10,"Delayed","In Progress"),""))</f>
        <v>Delayed</v>
      </c>
      <c r="J627">
        <v>189</v>
      </c>
      <c r="K627">
        <v>26</v>
      </c>
      <c r="L627" t="s">
        <v>28</v>
      </c>
      <c r="M627" cm="1">
        <f t="array" ref="M627">_xlfn.IFS(
  TRIM(L627)="positive", 3,
  TRIM(L627)="neutral", 2,
  TRIM(L627)="negative", 1
)</f>
        <v>1</v>
      </c>
      <c r="N627" t="s">
        <v>39</v>
      </c>
      <c r="O627" t="s">
        <v>19</v>
      </c>
      <c r="P627" t="s">
        <v>40</v>
      </c>
    </row>
    <row r="628" spans="1:16" x14ac:dyDescent="0.3">
      <c r="A628">
        <v>1627</v>
      </c>
      <c r="B628" t="s">
        <v>749</v>
      </c>
      <c r="C628" s="1">
        <v>45172.488194444442</v>
      </c>
      <c r="D628" t="s">
        <v>37</v>
      </c>
      <c r="E628" t="str">
        <f t="shared" si="9"/>
        <v>Backlog</v>
      </c>
      <c r="F628" t="s">
        <v>84</v>
      </c>
      <c r="G628" t="s">
        <v>34</v>
      </c>
      <c r="H628" t="s">
        <v>1587</v>
      </c>
      <c r="I628" t="str">
        <f>IF(Table2_1[[#This Row],[Order Status]]="Completed", IF(Table2_1[[#This Row],[Delays (min)]]&gt;10,"Delayed", "On Time"), IF(Table2_1[[#This Row],[Order Status]]="In Progress", IF(Table2_1[[#This Row],[Delays (min)]]&gt;10,"Delayed","In Progress"),""))</f>
        <v>Delayed</v>
      </c>
      <c r="J628">
        <v>223</v>
      </c>
      <c r="K628">
        <v>19</v>
      </c>
      <c r="L628" t="s">
        <v>23</v>
      </c>
      <c r="M628" cm="1">
        <f t="array" ref="M628">_xlfn.IFS(
  TRIM(L628)="positive", 3,
  TRIM(L628)="neutral", 2,
  TRIM(L628)="negative", 1
)</f>
        <v>3</v>
      </c>
      <c r="N628" t="s">
        <v>18</v>
      </c>
      <c r="O628" t="s">
        <v>19</v>
      </c>
      <c r="P628" t="s">
        <v>20</v>
      </c>
    </row>
    <row r="629" spans="1:16" x14ac:dyDescent="0.3">
      <c r="A629">
        <v>1628</v>
      </c>
      <c r="B629" t="s">
        <v>750</v>
      </c>
      <c r="C629" s="1">
        <v>45174.395138888889</v>
      </c>
      <c r="D629" t="s">
        <v>37</v>
      </c>
      <c r="E629" t="str">
        <f t="shared" si="9"/>
        <v>Backlog</v>
      </c>
      <c r="F629" t="s">
        <v>106</v>
      </c>
      <c r="G629" t="s">
        <v>16</v>
      </c>
      <c r="H629" t="s">
        <v>1588</v>
      </c>
      <c r="I629" t="str">
        <f>IF(Table2_1[[#This Row],[Order Status]]="Completed", IF(Table2_1[[#This Row],[Delays (min)]]&gt;10,"Delayed", "On Time"), IF(Table2_1[[#This Row],[Order Status]]="In Progress", IF(Table2_1[[#This Row],[Delays (min)]]&gt;10,"Delayed","In Progress"),""))</f>
        <v>Delayed</v>
      </c>
      <c r="J629">
        <v>141</v>
      </c>
      <c r="K629">
        <v>13</v>
      </c>
      <c r="L629" t="s">
        <v>17</v>
      </c>
      <c r="M629" cm="1">
        <f t="array" ref="M629">_xlfn.IFS(
  TRIM(L629)="positive", 3,
  TRIM(L629)="neutral", 2,
  TRIM(L629)="negative", 1
)</f>
        <v>2</v>
      </c>
      <c r="N629" t="s">
        <v>31</v>
      </c>
      <c r="O629" t="s">
        <v>48</v>
      </c>
      <c r="P629" t="s">
        <v>35</v>
      </c>
    </row>
    <row r="630" spans="1:16" x14ac:dyDescent="0.3">
      <c r="A630">
        <v>1629</v>
      </c>
      <c r="B630" t="s">
        <v>751</v>
      </c>
      <c r="C630" s="1">
        <v>45175.49722222222</v>
      </c>
      <c r="D630" t="s">
        <v>37</v>
      </c>
      <c r="E630" t="str">
        <f t="shared" si="9"/>
        <v>Backlog</v>
      </c>
      <c r="F630" t="s">
        <v>235</v>
      </c>
      <c r="G630" t="s">
        <v>34</v>
      </c>
      <c r="H630" t="s">
        <v>1589</v>
      </c>
      <c r="I630" t="str">
        <f>IF(Table2_1[[#This Row],[Order Status]]="Completed", IF(Table2_1[[#This Row],[Delays (min)]]&gt;10,"Delayed", "On Time"), IF(Table2_1[[#This Row],[Order Status]]="In Progress", IF(Table2_1[[#This Row],[Delays (min)]]&gt;10,"Delayed","In Progress"),""))</f>
        <v>Delayed</v>
      </c>
      <c r="J630">
        <v>203</v>
      </c>
      <c r="K630">
        <v>27</v>
      </c>
      <c r="L630" t="s">
        <v>28</v>
      </c>
      <c r="M630" cm="1">
        <f t="array" ref="M630">_xlfn.IFS(
  TRIM(L630)="positive", 3,
  TRIM(L630)="neutral", 2,
  TRIM(L630)="negative", 1
)</f>
        <v>1</v>
      </c>
      <c r="N630" t="s">
        <v>39</v>
      </c>
      <c r="O630" t="s">
        <v>19</v>
      </c>
      <c r="P630" t="s">
        <v>35</v>
      </c>
    </row>
    <row r="631" spans="1:16" x14ac:dyDescent="0.3">
      <c r="A631">
        <v>1630</v>
      </c>
      <c r="B631" t="s">
        <v>752</v>
      </c>
      <c r="C631" s="1">
        <v>45173.636111111111</v>
      </c>
      <c r="D631" t="s">
        <v>37</v>
      </c>
      <c r="E631" t="str">
        <f t="shared" si="9"/>
        <v>Backlog</v>
      </c>
      <c r="F631" t="s">
        <v>127</v>
      </c>
      <c r="G631" t="s">
        <v>16</v>
      </c>
      <c r="H631" t="s">
        <v>1590</v>
      </c>
      <c r="I631" t="str">
        <f>IF(Table2_1[[#This Row],[Order Status]]="Completed", IF(Table2_1[[#This Row],[Delays (min)]]&gt;10,"Delayed", "On Time"), IF(Table2_1[[#This Row],[Order Status]]="In Progress", IF(Table2_1[[#This Row],[Delays (min)]]&gt;10,"Delayed","In Progress"),""))</f>
        <v>Delayed</v>
      </c>
      <c r="J631">
        <v>133</v>
      </c>
      <c r="K631">
        <v>16</v>
      </c>
      <c r="L631" t="s">
        <v>17</v>
      </c>
      <c r="M631" cm="1">
        <f t="array" ref="M631">_xlfn.IFS(
  TRIM(L631)="positive", 3,
  TRIM(L631)="neutral", 2,
  TRIM(L631)="negative", 1
)</f>
        <v>2</v>
      </c>
      <c r="N631" t="s">
        <v>31</v>
      </c>
      <c r="O631" t="s">
        <v>48</v>
      </c>
      <c r="P631" t="s">
        <v>20</v>
      </c>
    </row>
    <row r="632" spans="1:16" x14ac:dyDescent="0.3">
      <c r="A632">
        <v>1631</v>
      </c>
      <c r="B632" t="s">
        <v>753</v>
      </c>
      <c r="C632" s="1">
        <v>45172.579861111109</v>
      </c>
      <c r="D632" t="s">
        <v>14</v>
      </c>
      <c r="E632" t="str">
        <f t="shared" si="9"/>
        <v>Not Backlog</v>
      </c>
      <c r="F632" t="s">
        <v>30</v>
      </c>
      <c r="G632" t="s">
        <v>27</v>
      </c>
      <c r="H632" t="s">
        <v>1590</v>
      </c>
      <c r="I632" t="str">
        <f>IF(Table2_1[[#This Row],[Order Status]]="Completed", IF(Table2_1[[#This Row],[Delays (min)]]&gt;10,"Delayed", "On Time"), IF(Table2_1[[#This Row],[Order Status]]="In Progress", IF(Table2_1[[#This Row],[Delays (min)]]&gt;10,"Delayed","In Progress"),""))</f>
        <v>On Time</v>
      </c>
      <c r="J632">
        <v>116</v>
      </c>
      <c r="K632">
        <v>1</v>
      </c>
      <c r="L632" t="s">
        <v>17</v>
      </c>
      <c r="M632" cm="1">
        <f t="array" ref="M632">_xlfn.IFS(
  TRIM(L632)="positive", 3,
  TRIM(L632)="neutral", 2,
  TRIM(L632)="negative", 1
)</f>
        <v>2</v>
      </c>
      <c r="N632" t="s">
        <v>43</v>
      </c>
      <c r="O632" t="s">
        <v>19</v>
      </c>
      <c r="P632" t="s">
        <v>20</v>
      </c>
    </row>
    <row r="633" spans="1:16" x14ac:dyDescent="0.3">
      <c r="A633">
        <v>1632</v>
      </c>
      <c r="B633" t="s">
        <v>754</v>
      </c>
      <c r="C633" s="1">
        <v>45170.606249999997</v>
      </c>
      <c r="D633" t="s">
        <v>14</v>
      </c>
      <c r="E633" t="str">
        <f t="shared" si="9"/>
        <v>Not Backlog</v>
      </c>
      <c r="F633" t="s">
        <v>267</v>
      </c>
      <c r="G633" t="s">
        <v>27</v>
      </c>
      <c r="H633" t="s">
        <v>1587</v>
      </c>
      <c r="I633" t="str">
        <f>IF(Table2_1[[#This Row],[Order Status]]="Completed", IF(Table2_1[[#This Row],[Delays (min)]]&gt;10,"Delayed", "On Time"), IF(Table2_1[[#This Row],[Order Status]]="In Progress", IF(Table2_1[[#This Row],[Delays (min)]]&gt;10,"Delayed","In Progress"),""))</f>
        <v>On Time</v>
      </c>
      <c r="J633">
        <v>77</v>
      </c>
      <c r="K633">
        <v>5</v>
      </c>
      <c r="L633" t="s">
        <v>28</v>
      </c>
      <c r="M633" cm="1">
        <f t="array" ref="M633">_xlfn.IFS(
  TRIM(L633)="positive", 3,
  TRIM(L633)="neutral", 2,
  TRIM(L633)="negative", 1
)</f>
        <v>1</v>
      </c>
      <c r="N633" t="s">
        <v>39</v>
      </c>
      <c r="O633" t="s">
        <v>1591</v>
      </c>
      <c r="P633" t="s">
        <v>35</v>
      </c>
    </row>
    <row r="634" spans="1:16" x14ac:dyDescent="0.3">
      <c r="A634">
        <v>1633</v>
      </c>
      <c r="B634" t="s">
        <v>755</v>
      </c>
      <c r="C634" s="1">
        <v>45174.621527777781</v>
      </c>
      <c r="D634" t="s">
        <v>14</v>
      </c>
      <c r="E634" t="str">
        <f t="shared" si="9"/>
        <v>Not Backlog</v>
      </c>
      <c r="F634" t="s">
        <v>54</v>
      </c>
      <c r="G634" t="s">
        <v>34</v>
      </c>
      <c r="H634" t="s">
        <v>1588</v>
      </c>
      <c r="I634" t="str">
        <f>IF(Table2_1[[#This Row],[Order Status]]="Completed", IF(Table2_1[[#This Row],[Delays (min)]]&gt;10,"Delayed", "On Time"), IF(Table2_1[[#This Row],[Order Status]]="In Progress", IF(Table2_1[[#This Row],[Delays (min)]]&gt;10,"Delayed","In Progress"),""))</f>
        <v>Delayed</v>
      </c>
      <c r="J634">
        <v>71</v>
      </c>
      <c r="K634">
        <v>13</v>
      </c>
      <c r="L634" t="s">
        <v>17</v>
      </c>
      <c r="M634" cm="1">
        <f t="array" ref="M634">_xlfn.IFS(
  TRIM(L634)="positive", 3,
  TRIM(L634)="neutral", 2,
  TRIM(L634)="negative", 1
)</f>
        <v>2</v>
      </c>
      <c r="N634" t="s">
        <v>18</v>
      </c>
      <c r="O634" t="s">
        <v>48</v>
      </c>
      <c r="P634" t="s">
        <v>40</v>
      </c>
    </row>
    <row r="635" spans="1:16" x14ac:dyDescent="0.3">
      <c r="A635">
        <v>1634</v>
      </c>
      <c r="B635" t="s">
        <v>756</v>
      </c>
      <c r="C635" s="1">
        <v>45170.685416666667</v>
      </c>
      <c r="D635" t="s">
        <v>37</v>
      </c>
      <c r="E635" t="str">
        <f t="shared" si="9"/>
        <v>Backlog</v>
      </c>
      <c r="F635" t="s">
        <v>101</v>
      </c>
      <c r="G635" t="s">
        <v>34</v>
      </c>
      <c r="H635" t="s">
        <v>1589</v>
      </c>
      <c r="I635" t="str">
        <f>IF(Table2_1[[#This Row],[Order Status]]="Completed", IF(Table2_1[[#This Row],[Delays (min)]]&gt;10,"Delayed", "On Time"), IF(Table2_1[[#This Row],[Order Status]]="In Progress", IF(Table2_1[[#This Row],[Delays (min)]]&gt;10,"Delayed","In Progress"),""))</f>
        <v>Delayed</v>
      </c>
      <c r="J635">
        <v>88</v>
      </c>
      <c r="K635">
        <v>14</v>
      </c>
      <c r="L635" t="s">
        <v>28</v>
      </c>
      <c r="M635" cm="1">
        <f t="array" ref="M635">_xlfn.IFS(
  TRIM(L635)="positive", 3,
  TRIM(L635)="neutral", 2,
  TRIM(L635)="negative", 1
)</f>
        <v>1</v>
      </c>
      <c r="N635" t="s">
        <v>31</v>
      </c>
      <c r="O635" t="s">
        <v>48</v>
      </c>
      <c r="P635" t="s">
        <v>20</v>
      </c>
    </row>
    <row r="636" spans="1:16" x14ac:dyDescent="0.3">
      <c r="A636">
        <v>1635</v>
      </c>
      <c r="B636" t="s">
        <v>757</v>
      </c>
      <c r="C636" s="1">
        <v>45173.602777777778</v>
      </c>
      <c r="D636" t="s">
        <v>37</v>
      </c>
      <c r="E636" t="str">
        <f t="shared" si="9"/>
        <v>Backlog</v>
      </c>
      <c r="F636" t="s">
        <v>30</v>
      </c>
      <c r="G636" t="s">
        <v>16</v>
      </c>
      <c r="H636" t="s">
        <v>1589</v>
      </c>
      <c r="I636" t="str">
        <f>IF(Table2_1[[#This Row],[Order Status]]="Completed", IF(Table2_1[[#This Row],[Delays (min)]]&gt;10,"Delayed", "On Time"), IF(Table2_1[[#This Row],[Order Status]]="In Progress", IF(Table2_1[[#This Row],[Delays (min)]]&gt;10,"Delayed","In Progress"),""))</f>
        <v>Delayed</v>
      </c>
      <c r="J636">
        <v>129</v>
      </c>
      <c r="K636">
        <v>24</v>
      </c>
      <c r="L636" t="s">
        <v>23</v>
      </c>
      <c r="M636" cm="1">
        <f t="array" ref="M636">_xlfn.IFS(
  TRIM(L636)="positive", 3,
  TRIM(L636)="neutral", 2,
  TRIM(L636)="negative", 1
)</f>
        <v>3</v>
      </c>
      <c r="N636" t="s">
        <v>43</v>
      </c>
      <c r="O636" t="s">
        <v>19</v>
      </c>
      <c r="P636" t="s">
        <v>40</v>
      </c>
    </row>
    <row r="637" spans="1:16" x14ac:dyDescent="0.3">
      <c r="A637">
        <v>1636</v>
      </c>
      <c r="B637" t="s">
        <v>758</v>
      </c>
      <c r="C637" s="1">
        <v>45174.676388888889</v>
      </c>
      <c r="D637" t="s">
        <v>14</v>
      </c>
      <c r="E637" t="str">
        <f t="shared" si="9"/>
        <v>Not Backlog</v>
      </c>
      <c r="F637" t="s">
        <v>65</v>
      </c>
      <c r="G637" t="s">
        <v>34</v>
      </c>
      <c r="H637" t="s">
        <v>1589</v>
      </c>
      <c r="I637" t="str">
        <f>IF(Table2_1[[#This Row],[Order Status]]="Completed", IF(Table2_1[[#This Row],[Delays (min)]]&gt;10,"Delayed", "On Time"), IF(Table2_1[[#This Row],[Order Status]]="In Progress", IF(Table2_1[[#This Row],[Delays (min)]]&gt;10,"Delayed","In Progress"),""))</f>
        <v>On Time</v>
      </c>
      <c r="J637">
        <v>128</v>
      </c>
      <c r="K637">
        <v>3</v>
      </c>
      <c r="L637" t="s">
        <v>23</v>
      </c>
      <c r="M637" cm="1">
        <f t="array" ref="M637">_xlfn.IFS(
  TRIM(L637)="positive", 3,
  TRIM(L637)="neutral", 2,
  TRIM(L637)="negative", 1
)</f>
        <v>3</v>
      </c>
      <c r="N637" t="s">
        <v>31</v>
      </c>
      <c r="O637" t="s">
        <v>1591</v>
      </c>
      <c r="P637" t="s">
        <v>40</v>
      </c>
    </row>
    <row r="638" spans="1:16" x14ac:dyDescent="0.3">
      <c r="A638">
        <v>1637</v>
      </c>
      <c r="B638" t="s">
        <v>759</v>
      </c>
      <c r="C638" s="1">
        <v>45173.540972222225</v>
      </c>
      <c r="D638" t="s">
        <v>14</v>
      </c>
      <c r="E638" t="str">
        <f t="shared" si="9"/>
        <v>Not Backlog</v>
      </c>
      <c r="F638" t="s">
        <v>229</v>
      </c>
      <c r="G638" t="s">
        <v>27</v>
      </c>
      <c r="H638" t="s">
        <v>1587</v>
      </c>
      <c r="I638" t="str">
        <f>IF(Table2_1[[#This Row],[Order Status]]="Completed", IF(Table2_1[[#This Row],[Delays (min)]]&gt;10,"Delayed", "On Time"), IF(Table2_1[[#This Row],[Order Status]]="In Progress", IF(Table2_1[[#This Row],[Delays (min)]]&gt;10,"Delayed","In Progress"),""))</f>
        <v>Delayed</v>
      </c>
      <c r="J638">
        <v>204</v>
      </c>
      <c r="K638">
        <v>24</v>
      </c>
      <c r="L638" t="s">
        <v>17</v>
      </c>
      <c r="M638" cm="1">
        <f t="array" ref="M638">_xlfn.IFS(
  TRIM(L638)="positive", 3,
  TRIM(L638)="neutral", 2,
  TRIM(L638)="negative", 1
)</f>
        <v>2</v>
      </c>
      <c r="N638" t="s">
        <v>18</v>
      </c>
      <c r="O638" t="s">
        <v>48</v>
      </c>
      <c r="P638" t="s">
        <v>35</v>
      </c>
    </row>
    <row r="639" spans="1:16" x14ac:dyDescent="0.3">
      <c r="A639">
        <v>1638</v>
      </c>
      <c r="B639" t="s">
        <v>760</v>
      </c>
      <c r="C639" s="1">
        <v>45172.679861111108</v>
      </c>
      <c r="D639" t="s">
        <v>37</v>
      </c>
      <c r="E639" t="str">
        <f t="shared" si="9"/>
        <v>Backlog</v>
      </c>
      <c r="F639" t="s">
        <v>135</v>
      </c>
      <c r="G639" t="s">
        <v>34</v>
      </c>
      <c r="H639" t="s">
        <v>1590</v>
      </c>
      <c r="I639" t="str">
        <f>IF(Table2_1[[#This Row],[Order Status]]="Completed", IF(Table2_1[[#This Row],[Delays (min)]]&gt;10,"Delayed", "On Time"), IF(Table2_1[[#This Row],[Order Status]]="In Progress", IF(Table2_1[[#This Row],[Delays (min)]]&gt;10,"Delayed","In Progress"),""))</f>
        <v>Delayed</v>
      </c>
      <c r="J639">
        <v>92</v>
      </c>
      <c r="K639">
        <v>25</v>
      </c>
      <c r="L639" t="s">
        <v>23</v>
      </c>
      <c r="M639" cm="1">
        <f t="array" ref="M639">_xlfn.IFS(
  TRIM(L639)="positive", 3,
  TRIM(L639)="neutral", 2,
  TRIM(L639)="negative", 1
)</f>
        <v>3</v>
      </c>
      <c r="N639" t="s">
        <v>43</v>
      </c>
      <c r="O639" t="s">
        <v>48</v>
      </c>
      <c r="P639" t="s">
        <v>35</v>
      </c>
    </row>
    <row r="640" spans="1:16" x14ac:dyDescent="0.3">
      <c r="A640">
        <v>1639</v>
      </c>
      <c r="B640" t="s">
        <v>761</v>
      </c>
      <c r="C640" s="1">
        <v>45173.57708333333</v>
      </c>
      <c r="D640" t="s">
        <v>14</v>
      </c>
      <c r="E640" t="str">
        <f t="shared" si="9"/>
        <v>Not Backlog</v>
      </c>
      <c r="F640" t="s">
        <v>350</v>
      </c>
      <c r="G640" t="s">
        <v>27</v>
      </c>
      <c r="H640" t="s">
        <v>1588</v>
      </c>
      <c r="I640" t="str">
        <f>IF(Table2_1[[#This Row],[Order Status]]="Completed", IF(Table2_1[[#This Row],[Delays (min)]]&gt;10,"Delayed", "On Time"), IF(Table2_1[[#This Row],[Order Status]]="In Progress", IF(Table2_1[[#This Row],[Delays (min)]]&gt;10,"Delayed","In Progress"),""))</f>
        <v>Delayed</v>
      </c>
      <c r="J640">
        <v>173</v>
      </c>
      <c r="K640">
        <v>16</v>
      </c>
      <c r="L640" t="s">
        <v>17</v>
      </c>
      <c r="M640" cm="1">
        <f t="array" ref="M640">_xlfn.IFS(
  TRIM(L640)="positive", 3,
  TRIM(L640)="neutral", 2,
  TRIM(L640)="negative", 1
)</f>
        <v>2</v>
      </c>
      <c r="N640" t="s">
        <v>43</v>
      </c>
      <c r="O640" t="s">
        <v>1591</v>
      </c>
      <c r="P640" t="s">
        <v>40</v>
      </c>
    </row>
    <row r="641" spans="1:16" x14ac:dyDescent="0.3">
      <c r="A641">
        <v>1640</v>
      </c>
      <c r="B641" t="s">
        <v>762</v>
      </c>
      <c r="C641" s="1">
        <v>45174.623611111114</v>
      </c>
      <c r="D641" t="s">
        <v>37</v>
      </c>
      <c r="E641" t="str">
        <f t="shared" si="9"/>
        <v>Backlog</v>
      </c>
      <c r="F641" t="s">
        <v>104</v>
      </c>
      <c r="G641" t="s">
        <v>27</v>
      </c>
      <c r="H641" t="s">
        <v>1590</v>
      </c>
      <c r="I641" t="str">
        <f>IF(Table2_1[[#This Row],[Order Status]]="Completed", IF(Table2_1[[#This Row],[Delays (min)]]&gt;10,"Delayed", "On Time"), IF(Table2_1[[#This Row],[Order Status]]="In Progress", IF(Table2_1[[#This Row],[Delays (min)]]&gt;10,"Delayed","In Progress"),""))</f>
        <v>Delayed</v>
      </c>
      <c r="J641">
        <v>213</v>
      </c>
      <c r="K641">
        <v>21</v>
      </c>
      <c r="L641" t="s">
        <v>23</v>
      </c>
      <c r="M641" cm="1">
        <f t="array" ref="M641">_xlfn.IFS(
  TRIM(L641)="positive", 3,
  TRIM(L641)="neutral", 2,
  TRIM(L641)="negative", 1
)</f>
        <v>3</v>
      </c>
      <c r="N641" t="s">
        <v>24</v>
      </c>
      <c r="O641" t="s">
        <v>48</v>
      </c>
      <c r="P641" t="s">
        <v>35</v>
      </c>
    </row>
    <row r="642" spans="1:16" x14ac:dyDescent="0.3">
      <c r="A642">
        <v>1641</v>
      </c>
      <c r="B642" t="s">
        <v>763</v>
      </c>
      <c r="C642" s="1">
        <v>45172.623611111114</v>
      </c>
      <c r="D642" t="s">
        <v>37</v>
      </c>
      <c r="E642" t="str">
        <f t="shared" ref="E642:E705" si="10">IF(AND(D642="In Progress", K642 &gt;10),"Backlog", "Not Backlog")</f>
        <v>Not Backlog</v>
      </c>
      <c r="F642" t="s">
        <v>235</v>
      </c>
      <c r="G642" t="s">
        <v>27</v>
      </c>
      <c r="H642" t="s">
        <v>1588</v>
      </c>
      <c r="I642" t="str">
        <f>IF(Table2_1[[#This Row],[Order Status]]="Completed", IF(Table2_1[[#This Row],[Delays (min)]]&gt;10,"Delayed", "On Time"), IF(Table2_1[[#This Row],[Order Status]]="In Progress", IF(Table2_1[[#This Row],[Delays (min)]]&gt;10,"Delayed","In Progress"),""))</f>
        <v>In Progress</v>
      </c>
      <c r="J642">
        <v>132</v>
      </c>
      <c r="K642">
        <v>9</v>
      </c>
      <c r="L642" t="s">
        <v>17</v>
      </c>
      <c r="M642" cm="1">
        <f t="array" ref="M642">_xlfn.IFS(
  TRIM(L642)="positive", 3,
  TRIM(L642)="neutral", 2,
  TRIM(L642)="negative", 1
)</f>
        <v>2</v>
      </c>
      <c r="N642" t="s">
        <v>39</v>
      </c>
      <c r="O642" t="s">
        <v>1591</v>
      </c>
      <c r="P642" t="s">
        <v>40</v>
      </c>
    </row>
    <row r="643" spans="1:16" x14ac:dyDescent="0.3">
      <c r="A643">
        <v>1642</v>
      </c>
      <c r="B643" t="s">
        <v>764</v>
      </c>
      <c r="C643" s="1">
        <v>45175.668749999997</v>
      </c>
      <c r="D643" t="s">
        <v>37</v>
      </c>
      <c r="E643" t="str">
        <f t="shared" si="10"/>
        <v>Not Backlog</v>
      </c>
      <c r="F643" t="s">
        <v>56</v>
      </c>
      <c r="G643" t="s">
        <v>16</v>
      </c>
      <c r="H643" t="s">
        <v>1588</v>
      </c>
      <c r="I643" t="str">
        <f>IF(Table2_1[[#This Row],[Order Status]]="Completed", IF(Table2_1[[#This Row],[Delays (min)]]&gt;10,"Delayed", "On Time"), IF(Table2_1[[#This Row],[Order Status]]="In Progress", IF(Table2_1[[#This Row],[Delays (min)]]&gt;10,"Delayed","In Progress"),""))</f>
        <v>In Progress</v>
      </c>
      <c r="J643">
        <v>73</v>
      </c>
      <c r="K643">
        <v>8</v>
      </c>
      <c r="L643" t="s">
        <v>17</v>
      </c>
      <c r="M643" cm="1">
        <f t="array" ref="M643">_xlfn.IFS(
  TRIM(L643)="positive", 3,
  TRIM(L643)="neutral", 2,
  TRIM(L643)="negative", 1
)</f>
        <v>2</v>
      </c>
      <c r="N643" t="s">
        <v>18</v>
      </c>
      <c r="O643" t="s">
        <v>1591</v>
      </c>
      <c r="P643" t="s">
        <v>40</v>
      </c>
    </row>
    <row r="644" spans="1:16" x14ac:dyDescent="0.3">
      <c r="A644">
        <v>1643</v>
      </c>
      <c r="B644" t="s">
        <v>765</v>
      </c>
      <c r="C644" s="1">
        <v>45177.543749999997</v>
      </c>
      <c r="D644" t="s">
        <v>14</v>
      </c>
      <c r="E644" t="str">
        <f t="shared" si="10"/>
        <v>Not Backlog</v>
      </c>
      <c r="F644" t="s">
        <v>106</v>
      </c>
      <c r="G644" t="s">
        <v>16</v>
      </c>
      <c r="H644" t="s">
        <v>1588</v>
      </c>
      <c r="I644" t="str">
        <f>IF(Table2_1[[#This Row],[Order Status]]="Completed", IF(Table2_1[[#This Row],[Delays (min)]]&gt;10,"Delayed", "On Time"), IF(Table2_1[[#This Row],[Order Status]]="In Progress", IF(Table2_1[[#This Row],[Delays (min)]]&gt;10,"Delayed","In Progress"),""))</f>
        <v>Delayed</v>
      </c>
      <c r="J644">
        <v>155</v>
      </c>
      <c r="K644">
        <v>22</v>
      </c>
      <c r="L644" t="s">
        <v>28</v>
      </c>
      <c r="M644" cm="1">
        <f t="array" ref="M644">_xlfn.IFS(
  TRIM(L644)="positive", 3,
  TRIM(L644)="neutral", 2,
  TRIM(L644)="negative", 1
)</f>
        <v>1</v>
      </c>
      <c r="N644" t="s">
        <v>24</v>
      </c>
      <c r="O644" t="s">
        <v>48</v>
      </c>
      <c r="P644" t="s">
        <v>40</v>
      </c>
    </row>
    <row r="645" spans="1:16" x14ac:dyDescent="0.3">
      <c r="A645">
        <v>1644</v>
      </c>
      <c r="B645" t="s">
        <v>766</v>
      </c>
      <c r="C645" s="1">
        <v>45174.665972222225</v>
      </c>
      <c r="D645" t="s">
        <v>14</v>
      </c>
      <c r="E645" t="str">
        <f t="shared" si="10"/>
        <v>Not Backlog</v>
      </c>
      <c r="F645" t="s">
        <v>398</v>
      </c>
      <c r="G645" t="s">
        <v>27</v>
      </c>
      <c r="H645" t="s">
        <v>1586</v>
      </c>
      <c r="I645" t="str">
        <f>IF(Table2_1[[#This Row],[Order Status]]="Completed", IF(Table2_1[[#This Row],[Delays (min)]]&gt;10,"Delayed", "On Time"), IF(Table2_1[[#This Row],[Order Status]]="In Progress", IF(Table2_1[[#This Row],[Delays (min)]]&gt;10,"Delayed","In Progress"),""))</f>
        <v>Delayed</v>
      </c>
      <c r="J645">
        <v>226</v>
      </c>
      <c r="K645">
        <v>15</v>
      </c>
      <c r="L645" t="s">
        <v>17</v>
      </c>
      <c r="M645" cm="1">
        <f t="array" ref="M645">_xlfn.IFS(
  TRIM(L645)="positive", 3,
  TRIM(L645)="neutral", 2,
  TRIM(L645)="negative", 1
)</f>
        <v>2</v>
      </c>
      <c r="N645" t="s">
        <v>43</v>
      </c>
      <c r="O645" t="s">
        <v>48</v>
      </c>
      <c r="P645" t="s">
        <v>40</v>
      </c>
    </row>
    <row r="646" spans="1:16" x14ac:dyDescent="0.3">
      <c r="A646">
        <v>1645</v>
      </c>
      <c r="B646" t="s">
        <v>496</v>
      </c>
      <c r="C646" s="1">
        <v>45175.350694444445</v>
      </c>
      <c r="D646" t="s">
        <v>37</v>
      </c>
      <c r="E646" t="str">
        <f t="shared" si="10"/>
        <v>Backlog</v>
      </c>
      <c r="F646" t="s">
        <v>164</v>
      </c>
      <c r="G646" t="s">
        <v>27</v>
      </c>
      <c r="H646" t="s">
        <v>1589</v>
      </c>
      <c r="I646" t="str">
        <f>IF(Table2_1[[#This Row],[Order Status]]="Completed", IF(Table2_1[[#This Row],[Delays (min)]]&gt;10,"Delayed", "On Time"), IF(Table2_1[[#This Row],[Order Status]]="In Progress", IF(Table2_1[[#This Row],[Delays (min)]]&gt;10,"Delayed","In Progress"),""))</f>
        <v>Delayed</v>
      </c>
      <c r="J646">
        <v>185</v>
      </c>
      <c r="K646">
        <v>27</v>
      </c>
      <c r="L646" t="s">
        <v>23</v>
      </c>
      <c r="M646" cm="1">
        <f t="array" ref="M646">_xlfn.IFS(
  TRIM(L646)="positive", 3,
  TRIM(L646)="neutral", 2,
  TRIM(L646)="negative", 1
)</f>
        <v>3</v>
      </c>
      <c r="N646" t="s">
        <v>43</v>
      </c>
      <c r="O646" t="s">
        <v>48</v>
      </c>
      <c r="P646" t="s">
        <v>35</v>
      </c>
    </row>
    <row r="647" spans="1:16" x14ac:dyDescent="0.3">
      <c r="A647">
        <v>1646</v>
      </c>
      <c r="B647" t="s">
        <v>767</v>
      </c>
      <c r="C647" s="1">
        <v>45175.652083333334</v>
      </c>
      <c r="D647" t="s">
        <v>14</v>
      </c>
      <c r="E647" t="str">
        <f t="shared" si="10"/>
        <v>Not Backlog</v>
      </c>
      <c r="F647" t="s">
        <v>33</v>
      </c>
      <c r="G647" t="s">
        <v>27</v>
      </c>
      <c r="H647" t="s">
        <v>1588</v>
      </c>
      <c r="I647" t="str">
        <f>IF(Table2_1[[#This Row],[Order Status]]="Completed", IF(Table2_1[[#This Row],[Delays (min)]]&gt;10,"Delayed", "On Time"), IF(Table2_1[[#This Row],[Order Status]]="In Progress", IF(Table2_1[[#This Row],[Delays (min)]]&gt;10,"Delayed","In Progress"),""))</f>
        <v>On Time</v>
      </c>
      <c r="J647">
        <v>97</v>
      </c>
      <c r="K647">
        <v>5</v>
      </c>
      <c r="L647" t="s">
        <v>23</v>
      </c>
      <c r="M647" cm="1">
        <f t="array" ref="M647">_xlfn.IFS(
  TRIM(L647)="positive", 3,
  TRIM(L647)="neutral", 2,
  TRIM(L647)="negative", 1
)</f>
        <v>3</v>
      </c>
      <c r="N647" t="s">
        <v>18</v>
      </c>
      <c r="O647" t="s">
        <v>1591</v>
      </c>
      <c r="P647" t="s">
        <v>35</v>
      </c>
    </row>
    <row r="648" spans="1:16" x14ac:dyDescent="0.3">
      <c r="A648">
        <v>1647</v>
      </c>
      <c r="B648" t="s">
        <v>768</v>
      </c>
      <c r="C648" s="1">
        <v>45175.545138888891</v>
      </c>
      <c r="D648" t="s">
        <v>37</v>
      </c>
      <c r="E648" t="str">
        <f t="shared" si="10"/>
        <v>Backlog</v>
      </c>
      <c r="F648" t="s">
        <v>159</v>
      </c>
      <c r="G648" t="s">
        <v>34</v>
      </c>
      <c r="H648" t="s">
        <v>1588</v>
      </c>
      <c r="I648" t="str">
        <f>IF(Table2_1[[#This Row],[Order Status]]="Completed", IF(Table2_1[[#This Row],[Delays (min)]]&gt;10,"Delayed", "On Time"), IF(Table2_1[[#This Row],[Order Status]]="In Progress", IF(Table2_1[[#This Row],[Delays (min)]]&gt;10,"Delayed","In Progress"),""))</f>
        <v>Delayed</v>
      </c>
      <c r="J648">
        <v>221</v>
      </c>
      <c r="K648">
        <v>24</v>
      </c>
      <c r="L648" t="s">
        <v>28</v>
      </c>
      <c r="M648" cm="1">
        <f t="array" ref="M648">_xlfn.IFS(
  TRIM(L648)="positive", 3,
  TRIM(L648)="neutral", 2,
  TRIM(L648)="negative", 1
)</f>
        <v>1</v>
      </c>
      <c r="N648" t="s">
        <v>31</v>
      </c>
      <c r="O648" t="s">
        <v>19</v>
      </c>
      <c r="P648" t="s">
        <v>35</v>
      </c>
    </row>
    <row r="649" spans="1:16" x14ac:dyDescent="0.3">
      <c r="A649">
        <v>1648</v>
      </c>
      <c r="B649" t="s">
        <v>769</v>
      </c>
      <c r="C649" s="1">
        <v>45173.590277777781</v>
      </c>
      <c r="D649" t="s">
        <v>14</v>
      </c>
      <c r="E649" t="str">
        <f t="shared" si="10"/>
        <v>Not Backlog</v>
      </c>
      <c r="F649" t="s">
        <v>138</v>
      </c>
      <c r="G649" t="s">
        <v>34</v>
      </c>
      <c r="H649" t="s">
        <v>1587</v>
      </c>
      <c r="I649" t="str">
        <f>IF(Table2_1[[#This Row],[Order Status]]="Completed", IF(Table2_1[[#This Row],[Delays (min)]]&gt;10,"Delayed", "On Time"), IF(Table2_1[[#This Row],[Order Status]]="In Progress", IF(Table2_1[[#This Row],[Delays (min)]]&gt;10,"Delayed","In Progress"),""))</f>
        <v>On Time</v>
      </c>
      <c r="J649">
        <v>203</v>
      </c>
      <c r="K649">
        <v>4</v>
      </c>
      <c r="L649" t="s">
        <v>17</v>
      </c>
      <c r="M649" cm="1">
        <f t="array" ref="M649">_xlfn.IFS(
  TRIM(L649)="positive", 3,
  TRIM(L649)="neutral", 2,
  TRIM(L649)="negative", 1
)</f>
        <v>2</v>
      </c>
      <c r="N649" t="s">
        <v>24</v>
      </c>
      <c r="O649" t="s">
        <v>48</v>
      </c>
      <c r="P649" t="s">
        <v>20</v>
      </c>
    </row>
    <row r="650" spans="1:16" x14ac:dyDescent="0.3">
      <c r="A650">
        <v>1649</v>
      </c>
      <c r="B650" t="s">
        <v>770</v>
      </c>
      <c r="C650" s="1">
        <v>45170.448611111111</v>
      </c>
      <c r="D650" t="s">
        <v>37</v>
      </c>
      <c r="E650" t="str">
        <f t="shared" si="10"/>
        <v>Backlog</v>
      </c>
      <c r="F650" t="s">
        <v>197</v>
      </c>
      <c r="G650" t="s">
        <v>34</v>
      </c>
      <c r="H650" t="s">
        <v>1588</v>
      </c>
      <c r="I650" t="str">
        <f>IF(Table2_1[[#This Row],[Order Status]]="Completed", IF(Table2_1[[#This Row],[Delays (min)]]&gt;10,"Delayed", "On Time"), IF(Table2_1[[#This Row],[Order Status]]="In Progress", IF(Table2_1[[#This Row],[Delays (min)]]&gt;10,"Delayed","In Progress"),""))</f>
        <v>Delayed</v>
      </c>
      <c r="J650">
        <v>156</v>
      </c>
      <c r="K650">
        <v>22</v>
      </c>
      <c r="L650" t="s">
        <v>17</v>
      </c>
      <c r="M650" cm="1">
        <f t="array" ref="M650">_xlfn.IFS(
  TRIM(L650)="positive", 3,
  TRIM(L650)="neutral", 2,
  TRIM(L650)="negative", 1
)</f>
        <v>2</v>
      </c>
      <c r="N650" t="s">
        <v>39</v>
      </c>
      <c r="O650" t="s">
        <v>19</v>
      </c>
      <c r="P650" t="s">
        <v>40</v>
      </c>
    </row>
    <row r="651" spans="1:16" x14ac:dyDescent="0.3">
      <c r="A651">
        <v>1650</v>
      </c>
      <c r="B651" t="s">
        <v>771</v>
      </c>
      <c r="C651" s="1">
        <v>45175.356944444444</v>
      </c>
      <c r="D651" t="s">
        <v>37</v>
      </c>
      <c r="E651" t="str">
        <f t="shared" si="10"/>
        <v>Not Backlog</v>
      </c>
      <c r="F651" t="s">
        <v>75</v>
      </c>
      <c r="G651" t="s">
        <v>34</v>
      </c>
      <c r="H651" t="s">
        <v>1590</v>
      </c>
      <c r="I651" t="str">
        <f>IF(Table2_1[[#This Row],[Order Status]]="Completed", IF(Table2_1[[#This Row],[Delays (min)]]&gt;10,"Delayed", "On Time"), IF(Table2_1[[#This Row],[Order Status]]="In Progress", IF(Table2_1[[#This Row],[Delays (min)]]&gt;10,"Delayed","In Progress"),""))</f>
        <v>In Progress</v>
      </c>
      <c r="J651">
        <v>94</v>
      </c>
      <c r="K651">
        <v>6</v>
      </c>
      <c r="L651" t="s">
        <v>23</v>
      </c>
      <c r="M651" cm="1">
        <f t="array" ref="M651">_xlfn.IFS(
  TRIM(L651)="positive", 3,
  TRIM(L651)="neutral", 2,
  TRIM(L651)="negative", 1
)</f>
        <v>3</v>
      </c>
      <c r="N651" t="s">
        <v>43</v>
      </c>
      <c r="O651" t="s">
        <v>19</v>
      </c>
      <c r="P651" t="s">
        <v>20</v>
      </c>
    </row>
    <row r="652" spans="1:16" x14ac:dyDescent="0.3">
      <c r="A652">
        <v>1651</v>
      </c>
      <c r="B652" t="s">
        <v>772</v>
      </c>
      <c r="C652" s="1">
        <v>45170.54583333333</v>
      </c>
      <c r="D652" t="s">
        <v>37</v>
      </c>
      <c r="E652" t="str">
        <f t="shared" si="10"/>
        <v>Backlog</v>
      </c>
      <c r="F652" t="s">
        <v>265</v>
      </c>
      <c r="G652" t="s">
        <v>27</v>
      </c>
      <c r="H652" t="s">
        <v>1589</v>
      </c>
      <c r="I652" t="str">
        <f>IF(Table2_1[[#This Row],[Order Status]]="Completed", IF(Table2_1[[#This Row],[Delays (min)]]&gt;10,"Delayed", "On Time"), IF(Table2_1[[#This Row],[Order Status]]="In Progress", IF(Table2_1[[#This Row],[Delays (min)]]&gt;10,"Delayed","In Progress"),""))</f>
        <v>Delayed</v>
      </c>
      <c r="J652">
        <v>188</v>
      </c>
      <c r="K652">
        <v>26</v>
      </c>
      <c r="L652" t="s">
        <v>28</v>
      </c>
      <c r="M652" cm="1">
        <f t="array" ref="M652">_xlfn.IFS(
  TRIM(L652)="positive", 3,
  TRIM(L652)="neutral", 2,
  TRIM(L652)="negative", 1
)</f>
        <v>1</v>
      </c>
      <c r="N652" t="s">
        <v>24</v>
      </c>
      <c r="O652" t="s">
        <v>19</v>
      </c>
      <c r="P652" t="s">
        <v>40</v>
      </c>
    </row>
    <row r="653" spans="1:16" x14ac:dyDescent="0.3">
      <c r="A653">
        <v>1652</v>
      </c>
      <c r="B653" t="s">
        <v>773</v>
      </c>
      <c r="C653" s="1">
        <v>45174.652777777781</v>
      </c>
      <c r="D653" t="s">
        <v>14</v>
      </c>
      <c r="E653" t="str">
        <f t="shared" si="10"/>
        <v>Not Backlog</v>
      </c>
      <c r="F653" t="s">
        <v>56</v>
      </c>
      <c r="G653" t="s">
        <v>16</v>
      </c>
      <c r="H653" t="s">
        <v>1586</v>
      </c>
      <c r="I653" t="str">
        <f>IF(Table2_1[[#This Row],[Order Status]]="Completed", IF(Table2_1[[#This Row],[Delays (min)]]&gt;10,"Delayed", "On Time"), IF(Table2_1[[#This Row],[Order Status]]="In Progress", IF(Table2_1[[#This Row],[Delays (min)]]&gt;10,"Delayed","In Progress"),""))</f>
        <v>On Time</v>
      </c>
      <c r="J653">
        <v>110</v>
      </c>
      <c r="K653">
        <v>10</v>
      </c>
      <c r="L653" t="s">
        <v>23</v>
      </c>
      <c r="M653" cm="1">
        <f t="array" ref="M653">_xlfn.IFS(
  TRIM(L653)="positive", 3,
  TRIM(L653)="neutral", 2,
  TRIM(L653)="negative", 1
)</f>
        <v>3</v>
      </c>
      <c r="N653" t="s">
        <v>31</v>
      </c>
      <c r="O653" t="s">
        <v>19</v>
      </c>
      <c r="P653" t="s">
        <v>20</v>
      </c>
    </row>
    <row r="654" spans="1:16" x14ac:dyDescent="0.3">
      <c r="A654">
        <v>1653</v>
      </c>
      <c r="B654" t="s">
        <v>774</v>
      </c>
      <c r="C654" s="1">
        <v>45171.362500000003</v>
      </c>
      <c r="D654" t="s">
        <v>37</v>
      </c>
      <c r="E654" t="str">
        <f t="shared" si="10"/>
        <v>Not Backlog</v>
      </c>
      <c r="F654" t="s">
        <v>405</v>
      </c>
      <c r="G654" t="s">
        <v>27</v>
      </c>
      <c r="H654" t="s">
        <v>1589</v>
      </c>
      <c r="I654" t="str">
        <f>IF(Table2_1[[#This Row],[Order Status]]="Completed", IF(Table2_1[[#This Row],[Delays (min)]]&gt;10,"Delayed", "On Time"), IF(Table2_1[[#This Row],[Order Status]]="In Progress", IF(Table2_1[[#This Row],[Delays (min)]]&gt;10,"Delayed","In Progress"),""))</f>
        <v>In Progress</v>
      </c>
      <c r="J654">
        <v>227</v>
      </c>
      <c r="K654">
        <v>6</v>
      </c>
      <c r="L654" t="s">
        <v>28</v>
      </c>
      <c r="M654" cm="1">
        <f t="array" ref="M654">_xlfn.IFS(
  TRIM(L654)="positive", 3,
  TRIM(L654)="neutral", 2,
  TRIM(L654)="negative", 1
)</f>
        <v>1</v>
      </c>
      <c r="N654" t="s">
        <v>18</v>
      </c>
      <c r="O654" t="s">
        <v>48</v>
      </c>
      <c r="P654" t="s">
        <v>20</v>
      </c>
    </row>
    <row r="655" spans="1:16" x14ac:dyDescent="0.3">
      <c r="A655">
        <v>1654</v>
      </c>
      <c r="B655" t="s">
        <v>775</v>
      </c>
      <c r="C655" s="1">
        <v>45171.462500000001</v>
      </c>
      <c r="D655" t="s">
        <v>14</v>
      </c>
      <c r="E655" t="str">
        <f t="shared" si="10"/>
        <v>Not Backlog</v>
      </c>
      <c r="F655" t="s">
        <v>110</v>
      </c>
      <c r="G655" t="s">
        <v>16</v>
      </c>
      <c r="H655" t="s">
        <v>1590</v>
      </c>
      <c r="I655" t="str">
        <f>IF(Table2_1[[#This Row],[Order Status]]="Completed", IF(Table2_1[[#This Row],[Delays (min)]]&gt;10,"Delayed", "On Time"), IF(Table2_1[[#This Row],[Order Status]]="In Progress", IF(Table2_1[[#This Row],[Delays (min)]]&gt;10,"Delayed","In Progress"),""))</f>
        <v>Delayed</v>
      </c>
      <c r="J655">
        <v>146</v>
      </c>
      <c r="K655">
        <v>27</v>
      </c>
      <c r="L655" t="s">
        <v>17</v>
      </c>
      <c r="M655" cm="1">
        <f t="array" ref="M655">_xlfn.IFS(
  TRIM(L655)="positive", 3,
  TRIM(L655)="neutral", 2,
  TRIM(L655)="negative", 1
)</f>
        <v>2</v>
      </c>
      <c r="N655" t="s">
        <v>18</v>
      </c>
      <c r="O655" t="s">
        <v>48</v>
      </c>
      <c r="P655" t="s">
        <v>20</v>
      </c>
    </row>
    <row r="656" spans="1:16" x14ac:dyDescent="0.3">
      <c r="A656">
        <v>1655</v>
      </c>
      <c r="B656" t="s">
        <v>776</v>
      </c>
      <c r="C656" s="1">
        <v>45176.395138888889</v>
      </c>
      <c r="D656" t="s">
        <v>37</v>
      </c>
      <c r="E656" t="str">
        <f t="shared" si="10"/>
        <v>Backlog</v>
      </c>
      <c r="F656" t="s">
        <v>280</v>
      </c>
      <c r="G656" t="s">
        <v>34</v>
      </c>
      <c r="H656" t="s">
        <v>1586</v>
      </c>
      <c r="I656" t="str">
        <f>IF(Table2_1[[#This Row],[Order Status]]="Completed", IF(Table2_1[[#This Row],[Delays (min)]]&gt;10,"Delayed", "On Time"), IF(Table2_1[[#This Row],[Order Status]]="In Progress", IF(Table2_1[[#This Row],[Delays (min)]]&gt;10,"Delayed","In Progress"),""))</f>
        <v>Delayed</v>
      </c>
      <c r="J656">
        <v>196</v>
      </c>
      <c r="K656">
        <v>28</v>
      </c>
      <c r="L656" t="s">
        <v>28</v>
      </c>
      <c r="M656" cm="1">
        <f t="array" ref="M656">_xlfn.IFS(
  TRIM(L656)="positive", 3,
  TRIM(L656)="neutral", 2,
  TRIM(L656)="negative", 1
)</f>
        <v>1</v>
      </c>
      <c r="N656" t="s">
        <v>43</v>
      </c>
      <c r="O656" t="s">
        <v>1591</v>
      </c>
      <c r="P656" t="s">
        <v>35</v>
      </c>
    </row>
    <row r="657" spans="1:16" x14ac:dyDescent="0.3">
      <c r="A657">
        <v>1656</v>
      </c>
      <c r="B657" t="s">
        <v>777</v>
      </c>
      <c r="C657" s="1">
        <v>45170.401388888888</v>
      </c>
      <c r="D657" t="s">
        <v>37</v>
      </c>
      <c r="E657" t="str">
        <f t="shared" si="10"/>
        <v>Backlog</v>
      </c>
      <c r="F657" t="s">
        <v>240</v>
      </c>
      <c r="G657" t="s">
        <v>27</v>
      </c>
      <c r="H657" t="s">
        <v>1587</v>
      </c>
      <c r="I657" t="str">
        <f>IF(Table2_1[[#This Row],[Order Status]]="Completed", IF(Table2_1[[#This Row],[Delays (min)]]&gt;10,"Delayed", "On Time"), IF(Table2_1[[#This Row],[Order Status]]="In Progress", IF(Table2_1[[#This Row],[Delays (min)]]&gt;10,"Delayed","In Progress"),""))</f>
        <v>Delayed</v>
      </c>
      <c r="J657">
        <v>152</v>
      </c>
      <c r="K657">
        <v>20</v>
      </c>
      <c r="L657" t="s">
        <v>23</v>
      </c>
      <c r="M657" cm="1">
        <f t="array" ref="M657">_xlfn.IFS(
  TRIM(L657)="positive", 3,
  TRIM(L657)="neutral", 2,
  TRIM(L657)="negative", 1
)</f>
        <v>3</v>
      </c>
      <c r="N657" t="s">
        <v>18</v>
      </c>
      <c r="O657" t="s">
        <v>1591</v>
      </c>
      <c r="P657" t="s">
        <v>20</v>
      </c>
    </row>
    <row r="658" spans="1:16" x14ac:dyDescent="0.3">
      <c r="A658">
        <v>1657</v>
      </c>
      <c r="B658" t="s">
        <v>778</v>
      </c>
      <c r="C658" s="1">
        <v>45174.431250000001</v>
      </c>
      <c r="D658" t="s">
        <v>37</v>
      </c>
      <c r="E658" t="str">
        <f t="shared" si="10"/>
        <v>Not Backlog</v>
      </c>
      <c r="F658" t="s">
        <v>56</v>
      </c>
      <c r="G658" t="s">
        <v>16</v>
      </c>
      <c r="H658" t="s">
        <v>1589</v>
      </c>
      <c r="I658" t="str">
        <f>IF(Table2_1[[#This Row],[Order Status]]="Completed", IF(Table2_1[[#This Row],[Delays (min)]]&gt;10,"Delayed", "On Time"), IF(Table2_1[[#This Row],[Order Status]]="In Progress", IF(Table2_1[[#This Row],[Delays (min)]]&gt;10,"Delayed","In Progress"),""))</f>
        <v>In Progress</v>
      </c>
      <c r="J658">
        <v>110</v>
      </c>
      <c r="K658">
        <v>4</v>
      </c>
      <c r="L658" t="s">
        <v>23</v>
      </c>
      <c r="M658" cm="1">
        <f t="array" ref="M658">_xlfn.IFS(
  TRIM(L658)="positive", 3,
  TRIM(L658)="neutral", 2,
  TRIM(L658)="negative", 1
)</f>
        <v>3</v>
      </c>
      <c r="N658" t="s">
        <v>18</v>
      </c>
      <c r="O658" t="s">
        <v>1591</v>
      </c>
      <c r="P658" t="s">
        <v>40</v>
      </c>
    </row>
    <row r="659" spans="1:16" x14ac:dyDescent="0.3">
      <c r="A659">
        <v>1658</v>
      </c>
      <c r="B659" t="s">
        <v>779</v>
      </c>
      <c r="C659" s="1">
        <v>45176.654861111114</v>
      </c>
      <c r="D659" t="s">
        <v>37</v>
      </c>
      <c r="E659" t="str">
        <f t="shared" si="10"/>
        <v>Backlog</v>
      </c>
      <c r="F659" t="s">
        <v>276</v>
      </c>
      <c r="G659" t="s">
        <v>34</v>
      </c>
      <c r="H659" t="s">
        <v>1588</v>
      </c>
      <c r="I659" t="str">
        <f>IF(Table2_1[[#This Row],[Order Status]]="Completed", IF(Table2_1[[#This Row],[Delays (min)]]&gt;10,"Delayed", "On Time"), IF(Table2_1[[#This Row],[Order Status]]="In Progress", IF(Table2_1[[#This Row],[Delays (min)]]&gt;10,"Delayed","In Progress"),""))</f>
        <v>Delayed</v>
      </c>
      <c r="J659">
        <v>219</v>
      </c>
      <c r="K659">
        <v>28</v>
      </c>
      <c r="L659" t="s">
        <v>23</v>
      </c>
      <c r="M659" cm="1">
        <f t="array" ref="M659">_xlfn.IFS(
  TRIM(L659)="positive", 3,
  TRIM(L659)="neutral", 2,
  TRIM(L659)="negative", 1
)</f>
        <v>3</v>
      </c>
      <c r="N659" t="s">
        <v>31</v>
      </c>
      <c r="O659" t="s">
        <v>1591</v>
      </c>
      <c r="P659" t="s">
        <v>20</v>
      </c>
    </row>
    <row r="660" spans="1:16" x14ac:dyDescent="0.3">
      <c r="A660">
        <v>1659</v>
      </c>
      <c r="B660" t="s">
        <v>780</v>
      </c>
      <c r="C660" s="1">
        <v>45172.363194444442</v>
      </c>
      <c r="D660" t="s">
        <v>37</v>
      </c>
      <c r="E660" t="str">
        <f t="shared" si="10"/>
        <v>Backlog</v>
      </c>
      <c r="F660" t="s">
        <v>65</v>
      </c>
      <c r="G660" t="s">
        <v>34</v>
      </c>
      <c r="H660" t="s">
        <v>1587</v>
      </c>
      <c r="I660" t="str">
        <f>IF(Table2_1[[#This Row],[Order Status]]="Completed", IF(Table2_1[[#This Row],[Delays (min)]]&gt;10,"Delayed", "On Time"), IF(Table2_1[[#This Row],[Order Status]]="In Progress", IF(Table2_1[[#This Row],[Delays (min)]]&gt;10,"Delayed","In Progress"),""))</f>
        <v>Delayed</v>
      </c>
      <c r="J660">
        <v>208</v>
      </c>
      <c r="K660">
        <v>13</v>
      </c>
      <c r="L660" t="s">
        <v>17</v>
      </c>
      <c r="M660" cm="1">
        <f t="array" ref="M660">_xlfn.IFS(
  TRIM(L660)="positive", 3,
  TRIM(L660)="neutral", 2,
  TRIM(L660)="negative", 1
)</f>
        <v>2</v>
      </c>
      <c r="N660" t="s">
        <v>31</v>
      </c>
      <c r="O660" t="s">
        <v>19</v>
      </c>
      <c r="P660" t="s">
        <v>40</v>
      </c>
    </row>
    <row r="661" spans="1:16" x14ac:dyDescent="0.3">
      <c r="A661">
        <v>1660</v>
      </c>
      <c r="B661" t="s">
        <v>781</v>
      </c>
      <c r="C661" s="1">
        <v>45170.444444444445</v>
      </c>
      <c r="D661" t="s">
        <v>14</v>
      </c>
      <c r="E661" t="str">
        <f t="shared" si="10"/>
        <v>Not Backlog</v>
      </c>
      <c r="F661" t="s">
        <v>280</v>
      </c>
      <c r="G661" t="s">
        <v>16</v>
      </c>
      <c r="H661" t="s">
        <v>1588</v>
      </c>
      <c r="I661" t="str">
        <f>IF(Table2_1[[#This Row],[Order Status]]="Completed", IF(Table2_1[[#This Row],[Delays (min)]]&gt;10,"Delayed", "On Time"), IF(Table2_1[[#This Row],[Order Status]]="In Progress", IF(Table2_1[[#This Row],[Delays (min)]]&gt;10,"Delayed","In Progress"),""))</f>
        <v>On Time</v>
      </c>
      <c r="J661">
        <v>138</v>
      </c>
      <c r="K661">
        <v>6</v>
      </c>
      <c r="L661" t="s">
        <v>23</v>
      </c>
      <c r="M661" cm="1">
        <f t="array" ref="M661">_xlfn.IFS(
  TRIM(L661)="positive", 3,
  TRIM(L661)="neutral", 2,
  TRIM(L661)="negative", 1
)</f>
        <v>3</v>
      </c>
      <c r="N661" t="s">
        <v>43</v>
      </c>
      <c r="O661" t="s">
        <v>1591</v>
      </c>
      <c r="P661" t="s">
        <v>40</v>
      </c>
    </row>
    <row r="662" spans="1:16" x14ac:dyDescent="0.3">
      <c r="A662">
        <v>1661</v>
      </c>
      <c r="B662" t="s">
        <v>453</v>
      </c>
      <c r="C662" s="1">
        <v>45175.614583333336</v>
      </c>
      <c r="D662" t="s">
        <v>14</v>
      </c>
      <c r="E662" t="str">
        <f t="shared" si="10"/>
        <v>Not Backlog</v>
      </c>
      <c r="F662" t="s">
        <v>62</v>
      </c>
      <c r="G662" t="s">
        <v>27</v>
      </c>
      <c r="H662" t="s">
        <v>1589</v>
      </c>
      <c r="I662" t="str">
        <f>IF(Table2_1[[#This Row],[Order Status]]="Completed", IF(Table2_1[[#This Row],[Delays (min)]]&gt;10,"Delayed", "On Time"), IF(Table2_1[[#This Row],[Order Status]]="In Progress", IF(Table2_1[[#This Row],[Delays (min)]]&gt;10,"Delayed","In Progress"),""))</f>
        <v>Delayed</v>
      </c>
      <c r="J662">
        <v>135</v>
      </c>
      <c r="K662">
        <v>18</v>
      </c>
      <c r="L662" t="s">
        <v>23</v>
      </c>
      <c r="M662" cm="1">
        <f t="array" ref="M662">_xlfn.IFS(
  TRIM(L662)="positive", 3,
  TRIM(L662)="neutral", 2,
  TRIM(L662)="negative", 1
)</f>
        <v>3</v>
      </c>
      <c r="N662" t="s">
        <v>43</v>
      </c>
      <c r="O662" t="s">
        <v>19</v>
      </c>
      <c r="P662" t="s">
        <v>35</v>
      </c>
    </row>
    <row r="663" spans="1:16" x14ac:dyDescent="0.3">
      <c r="A663">
        <v>1662</v>
      </c>
      <c r="B663" t="s">
        <v>782</v>
      </c>
      <c r="C663" s="1">
        <v>45174.472222222219</v>
      </c>
      <c r="D663" t="s">
        <v>14</v>
      </c>
      <c r="E663" t="str">
        <f t="shared" si="10"/>
        <v>Not Backlog</v>
      </c>
      <c r="F663" t="s">
        <v>65</v>
      </c>
      <c r="G663" t="s">
        <v>34</v>
      </c>
      <c r="H663" t="s">
        <v>1589</v>
      </c>
      <c r="I663" t="str">
        <f>IF(Table2_1[[#This Row],[Order Status]]="Completed", IF(Table2_1[[#This Row],[Delays (min)]]&gt;10,"Delayed", "On Time"), IF(Table2_1[[#This Row],[Order Status]]="In Progress", IF(Table2_1[[#This Row],[Delays (min)]]&gt;10,"Delayed","In Progress"),""))</f>
        <v>Delayed</v>
      </c>
      <c r="J663">
        <v>137</v>
      </c>
      <c r="K663">
        <v>11</v>
      </c>
      <c r="L663" t="s">
        <v>23</v>
      </c>
      <c r="M663" cm="1">
        <f t="array" ref="M663">_xlfn.IFS(
  TRIM(L663)="positive", 3,
  TRIM(L663)="neutral", 2,
  TRIM(L663)="negative", 1
)</f>
        <v>3</v>
      </c>
      <c r="N663" t="s">
        <v>43</v>
      </c>
      <c r="O663" t="s">
        <v>48</v>
      </c>
      <c r="P663" t="s">
        <v>40</v>
      </c>
    </row>
    <row r="664" spans="1:16" x14ac:dyDescent="0.3">
      <c r="A664">
        <v>1663</v>
      </c>
      <c r="B664" t="s">
        <v>783</v>
      </c>
      <c r="C664" s="1">
        <v>45172.404861111114</v>
      </c>
      <c r="D664" t="s">
        <v>37</v>
      </c>
      <c r="E664" t="str">
        <f t="shared" si="10"/>
        <v>Backlog</v>
      </c>
      <c r="F664" t="s">
        <v>161</v>
      </c>
      <c r="G664" t="s">
        <v>34</v>
      </c>
      <c r="H664" t="s">
        <v>1587</v>
      </c>
      <c r="I664" t="str">
        <f>IF(Table2_1[[#This Row],[Order Status]]="Completed", IF(Table2_1[[#This Row],[Delays (min)]]&gt;10,"Delayed", "On Time"), IF(Table2_1[[#This Row],[Order Status]]="In Progress", IF(Table2_1[[#This Row],[Delays (min)]]&gt;10,"Delayed","In Progress"),""))</f>
        <v>Delayed</v>
      </c>
      <c r="J664">
        <v>101</v>
      </c>
      <c r="K664">
        <v>11</v>
      </c>
      <c r="L664" t="s">
        <v>17</v>
      </c>
      <c r="M664" cm="1">
        <f t="array" ref="M664">_xlfn.IFS(
  TRIM(L664)="positive", 3,
  TRIM(L664)="neutral", 2,
  TRIM(L664)="negative", 1
)</f>
        <v>2</v>
      </c>
      <c r="N664" t="s">
        <v>24</v>
      </c>
      <c r="O664" t="s">
        <v>48</v>
      </c>
      <c r="P664" t="s">
        <v>35</v>
      </c>
    </row>
    <row r="665" spans="1:16" x14ac:dyDescent="0.3">
      <c r="A665">
        <v>1664</v>
      </c>
      <c r="B665" t="s">
        <v>784</v>
      </c>
      <c r="C665" s="1">
        <v>45171.372916666667</v>
      </c>
      <c r="D665" t="s">
        <v>14</v>
      </c>
      <c r="E665" t="str">
        <f t="shared" si="10"/>
        <v>Not Backlog</v>
      </c>
      <c r="F665" t="s">
        <v>463</v>
      </c>
      <c r="G665" t="s">
        <v>34</v>
      </c>
      <c r="H665" t="s">
        <v>1586</v>
      </c>
      <c r="I665" t="str">
        <f>IF(Table2_1[[#This Row],[Order Status]]="Completed", IF(Table2_1[[#This Row],[Delays (min)]]&gt;10,"Delayed", "On Time"), IF(Table2_1[[#This Row],[Order Status]]="In Progress", IF(Table2_1[[#This Row],[Delays (min)]]&gt;10,"Delayed","In Progress"),""))</f>
        <v>Delayed</v>
      </c>
      <c r="J665">
        <v>97</v>
      </c>
      <c r="K665">
        <v>17</v>
      </c>
      <c r="L665" t="s">
        <v>17</v>
      </c>
      <c r="M665" cm="1">
        <f t="array" ref="M665">_xlfn.IFS(
  TRIM(L665)="positive", 3,
  TRIM(L665)="neutral", 2,
  TRIM(L665)="negative", 1
)</f>
        <v>2</v>
      </c>
      <c r="N665" t="s">
        <v>24</v>
      </c>
      <c r="O665" t="s">
        <v>48</v>
      </c>
      <c r="P665" t="s">
        <v>20</v>
      </c>
    </row>
    <row r="666" spans="1:16" x14ac:dyDescent="0.3">
      <c r="A666">
        <v>1665</v>
      </c>
      <c r="B666" t="s">
        <v>785</v>
      </c>
      <c r="C666" s="1">
        <v>45177.424305555556</v>
      </c>
      <c r="D666" t="s">
        <v>14</v>
      </c>
      <c r="E666" t="str">
        <f t="shared" si="10"/>
        <v>Not Backlog</v>
      </c>
      <c r="F666" t="s">
        <v>180</v>
      </c>
      <c r="G666" t="s">
        <v>34</v>
      </c>
      <c r="H666" t="s">
        <v>1586</v>
      </c>
      <c r="I666" t="str">
        <f>IF(Table2_1[[#This Row],[Order Status]]="Completed", IF(Table2_1[[#This Row],[Delays (min)]]&gt;10,"Delayed", "On Time"), IF(Table2_1[[#This Row],[Order Status]]="In Progress", IF(Table2_1[[#This Row],[Delays (min)]]&gt;10,"Delayed","In Progress"),""))</f>
        <v>Delayed</v>
      </c>
      <c r="J666">
        <v>190</v>
      </c>
      <c r="K666">
        <v>23</v>
      </c>
      <c r="L666" t="s">
        <v>17</v>
      </c>
      <c r="M666" cm="1">
        <f t="array" ref="M666">_xlfn.IFS(
  TRIM(L666)="positive", 3,
  TRIM(L666)="neutral", 2,
  TRIM(L666)="negative", 1
)</f>
        <v>2</v>
      </c>
      <c r="N666" t="s">
        <v>43</v>
      </c>
      <c r="O666" t="s">
        <v>48</v>
      </c>
      <c r="P666" t="s">
        <v>35</v>
      </c>
    </row>
    <row r="667" spans="1:16" x14ac:dyDescent="0.3">
      <c r="A667">
        <v>1666</v>
      </c>
      <c r="B667" t="s">
        <v>786</v>
      </c>
      <c r="C667" s="1">
        <v>45175.576388888891</v>
      </c>
      <c r="D667" t="s">
        <v>37</v>
      </c>
      <c r="E667" t="str">
        <f t="shared" si="10"/>
        <v>Backlog</v>
      </c>
      <c r="F667" t="s">
        <v>182</v>
      </c>
      <c r="G667" t="s">
        <v>27</v>
      </c>
      <c r="H667" t="s">
        <v>1588</v>
      </c>
      <c r="I667" t="str">
        <f>IF(Table2_1[[#This Row],[Order Status]]="Completed", IF(Table2_1[[#This Row],[Delays (min)]]&gt;10,"Delayed", "On Time"), IF(Table2_1[[#This Row],[Order Status]]="In Progress", IF(Table2_1[[#This Row],[Delays (min)]]&gt;10,"Delayed","In Progress"),""))</f>
        <v>Delayed</v>
      </c>
      <c r="J667">
        <v>233</v>
      </c>
      <c r="K667">
        <v>22</v>
      </c>
      <c r="L667" t="s">
        <v>23</v>
      </c>
      <c r="M667" cm="1">
        <f t="array" ref="M667">_xlfn.IFS(
  TRIM(L667)="positive", 3,
  TRIM(L667)="neutral", 2,
  TRIM(L667)="negative", 1
)</f>
        <v>3</v>
      </c>
      <c r="N667" t="s">
        <v>24</v>
      </c>
      <c r="O667" t="s">
        <v>19</v>
      </c>
      <c r="P667" t="s">
        <v>20</v>
      </c>
    </row>
    <row r="668" spans="1:16" x14ac:dyDescent="0.3">
      <c r="A668">
        <v>1667</v>
      </c>
      <c r="B668" t="s">
        <v>787</v>
      </c>
      <c r="C668" s="1">
        <v>45172.333333333336</v>
      </c>
      <c r="D668" t="s">
        <v>14</v>
      </c>
      <c r="E668" t="str">
        <f t="shared" si="10"/>
        <v>Not Backlog</v>
      </c>
      <c r="F668" t="s">
        <v>117</v>
      </c>
      <c r="G668" t="s">
        <v>34</v>
      </c>
      <c r="H668" t="s">
        <v>1587</v>
      </c>
      <c r="I668" t="str">
        <f>IF(Table2_1[[#This Row],[Order Status]]="Completed", IF(Table2_1[[#This Row],[Delays (min)]]&gt;10,"Delayed", "On Time"), IF(Table2_1[[#This Row],[Order Status]]="In Progress", IF(Table2_1[[#This Row],[Delays (min)]]&gt;10,"Delayed","In Progress"),""))</f>
        <v>Delayed</v>
      </c>
      <c r="J668">
        <v>80</v>
      </c>
      <c r="K668">
        <v>19</v>
      </c>
      <c r="L668" t="s">
        <v>23</v>
      </c>
      <c r="M668" cm="1">
        <f t="array" ref="M668">_xlfn.IFS(
  TRIM(L668)="positive", 3,
  TRIM(L668)="neutral", 2,
  TRIM(L668)="negative", 1
)</f>
        <v>3</v>
      </c>
      <c r="N668" t="s">
        <v>24</v>
      </c>
      <c r="O668" t="s">
        <v>19</v>
      </c>
      <c r="P668" t="s">
        <v>20</v>
      </c>
    </row>
    <row r="669" spans="1:16" x14ac:dyDescent="0.3">
      <c r="A669">
        <v>1668</v>
      </c>
      <c r="B669" t="s">
        <v>788</v>
      </c>
      <c r="C669" s="1">
        <v>45170.616666666669</v>
      </c>
      <c r="D669" t="s">
        <v>37</v>
      </c>
      <c r="E669" t="str">
        <f t="shared" si="10"/>
        <v>Backlog</v>
      </c>
      <c r="F669" t="s">
        <v>226</v>
      </c>
      <c r="G669" t="s">
        <v>16</v>
      </c>
      <c r="H669" t="s">
        <v>1587</v>
      </c>
      <c r="I669" t="str">
        <f>IF(Table2_1[[#This Row],[Order Status]]="Completed", IF(Table2_1[[#This Row],[Delays (min)]]&gt;10,"Delayed", "On Time"), IF(Table2_1[[#This Row],[Order Status]]="In Progress", IF(Table2_1[[#This Row],[Delays (min)]]&gt;10,"Delayed","In Progress"),""))</f>
        <v>Delayed</v>
      </c>
      <c r="J669">
        <v>161</v>
      </c>
      <c r="K669">
        <v>21</v>
      </c>
      <c r="L669" t="s">
        <v>23</v>
      </c>
      <c r="M669" cm="1">
        <f t="array" ref="M669">_xlfn.IFS(
  TRIM(L669)="positive", 3,
  TRIM(L669)="neutral", 2,
  TRIM(L669)="negative", 1
)</f>
        <v>3</v>
      </c>
      <c r="N669" t="s">
        <v>24</v>
      </c>
      <c r="O669" t="s">
        <v>48</v>
      </c>
      <c r="P669" t="s">
        <v>20</v>
      </c>
    </row>
    <row r="670" spans="1:16" x14ac:dyDescent="0.3">
      <c r="A670">
        <v>1669</v>
      </c>
      <c r="B670" t="s">
        <v>789</v>
      </c>
      <c r="C670" s="1">
        <v>45171.388888888891</v>
      </c>
      <c r="D670" t="s">
        <v>14</v>
      </c>
      <c r="E670" t="str">
        <f t="shared" si="10"/>
        <v>Not Backlog</v>
      </c>
      <c r="F670" t="s">
        <v>108</v>
      </c>
      <c r="G670" t="s">
        <v>34</v>
      </c>
      <c r="H670" t="s">
        <v>1588</v>
      </c>
      <c r="I670" t="str">
        <f>IF(Table2_1[[#This Row],[Order Status]]="Completed", IF(Table2_1[[#This Row],[Delays (min)]]&gt;10,"Delayed", "On Time"), IF(Table2_1[[#This Row],[Order Status]]="In Progress", IF(Table2_1[[#This Row],[Delays (min)]]&gt;10,"Delayed","In Progress"),""))</f>
        <v>On Time</v>
      </c>
      <c r="J670">
        <v>153</v>
      </c>
      <c r="K670">
        <v>8</v>
      </c>
      <c r="L670" t="s">
        <v>17</v>
      </c>
      <c r="M670" cm="1">
        <f t="array" ref="M670">_xlfn.IFS(
  TRIM(L670)="positive", 3,
  TRIM(L670)="neutral", 2,
  TRIM(L670)="negative", 1
)</f>
        <v>2</v>
      </c>
      <c r="N670" t="s">
        <v>39</v>
      </c>
      <c r="O670" t="s">
        <v>48</v>
      </c>
      <c r="P670" t="s">
        <v>40</v>
      </c>
    </row>
    <row r="671" spans="1:16" x14ac:dyDescent="0.3">
      <c r="A671">
        <v>1670</v>
      </c>
      <c r="B671" t="s">
        <v>790</v>
      </c>
      <c r="C671" s="1">
        <v>45172.550694444442</v>
      </c>
      <c r="D671" t="s">
        <v>14</v>
      </c>
      <c r="E671" t="str">
        <f t="shared" si="10"/>
        <v>Not Backlog</v>
      </c>
      <c r="F671" t="s">
        <v>177</v>
      </c>
      <c r="G671" t="s">
        <v>27</v>
      </c>
      <c r="H671" t="s">
        <v>1586</v>
      </c>
      <c r="I671" t="str">
        <f>IF(Table2_1[[#This Row],[Order Status]]="Completed", IF(Table2_1[[#This Row],[Delays (min)]]&gt;10,"Delayed", "On Time"), IF(Table2_1[[#This Row],[Order Status]]="In Progress", IF(Table2_1[[#This Row],[Delays (min)]]&gt;10,"Delayed","In Progress"),""))</f>
        <v>On Time</v>
      </c>
      <c r="J671">
        <v>198</v>
      </c>
      <c r="K671">
        <v>10</v>
      </c>
      <c r="L671" t="s">
        <v>17</v>
      </c>
      <c r="M671" cm="1">
        <f t="array" ref="M671">_xlfn.IFS(
  TRIM(L671)="positive", 3,
  TRIM(L671)="neutral", 2,
  TRIM(L671)="negative", 1
)</f>
        <v>2</v>
      </c>
      <c r="N671" t="s">
        <v>31</v>
      </c>
      <c r="O671" t="s">
        <v>19</v>
      </c>
      <c r="P671" t="s">
        <v>35</v>
      </c>
    </row>
    <row r="672" spans="1:16" x14ac:dyDescent="0.3">
      <c r="A672">
        <v>1671</v>
      </c>
      <c r="B672" t="s">
        <v>791</v>
      </c>
      <c r="C672" s="1">
        <v>45174.57708333333</v>
      </c>
      <c r="D672" t="s">
        <v>14</v>
      </c>
      <c r="E672" t="str">
        <f t="shared" si="10"/>
        <v>Not Backlog</v>
      </c>
      <c r="F672" t="s">
        <v>104</v>
      </c>
      <c r="G672" t="s">
        <v>27</v>
      </c>
      <c r="H672" t="s">
        <v>1586</v>
      </c>
      <c r="I672" t="str">
        <f>IF(Table2_1[[#This Row],[Order Status]]="Completed", IF(Table2_1[[#This Row],[Delays (min)]]&gt;10,"Delayed", "On Time"), IF(Table2_1[[#This Row],[Order Status]]="In Progress", IF(Table2_1[[#This Row],[Delays (min)]]&gt;10,"Delayed","In Progress"),""))</f>
        <v>Delayed</v>
      </c>
      <c r="J672">
        <v>230</v>
      </c>
      <c r="K672">
        <v>24</v>
      </c>
      <c r="L672" t="s">
        <v>17</v>
      </c>
      <c r="M672" cm="1">
        <f t="array" ref="M672">_xlfn.IFS(
  TRIM(L672)="positive", 3,
  TRIM(L672)="neutral", 2,
  TRIM(L672)="negative", 1
)</f>
        <v>2</v>
      </c>
      <c r="N672" t="s">
        <v>24</v>
      </c>
      <c r="O672" t="s">
        <v>19</v>
      </c>
      <c r="P672" t="s">
        <v>20</v>
      </c>
    </row>
    <row r="673" spans="1:16" x14ac:dyDescent="0.3">
      <c r="A673">
        <v>1672</v>
      </c>
      <c r="B673" t="s">
        <v>792</v>
      </c>
      <c r="C673" s="1">
        <v>45175.652777777781</v>
      </c>
      <c r="D673" t="s">
        <v>37</v>
      </c>
      <c r="E673" t="str">
        <f t="shared" si="10"/>
        <v>Not Backlog</v>
      </c>
      <c r="F673" t="s">
        <v>96</v>
      </c>
      <c r="G673" t="s">
        <v>34</v>
      </c>
      <c r="H673" t="s">
        <v>1586</v>
      </c>
      <c r="I673" t="str">
        <f>IF(Table2_1[[#This Row],[Order Status]]="Completed", IF(Table2_1[[#This Row],[Delays (min)]]&gt;10,"Delayed", "On Time"), IF(Table2_1[[#This Row],[Order Status]]="In Progress", IF(Table2_1[[#This Row],[Delays (min)]]&gt;10,"Delayed","In Progress"),""))</f>
        <v>In Progress</v>
      </c>
      <c r="J673">
        <v>126</v>
      </c>
      <c r="K673">
        <v>3</v>
      </c>
      <c r="L673" t="s">
        <v>28</v>
      </c>
      <c r="M673" cm="1">
        <f t="array" ref="M673">_xlfn.IFS(
  TRIM(L673)="positive", 3,
  TRIM(L673)="neutral", 2,
  TRIM(L673)="negative", 1
)</f>
        <v>1</v>
      </c>
      <c r="N673" t="s">
        <v>39</v>
      </c>
      <c r="O673" t="s">
        <v>1591</v>
      </c>
      <c r="P673" t="s">
        <v>40</v>
      </c>
    </row>
    <row r="674" spans="1:16" x14ac:dyDescent="0.3">
      <c r="A674">
        <v>1673</v>
      </c>
      <c r="B674" t="s">
        <v>793</v>
      </c>
      <c r="C674" s="1">
        <v>45174.352777777778</v>
      </c>
      <c r="D674" t="s">
        <v>37</v>
      </c>
      <c r="E674" t="str">
        <f t="shared" si="10"/>
        <v>Not Backlog</v>
      </c>
      <c r="F674" t="s">
        <v>192</v>
      </c>
      <c r="G674" t="s">
        <v>27</v>
      </c>
      <c r="H674" t="s">
        <v>1590</v>
      </c>
      <c r="I674" t="str">
        <f>IF(Table2_1[[#This Row],[Order Status]]="Completed", IF(Table2_1[[#This Row],[Delays (min)]]&gt;10,"Delayed", "On Time"), IF(Table2_1[[#This Row],[Order Status]]="In Progress", IF(Table2_1[[#This Row],[Delays (min)]]&gt;10,"Delayed","In Progress"),""))</f>
        <v>In Progress</v>
      </c>
      <c r="J674">
        <v>115</v>
      </c>
      <c r="K674">
        <v>6</v>
      </c>
      <c r="L674" t="s">
        <v>23</v>
      </c>
      <c r="M674" cm="1">
        <f t="array" ref="M674">_xlfn.IFS(
  TRIM(L674)="positive", 3,
  TRIM(L674)="neutral", 2,
  TRIM(L674)="negative", 1
)</f>
        <v>3</v>
      </c>
      <c r="N674" t="s">
        <v>24</v>
      </c>
      <c r="O674" t="s">
        <v>1591</v>
      </c>
      <c r="P674" t="s">
        <v>35</v>
      </c>
    </row>
    <row r="675" spans="1:16" x14ac:dyDescent="0.3">
      <c r="A675">
        <v>1674</v>
      </c>
      <c r="B675" t="s">
        <v>794</v>
      </c>
      <c r="C675" s="1">
        <v>45177.370138888888</v>
      </c>
      <c r="D675" t="s">
        <v>14</v>
      </c>
      <c r="E675" t="str">
        <f t="shared" si="10"/>
        <v>Not Backlog</v>
      </c>
      <c r="F675" t="s">
        <v>130</v>
      </c>
      <c r="G675" t="s">
        <v>34</v>
      </c>
      <c r="H675" t="s">
        <v>1590</v>
      </c>
      <c r="I675" t="str">
        <f>IF(Table2_1[[#This Row],[Order Status]]="Completed", IF(Table2_1[[#This Row],[Delays (min)]]&gt;10,"Delayed", "On Time"), IF(Table2_1[[#This Row],[Order Status]]="In Progress", IF(Table2_1[[#This Row],[Delays (min)]]&gt;10,"Delayed","In Progress"),""))</f>
        <v>On Time</v>
      </c>
      <c r="J675">
        <v>214</v>
      </c>
      <c r="K675">
        <v>8</v>
      </c>
      <c r="L675" t="s">
        <v>17</v>
      </c>
      <c r="M675" cm="1">
        <f t="array" ref="M675">_xlfn.IFS(
  TRIM(L675)="positive", 3,
  TRIM(L675)="neutral", 2,
  TRIM(L675)="negative", 1
)</f>
        <v>2</v>
      </c>
      <c r="N675" t="s">
        <v>24</v>
      </c>
      <c r="O675" t="s">
        <v>1591</v>
      </c>
      <c r="P675" t="s">
        <v>20</v>
      </c>
    </row>
    <row r="676" spans="1:16" x14ac:dyDescent="0.3">
      <c r="A676">
        <v>1675</v>
      </c>
      <c r="B676" t="s">
        <v>795</v>
      </c>
      <c r="C676" s="1">
        <v>45177.408333333333</v>
      </c>
      <c r="D676" t="s">
        <v>14</v>
      </c>
      <c r="E676" t="str">
        <f t="shared" si="10"/>
        <v>Not Backlog</v>
      </c>
      <c r="F676" t="s">
        <v>195</v>
      </c>
      <c r="G676" t="s">
        <v>16</v>
      </c>
      <c r="H676" t="s">
        <v>1589</v>
      </c>
      <c r="I676" t="str">
        <f>IF(Table2_1[[#This Row],[Order Status]]="Completed", IF(Table2_1[[#This Row],[Delays (min)]]&gt;10,"Delayed", "On Time"), IF(Table2_1[[#This Row],[Order Status]]="In Progress", IF(Table2_1[[#This Row],[Delays (min)]]&gt;10,"Delayed","In Progress"),""))</f>
        <v>Delayed</v>
      </c>
      <c r="J676">
        <v>103</v>
      </c>
      <c r="K676">
        <v>13</v>
      </c>
      <c r="L676" t="s">
        <v>28</v>
      </c>
      <c r="M676" cm="1">
        <f t="array" ref="M676">_xlfn.IFS(
  TRIM(L676)="positive", 3,
  TRIM(L676)="neutral", 2,
  TRIM(L676)="negative", 1
)</f>
        <v>1</v>
      </c>
      <c r="N676" t="s">
        <v>24</v>
      </c>
      <c r="O676" t="s">
        <v>19</v>
      </c>
      <c r="P676" t="s">
        <v>40</v>
      </c>
    </row>
    <row r="677" spans="1:16" x14ac:dyDescent="0.3">
      <c r="A677">
        <v>1676</v>
      </c>
      <c r="B677" t="s">
        <v>796</v>
      </c>
      <c r="C677" s="1">
        <v>45172.495833333334</v>
      </c>
      <c r="D677" t="s">
        <v>14</v>
      </c>
      <c r="E677" t="str">
        <f t="shared" si="10"/>
        <v>Not Backlog</v>
      </c>
      <c r="F677" t="s">
        <v>166</v>
      </c>
      <c r="G677" t="s">
        <v>27</v>
      </c>
      <c r="H677" t="s">
        <v>1590</v>
      </c>
      <c r="I677" t="str">
        <f>IF(Table2_1[[#This Row],[Order Status]]="Completed", IF(Table2_1[[#This Row],[Delays (min)]]&gt;10,"Delayed", "On Time"), IF(Table2_1[[#This Row],[Order Status]]="In Progress", IF(Table2_1[[#This Row],[Delays (min)]]&gt;10,"Delayed","In Progress"),""))</f>
        <v>On Time</v>
      </c>
      <c r="J677">
        <v>161</v>
      </c>
      <c r="K677">
        <v>1</v>
      </c>
      <c r="L677" t="s">
        <v>23</v>
      </c>
      <c r="M677" cm="1">
        <f t="array" ref="M677">_xlfn.IFS(
  TRIM(L677)="positive", 3,
  TRIM(L677)="neutral", 2,
  TRIM(L677)="negative", 1
)</f>
        <v>3</v>
      </c>
      <c r="N677" t="s">
        <v>31</v>
      </c>
      <c r="O677" t="s">
        <v>19</v>
      </c>
      <c r="P677" t="s">
        <v>35</v>
      </c>
    </row>
    <row r="678" spans="1:16" x14ac:dyDescent="0.3">
      <c r="A678">
        <v>1677</v>
      </c>
      <c r="B678" t="s">
        <v>797</v>
      </c>
      <c r="C678" s="1">
        <v>45170.651388888888</v>
      </c>
      <c r="D678" t="s">
        <v>37</v>
      </c>
      <c r="E678" t="str">
        <f t="shared" si="10"/>
        <v>Backlog</v>
      </c>
      <c r="F678" t="s">
        <v>244</v>
      </c>
      <c r="G678" t="s">
        <v>16</v>
      </c>
      <c r="H678" t="s">
        <v>1587</v>
      </c>
      <c r="I678" t="str">
        <f>IF(Table2_1[[#This Row],[Order Status]]="Completed", IF(Table2_1[[#This Row],[Delays (min)]]&gt;10,"Delayed", "On Time"), IF(Table2_1[[#This Row],[Order Status]]="In Progress", IF(Table2_1[[#This Row],[Delays (min)]]&gt;10,"Delayed","In Progress"),""))</f>
        <v>Delayed</v>
      </c>
      <c r="J678">
        <v>87</v>
      </c>
      <c r="K678">
        <v>16</v>
      </c>
      <c r="L678" t="s">
        <v>17</v>
      </c>
      <c r="M678" cm="1">
        <f t="array" ref="M678">_xlfn.IFS(
  TRIM(L678)="positive", 3,
  TRIM(L678)="neutral", 2,
  TRIM(L678)="negative", 1
)</f>
        <v>2</v>
      </c>
      <c r="N678" t="s">
        <v>24</v>
      </c>
      <c r="O678" t="s">
        <v>1591</v>
      </c>
      <c r="P678" t="s">
        <v>20</v>
      </c>
    </row>
    <row r="679" spans="1:16" x14ac:dyDescent="0.3">
      <c r="A679">
        <v>1678</v>
      </c>
      <c r="B679" t="s">
        <v>798</v>
      </c>
      <c r="C679" s="1">
        <v>45175.572916666664</v>
      </c>
      <c r="D679" t="s">
        <v>37</v>
      </c>
      <c r="E679" t="str">
        <f t="shared" si="10"/>
        <v>Backlog</v>
      </c>
      <c r="F679" t="s">
        <v>369</v>
      </c>
      <c r="G679" t="s">
        <v>34</v>
      </c>
      <c r="H679" t="s">
        <v>1590</v>
      </c>
      <c r="I679" t="str">
        <f>IF(Table2_1[[#This Row],[Order Status]]="Completed", IF(Table2_1[[#This Row],[Delays (min)]]&gt;10,"Delayed", "On Time"), IF(Table2_1[[#This Row],[Order Status]]="In Progress", IF(Table2_1[[#This Row],[Delays (min)]]&gt;10,"Delayed","In Progress"),""))</f>
        <v>Delayed</v>
      </c>
      <c r="J679">
        <v>99</v>
      </c>
      <c r="K679">
        <v>17</v>
      </c>
      <c r="L679" t="s">
        <v>17</v>
      </c>
      <c r="M679" cm="1">
        <f t="array" ref="M679">_xlfn.IFS(
  TRIM(L679)="positive", 3,
  TRIM(L679)="neutral", 2,
  TRIM(L679)="negative", 1
)</f>
        <v>2</v>
      </c>
      <c r="N679" t="s">
        <v>43</v>
      </c>
      <c r="O679" t="s">
        <v>1591</v>
      </c>
      <c r="P679" t="s">
        <v>20</v>
      </c>
    </row>
    <row r="680" spans="1:16" x14ac:dyDescent="0.3">
      <c r="A680">
        <v>1679</v>
      </c>
      <c r="B680" t="s">
        <v>799</v>
      </c>
      <c r="C680" s="1">
        <v>45173.373611111114</v>
      </c>
      <c r="D680" t="s">
        <v>14</v>
      </c>
      <c r="E680" t="str">
        <f t="shared" si="10"/>
        <v>Not Backlog</v>
      </c>
      <c r="F680" t="s">
        <v>164</v>
      </c>
      <c r="G680" t="s">
        <v>34</v>
      </c>
      <c r="H680" t="s">
        <v>1589</v>
      </c>
      <c r="I680" t="str">
        <f>IF(Table2_1[[#This Row],[Order Status]]="Completed", IF(Table2_1[[#This Row],[Delays (min)]]&gt;10,"Delayed", "On Time"), IF(Table2_1[[#This Row],[Order Status]]="In Progress", IF(Table2_1[[#This Row],[Delays (min)]]&gt;10,"Delayed","In Progress"),""))</f>
        <v>On Time</v>
      </c>
      <c r="J680">
        <v>158</v>
      </c>
      <c r="K680">
        <v>3</v>
      </c>
      <c r="L680" t="s">
        <v>28</v>
      </c>
      <c r="M680" cm="1">
        <f t="array" ref="M680">_xlfn.IFS(
  TRIM(L680)="positive", 3,
  TRIM(L680)="neutral", 2,
  TRIM(L680)="negative", 1
)</f>
        <v>1</v>
      </c>
      <c r="N680" t="s">
        <v>43</v>
      </c>
      <c r="O680" t="s">
        <v>48</v>
      </c>
      <c r="P680" t="s">
        <v>40</v>
      </c>
    </row>
    <row r="681" spans="1:16" x14ac:dyDescent="0.3">
      <c r="A681">
        <v>1680</v>
      </c>
      <c r="B681" t="s">
        <v>800</v>
      </c>
      <c r="C681" s="1">
        <v>45170.377083333333</v>
      </c>
      <c r="D681" t="s">
        <v>37</v>
      </c>
      <c r="E681" t="str">
        <f t="shared" si="10"/>
        <v>Not Backlog</v>
      </c>
      <c r="F681" t="s">
        <v>113</v>
      </c>
      <c r="G681" t="s">
        <v>27</v>
      </c>
      <c r="H681" t="s">
        <v>1586</v>
      </c>
      <c r="I681" t="str">
        <f>IF(Table2_1[[#This Row],[Order Status]]="Completed", IF(Table2_1[[#This Row],[Delays (min)]]&gt;10,"Delayed", "On Time"), IF(Table2_1[[#This Row],[Order Status]]="In Progress", IF(Table2_1[[#This Row],[Delays (min)]]&gt;10,"Delayed","In Progress"),""))</f>
        <v>In Progress</v>
      </c>
      <c r="J681">
        <v>145</v>
      </c>
      <c r="K681">
        <v>9</v>
      </c>
      <c r="L681" t="s">
        <v>17</v>
      </c>
      <c r="M681" cm="1">
        <f t="array" ref="M681">_xlfn.IFS(
  TRIM(L681)="positive", 3,
  TRIM(L681)="neutral", 2,
  TRIM(L681)="negative", 1
)</f>
        <v>2</v>
      </c>
      <c r="N681" t="s">
        <v>31</v>
      </c>
      <c r="O681" t="s">
        <v>48</v>
      </c>
      <c r="P681" t="s">
        <v>20</v>
      </c>
    </row>
    <row r="682" spans="1:16" x14ac:dyDescent="0.3">
      <c r="A682">
        <v>1681</v>
      </c>
      <c r="B682" t="s">
        <v>801</v>
      </c>
      <c r="C682" s="1">
        <v>45173.595833333333</v>
      </c>
      <c r="D682" t="s">
        <v>14</v>
      </c>
      <c r="E682" t="str">
        <f t="shared" si="10"/>
        <v>Not Backlog</v>
      </c>
      <c r="F682" t="s">
        <v>92</v>
      </c>
      <c r="G682" t="s">
        <v>34</v>
      </c>
      <c r="H682" t="s">
        <v>1590</v>
      </c>
      <c r="I682" t="str">
        <f>IF(Table2_1[[#This Row],[Order Status]]="Completed", IF(Table2_1[[#This Row],[Delays (min)]]&gt;10,"Delayed", "On Time"), IF(Table2_1[[#This Row],[Order Status]]="In Progress", IF(Table2_1[[#This Row],[Delays (min)]]&gt;10,"Delayed","In Progress"),""))</f>
        <v>On Time</v>
      </c>
      <c r="J682">
        <v>134</v>
      </c>
      <c r="K682">
        <v>5</v>
      </c>
      <c r="L682" t="s">
        <v>17</v>
      </c>
      <c r="M682" cm="1">
        <f t="array" ref="M682">_xlfn.IFS(
  TRIM(L682)="positive", 3,
  TRIM(L682)="neutral", 2,
  TRIM(L682)="negative", 1
)</f>
        <v>2</v>
      </c>
      <c r="N682" t="s">
        <v>24</v>
      </c>
      <c r="O682" t="s">
        <v>1591</v>
      </c>
      <c r="P682" t="s">
        <v>20</v>
      </c>
    </row>
    <row r="683" spans="1:16" x14ac:dyDescent="0.3">
      <c r="A683">
        <v>1682</v>
      </c>
      <c r="B683" t="s">
        <v>802</v>
      </c>
      <c r="C683" s="1">
        <v>45170.53402777778</v>
      </c>
      <c r="D683" t="s">
        <v>37</v>
      </c>
      <c r="E683" t="str">
        <f t="shared" si="10"/>
        <v>Not Backlog</v>
      </c>
      <c r="F683" t="s">
        <v>104</v>
      </c>
      <c r="G683" t="s">
        <v>34</v>
      </c>
      <c r="H683" t="s">
        <v>1588</v>
      </c>
      <c r="I683" t="str">
        <f>IF(Table2_1[[#This Row],[Order Status]]="Completed", IF(Table2_1[[#This Row],[Delays (min)]]&gt;10,"Delayed", "On Time"), IF(Table2_1[[#This Row],[Order Status]]="In Progress", IF(Table2_1[[#This Row],[Delays (min)]]&gt;10,"Delayed","In Progress"),""))</f>
        <v>In Progress</v>
      </c>
      <c r="J683">
        <v>197</v>
      </c>
      <c r="K683">
        <v>3</v>
      </c>
      <c r="L683" t="s">
        <v>28</v>
      </c>
      <c r="M683" cm="1">
        <f t="array" ref="M683">_xlfn.IFS(
  TRIM(L683)="positive", 3,
  TRIM(L683)="neutral", 2,
  TRIM(L683)="negative", 1
)</f>
        <v>1</v>
      </c>
      <c r="N683" t="s">
        <v>18</v>
      </c>
      <c r="O683" t="s">
        <v>48</v>
      </c>
      <c r="P683" t="s">
        <v>40</v>
      </c>
    </row>
    <row r="684" spans="1:16" x14ac:dyDescent="0.3">
      <c r="A684">
        <v>1683</v>
      </c>
      <c r="B684" t="s">
        <v>803</v>
      </c>
      <c r="C684" s="1">
        <v>45171.488888888889</v>
      </c>
      <c r="D684" t="s">
        <v>14</v>
      </c>
      <c r="E684" t="str">
        <f t="shared" si="10"/>
        <v>Not Backlog</v>
      </c>
      <c r="F684" t="s">
        <v>115</v>
      </c>
      <c r="G684" t="s">
        <v>34</v>
      </c>
      <c r="H684" t="s">
        <v>1589</v>
      </c>
      <c r="I684" t="str">
        <f>IF(Table2_1[[#This Row],[Order Status]]="Completed", IF(Table2_1[[#This Row],[Delays (min)]]&gt;10,"Delayed", "On Time"), IF(Table2_1[[#This Row],[Order Status]]="In Progress", IF(Table2_1[[#This Row],[Delays (min)]]&gt;10,"Delayed","In Progress"),""))</f>
        <v>Delayed</v>
      </c>
      <c r="J684">
        <v>193</v>
      </c>
      <c r="K684">
        <v>26</v>
      </c>
      <c r="L684" t="s">
        <v>17</v>
      </c>
      <c r="M684" cm="1">
        <f t="array" ref="M684">_xlfn.IFS(
  TRIM(L684)="positive", 3,
  TRIM(L684)="neutral", 2,
  TRIM(L684)="negative", 1
)</f>
        <v>2</v>
      </c>
      <c r="N684" t="s">
        <v>31</v>
      </c>
      <c r="O684" t="s">
        <v>48</v>
      </c>
      <c r="P684" t="s">
        <v>35</v>
      </c>
    </row>
    <row r="685" spans="1:16" x14ac:dyDescent="0.3">
      <c r="A685">
        <v>1684</v>
      </c>
      <c r="B685" t="s">
        <v>804</v>
      </c>
      <c r="C685" s="1">
        <v>45175.345138888886</v>
      </c>
      <c r="D685" t="s">
        <v>14</v>
      </c>
      <c r="E685" t="str">
        <f t="shared" si="10"/>
        <v>Not Backlog</v>
      </c>
      <c r="F685" t="s">
        <v>127</v>
      </c>
      <c r="G685" t="s">
        <v>16</v>
      </c>
      <c r="H685" t="s">
        <v>1589</v>
      </c>
      <c r="I685" t="str">
        <f>IF(Table2_1[[#This Row],[Order Status]]="Completed", IF(Table2_1[[#This Row],[Delays (min)]]&gt;10,"Delayed", "On Time"), IF(Table2_1[[#This Row],[Order Status]]="In Progress", IF(Table2_1[[#This Row],[Delays (min)]]&gt;10,"Delayed","In Progress"),""))</f>
        <v>On Time</v>
      </c>
      <c r="J685">
        <v>82</v>
      </c>
      <c r="K685">
        <v>6</v>
      </c>
      <c r="L685" t="s">
        <v>17</v>
      </c>
      <c r="M685" cm="1">
        <f t="array" ref="M685">_xlfn.IFS(
  TRIM(L685)="positive", 3,
  TRIM(L685)="neutral", 2,
  TRIM(L685)="negative", 1
)</f>
        <v>2</v>
      </c>
      <c r="N685" t="s">
        <v>31</v>
      </c>
      <c r="O685" t="s">
        <v>19</v>
      </c>
      <c r="P685" t="s">
        <v>40</v>
      </c>
    </row>
    <row r="686" spans="1:16" x14ac:dyDescent="0.3">
      <c r="A686">
        <v>1685</v>
      </c>
      <c r="B686" t="s">
        <v>805</v>
      </c>
      <c r="C686" s="1">
        <v>45173.418055555558</v>
      </c>
      <c r="D686" t="s">
        <v>37</v>
      </c>
      <c r="E686" t="str">
        <f t="shared" si="10"/>
        <v>Backlog</v>
      </c>
      <c r="F686" t="s">
        <v>71</v>
      </c>
      <c r="G686" t="s">
        <v>16</v>
      </c>
      <c r="H686" t="s">
        <v>1589</v>
      </c>
      <c r="I686" t="str">
        <f>IF(Table2_1[[#This Row],[Order Status]]="Completed", IF(Table2_1[[#This Row],[Delays (min)]]&gt;10,"Delayed", "On Time"), IF(Table2_1[[#This Row],[Order Status]]="In Progress", IF(Table2_1[[#This Row],[Delays (min)]]&gt;10,"Delayed","In Progress"),""))</f>
        <v>Delayed</v>
      </c>
      <c r="J686">
        <v>228</v>
      </c>
      <c r="K686">
        <v>20</v>
      </c>
      <c r="L686" t="s">
        <v>17</v>
      </c>
      <c r="M686" cm="1">
        <f t="array" ref="M686">_xlfn.IFS(
  TRIM(L686)="positive", 3,
  TRIM(L686)="neutral", 2,
  TRIM(L686)="negative", 1
)</f>
        <v>2</v>
      </c>
      <c r="N686" t="s">
        <v>31</v>
      </c>
      <c r="O686" t="s">
        <v>1591</v>
      </c>
      <c r="P686" t="s">
        <v>35</v>
      </c>
    </row>
    <row r="687" spans="1:16" x14ac:dyDescent="0.3">
      <c r="A687">
        <v>1686</v>
      </c>
      <c r="B687" t="s">
        <v>806</v>
      </c>
      <c r="C687" s="1">
        <v>45174.584722222222</v>
      </c>
      <c r="D687" t="s">
        <v>14</v>
      </c>
      <c r="E687" t="str">
        <f t="shared" si="10"/>
        <v>Not Backlog</v>
      </c>
      <c r="F687" t="s">
        <v>436</v>
      </c>
      <c r="G687" t="s">
        <v>16</v>
      </c>
      <c r="H687" t="s">
        <v>1587</v>
      </c>
      <c r="I687" t="str">
        <f>IF(Table2_1[[#This Row],[Order Status]]="Completed", IF(Table2_1[[#This Row],[Delays (min)]]&gt;10,"Delayed", "On Time"), IF(Table2_1[[#This Row],[Order Status]]="In Progress", IF(Table2_1[[#This Row],[Delays (min)]]&gt;10,"Delayed","In Progress"),""))</f>
        <v>On Time</v>
      </c>
      <c r="J687">
        <v>206</v>
      </c>
      <c r="K687">
        <v>3</v>
      </c>
      <c r="L687" t="s">
        <v>17</v>
      </c>
      <c r="M687" cm="1">
        <f t="array" ref="M687">_xlfn.IFS(
  TRIM(L687)="positive", 3,
  TRIM(L687)="neutral", 2,
  TRIM(L687)="negative", 1
)</f>
        <v>2</v>
      </c>
      <c r="N687" t="s">
        <v>31</v>
      </c>
      <c r="O687" t="s">
        <v>19</v>
      </c>
      <c r="P687" t="s">
        <v>20</v>
      </c>
    </row>
    <row r="688" spans="1:16" x14ac:dyDescent="0.3">
      <c r="A688">
        <v>1687</v>
      </c>
      <c r="B688" t="s">
        <v>807</v>
      </c>
      <c r="C688" s="1">
        <v>45174.37777777778</v>
      </c>
      <c r="D688" t="s">
        <v>37</v>
      </c>
      <c r="E688" t="str">
        <f t="shared" si="10"/>
        <v>Backlog</v>
      </c>
      <c r="F688" t="s">
        <v>94</v>
      </c>
      <c r="G688" t="s">
        <v>27</v>
      </c>
      <c r="H688" t="s">
        <v>1588</v>
      </c>
      <c r="I688" t="str">
        <f>IF(Table2_1[[#This Row],[Order Status]]="Completed", IF(Table2_1[[#This Row],[Delays (min)]]&gt;10,"Delayed", "On Time"), IF(Table2_1[[#This Row],[Order Status]]="In Progress", IF(Table2_1[[#This Row],[Delays (min)]]&gt;10,"Delayed","In Progress"),""))</f>
        <v>Delayed</v>
      </c>
      <c r="J688">
        <v>100</v>
      </c>
      <c r="K688">
        <v>28</v>
      </c>
      <c r="L688" t="s">
        <v>17</v>
      </c>
      <c r="M688" cm="1">
        <f t="array" ref="M688">_xlfn.IFS(
  TRIM(L688)="positive", 3,
  TRIM(L688)="neutral", 2,
  TRIM(L688)="negative", 1
)</f>
        <v>2</v>
      </c>
      <c r="N688" t="s">
        <v>24</v>
      </c>
      <c r="O688" t="s">
        <v>1591</v>
      </c>
      <c r="P688" t="s">
        <v>20</v>
      </c>
    </row>
    <row r="689" spans="1:16" x14ac:dyDescent="0.3">
      <c r="A689">
        <v>1688</v>
      </c>
      <c r="B689" t="s">
        <v>808</v>
      </c>
      <c r="C689" s="1">
        <v>45175.384722222225</v>
      </c>
      <c r="D689" t="s">
        <v>37</v>
      </c>
      <c r="E689" t="str">
        <f t="shared" si="10"/>
        <v>Backlog</v>
      </c>
      <c r="F689" t="s">
        <v>90</v>
      </c>
      <c r="G689" t="s">
        <v>27</v>
      </c>
      <c r="H689" t="s">
        <v>1590</v>
      </c>
      <c r="I689" t="str">
        <f>IF(Table2_1[[#This Row],[Order Status]]="Completed", IF(Table2_1[[#This Row],[Delays (min)]]&gt;10,"Delayed", "On Time"), IF(Table2_1[[#This Row],[Order Status]]="In Progress", IF(Table2_1[[#This Row],[Delays (min)]]&gt;10,"Delayed","In Progress"),""))</f>
        <v>Delayed</v>
      </c>
      <c r="J689">
        <v>202</v>
      </c>
      <c r="K689">
        <v>14</v>
      </c>
      <c r="L689" t="s">
        <v>23</v>
      </c>
      <c r="M689" cm="1">
        <f t="array" ref="M689">_xlfn.IFS(
  TRIM(L689)="positive", 3,
  TRIM(L689)="neutral", 2,
  TRIM(L689)="negative", 1
)</f>
        <v>3</v>
      </c>
      <c r="N689" t="s">
        <v>43</v>
      </c>
      <c r="O689" t="s">
        <v>48</v>
      </c>
      <c r="P689" t="s">
        <v>20</v>
      </c>
    </row>
    <row r="690" spans="1:16" x14ac:dyDescent="0.3">
      <c r="A690">
        <v>1689</v>
      </c>
      <c r="B690" t="s">
        <v>809</v>
      </c>
      <c r="C690" s="1">
        <v>45175.44027777778</v>
      </c>
      <c r="D690" t="s">
        <v>14</v>
      </c>
      <c r="E690" t="str">
        <f t="shared" si="10"/>
        <v>Not Backlog</v>
      </c>
      <c r="F690" t="s">
        <v>195</v>
      </c>
      <c r="G690" t="s">
        <v>27</v>
      </c>
      <c r="H690" t="s">
        <v>1590</v>
      </c>
      <c r="I690" t="str">
        <f>IF(Table2_1[[#This Row],[Order Status]]="Completed", IF(Table2_1[[#This Row],[Delays (min)]]&gt;10,"Delayed", "On Time"), IF(Table2_1[[#This Row],[Order Status]]="In Progress", IF(Table2_1[[#This Row],[Delays (min)]]&gt;10,"Delayed","In Progress"),""))</f>
        <v>Delayed</v>
      </c>
      <c r="J690">
        <v>157</v>
      </c>
      <c r="K690">
        <v>26</v>
      </c>
      <c r="L690" t="s">
        <v>23</v>
      </c>
      <c r="M690" cm="1">
        <f t="array" ref="M690">_xlfn.IFS(
  TRIM(L690)="positive", 3,
  TRIM(L690)="neutral", 2,
  TRIM(L690)="negative", 1
)</f>
        <v>3</v>
      </c>
      <c r="N690" t="s">
        <v>43</v>
      </c>
      <c r="O690" t="s">
        <v>48</v>
      </c>
      <c r="P690" t="s">
        <v>35</v>
      </c>
    </row>
    <row r="691" spans="1:16" x14ac:dyDescent="0.3">
      <c r="A691">
        <v>1690</v>
      </c>
      <c r="B691" t="s">
        <v>810</v>
      </c>
      <c r="C691" s="1">
        <v>45173.574999999997</v>
      </c>
      <c r="D691" t="s">
        <v>14</v>
      </c>
      <c r="E691" t="str">
        <f t="shared" si="10"/>
        <v>Not Backlog</v>
      </c>
      <c r="F691" t="s">
        <v>210</v>
      </c>
      <c r="G691" t="s">
        <v>16</v>
      </c>
      <c r="H691" t="s">
        <v>1589</v>
      </c>
      <c r="I691" t="str">
        <f>IF(Table2_1[[#This Row],[Order Status]]="Completed", IF(Table2_1[[#This Row],[Delays (min)]]&gt;10,"Delayed", "On Time"), IF(Table2_1[[#This Row],[Order Status]]="In Progress", IF(Table2_1[[#This Row],[Delays (min)]]&gt;10,"Delayed","In Progress"),""))</f>
        <v>On Time</v>
      </c>
      <c r="J691">
        <v>90</v>
      </c>
      <c r="K691">
        <v>4</v>
      </c>
      <c r="L691" t="s">
        <v>28</v>
      </c>
      <c r="M691" cm="1">
        <f t="array" ref="M691">_xlfn.IFS(
  TRIM(L691)="positive", 3,
  TRIM(L691)="neutral", 2,
  TRIM(L691)="negative", 1
)</f>
        <v>1</v>
      </c>
      <c r="N691" t="s">
        <v>39</v>
      </c>
      <c r="O691" t="s">
        <v>19</v>
      </c>
      <c r="P691" t="s">
        <v>40</v>
      </c>
    </row>
    <row r="692" spans="1:16" x14ac:dyDescent="0.3">
      <c r="A692">
        <v>1691</v>
      </c>
      <c r="B692" t="s">
        <v>811</v>
      </c>
      <c r="C692" s="1">
        <v>45175.571527777778</v>
      </c>
      <c r="D692" t="s">
        <v>14</v>
      </c>
      <c r="E692" t="str">
        <f t="shared" si="10"/>
        <v>Not Backlog</v>
      </c>
      <c r="F692" t="s">
        <v>197</v>
      </c>
      <c r="G692" t="s">
        <v>27</v>
      </c>
      <c r="H692" t="s">
        <v>1589</v>
      </c>
      <c r="I692" t="str">
        <f>IF(Table2_1[[#This Row],[Order Status]]="Completed", IF(Table2_1[[#This Row],[Delays (min)]]&gt;10,"Delayed", "On Time"), IF(Table2_1[[#This Row],[Order Status]]="In Progress", IF(Table2_1[[#This Row],[Delays (min)]]&gt;10,"Delayed","In Progress"),""))</f>
        <v>On Time</v>
      </c>
      <c r="J692">
        <v>195</v>
      </c>
      <c r="K692">
        <v>10</v>
      </c>
      <c r="L692" t="s">
        <v>28</v>
      </c>
      <c r="M692" cm="1">
        <f t="array" ref="M692">_xlfn.IFS(
  TRIM(L692)="positive", 3,
  TRIM(L692)="neutral", 2,
  TRIM(L692)="negative", 1
)</f>
        <v>1</v>
      </c>
      <c r="N692" t="s">
        <v>24</v>
      </c>
      <c r="O692" t="s">
        <v>48</v>
      </c>
      <c r="P692" t="s">
        <v>20</v>
      </c>
    </row>
    <row r="693" spans="1:16" x14ac:dyDescent="0.3">
      <c r="A693">
        <v>1692</v>
      </c>
      <c r="B693" t="s">
        <v>812</v>
      </c>
      <c r="C693" s="1">
        <v>45175.418055555558</v>
      </c>
      <c r="D693" t="s">
        <v>37</v>
      </c>
      <c r="E693" t="str">
        <f t="shared" si="10"/>
        <v>Backlog</v>
      </c>
      <c r="F693" t="s">
        <v>50</v>
      </c>
      <c r="G693" t="s">
        <v>27</v>
      </c>
      <c r="H693" t="s">
        <v>1588</v>
      </c>
      <c r="I693" t="str">
        <f>IF(Table2_1[[#This Row],[Order Status]]="Completed", IF(Table2_1[[#This Row],[Delays (min)]]&gt;10,"Delayed", "On Time"), IF(Table2_1[[#This Row],[Order Status]]="In Progress", IF(Table2_1[[#This Row],[Delays (min)]]&gt;10,"Delayed","In Progress"),""))</f>
        <v>Delayed</v>
      </c>
      <c r="J693">
        <v>114</v>
      </c>
      <c r="K693">
        <v>14</v>
      </c>
      <c r="L693" t="s">
        <v>17</v>
      </c>
      <c r="M693" cm="1">
        <f t="array" ref="M693">_xlfn.IFS(
  TRIM(L693)="positive", 3,
  TRIM(L693)="neutral", 2,
  TRIM(L693)="negative", 1
)</f>
        <v>2</v>
      </c>
      <c r="N693" t="s">
        <v>18</v>
      </c>
      <c r="O693" t="s">
        <v>48</v>
      </c>
      <c r="P693" t="s">
        <v>63</v>
      </c>
    </row>
    <row r="694" spans="1:16" x14ac:dyDescent="0.3">
      <c r="A694">
        <v>1693</v>
      </c>
      <c r="B694" t="s">
        <v>813</v>
      </c>
      <c r="C694" s="1">
        <v>45170.586111111108</v>
      </c>
      <c r="D694" t="s">
        <v>37</v>
      </c>
      <c r="E694" t="str">
        <f t="shared" si="10"/>
        <v>Backlog</v>
      </c>
      <c r="F694" t="s">
        <v>50</v>
      </c>
      <c r="G694" t="s">
        <v>16</v>
      </c>
      <c r="H694" t="s">
        <v>1589</v>
      </c>
      <c r="I694" t="str">
        <f>IF(Table2_1[[#This Row],[Order Status]]="Completed", IF(Table2_1[[#This Row],[Delays (min)]]&gt;10,"Delayed", "On Time"), IF(Table2_1[[#This Row],[Order Status]]="In Progress", IF(Table2_1[[#This Row],[Delays (min)]]&gt;10,"Delayed","In Progress"),""))</f>
        <v>Delayed</v>
      </c>
      <c r="J694">
        <v>199</v>
      </c>
      <c r="K694">
        <v>21</v>
      </c>
      <c r="L694" t="s">
        <v>23</v>
      </c>
      <c r="M694" cm="1">
        <f t="array" ref="M694">_xlfn.IFS(
  TRIM(L694)="positive", 3,
  TRIM(L694)="neutral", 2,
  TRIM(L694)="negative", 1
)</f>
        <v>3</v>
      </c>
      <c r="N694" t="s">
        <v>31</v>
      </c>
      <c r="O694" t="s">
        <v>48</v>
      </c>
      <c r="P694" t="s">
        <v>20</v>
      </c>
    </row>
    <row r="695" spans="1:16" x14ac:dyDescent="0.3">
      <c r="A695">
        <v>1694</v>
      </c>
      <c r="B695" t="s">
        <v>814</v>
      </c>
      <c r="C695" s="1">
        <v>45177.351388888892</v>
      </c>
      <c r="D695" t="s">
        <v>37</v>
      </c>
      <c r="E695" t="str">
        <f t="shared" si="10"/>
        <v>Backlog</v>
      </c>
      <c r="F695" t="s">
        <v>22</v>
      </c>
      <c r="G695" t="s">
        <v>16</v>
      </c>
      <c r="H695" t="s">
        <v>1590</v>
      </c>
      <c r="I695" t="str">
        <f>IF(Table2_1[[#This Row],[Order Status]]="Completed", IF(Table2_1[[#This Row],[Delays (min)]]&gt;10,"Delayed", "On Time"), IF(Table2_1[[#This Row],[Order Status]]="In Progress", IF(Table2_1[[#This Row],[Delays (min)]]&gt;10,"Delayed","In Progress"),""))</f>
        <v>Delayed</v>
      </c>
      <c r="J695">
        <v>173</v>
      </c>
      <c r="K695">
        <v>15</v>
      </c>
      <c r="L695" t="s">
        <v>17</v>
      </c>
      <c r="M695" cm="1">
        <f t="array" ref="M695">_xlfn.IFS(
  TRIM(L695)="positive", 3,
  TRIM(L695)="neutral", 2,
  TRIM(L695)="negative", 1
)</f>
        <v>2</v>
      </c>
      <c r="N695" t="s">
        <v>24</v>
      </c>
      <c r="O695" t="s">
        <v>48</v>
      </c>
      <c r="P695" t="s">
        <v>35</v>
      </c>
    </row>
    <row r="696" spans="1:16" x14ac:dyDescent="0.3">
      <c r="A696">
        <v>1695</v>
      </c>
      <c r="B696" t="s">
        <v>815</v>
      </c>
      <c r="C696" s="1">
        <v>45170.361805555556</v>
      </c>
      <c r="D696" t="s">
        <v>37</v>
      </c>
      <c r="E696" t="str">
        <f t="shared" si="10"/>
        <v>Backlog</v>
      </c>
      <c r="F696" t="s">
        <v>276</v>
      </c>
      <c r="G696" t="s">
        <v>16</v>
      </c>
      <c r="H696" t="s">
        <v>1586</v>
      </c>
      <c r="I696" t="str">
        <f>IF(Table2_1[[#This Row],[Order Status]]="Completed", IF(Table2_1[[#This Row],[Delays (min)]]&gt;10,"Delayed", "On Time"), IF(Table2_1[[#This Row],[Order Status]]="In Progress", IF(Table2_1[[#This Row],[Delays (min)]]&gt;10,"Delayed","In Progress"),""))</f>
        <v>Delayed</v>
      </c>
      <c r="J696">
        <v>208</v>
      </c>
      <c r="K696">
        <v>29</v>
      </c>
      <c r="L696" t="s">
        <v>23</v>
      </c>
      <c r="M696" cm="1">
        <f t="array" ref="M696">_xlfn.IFS(
  TRIM(L696)="positive", 3,
  TRIM(L696)="neutral", 2,
  TRIM(L696)="negative", 1
)</f>
        <v>3</v>
      </c>
      <c r="N696" t="s">
        <v>43</v>
      </c>
      <c r="O696" t="s">
        <v>19</v>
      </c>
      <c r="P696" t="s">
        <v>40</v>
      </c>
    </row>
    <row r="697" spans="1:16" x14ac:dyDescent="0.3">
      <c r="A697">
        <v>1696</v>
      </c>
      <c r="B697" t="s">
        <v>816</v>
      </c>
      <c r="C697" s="1">
        <v>45176.60833333333</v>
      </c>
      <c r="D697" t="s">
        <v>37</v>
      </c>
      <c r="E697" t="str">
        <f t="shared" si="10"/>
        <v>Backlog</v>
      </c>
      <c r="F697" t="s">
        <v>90</v>
      </c>
      <c r="G697" t="s">
        <v>34</v>
      </c>
      <c r="H697" t="s">
        <v>1588</v>
      </c>
      <c r="I697" t="str">
        <f>IF(Table2_1[[#This Row],[Order Status]]="Completed", IF(Table2_1[[#This Row],[Delays (min)]]&gt;10,"Delayed", "On Time"), IF(Table2_1[[#This Row],[Order Status]]="In Progress", IF(Table2_1[[#This Row],[Delays (min)]]&gt;10,"Delayed","In Progress"),""))</f>
        <v>Delayed</v>
      </c>
      <c r="J697">
        <v>125</v>
      </c>
      <c r="K697">
        <v>29</v>
      </c>
      <c r="L697" t="s">
        <v>28</v>
      </c>
      <c r="M697" cm="1">
        <f t="array" ref="M697">_xlfn.IFS(
  TRIM(L697)="positive", 3,
  TRIM(L697)="neutral", 2,
  TRIM(L697)="negative", 1
)</f>
        <v>1</v>
      </c>
      <c r="N697" t="s">
        <v>43</v>
      </c>
      <c r="O697" t="s">
        <v>48</v>
      </c>
      <c r="P697" t="s">
        <v>20</v>
      </c>
    </row>
    <row r="698" spans="1:16" x14ac:dyDescent="0.3">
      <c r="A698">
        <v>1697</v>
      </c>
      <c r="B698" t="s">
        <v>817</v>
      </c>
      <c r="C698" s="1">
        <v>45171.668749999997</v>
      </c>
      <c r="D698" t="s">
        <v>14</v>
      </c>
      <c r="E698" t="str">
        <f t="shared" si="10"/>
        <v>Not Backlog</v>
      </c>
      <c r="F698" t="s">
        <v>47</v>
      </c>
      <c r="G698" t="s">
        <v>34</v>
      </c>
      <c r="H698" t="s">
        <v>1586</v>
      </c>
      <c r="I698" t="str">
        <f>IF(Table2_1[[#This Row],[Order Status]]="Completed", IF(Table2_1[[#This Row],[Delays (min)]]&gt;10,"Delayed", "On Time"), IF(Table2_1[[#This Row],[Order Status]]="In Progress", IF(Table2_1[[#This Row],[Delays (min)]]&gt;10,"Delayed","In Progress"),""))</f>
        <v>Delayed</v>
      </c>
      <c r="J698">
        <v>136</v>
      </c>
      <c r="K698">
        <v>21</v>
      </c>
      <c r="L698" t="s">
        <v>28</v>
      </c>
      <c r="M698" cm="1">
        <f t="array" ref="M698">_xlfn.IFS(
  TRIM(L698)="positive", 3,
  TRIM(L698)="neutral", 2,
  TRIM(L698)="negative", 1
)</f>
        <v>1</v>
      </c>
      <c r="N698" t="s">
        <v>39</v>
      </c>
      <c r="O698" t="s">
        <v>19</v>
      </c>
      <c r="P698" t="s">
        <v>35</v>
      </c>
    </row>
    <row r="699" spans="1:16" x14ac:dyDescent="0.3">
      <c r="A699">
        <v>1698</v>
      </c>
      <c r="B699" t="s">
        <v>818</v>
      </c>
      <c r="C699" s="1">
        <v>45177.683333333334</v>
      </c>
      <c r="D699" t="s">
        <v>37</v>
      </c>
      <c r="E699" t="str">
        <f t="shared" si="10"/>
        <v>Not Backlog</v>
      </c>
      <c r="F699" t="s">
        <v>166</v>
      </c>
      <c r="G699" t="s">
        <v>16</v>
      </c>
      <c r="H699" t="s">
        <v>1589</v>
      </c>
      <c r="I699" t="str">
        <f>IF(Table2_1[[#This Row],[Order Status]]="Completed", IF(Table2_1[[#This Row],[Delays (min)]]&gt;10,"Delayed", "On Time"), IF(Table2_1[[#This Row],[Order Status]]="In Progress", IF(Table2_1[[#This Row],[Delays (min)]]&gt;10,"Delayed","In Progress"),""))</f>
        <v>In Progress</v>
      </c>
      <c r="J699">
        <v>86</v>
      </c>
      <c r="K699">
        <v>0</v>
      </c>
      <c r="L699" t="s">
        <v>28</v>
      </c>
      <c r="M699" cm="1">
        <f t="array" ref="M699">_xlfn.IFS(
  TRIM(L699)="positive", 3,
  TRIM(L699)="neutral", 2,
  TRIM(L699)="negative", 1
)</f>
        <v>1</v>
      </c>
      <c r="N699" t="s">
        <v>39</v>
      </c>
      <c r="O699" t="s">
        <v>48</v>
      </c>
      <c r="P699" t="s">
        <v>35</v>
      </c>
    </row>
    <row r="700" spans="1:16" x14ac:dyDescent="0.3">
      <c r="A700">
        <v>1699</v>
      </c>
      <c r="B700" t="s">
        <v>819</v>
      </c>
      <c r="C700" s="1">
        <v>45170.636111111111</v>
      </c>
      <c r="D700" t="s">
        <v>14</v>
      </c>
      <c r="E700" t="str">
        <f t="shared" si="10"/>
        <v>Not Backlog</v>
      </c>
      <c r="F700" t="s">
        <v>182</v>
      </c>
      <c r="G700" t="s">
        <v>34</v>
      </c>
      <c r="H700" t="s">
        <v>1588</v>
      </c>
      <c r="I700" t="str">
        <f>IF(Table2_1[[#This Row],[Order Status]]="Completed", IF(Table2_1[[#This Row],[Delays (min)]]&gt;10,"Delayed", "On Time"), IF(Table2_1[[#This Row],[Order Status]]="In Progress", IF(Table2_1[[#This Row],[Delays (min)]]&gt;10,"Delayed","In Progress"),""))</f>
        <v>Delayed</v>
      </c>
      <c r="J700">
        <v>230</v>
      </c>
      <c r="K700">
        <v>24</v>
      </c>
      <c r="L700" t="s">
        <v>28</v>
      </c>
      <c r="M700" cm="1">
        <f t="array" ref="M700">_xlfn.IFS(
  TRIM(L700)="positive", 3,
  TRIM(L700)="neutral", 2,
  TRIM(L700)="negative", 1
)</f>
        <v>1</v>
      </c>
      <c r="N700" t="s">
        <v>39</v>
      </c>
      <c r="O700" t="s">
        <v>19</v>
      </c>
      <c r="P700" t="s">
        <v>40</v>
      </c>
    </row>
    <row r="701" spans="1:16" x14ac:dyDescent="0.3">
      <c r="A701">
        <v>1700</v>
      </c>
      <c r="B701" t="s">
        <v>820</v>
      </c>
      <c r="C701" s="1">
        <v>45174.479166666664</v>
      </c>
      <c r="D701" t="s">
        <v>14</v>
      </c>
      <c r="E701" t="str">
        <f t="shared" si="10"/>
        <v>Not Backlog</v>
      </c>
      <c r="F701" t="s">
        <v>33</v>
      </c>
      <c r="G701" t="s">
        <v>16</v>
      </c>
      <c r="H701" t="s">
        <v>1586</v>
      </c>
      <c r="I701" t="str">
        <f>IF(Table2_1[[#This Row],[Order Status]]="Completed", IF(Table2_1[[#This Row],[Delays (min)]]&gt;10,"Delayed", "On Time"), IF(Table2_1[[#This Row],[Order Status]]="In Progress", IF(Table2_1[[#This Row],[Delays (min)]]&gt;10,"Delayed","In Progress"),""))</f>
        <v>Delayed</v>
      </c>
      <c r="J701">
        <v>225</v>
      </c>
      <c r="K701">
        <v>12</v>
      </c>
      <c r="L701" t="s">
        <v>28</v>
      </c>
      <c r="M701" cm="1">
        <f t="array" ref="M701">_xlfn.IFS(
  TRIM(L701)="positive", 3,
  TRIM(L701)="neutral", 2,
  TRIM(L701)="negative", 1
)</f>
        <v>1</v>
      </c>
      <c r="N701" t="s">
        <v>39</v>
      </c>
      <c r="O701" t="s">
        <v>48</v>
      </c>
      <c r="P701" t="s">
        <v>20</v>
      </c>
    </row>
    <row r="702" spans="1:16" x14ac:dyDescent="0.3">
      <c r="A702">
        <v>1701</v>
      </c>
      <c r="B702" t="s">
        <v>821</v>
      </c>
      <c r="C702" s="1">
        <v>45173.447916666664</v>
      </c>
      <c r="D702" t="s">
        <v>37</v>
      </c>
      <c r="E702" t="str">
        <f t="shared" si="10"/>
        <v>Not Backlog</v>
      </c>
      <c r="F702" t="s">
        <v>68</v>
      </c>
      <c r="G702" t="s">
        <v>34</v>
      </c>
      <c r="H702" t="s">
        <v>1587</v>
      </c>
      <c r="I702" t="str">
        <f>IF(Table2_1[[#This Row],[Order Status]]="Completed", IF(Table2_1[[#This Row],[Delays (min)]]&gt;10,"Delayed", "On Time"), IF(Table2_1[[#This Row],[Order Status]]="In Progress", IF(Table2_1[[#This Row],[Delays (min)]]&gt;10,"Delayed","In Progress"),""))</f>
        <v>In Progress</v>
      </c>
      <c r="J702">
        <v>201</v>
      </c>
      <c r="K702">
        <v>3</v>
      </c>
      <c r="L702" t="s">
        <v>17</v>
      </c>
      <c r="M702" cm="1">
        <f t="array" ref="M702">_xlfn.IFS(
  TRIM(L702)="positive", 3,
  TRIM(L702)="neutral", 2,
  TRIM(L702)="negative", 1
)</f>
        <v>2</v>
      </c>
      <c r="N702" t="s">
        <v>43</v>
      </c>
      <c r="O702" t="s">
        <v>19</v>
      </c>
      <c r="P702" t="s">
        <v>40</v>
      </c>
    </row>
    <row r="703" spans="1:16" x14ac:dyDescent="0.3">
      <c r="A703">
        <v>1702</v>
      </c>
      <c r="B703" t="s">
        <v>822</v>
      </c>
      <c r="C703" s="1">
        <v>45174.48333333333</v>
      </c>
      <c r="D703" t="s">
        <v>14</v>
      </c>
      <c r="E703" t="str">
        <f t="shared" si="10"/>
        <v>Not Backlog</v>
      </c>
      <c r="F703" t="s">
        <v>272</v>
      </c>
      <c r="G703" t="s">
        <v>16</v>
      </c>
      <c r="H703" t="s">
        <v>1590</v>
      </c>
      <c r="I703" t="str">
        <f>IF(Table2_1[[#This Row],[Order Status]]="Completed", IF(Table2_1[[#This Row],[Delays (min)]]&gt;10,"Delayed", "On Time"), IF(Table2_1[[#This Row],[Order Status]]="In Progress", IF(Table2_1[[#This Row],[Delays (min)]]&gt;10,"Delayed","In Progress"),""))</f>
        <v>On Time</v>
      </c>
      <c r="J703">
        <v>69</v>
      </c>
      <c r="K703">
        <v>2</v>
      </c>
      <c r="L703" t="s">
        <v>23</v>
      </c>
      <c r="M703" cm="1">
        <f t="array" ref="M703">_xlfn.IFS(
  TRIM(L703)="positive", 3,
  TRIM(L703)="neutral", 2,
  TRIM(L703)="negative", 1
)</f>
        <v>3</v>
      </c>
      <c r="N703" t="s">
        <v>31</v>
      </c>
      <c r="O703" t="s">
        <v>1591</v>
      </c>
      <c r="P703" t="s">
        <v>40</v>
      </c>
    </row>
    <row r="704" spans="1:16" x14ac:dyDescent="0.3">
      <c r="A704">
        <v>1703</v>
      </c>
      <c r="B704" t="s">
        <v>823</v>
      </c>
      <c r="C704" s="1">
        <v>45175.525694444441</v>
      </c>
      <c r="D704" t="s">
        <v>37</v>
      </c>
      <c r="E704" t="str">
        <f t="shared" si="10"/>
        <v>Backlog</v>
      </c>
      <c r="F704" t="s">
        <v>155</v>
      </c>
      <c r="G704" t="s">
        <v>27</v>
      </c>
      <c r="H704" t="s">
        <v>1589</v>
      </c>
      <c r="I704" t="str">
        <f>IF(Table2_1[[#This Row],[Order Status]]="Completed", IF(Table2_1[[#This Row],[Delays (min)]]&gt;10,"Delayed", "On Time"), IF(Table2_1[[#This Row],[Order Status]]="In Progress", IF(Table2_1[[#This Row],[Delays (min)]]&gt;10,"Delayed","In Progress"),""))</f>
        <v>Delayed</v>
      </c>
      <c r="J704">
        <v>90</v>
      </c>
      <c r="K704">
        <v>13</v>
      </c>
      <c r="L704" t="s">
        <v>28</v>
      </c>
      <c r="M704" cm="1">
        <f t="array" ref="M704">_xlfn.IFS(
  TRIM(L704)="positive", 3,
  TRIM(L704)="neutral", 2,
  TRIM(L704)="negative", 1
)</f>
        <v>1</v>
      </c>
      <c r="N704" t="s">
        <v>39</v>
      </c>
      <c r="O704" t="s">
        <v>1591</v>
      </c>
      <c r="P704" t="s">
        <v>35</v>
      </c>
    </row>
    <row r="705" spans="1:16" x14ac:dyDescent="0.3">
      <c r="A705">
        <v>1704</v>
      </c>
      <c r="B705" t="s">
        <v>824</v>
      </c>
      <c r="C705" s="1">
        <v>45170.459027777775</v>
      </c>
      <c r="D705" t="s">
        <v>14</v>
      </c>
      <c r="E705" t="str">
        <f t="shared" si="10"/>
        <v>Not Backlog</v>
      </c>
      <c r="F705" t="s">
        <v>73</v>
      </c>
      <c r="G705" t="s">
        <v>34</v>
      </c>
      <c r="H705" t="s">
        <v>1589</v>
      </c>
      <c r="I705" t="str">
        <f>IF(Table2_1[[#This Row],[Order Status]]="Completed", IF(Table2_1[[#This Row],[Delays (min)]]&gt;10,"Delayed", "On Time"), IF(Table2_1[[#This Row],[Order Status]]="In Progress", IF(Table2_1[[#This Row],[Delays (min)]]&gt;10,"Delayed","In Progress"),""))</f>
        <v>Delayed</v>
      </c>
      <c r="J705">
        <v>108</v>
      </c>
      <c r="K705">
        <v>26</v>
      </c>
      <c r="L705" t="s">
        <v>28</v>
      </c>
      <c r="M705" cm="1">
        <f t="array" ref="M705">_xlfn.IFS(
  TRIM(L705)="positive", 3,
  TRIM(L705)="neutral", 2,
  TRIM(L705)="negative", 1
)</f>
        <v>1</v>
      </c>
      <c r="N705" t="s">
        <v>39</v>
      </c>
      <c r="O705" t="s">
        <v>48</v>
      </c>
      <c r="P705" t="s">
        <v>20</v>
      </c>
    </row>
    <row r="706" spans="1:16" x14ac:dyDescent="0.3">
      <c r="A706">
        <v>1705</v>
      </c>
      <c r="B706" t="s">
        <v>825</v>
      </c>
      <c r="C706" s="1">
        <v>45177.604861111111</v>
      </c>
      <c r="D706" t="s">
        <v>14</v>
      </c>
      <c r="E706" t="str">
        <f t="shared" ref="E706:E769" si="11">IF(AND(D706="In Progress", K706 &gt;10),"Backlog", "Not Backlog")</f>
        <v>Not Backlog</v>
      </c>
      <c r="F706" t="s">
        <v>146</v>
      </c>
      <c r="G706" t="s">
        <v>16</v>
      </c>
      <c r="H706" t="s">
        <v>1586</v>
      </c>
      <c r="I706" t="str">
        <f>IF(Table2_1[[#This Row],[Order Status]]="Completed", IF(Table2_1[[#This Row],[Delays (min)]]&gt;10,"Delayed", "On Time"), IF(Table2_1[[#This Row],[Order Status]]="In Progress", IF(Table2_1[[#This Row],[Delays (min)]]&gt;10,"Delayed","In Progress"),""))</f>
        <v>Delayed</v>
      </c>
      <c r="J706">
        <v>181</v>
      </c>
      <c r="K706">
        <v>25</v>
      </c>
      <c r="L706" t="s">
        <v>23</v>
      </c>
      <c r="M706" cm="1">
        <f t="array" ref="M706">_xlfn.IFS(
  TRIM(L706)="positive", 3,
  TRIM(L706)="neutral", 2,
  TRIM(L706)="negative", 1
)</f>
        <v>3</v>
      </c>
      <c r="N706" t="s">
        <v>39</v>
      </c>
      <c r="O706" t="s">
        <v>48</v>
      </c>
      <c r="P706" t="s">
        <v>40</v>
      </c>
    </row>
    <row r="707" spans="1:16" x14ac:dyDescent="0.3">
      <c r="A707">
        <v>1706</v>
      </c>
      <c r="B707" t="s">
        <v>826</v>
      </c>
      <c r="C707" s="1">
        <v>45172.616666666669</v>
      </c>
      <c r="D707" t="s">
        <v>14</v>
      </c>
      <c r="E707" t="str">
        <f t="shared" si="11"/>
        <v>Not Backlog</v>
      </c>
      <c r="F707" t="s">
        <v>174</v>
      </c>
      <c r="G707" t="s">
        <v>34</v>
      </c>
      <c r="H707" t="s">
        <v>1589</v>
      </c>
      <c r="I707" t="str">
        <f>IF(Table2_1[[#This Row],[Order Status]]="Completed", IF(Table2_1[[#This Row],[Delays (min)]]&gt;10,"Delayed", "On Time"), IF(Table2_1[[#This Row],[Order Status]]="In Progress", IF(Table2_1[[#This Row],[Delays (min)]]&gt;10,"Delayed","In Progress"),""))</f>
        <v>Delayed</v>
      </c>
      <c r="J707">
        <v>206</v>
      </c>
      <c r="K707">
        <v>27</v>
      </c>
      <c r="L707" t="s">
        <v>28</v>
      </c>
      <c r="M707" cm="1">
        <f t="array" ref="M707">_xlfn.IFS(
  TRIM(L707)="positive", 3,
  TRIM(L707)="neutral", 2,
  TRIM(L707)="negative", 1
)</f>
        <v>1</v>
      </c>
      <c r="N707" t="s">
        <v>31</v>
      </c>
      <c r="O707" t="s">
        <v>19</v>
      </c>
      <c r="P707" t="s">
        <v>35</v>
      </c>
    </row>
    <row r="708" spans="1:16" x14ac:dyDescent="0.3">
      <c r="A708">
        <v>1707</v>
      </c>
      <c r="B708" t="s">
        <v>827</v>
      </c>
      <c r="C708" s="1">
        <v>45170.555555555555</v>
      </c>
      <c r="D708" t="s">
        <v>14</v>
      </c>
      <c r="E708" t="str">
        <f t="shared" si="11"/>
        <v>Not Backlog</v>
      </c>
      <c r="F708" t="s">
        <v>405</v>
      </c>
      <c r="G708" t="s">
        <v>34</v>
      </c>
      <c r="H708" t="s">
        <v>1590</v>
      </c>
      <c r="I708" t="str">
        <f>IF(Table2_1[[#This Row],[Order Status]]="Completed", IF(Table2_1[[#This Row],[Delays (min)]]&gt;10,"Delayed", "On Time"), IF(Table2_1[[#This Row],[Order Status]]="In Progress", IF(Table2_1[[#This Row],[Delays (min)]]&gt;10,"Delayed","In Progress"),""))</f>
        <v>Delayed</v>
      </c>
      <c r="J708">
        <v>120</v>
      </c>
      <c r="K708">
        <v>12</v>
      </c>
      <c r="L708" t="s">
        <v>28</v>
      </c>
      <c r="M708" cm="1">
        <f t="array" ref="M708">_xlfn.IFS(
  TRIM(L708)="positive", 3,
  TRIM(L708)="neutral", 2,
  TRIM(L708)="negative", 1
)</f>
        <v>1</v>
      </c>
      <c r="N708" t="s">
        <v>39</v>
      </c>
      <c r="O708" t="s">
        <v>19</v>
      </c>
      <c r="P708" t="s">
        <v>35</v>
      </c>
    </row>
    <row r="709" spans="1:16" x14ac:dyDescent="0.3">
      <c r="A709">
        <v>1708</v>
      </c>
      <c r="B709" t="s">
        <v>828</v>
      </c>
      <c r="C709" s="1">
        <v>45175.465277777781</v>
      </c>
      <c r="D709" t="s">
        <v>14</v>
      </c>
      <c r="E709" t="str">
        <f t="shared" si="11"/>
        <v>Not Backlog</v>
      </c>
      <c r="F709" t="s">
        <v>258</v>
      </c>
      <c r="G709" t="s">
        <v>34</v>
      </c>
      <c r="H709" t="s">
        <v>1588</v>
      </c>
      <c r="I709" t="str">
        <f>IF(Table2_1[[#This Row],[Order Status]]="Completed", IF(Table2_1[[#This Row],[Delays (min)]]&gt;10,"Delayed", "On Time"), IF(Table2_1[[#This Row],[Order Status]]="In Progress", IF(Table2_1[[#This Row],[Delays (min)]]&gt;10,"Delayed","In Progress"),""))</f>
        <v>Delayed</v>
      </c>
      <c r="J709">
        <v>114</v>
      </c>
      <c r="K709">
        <v>13</v>
      </c>
      <c r="L709" t="s">
        <v>23</v>
      </c>
      <c r="M709" cm="1">
        <f t="array" ref="M709">_xlfn.IFS(
  TRIM(L709)="positive", 3,
  TRIM(L709)="neutral", 2,
  TRIM(L709)="negative", 1
)</f>
        <v>3</v>
      </c>
      <c r="N709" t="s">
        <v>18</v>
      </c>
      <c r="O709" t="s">
        <v>48</v>
      </c>
      <c r="P709" t="s">
        <v>40</v>
      </c>
    </row>
    <row r="710" spans="1:16" x14ac:dyDescent="0.3">
      <c r="A710">
        <v>1709</v>
      </c>
      <c r="B710" t="s">
        <v>829</v>
      </c>
      <c r="C710" s="1">
        <v>45177.336111111108</v>
      </c>
      <c r="D710" t="s">
        <v>14</v>
      </c>
      <c r="E710" t="str">
        <f t="shared" si="11"/>
        <v>Not Backlog</v>
      </c>
      <c r="F710" t="s">
        <v>130</v>
      </c>
      <c r="G710" t="s">
        <v>34</v>
      </c>
      <c r="H710" t="s">
        <v>1590</v>
      </c>
      <c r="I710" t="str">
        <f>IF(Table2_1[[#This Row],[Order Status]]="Completed", IF(Table2_1[[#This Row],[Delays (min)]]&gt;10,"Delayed", "On Time"), IF(Table2_1[[#This Row],[Order Status]]="In Progress", IF(Table2_1[[#This Row],[Delays (min)]]&gt;10,"Delayed","In Progress"),""))</f>
        <v>On Time</v>
      </c>
      <c r="J710">
        <v>125</v>
      </c>
      <c r="K710">
        <v>4</v>
      </c>
      <c r="L710" t="s">
        <v>28</v>
      </c>
      <c r="M710" cm="1">
        <f t="array" ref="M710">_xlfn.IFS(
  TRIM(L710)="positive", 3,
  TRIM(L710)="neutral", 2,
  TRIM(L710)="negative", 1
)</f>
        <v>1</v>
      </c>
      <c r="N710" t="s">
        <v>18</v>
      </c>
      <c r="O710" t="s">
        <v>1591</v>
      </c>
      <c r="P710" t="s">
        <v>40</v>
      </c>
    </row>
    <row r="711" spans="1:16" x14ac:dyDescent="0.3">
      <c r="A711">
        <v>1710</v>
      </c>
      <c r="B711" t="s">
        <v>830</v>
      </c>
      <c r="C711" s="1">
        <v>45175.474999999999</v>
      </c>
      <c r="D711" t="s">
        <v>14</v>
      </c>
      <c r="E711" t="str">
        <f t="shared" si="11"/>
        <v>Not Backlog</v>
      </c>
      <c r="F711" t="s">
        <v>283</v>
      </c>
      <c r="G711" t="s">
        <v>27</v>
      </c>
      <c r="H711" t="s">
        <v>1588</v>
      </c>
      <c r="I711" t="str">
        <f>IF(Table2_1[[#This Row],[Order Status]]="Completed", IF(Table2_1[[#This Row],[Delays (min)]]&gt;10,"Delayed", "On Time"), IF(Table2_1[[#This Row],[Order Status]]="In Progress", IF(Table2_1[[#This Row],[Delays (min)]]&gt;10,"Delayed","In Progress"),""))</f>
        <v>Delayed</v>
      </c>
      <c r="J711">
        <v>194</v>
      </c>
      <c r="K711">
        <v>17</v>
      </c>
      <c r="L711" t="s">
        <v>23</v>
      </c>
      <c r="M711" cm="1">
        <f t="array" ref="M711">_xlfn.IFS(
  TRIM(L711)="positive", 3,
  TRIM(L711)="neutral", 2,
  TRIM(L711)="negative", 1
)</f>
        <v>3</v>
      </c>
      <c r="N711" t="s">
        <v>31</v>
      </c>
      <c r="O711" t="s">
        <v>19</v>
      </c>
      <c r="P711" t="s">
        <v>20</v>
      </c>
    </row>
    <row r="712" spans="1:16" x14ac:dyDescent="0.3">
      <c r="A712">
        <v>1711</v>
      </c>
      <c r="B712" t="s">
        <v>831</v>
      </c>
      <c r="C712" s="1">
        <v>45176.505555555559</v>
      </c>
      <c r="D712" t="s">
        <v>37</v>
      </c>
      <c r="E712" t="str">
        <f t="shared" si="11"/>
        <v>Not Backlog</v>
      </c>
      <c r="F712" t="s">
        <v>398</v>
      </c>
      <c r="G712" t="s">
        <v>27</v>
      </c>
      <c r="H712" t="s">
        <v>1586</v>
      </c>
      <c r="I712" t="str">
        <f>IF(Table2_1[[#This Row],[Order Status]]="Completed", IF(Table2_1[[#This Row],[Delays (min)]]&gt;10,"Delayed", "On Time"), IF(Table2_1[[#This Row],[Order Status]]="In Progress", IF(Table2_1[[#This Row],[Delays (min)]]&gt;10,"Delayed","In Progress"),""))</f>
        <v>In Progress</v>
      </c>
      <c r="J712">
        <v>151</v>
      </c>
      <c r="K712">
        <v>7</v>
      </c>
      <c r="L712" t="s">
        <v>28</v>
      </c>
      <c r="M712" cm="1">
        <f t="array" ref="M712">_xlfn.IFS(
  TRIM(L712)="positive", 3,
  TRIM(L712)="neutral", 2,
  TRIM(L712)="negative", 1
)</f>
        <v>1</v>
      </c>
      <c r="N712" t="s">
        <v>39</v>
      </c>
      <c r="O712" t="s">
        <v>19</v>
      </c>
      <c r="P712" t="s">
        <v>20</v>
      </c>
    </row>
    <row r="713" spans="1:16" x14ac:dyDescent="0.3">
      <c r="A713">
        <v>1712</v>
      </c>
      <c r="B713" t="s">
        <v>832</v>
      </c>
      <c r="C713" s="1">
        <v>45171.429166666669</v>
      </c>
      <c r="D713" t="s">
        <v>37</v>
      </c>
      <c r="E713" t="str">
        <f t="shared" si="11"/>
        <v>Backlog</v>
      </c>
      <c r="F713" t="s">
        <v>280</v>
      </c>
      <c r="G713" t="s">
        <v>34</v>
      </c>
      <c r="H713" t="s">
        <v>1586</v>
      </c>
      <c r="I713" t="str">
        <f>IF(Table2_1[[#This Row],[Order Status]]="Completed", IF(Table2_1[[#This Row],[Delays (min)]]&gt;10,"Delayed", "On Time"), IF(Table2_1[[#This Row],[Order Status]]="In Progress", IF(Table2_1[[#This Row],[Delays (min)]]&gt;10,"Delayed","In Progress"),""))</f>
        <v>Delayed</v>
      </c>
      <c r="J713">
        <v>195</v>
      </c>
      <c r="K713">
        <v>22</v>
      </c>
      <c r="L713" t="s">
        <v>23</v>
      </c>
      <c r="M713" cm="1">
        <f t="array" ref="M713">_xlfn.IFS(
  TRIM(L713)="positive", 3,
  TRIM(L713)="neutral", 2,
  TRIM(L713)="negative", 1
)</f>
        <v>3</v>
      </c>
      <c r="N713" t="s">
        <v>24</v>
      </c>
      <c r="O713" t="s">
        <v>48</v>
      </c>
      <c r="P713" t="s">
        <v>40</v>
      </c>
    </row>
    <row r="714" spans="1:16" x14ac:dyDescent="0.3">
      <c r="A714">
        <v>1713</v>
      </c>
      <c r="B714" t="s">
        <v>833</v>
      </c>
      <c r="C714" s="1">
        <v>45174.648611111108</v>
      </c>
      <c r="D714" t="s">
        <v>37</v>
      </c>
      <c r="E714" t="str">
        <f t="shared" si="11"/>
        <v>Not Backlog</v>
      </c>
      <c r="F714" t="s">
        <v>328</v>
      </c>
      <c r="G714" t="s">
        <v>27</v>
      </c>
      <c r="H714" t="s">
        <v>1587</v>
      </c>
      <c r="I714" t="str">
        <f>IF(Table2_1[[#This Row],[Order Status]]="Completed", IF(Table2_1[[#This Row],[Delays (min)]]&gt;10,"Delayed", "On Time"), IF(Table2_1[[#This Row],[Order Status]]="In Progress", IF(Table2_1[[#This Row],[Delays (min)]]&gt;10,"Delayed","In Progress"),""))</f>
        <v>In Progress</v>
      </c>
      <c r="J714">
        <v>204</v>
      </c>
      <c r="K714">
        <v>0</v>
      </c>
      <c r="L714" t="s">
        <v>23</v>
      </c>
      <c r="M714" cm="1">
        <f t="array" ref="M714">_xlfn.IFS(
  TRIM(L714)="positive", 3,
  TRIM(L714)="neutral", 2,
  TRIM(L714)="negative", 1
)</f>
        <v>3</v>
      </c>
      <c r="N714" t="s">
        <v>43</v>
      </c>
      <c r="O714" t="s">
        <v>48</v>
      </c>
      <c r="P714" t="s">
        <v>35</v>
      </c>
    </row>
    <row r="715" spans="1:16" x14ac:dyDescent="0.3">
      <c r="A715">
        <v>1714</v>
      </c>
      <c r="B715" t="s">
        <v>834</v>
      </c>
      <c r="C715" s="1">
        <v>45170.442361111112</v>
      </c>
      <c r="D715" t="s">
        <v>14</v>
      </c>
      <c r="E715" t="str">
        <f t="shared" si="11"/>
        <v>Not Backlog</v>
      </c>
      <c r="F715" t="s">
        <v>229</v>
      </c>
      <c r="G715" t="s">
        <v>16</v>
      </c>
      <c r="H715" t="s">
        <v>1589</v>
      </c>
      <c r="I715" t="str">
        <f>IF(Table2_1[[#This Row],[Order Status]]="Completed", IF(Table2_1[[#This Row],[Delays (min)]]&gt;10,"Delayed", "On Time"), IF(Table2_1[[#This Row],[Order Status]]="In Progress", IF(Table2_1[[#This Row],[Delays (min)]]&gt;10,"Delayed","In Progress"),""))</f>
        <v>Delayed</v>
      </c>
      <c r="J715">
        <v>150</v>
      </c>
      <c r="K715">
        <v>27</v>
      </c>
      <c r="L715" t="s">
        <v>28</v>
      </c>
      <c r="M715" cm="1">
        <f t="array" ref="M715">_xlfn.IFS(
  TRIM(L715)="positive", 3,
  TRIM(L715)="neutral", 2,
  TRIM(L715)="negative", 1
)</f>
        <v>1</v>
      </c>
      <c r="N715" t="s">
        <v>39</v>
      </c>
      <c r="O715" t="s">
        <v>1591</v>
      </c>
      <c r="P715" t="s">
        <v>20</v>
      </c>
    </row>
    <row r="716" spans="1:16" x14ac:dyDescent="0.3">
      <c r="A716">
        <v>1715</v>
      </c>
      <c r="B716" t="s">
        <v>835</v>
      </c>
      <c r="C716" s="1">
        <v>45172.445833333331</v>
      </c>
      <c r="D716" t="s">
        <v>37</v>
      </c>
      <c r="E716" t="str">
        <f t="shared" si="11"/>
        <v>Not Backlog</v>
      </c>
      <c r="F716" t="s">
        <v>121</v>
      </c>
      <c r="G716" t="s">
        <v>34</v>
      </c>
      <c r="H716" t="s">
        <v>1588</v>
      </c>
      <c r="I716" t="str">
        <f>IF(Table2_1[[#This Row],[Order Status]]="Completed", IF(Table2_1[[#This Row],[Delays (min)]]&gt;10,"Delayed", "On Time"), IF(Table2_1[[#This Row],[Order Status]]="In Progress", IF(Table2_1[[#This Row],[Delays (min)]]&gt;10,"Delayed","In Progress"),""))</f>
        <v>In Progress</v>
      </c>
      <c r="J716">
        <v>192</v>
      </c>
      <c r="K716">
        <v>7</v>
      </c>
      <c r="L716" t="s">
        <v>28</v>
      </c>
      <c r="M716" cm="1">
        <f t="array" ref="M716">_xlfn.IFS(
  TRIM(L716)="positive", 3,
  TRIM(L716)="neutral", 2,
  TRIM(L716)="negative", 1
)</f>
        <v>1</v>
      </c>
      <c r="N716" t="s">
        <v>39</v>
      </c>
      <c r="O716" t="s">
        <v>19</v>
      </c>
      <c r="P716" t="s">
        <v>40</v>
      </c>
    </row>
    <row r="717" spans="1:16" x14ac:dyDescent="0.3">
      <c r="A717">
        <v>1716</v>
      </c>
      <c r="B717" t="s">
        <v>836</v>
      </c>
      <c r="C717" s="1">
        <v>45173.493055555555</v>
      </c>
      <c r="D717" t="s">
        <v>14</v>
      </c>
      <c r="E717" t="str">
        <f t="shared" si="11"/>
        <v>Not Backlog</v>
      </c>
      <c r="F717" t="s">
        <v>146</v>
      </c>
      <c r="G717" t="s">
        <v>27</v>
      </c>
      <c r="H717" t="s">
        <v>1590</v>
      </c>
      <c r="I717" t="str">
        <f>IF(Table2_1[[#This Row],[Order Status]]="Completed", IF(Table2_1[[#This Row],[Delays (min)]]&gt;10,"Delayed", "On Time"), IF(Table2_1[[#This Row],[Order Status]]="In Progress", IF(Table2_1[[#This Row],[Delays (min)]]&gt;10,"Delayed","In Progress"),""))</f>
        <v>On Time</v>
      </c>
      <c r="J717">
        <v>218</v>
      </c>
      <c r="K717">
        <v>2</v>
      </c>
      <c r="L717" t="s">
        <v>23</v>
      </c>
      <c r="M717" cm="1">
        <f t="array" ref="M717">_xlfn.IFS(
  TRIM(L717)="positive", 3,
  TRIM(L717)="neutral", 2,
  TRIM(L717)="negative", 1
)</f>
        <v>3</v>
      </c>
      <c r="N717" t="s">
        <v>24</v>
      </c>
      <c r="O717" t="s">
        <v>19</v>
      </c>
      <c r="P717" t="s">
        <v>40</v>
      </c>
    </row>
    <row r="718" spans="1:16" x14ac:dyDescent="0.3">
      <c r="A718">
        <v>1717</v>
      </c>
      <c r="B718" t="s">
        <v>837</v>
      </c>
      <c r="C718" s="1">
        <v>45171.51458333333</v>
      </c>
      <c r="D718" t="s">
        <v>14</v>
      </c>
      <c r="E718" t="str">
        <f t="shared" si="11"/>
        <v>Not Backlog</v>
      </c>
      <c r="F718" t="s">
        <v>226</v>
      </c>
      <c r="G718" t="s">
        <v>27</v>
      </c>
      <c r="H718" t="s">
        <v>1590</v>
      </c>
      <c r="I718" t="str">
        <f>IF(Table2_1[[#This Row],[Order Status]]="Completed", IF(Table2_1[[#This Row],[Delays (min)]]&gt;10,"Delayed", "On Time"), IF(Table2_1[[#This Row],[Order Status]]="In Progress", IF(Table2_1[[#This Row],[Delays (min)]]&gt;10,"Delayed","In Progress"),""))</f>
        <v>Delayed</v>
      </c>
      <c r="J718">
        <v>161</v>
      </c>
      <c r="K718">
        <v>24</v>
      </c>
      <c r="L718" t="s">
        <v>23</v>
      </c>
      <c r="M718" cm="1">
        <f t="array" ref="M718">_xlfn.IFS(
  TRIM(L718)="positive", 3,
  TRIM(L718)="neutral", 2,
  TRIM(L718)="negative", 1
)</f>
        <v>3</v>
      </c>
      <c r="N718" t="s">
        <v>31</v>
      </c>
      <c r="O718" t="s">
        <v>48</v>
      </c>
      <c r="P718" t="s">
        <v>20</v>
      </c>
    </row>
    <row r="719" spans="1:16" x14ac:dyDescent="0.3">
      <c r="A719">
        <v>1718</v>
      </c>
      <c r="B719" t="s">
        <v>838</v>
      </c>
      <c r="C719" s="1">
        <v>45170.375</v>
      </c>
      <c r="D719" t="s">
        <v>14</v>
      </c>
      <c r="E719" t="str">
        <f t="shared" si="11"/>
        <v>Not Backlog</v>
      </c>
      <c r="F719" t="s">
        <v>240</v>
      </c>
      <c r="G719" t="s">
        <v>16</v>
      </c>
      <c r="H719" t="s">
        <v>1586</v>
      </c>
      <c r="I719" t="str">
        <f>IF(Table2_1[[#This Row],[Order Status]]="Completed", IF(Table2_1[[#This Row],[Delays (min)]]&gt;10,"Delayed", "On Time"), IF(Table2_1[[#This Row],[Order Status]]="In Progress", IF(Table2_1[[#This Row],[Delays (min)]]&gt;10,"Delayed","In Progress"),""))</f>
        <v>On Time</v>
      </c>
      <c r="J719">
        <v>90</v>
      </c>
      <c r="K719">
        <v>9</v>
      </c>
      <c r="L719" t="s">
        <v>17</v>
      </c>
      <c r="M719" cm="1">
        <f t="array" ref="M719">_xlfn.IFS(
  TRIM(L719)="positive", 3,
  TRIM(L719)="neutral", 2,
  TRIM(L719)="negative", 1
)</f>
        <v>2</v>
      </c>
      <c r="N719" t="s">
        <v>39</v>
      </c>
      <c r="O719" t="s">
        <v>1591</v>
      </c>
      <c r="P719" t="s">
        <v>20</v>
      </c>
    </row>
    <row r="720" spans="1:16" x14ac:dyDescent="0.3">
      <c r="A720">
        <v>1719</v>
      </c>
      <c r="B720" t="s">
        <v>839</v>
      </c>
      <c r="C720" s="1">
        <v>45176.361805555556</v>
      </c>
      <c r="D720" t="s">
        <v>14</v>
      </c>
      <c r="E720" t="str">
        <f t="shared" si="11"/>
        <v>Not Backlog</v>
      </c>
      <c r="F720" t="s">
        <v>164</v>
      </c>
      <c r="G720" t="s">
        <v>27</v>
      </c>
      <c r="H720" t="s">
        <v>1588</v>
      </c>
      <c r="I720" t="str">
        <f>IF(Table2_1[[#This Row],[Order Status]]="Completed", IF(Table2_1[[#This Row],[Delays (min)]]&gt;10,"Delayed", "On Time"), IF(Table2_1[[#This Row],[Order Status]]="In Progress", IF(Table2_1[[#This Row],[Delays (min)]]&gt;10,"Delayed","In Progress"),""))</f>
        <v>Delayed</v>
      </c>
      <c r="J720">
        <v>209</v>
      </c>
      <c r="K720">
        <v>21</v>
      </c>
      <c r="L720" t="s">
        <v>23</v>
      </c>
      <c r="M720" cm="1">
        <f t="array" ref="M720">_xlfn.IFS(
  TRIM(L720)="positive", 3,
  TRIM(L720)="neutral", 2,
  TRIM(L720)="negative", 1
)</f>
        <v>3</v>
      </c>
      <c r="N720" t="s">
        <v>43</v>
      </c>
      <c r="O720" t="s">
        <v>1591</v>
      </c>
      <c r="P720" t="s">
        <v>40</v>
      </c>
    </row>
    <row r="721" spans="1:16" x14ac:dyDescent="0.3">
      <c r="A721">
        <v>1720</v>
      </c>
      <c r="B721" t="s">
        <v>840</v>
      </c>
      <c r="C721" s="1">
        <v>45173.348611111112</v>
      </c>
      <c r="D721" t="s">
        <v>14</v>
      </c>
      <c r="E721" t="str">
        <f t="shared" si="11"/>
        <v>Not Backlog</v>
      </c>
      <c r="F721" t="s">
        <v>121</v>
      </c>
      <c r="G721" t="s">
        <v>16</v>
      </c>
      <c r="H721" t="s">
        <v>1589</v>
      </c>
      <c r="I721" t="str">
        <f>IF(Table2_1[[#This Row],[Order Status]]="Completed", IF(Table2_1[[#This Row],[Delays (min)]]&gt;10,"Delayed", "On Time"), IF(Table2_1[[#This Row],[Order Status]]="In Progress", IF(Table2_1[[#This Row],[Delays (min)]]&gt;10,"Delayed","In Progress"),""))</f>
        <v>On Time</v>
      </c>
      <c r="J721">
        <v>148</v>
      </c>
      <c r="K721">
        <v>1</v>
      </c>
      <c r="L721" t="s">
        <v>28</v>
      </c>
      <c r="M721" cm="1">
        <f t="array" ref="M721">_xlfn.IFS(
  TRIM(L721)="positive", 3,
  TRIM(L721)="neutral", 2,
  TRIM(L721)="negative", 1
)</f>
        <v>1</v>
      </c>
      <c r="N721" t="s">
        <v>43</v>
      </c>
      <c r="O721" t="s">
        <v>48</v>
      </c>
      <c r="P721" t="s">
        <v>35</v>
      </c>
    </row>
    <row r="722" spans="1:16" x14ac:dyDescent="0.3">
      <c r="A722">
        <v>1721</v>
      </c>
      <c r="B722" t="s">
        <v>701</v>
      </c>
      <c r="C722" s="1">
        <v>45176.361111111109</v>
      </c>
      <c r="D722" t="s">
        <v>14</v>
      </c>
      <c r="E722" t="str">
        <f t="shared" si="11"/>
        <v>Not Backlog</v>
      </c>
      <c r="F722" t="s">
        <v>73</v>
      </c>
      <c r="G722" t="s">
        <v>27</v>
      </c>
      <c r="H722" t="s">
        <v>1587</v>
      </c>
      <c r="I722" t="str">
        <f>IF(Table2_1[[#This Row],[Order Status]]="Completed", IF(Table2_1[[#This Row],[Delays (min)]]&gt;10,"Delayed", "On Time"), IF(Table2_1[[#This Row],[Order Status]]="In Progress", IF(Table2_1[[#This Row],[Delays (min)]]&gt;10,"Delayed","In Progress"),""))</f>
        <v>Delayed</v>
      </c>
      <c r="J722">
        <v>90</v>
      </c>
      <c r="K722">
        <v>24</v>
      </c>
      <c r="L722" t="s">
        <v>23</v>
      </c>
      <c r="M722" cm="1">
        <f t="array" ref="M722">_xlfn.IFS(
  TRIM(L722)="positive", 3,
  TRIM(L722)="neutral", 2,
  TRIM(L722)="negative", 1
)</f>
        <v>3</v>
      </c>
      <c r="N722" t="s">
        <v>31</v>
      </c>
      <c r="O722" t="s">
        <v>19</v>
      </c>
      <c r="P722" t="s">
        <v>40</v>
      </c>
    </row>
    <row r="723" spans="1:16" x14ac:dyDescent="0.3">
      <c r="A723">
        <v>1722</v>
      </c>
      <c r="B723" t="s">
        <v>841</v>
      </c>
      <c r="C723" s="1">
        <v>45173.677777777775</v>
      </c>
      <c r="D723" t="s">
        <v>14</v>
      </c>
      <c r="E723" t="str">
        <f t="shared" si="11"/>
        <v>Not Backlog</v>
      </c>
      <c r="F723" t="s">
        <v>42</v>
      </c>
      <c r="G723" t="s">
        <v>27</v>
      </c>
      <c r="H723" t="s">
        <v>1587</v>
      </c>
      <c r="I723" t="str">
        <f>IF(Table2_1[[#This Row],[Order Status]]="Completed", IF(Table2_1[[#This Row],[Delays (min)]]&gt;10,"Delayed", "On Time"), IF(Table2_1[[#This Row],[Order Status]]="In Progress", IF(Table2_1[[#This Row],[Delays (min)]]&gt;10,"Delayed","In Progress"),""))</f>
        <v>Delayed</v>
      </c>
      <c r="J723">
        <v>190</v>
      </c>
      <c r="K723">
        <v>16</v>
      </c>
      <c r="L723" t="s">
        <v>28</v>
      </c>
      <c r="M723" cm="1">
        <f t="array" ref="M723">_xlfn.IFS(
  TRIM(L723)="positive", 3,
  TRIM(L723)="neutral", 2,
  TRIM(L723)="negative", 1
)</f>
        <v>1</v>
      </c>
      <c r="N723" t="s">
        <v>31</v>
      </c>
      <c r="O723" t="s">
        <v>48</v>
      </c>
      <c r="P723" t="s">
        <v>20</v>
      </c>
    </row>
    <row r="724" spans="1:16" x14ac:dyDescent="0.3">
      <c r="A724">
        <v>1723</v>
      </c>
      <c r="B724" t="s">
        <v>842</v>
      </c>
      <c r="C724" s="1">
        <v>45171.339583333334</v>
      </c>
      <c r="D724" t="s">
        <v>37</v>
      </c>
      <c r="E724" t="str">
        <f t="shared" si="11"/>
        <v>Not Backlog</v>
      </c>
      <c r="F724" t="s">
        <v>30</v>
      </c>
      <c r="G724" t="s">
        <v>16</v>
      </c>
      <c r="H724" t="s">
        <v>1587</v>
      </c>
      <c r="I724" t="str">
        <f>IF(Table2_1[[#This Row],[Order Status]]="Completed", IF(Table2_1[[#This Row],[Delays (min)]]&gt;10,"Delayed", "On Time"), IF(Table2_1[[#This Row],[Order Status]]="In Progress", IF(Table2_1[[#This Row],[Delays (min)]]&gt;10,"Delayed","In Progress"),""))</f>
        <v>In Progress</v>
      </c>
      <c r="J724">
        <v>112</v>
      </c>
      <c r="K724">
        <v>1</v>
      </c>
      <c r="L724" t="s">
        <v>28</v>
      </c>
      <c r="M724" cm="1">
        <f t="array" ref="M724">_xlfn.IFS(
  TRIM(L724)="positive", 3,
  TRIM(L724)="neutral", 2,
  TRIM(L724)="negative", 1
)</f>
        <v>1</v>
      </c>
      <c r="N724" t="s">
        <v>31</v>
      </c>
      <c r="O724" t="s">
        <v>48</v>
      </c>
      <c r="P724" t="s">
        <v>20</v>
      </c>
    </row>
    <row r="725" spans="1:16" x14ac:dyDescent="0.3">
      <c r="A725">
        <v>1724</v>
      </c>
      <c r="B725" t="s">
        <v>843</v>
      </c>
      <c r="C725" s="1">
        <v>45176.39166666667</v>
      </c>
      <c r="D725" t="s">
        <v>37</v>
      </c>
      <c r="E725" t="str">
        <f t="shared" si="11"/>
        <v>Backlog</v>
      </c>
      <c r="F725" t="s">
        <v>463</v>
      </c>
      <c r="G725" t="s">
        <v>34</v>
      </c>
      <c r="H725" t="s">
        <v>1586</v>
      </c>
      <c r="I725" t="str">
        <f>IF(Table2_1[[#This Row],[Order Status]]="Completed", IF(Table2_1[[#This Row],[Delays (min)]]&gt;10,"Delayed", "On Time"), IF(Table2_1[[#This Row],[Order Status]]="In Progress", IF(Table2_1[[#This Row],[Delays (min)]]&gt;10,"Delayed","In Progress"),""))</f>
        <v>Delayed</v>
      </c>
      <c r="J725">
        <v>96</v>
      </c>
      <c r="K725">
        <v>20</v>
      </c>
      <c r="L725" t="s">
        <v>28</v>
      </c>
      <c r="M725" cm="1">
        <f t="array" ref="M725">_xlfn.IFS(
  TRIM(L725)="positive", 3,
  TRIM(L725)="neutral", 2,
  TRIM(L725)="negative", 1
)</f>
        <v>1</v>
      </c>
      <c r="N725" t="s">
        <v>31</v>
      </c>
      <c r="O725" t="s">
        <v>1591</v>
      </c>
      <c r="P725" t="s">
        <v>40</v>
      </c>
    </row>
    <row r="726" spans="1:16" x14ac:dyDescent="0.3">
      <c r="A726">
        <v>1725</v>
      </c>
      <c r="B726" t="s">
        <v>844</v>
      </c>
      <c r="C726" s="1">
        <v>45172.634722222225</v>
      </c>
      <c r="D726" t="s">
        <v>14</v>
      </c>
      <c r="E726" t="str">
        <f t="shared" si="11"/>
        <v>Not Backlog</v>
      </c>
      <c r="F726" t="s">
        <v>177</v>
      </c>
      <c r="G726" t="s">
        <v>16</v>
      </c>
      <c r="H726" t="s">
        <v>1589</v>
      </c>
      <c r="I726" t="str">
        <f>IF(Table2_1[[#This Row],[Order Status]]="Completed", IF(Table2_1[[#This Row],[Delays (min)]]&gt;10,"Delayed", "On Time"), IF(Table2_1[[#This Row],[Order Status]]="In Progress", IF(Table2_1[[#This Row],[Delays (min)]]&gt;10,"Delayed","In Progress"),""))</f>
        <v>Delayed</v>
      </c>
      <c r="J726">
        <v>60</v>
      </c>
      <c r="K726">
        <v>20</v>
      </c>
      <c r="L726" t="s">
        <v>28</v>
      </c>
      <c r="M726" cm="1">
        <f t="array" ref="M726">_xlfn.IFS(
  TRIM(L726)="positive", 3,
  TRIM(L726)="neutral", 2,
  TRIM(L726)="negative", 1
)</f>
        <v>1</v>
      </c>
      <c r="N726" t="s">
        <v>43</v>
      </c>
      <c r="O726" t="s">
        <v>19</v>
      </c>
      <c r="P726" t="s">
        <v>35</v>
      </c>
    </row>
    <row r="727" spans="1:16" x14ac:dyDescent="0.3">
      <c r="A727">
        <v>1726</v>
      </c>
      <c r="B727" t="s">
        <v>845</v>
      </c>
      <c r="C727" s="1">
        <v>45175.345833333333</v>
      </c>
      <c r="D727" t="s">
        <v>14</v>
      </c>
      <c r="E727" t="str">
        <f t="shared" si="11"/>
        <v>Not Backlog</v>
      </c>
      <c r="F727" t="s">
        <v>192</v>
      </c>
      <c r="G727" t="s">
        <v>34</v>
      </c>
      <c r="H727" t="s">
        <v>1590</v>
      </c>
      <c r="I727" t="str">
        <f>IF(Table2_1[[#This Row],[Order Status]]="Completed", IF(Table2_1[[#This Row],[Delays (min)]]&gt;10,"Delayed", "On Time"), IF(Table2_1[[#This Row],[Order Status]]="In Progress", IF(Table2_1[[#This Row],[Delays (min)]]&gt;10,"Delayed","In Progress"),""))</f>
        <v>Delayed</v>
      </c>
      <c r="J727">
        <v>153</v>
      </c>
      <c r="K727">
        <v>26</v>
      </c>
      <c r="L727" t="s">
        <v>28</v>
      </c>
      <c r="M727" cm="1">
        <f t="array" ref="M727">_xlfn.IFS(
  TRIM(L727)="positive", 3,
  TRIM(L727)="neutral", 2,
  TRIM(L727)="negative", 1
)</f>
        <v>1</v>
      </c>
      <c r="N727" t="s">
        <v>24</v>
      </c>
      <c r="O727" t="s">
        <v>19</v>
      </c>
      <c r="P727" t="s">
        <v>20</v>
      </c>
    </row>
    <row r="728" spans="1:16" x14ac:dyDescent="0.3">
      <c r="A728">
        <v>1727</v>
      </c>
      <c r="B728" t="s">
        <v>846</v>
      </c>
      <c r="C728" s="1">
        <v>45177.63958333333</v>
      </c>
      <c r="D728" t="s">
        <v>37</v>
      </c>
      <c r="E728" t="str">
        <f t="shared" si="11"/>
        <v>Backlog</v>
      </c>
      <c r="F728" t="s">
        <v>369</v>
      </c>
      <c r="G728" t="s">
        <v>16</v>
      </c>
      <c r="H728" t="s">
        <v>1586</v>
      </c>
      <c r="I728" t="str">
        <f>IF(Table2_1[[#This Row],[Order Status]]="Completed", IF(Table2_1[[#This Row],[Delays (min)]]&gt;10,"Delayed", "On Time"), IF(Table2_1[[#This Row],[Order Status]]="In Progress", IF(Table2_1[[#This Row],[Delays (min)]]&gt;10,"Delayed","In Progress"),""))</f>
        <v>Delayed</v>
      </c>
      <c r="J728">
        <v>237</v>
      </c>
      <c r="K728">
        <v>19</v>
      </c>
      <c r="L728" t="s">
        <v>23</v>
      </c>
      <c r="M728" cm="1">
        <f t="array" ref="M728">_xlfn.IFS(
  TRIM(L728)="positive", 3,
  TRIM(L728)="neutral", 2,
  TRIM(L728)="negative", 1
)</f>
        <v>3</v>
      </c>
      <c r="N728" t="s">
        <v>39</v>
      </c>
      <c r="O728" t="s">
        <v>1591</v>
      </c>
      <c r="P728" t="s">
        <v>20</v>
      </c>
    </row>
    <row r="729" spans="1:16" x14ac:dyDescent="0.3">
      <c r="A729">
        <v>1728</v>
      </c>
      <c r="B729" t="s">
        <v>847</v>
      </c>
      <c r="C729" s="1">
        <v>45172.57916666667</v>
      </c>
      <c r="D729" t="s">
        <v>14</v>
      </c>
      <c r="E729" t="str">
        <f t="shared" si="11"/>
        <v>Not Backlog</v>
      </c>
      <c r="F729" t="s">
        <v>121</v>
      </c>
      <c r="G729" t="s">
        <v>27</v>
      </c>
      <c r="H729" t="s">
        <v>1589</v>
      </c>
      <c r="I729" t="str">
        <f>IF(Table2_1[[#This Row],[Order Status]]="Completed", IF(Table2_1[[#This Row],[Delays (min)]]&gt;10,"Delayed", "On Time"), IF(Table2_1[[#This Row],[Order Status]]="In Progress", IF(Table2_1[[#This Row],[Delays (min)]]&gt;10,"Delayed","In Progress"),""))</f>
        <v>Delayed</v>
      </c>
      <c r="J729">
        <v>203</v>
      </c>
      <c r="K729">
        <v>16</v>
      </c>
      <c r="L729" t="s">
        <v>28</v>
      </c>
      <c r="M729" cm="1">
        <f t="array" ref="M729">_xlfn.IFS(
  TRIM(L729)="positive", 3,
  TRIM(L729)="neutral", 2,
  TRIM(L729)="negative", 1
)</f>
        <v>1</v>
      </c>
      <c r="N729" t="s">
        <v>18</v>
      </c>
      <c r="O729" t="s">
        <v>1591</v>
      </c>
      <c r="P729" t="s">
        <v>35</v>
      </c>
    </row>
    <row r="730" spans="1:16" x14ac:dyDescent="0.3">
      <c r="A730">
        <v>1729</v>
      </c>
      <c r="B730" t="s">
        <v>848</v>
      </c>
      <c r="C730" s="1">
        <v>45176.381944444445</v>
      </c>
      <c r="D730" t="s">
        <v>37</v>
      </c>
      <c r="E730" t="str">
        <f t="shared" si="11"/>
        <v>Backlog</v>
      </c>
      <c r="F730" t="s">
        <v>45</v>
      </c>
      <c r="G730" t="s">
        <v>34</v>
      </c>
      <c r="H730" t="s">
        <v>1589</v>
      </c>
      <c r="I730" t="str">
        <f>IF(Table2_1[[#This Row],[Order Status]]="Completed", IF(Table2_1[[#This Row],[Delays (min)]]&gt;10,"Delayed", "On Time"), IF(Table2_1[[#This Row],[Order Status]]="In Progress", IF(Table2_1[[#This Row],[Delays (min)]]&gt;10,"Delayed","In Progress"),""))</f>
        <v>Delayed</v>
      </c>
      <c r="J730">
        <v>206</v>
      </c>
      <c r="K730">
        <v>20</v>
      </c>
      <c r="L730" t="s">
        <v>28</v>
      </c>
      <c r="M730" cm="1">
        <f t="array" ref="M730">_xlfn.IFS(
  TRIM(L730)="positive", 3,
  TRIM(L730)="neutral", 2,
  TRIM(L730)="negative", 1
)</f>
        <v>1</v>
      </c>
      <c r="N730" t="s">
        <v>24</v>
      </c>
      <c r="O730" t="s">
        <v>19</v>
      </c>
      <c r="P730" t="s">
        <v>35</v>
      </c>
    </row>
    <row r="731" spans="1:16" x14ac:dyDescent="0.3">
      <c r="A731">
        <v>1730</v>
      </c>
      <c r="B731" t="s">
        <v>849</v>
      </c>
      <c r="C731" s="1">
        <v>45176.506944444445</v>
      </c>
      <c r="D731" t="s">
        <v>14</v>
      </c>
      <c r="E731" t="str">
        <f t="shared" si="11"/>
        <v>Not Backlog</v>
      </c>
      <c r="F731" t="s">
        <v>265</v>
      </c>
      <c r="G731" t="s">
        <v>16</v>
      </c>
      <c r="H731" t="s">
        <v>1588</v>
      </c>
      <c r="I731" t="str">
        <f>IF(Table2_1[[#This Row],[Order Status]]="Completed", IF(Table2_1[[#This Row],[Delays (min)]]&gt;10,"Delayed", "On Time"), IF(Table2_1[[#This Row],[Order Status]]="In Progress", IF(Table2_1[[#This Row],[Delays (min)]]&gt;10,"Delayed","In Progress"),""))</f>
        <v>Delayed</v>
      </c>
      <c r="J731">
        <v>138</v>
      </c>
      <c r="K731">
        <v>14</v>
      </c>
      <c r="L731" t="s">
        <v>23</v>
      </c>
      <c r="M731" cm="1">
        <f t="array" ref="M731">_xlfn.IFS(
  TRIM(L731)="positive", 3,
  TRIM(L731)="neutral", 2,
  TRIM(L731)="negative", 1
)</f>
        <v>3</v>
      </c>
      <c r="N731" t="s">
        <v>31</v>
      </c>
      <c r="O731" t="s">
        <v>48</v>
      </c>
      <c r="P731" t="s">
        <v>35</v>
      </c>
    </row>
    <row r="732" spans="1:16" x14ac:dyDescent="0.3">
      <c r="A732">
        <v>1731</v>
      </c>
      <c r="B732" t="s">
        <v>850</v>
      </c>
      <c r="C732" s="1">
        <v>45173.343055555553</v>
      </c>
      <c r="D732" t="s">
        <v>37</v>
      </c>
      <c r="E732" t="str">
        <f t="shared" si="11"/>
        <v>Backlog</v>
      </c>
      <c r="F732" t="s">
        <v>138</v>
      </c>
      <c r="G732" t="s">
        <v>34</v>
      </c>
      <c r="H732" t="s">
        <v>1589</v>
      </c>
      <c r="I732" t="str">
        <f>IF(Table2_1[[#This Row],[Order Status]]="Completed", IF(Table2_1[[#This Row],[Delays (min)]]&gt;10,"Delayed", "On Time"), IF(Table2_1[[#This Row],[Order Status]]="In Progress", IF(Table2_1[[#This Row],[Delays (min)]]&gt;10,"Delayed","In Progress"),""))</f>
        <v>Delayed</v>
      </c>
      <c r="J732">
        <v>121</v>
      </c>
      <c r="K732">
        <v>22</v>
      </c>
      <c r="L732" t="s">
        <v>28</v>
      </c>
      <c r="M732" cm="1">
        <f t="array" ref="M732">_xlfn.IFS(
  TRIM(L732)="positive", 3,
  TRIM(L732)="neutral", 2,
  TRIM(L732)="negative", 1
)</f>
        <v>1</v>
      </c>
      <c r="N732" t="s">
        <v>24</v>
      </c>
      <c r="O732" t="s">
        <v>48</v>
      </c>
      <c r="P732" t="s">
        <v>20</v>
      </c>
    </row>
    <row r="733" spans="1:16" x14ac:dyDescent="0.3">
      <c r="A733">
        <v>1732</v>
      </c>
      <c r="B733" t="s">
        <v>851</v>
      </c>
      <c r="C733" s="1">
        <v>45172.612500000003</v>
      </c>
      <c r="D733" t="s">
        <v>14</v>
      </c>
      <c r="E733" t="str">
        <f t="shared" si="11"/>
        <v>Not Backlog</v>
      </c>
      <c r="F733" t="s">
        <v>276</v>
      </c>
      <c r="G733" t="s">
        <v>16</v>
      </c>
      <c r="H733" t="s">
        <v>1590</v>
      </c>
      <c r="I733" t="str">
        <f>IF(Table2_1[[#This Row],[Order Status]]="Completed", IF(Table2_1[[#This Row],[Delays (min)]]&gt;10,"Delayed", "On Time"), IF(Table2_1[[#This Row],[Order Status]]="In Progress", IF(Table2_1[[#This Row],[Delays (min)]]&gt;10,"Delayed","In Progress"),""))</f>
        <v>On Time</v>
      </c>
      <c r="J733">
        <v>204</v>
      </c>
      <c r="K733">
        <v>3</v>
      </c>
      <c r="L733" t="s">
        <v>28</v>
      </c>
      <c r="M733" cm="1">
        <f t="array" ref="M733">_xlfn.IFS(
  TRIM(L733)="positive", 3,
  TRIM(L733)="neutral", 2,
  TRIM(L733)="negative", 1
)</f>
        <v>1</v>
      </c>
      <c r="N733" t="s">
        <v>18</v>
      </c>
      <c r="O733" t="s">
        <v>1591</v>
      </c>
      <c r="P733" t="s">
        <v>40</v>
      </c>
    </row>
    <row r="734" spans="1:16" x14ac:dyDescent="0.3">
      <c r="A734">
        <v>1733</v>
      </c>
      <c r="B734" t="s">
        <v>852</v>
      </c>
      <c r="C734" s="1">
        <v>45172.37222222222</v>
      </c>
      <c r="D734" t="s">
        <v>14</v>
      </c>
      <c r="E734" t="str">
        <f t="shared" si="11"/>
        <v>Not Backlog</v>
      </c>
      <c r="F734" t="s">
        <v>33</v>
      </c>
      <c r="G734" t="s">
        <v>34</v>
      </c>
      <c r="H734" t="s">
        <v>1587</v>
      </c>
      <c r="I734" t="str">
        <f>IF(Table2_1[[#This Row],[Order Status]]="Completed", IF(Table2_1[[#This Row],[Delays (min)]]&gt;10,"Delayed", "On Time"), IF(Table2_1[[#This Row],[Order Status]]="In Progress", IF(Table2_1[[#This Row],[Delays (min)]]&gt;10,"Delayed","In Progress"),""))</f>
        <v>Delayed</v>
      </c>
      <c r="J734">
        <v>137</v>
      </c>
      <c r="K734">
        <v>24</v>
      </c>
      <c r="L734" t="s">
        <v>28</v>
      </c>
      <c r="M734" cm="1">
        <f t="array" ref="M734">_xlfn.IFS(
  TRIM(L734)="positive", 3,
  TRIM(L734)="neutral", 2,
  TRIM(L734)="negative", 1
)</f>
        <v>1</v>
      </c>
      <c r="N734" t="s">
        <v>43</v>
      </c>
      <c r="O734" t="s">
        <v>19</v>
      </c>
      <c r="P734" t="s">
        <v>35</v>
      </c>
    </row>
    <row r="735" spans="1:16" x14ac:dyDescent="0.3">
      <c r="A735">
        <v>1734</v>
      </c>
      <c r="B735" t="s">
        <v>853</v>
      </c>
      <c r="C735" s="1">
        <v>45175.640972222223</v>
      </c>
      <c r="D735" t="s">
        <v>37</v>
      </c>
      <c r="E735" t="str">
        <f t="shared" si="11"/>
        <v>Not Backlog</v>
      </c>
      <c r="F735" t="s">
        <v>42</v>
      </c>
      <c r="G735" t="s">
        <v>34</v>
      </c>
      <c r="H735" t="s">
        <v>1588</v>
      </c>
      <c r="I735" t="str">
        <f>IF(Table2_1[[#This Row],[Order Status]]="Completed", IF(Table2_1[[#This Row],[Delays (min)]]&gt;10,"Delayed", "On Time"), IF(Table2_1[[#This Row],[Order Status]]="In Progress", IF(Table2_1[[#This Row],[Delays (min)]]&gt;10,"Delayed","In Progress"),""))</f>
        <v>In Progress</v>
      </c>
      <c r="J735">
        <v>196</v>
      </c>
      <c r="K735">
        <v>5</v>
      </c>
      <c r="L735" t="s">
        <v>17</v>
      </c>
      <c r="M735" cm="1">
        <f t="array" ref="M735">_xlfn.IFS(
  TRIM(L735)="positive", 3,
  TRIM(L735)="neutral", 2,
  TRIM(L735)="negative", 1
)</f>
        <v>2</v>
      </c>
      <c r="N735" t="s">
        <v>18</v>
      </c>
      <c r="O735" t="s">
        <v>48</v>
      </c>
      <c r="P735" t="s">
        <v>40</v>
      </c>
    </row>
    <row r="736" spans="1:16" x14ac:dyDescent="0.3">
      <c r="A736">
        <v>1735</v>
      </c>
      <c r="B736" t="s">
        <v>854</v>
      </c>
      <c r="C736" s="1">
        <v>45171.674305555556</v>
      </c>
      <c r="D736" t="s">
        <v>37</v>
      </c>
      <c r="E736" t="str">
        <f t="shared" si="11"/>
        <v>Not Backlog</v>
      </c>
      <c r="F736" t="s">
        <v>272</v>
      </c>
      <c r="G736" t="s">
        <v>16</v>
      </c>
      <c r="H736" t="s">
        <v>1589</v>
      </c>
      <c r="I736" t="str">
        <f>IF(Table2_1[[#This Row],[Order Status]]="Completed", IF(Table2_1[[#This Row],[Delays (min)]]&gt;10,"Delayed", "On Time"), IF(Table2_1[[#This Row],[Order Status]]="In Progress", IF(Table2_1[[#This Row],[Delays (min)]]&gt;10,"Delayed","In Progress"),""))</f>
        <v>In Progress</v>
      </c>
      <c r="J736">
        <v>228</v>
      </c>
      <c r="K736">
        <v>1</v>
      </c>
      <c r="L736" t="s">
        <v>17</v>
      </c>
      <c r="M736" cm="1">
        <f t="array" ref="M736">_xlfn.IFS(
  TRIM(L736)="positive", 3,
  TRIM(L736)="neutral", 2,
  TRIM(L736)="negative", 1
)</f>
        <v>2</v>
      </c>
      <c r="N736" t="s">
        <v>24</v>
      </c>
      <c r="O736" t="s">
        <v>1591</v>
      </c>
      <c r="P736" t="s">
        <v>40</v>
      </c>
    </row>
    <row r="737" spans="1:16" x14ac:dyDescent="0.3">
      <c r="A737">
        <v>1736</v>
      </c>
      <c r="B737" t="s">
        <v>855</v>
      </c>
      <c r="C737" s="1">
        <v>45177.520138888889</v>
      </c>
      <c r="D737" t="s">
        <v>37</v>
      </c>
      <c r="E737" t="str">
        <f t="shared" si="11"/>
        <v>Backlog</v>
      </c>
      <c r="F737" t="s">
        <v>52</v>
      </c>
      <c r="G737" t="s">
        <v>16</v>
      </c>
      <c r="H737" t="s">
        <v>1590</v>
      </c>
      <c r="I737" t="str">
        <f>IF(Table2_1[[#This Row],[Order Status]]="Completed", IF(Table2_1[[#This Row],[Delays (min)]]&gt;10,"Delayed", "On Time"), IF(Table2_1[[#This Row],[Order Status]]="In Progress", IF(Table2_1[[#This Row],[Delays (min)]]&gt;10,"Delayed","In Progress"),""))</f>
        <v>Delayed</v>
      </c>
      <c r="J737">
        <v>100</v>
      </c>
      <c r="K737">
        <v>26</v>
      </c>
      <c r="L737" t="s">
        <v>17</v>
      </c>
      <c r="M737" cm="1">
        <f t="array" ref="M737">_xlfn.IFS(
  TRIM(L737)="positive", 3,
  TRIM(L737)="neutral", 2,
  TRIM(L737)="negative", 1
)</f>
        <v>2</v>
      </c>
      <c r="N737" t="s">
        <v>18</v>
      </c>
      <c r="O737" t="s">
        <v>48</v>
      </c>
      <c r="P737" t="s">
        <v>40</v>
      </c>
    </row>
    <row r="738" spans="1:16" x14ac:dyDescent="0.3">
      <c r="A738">
        <v>1737</v>
      </c>
      <c r="B738" t="s">
        <v>856</v>
      </c>
      <c r="C738" s="1">
        <v>45172.363888888889</v>
      </c>
      <c r="D738" t="s">
        <v>37</v>
      </c>
      <c r="E738" t="str">
        <f t="shared" si="11"/>
        <v>Backlog</v>
      </c>
      <c r="F738" t="s">
        <v>369</v>
      </c>
      <c r="G738" t="s">
        <v>27</v>
      </c>
      <c r="H738" t="s">
        <v>1589</v>
      </c>
      <c r="I738" t="str">
        <f>IF(Table2_1[[#This Row],[Order Status]]="Completed", IF(Table2_1[[#This Row],[Delays (min)]]&gt;10,"Delayed", "On Time"), IF(Table2_1[[#This Row],[Order Status]]="In Progress", IF(Table2_1[[#This Row],[Delays (min)]]&gt;10,"Delayed","In Progress"),""))</f>
        <v>Delayed</v>
      </c>
      <c r="J738">
        <v>232</v>
      </c>
      <c r="K738">
        <v>19</v>
      </c>
      <c r="L738" t="s">
        <v>23</v>
      </c>
      <c r="M738" cm="1">
        <f t="array" ref="M738">_xlfn.IFS(
  TRIM(L738)="positive", 3,
  TRIM(L738)="neutral", 2,
  TRIM(L738)="negative", 1
)</f>
        <v>3</v>
      </c>
      <c r="N738" t="s">
        <v>43</v>
      </c>
      <c r="O738" t="s">
        <v>19</v>
      </c>
      <c r="P738" t="s">
        <v>35</v>
      </c>
    </row>
    <row r="739" spans="1:16" x14ac:dyDescent="0.3">
      <c r="A739">
        <v>1738</v>
      </c>
      <c r="B739" t="s">
        <v>857</v>
      </c>
      <c r="C739" s="1">
        <v>45177.373611111114</v>
      </c>
      <c r="D739" t="s">
        <v>14</v>
      </c>
      <c r="E739" t="str">
        <f t="shared" si="11"/>
        <v>Not Backlog</v>
      </c>
      <c r="F739" t="s">
        <v>301</v>
      </c>
      <c r="G739" t="s">
        <v>34</v>
      </c>
      <c r="H739" t="s">
        <v>1586</v>
      </c>
      <c r="I739" t="str">
        <f>IF(Table2_1[[#This Row],[Order Status]]="Completed", IF(Table2_1[[#This Row],[Delays (min)]]&gt;10,"Delayed", "On Time"), IF(Table2_1[[#This Row],[Order Status]]="In Progress", IF(Table2_1[[#This Row],[Delays (min)]]&gt;10,"Delayed","In Progress"),""))</f>
        <v>Delayed</v>
      </c>
      <c r="J739">
        <v>186</v>
      </c>
      <c r="K739">
        <v>13</v>
      </c>
      <c r="L739" t="s">
        <v>28</v>
      </c>
      <c r="M739" cm="1">
        <f t="array" ref="M739">_xlfn.IFS(
  TRIM(L739)="positive", 3,
  TRIM(L739)="neutral", 2,
  TRIM(L739)="negative", 1
)</f>
        <v>1</v>
      </c>
      <c r="N739" t="s">
        <v>39</v>
      </c>
      <c r="O739" t="s">
        <v>1591</v>
      </c>
      <c r="P739" t="s">
        <v>40</v>
      </c>
    </row>
    <row r="740" spans="1:16" x14ac:dyDescent="0.3">
      <c r="A740">
        <v>1739</v>
      </c>
      <c r="B740" t="s">
        <v>858</v>
      </c>
      <c r="C740" s="1">
        <v>45175.378472222219</v>
      </c>
      <c r="D740" t="s">
        <v>14</v>
      </c>
      <c r="E740" t="str">
        <f t="shared" si="11"/>
        <v>Not Backlog</v>
      </c>
      <c r="F740" t="s">
        <v>130</v>
      </c>
      <c r="G740" t="s">
        <v>16</v>
      </c>
      <c r="H740" t="s">
        <v>1586</v>
      </c>
      <c r="I740" t="str">
        <f>IF(Table2_1[[#This Row],[Order Status]]="Completed", IF(Table2_1[[#This Row],[Delays (min)]]&gt;10,"Delayed", "On Time"), IF(Table2_1[[#This Row],[Order Status]]="In Progress", IF(Table2_1[[#This Row],[Delays (min)]]&gt;10,"Delayed","In Progress"),""))</f>
        <v>On Time</v>
      </c>
      <c r="J740">
        <v>197</v>
      </c>
      <c r="K740">
        <v>2</v>
      </c>
      <c r="L740" t="s">
        <v>28</v>
      </c>
      <c r="M740" cm="1">
        <f t="array" ref="M740">_xlfn.IFS(
  TRIM(L740)="positive", 3,
  TRIM(L740)="neutral", 2,
  TRIM(L740)="negative", 1
)</f>
        <v>1</v>
      </c>
      <c r="N740" t="s">
        <v>39</v>
      </c>
      <c r="O740" t="s">
        <v>19</v>
      </c>
      <c r="P740" t="s">
        <v>35</v>
      </c>
    </row>
    <row r="741" spans="1:16" x14ac:dyDescent="0.3">
      <c r="A741">
        <v>1740</v>
      </c>
      <c r="B741" t="s">
        <v>859</v>
      </c>
      <c r="C741" s="1">
        <v>45170.426388888889</v>
      </c>
      <c r="D741" t="s">
        <v>37</v>
      </c>
      <c r="E741" t="str">
        <f t="shared" si="11"/>
        <v>Backlog</v>
      </c>
      <c r="F741" t="s">
        <v>80</v>
      </c>
      <c r="G741" t="s">
        <v>16</v>
      </c>
      <c r="H741" t="s">
        <v>1587</v>
      </c>
      <c r="I741" t="str">
        <f>IF(Table2_1[[#This Row],[Order Status]]="Completed", IF(Table2_1[[#This Row],[Delays (min)]]&gt;10,"Delayed", "On Time"), IF(Table2_1[[#This Row],[Order Status]]="In Progress", IF(Table2_1[[#This Row],[Delays (min)]]&gt;10,"Delayed","In Progress"),""))</f>
        <v>Delayed</v>
      </c>
      <c r="J741">
        <v>159</v>
      </c>
      <c r="K741">
        <v>28</v>
      </c>
      <c r="L741" t="s">
        <v>23</v>
      </c>
      <c r="M741" cm="1">
        <f t="array" ref="M741">_xlfn.IFS(
  TRIM(L741)="positive", 3,
  TRIM(L741)="neutral", 2,
  TRIM(L741)="negative", 1
)</f>
        <v>3</v>
      </c>
      <c r="N741" t="s">
        <v>24</v>
      </c>
      <c r="O741" t="s">
        <v>19</v>
      </c>
      <c r="P741" t="s">
        <v>40</v>
      </c>
    </row>
    <row r="742" spans="1:16" x14ac:dyDescent="0.3">
      <c r="A742">
        <v>1741</v>
      </c>
      <c r="B742" t="s">
        <v>860</v>
      </c>
      <c r="C742" s="1">
        <v>45176.425000000003</v>
      </c>
      <c r="D742" t="s">
        <v>14</v>
      </c>
      <c r="E742" t="str">
        <f t="shared" si="11"/>
        <v>Not Backlog</v>
      </c>
      <c r="F742" t="s">
        <v>151</v>
      </c>
      <c r="G742" t="s">
        <v>16</v>
      </c>
      <c r="H742" t="s">
        <v>1587</v>
      </c>
      <c r="I742" t="str">
        <f>IF(Table2_1[[#This Row],[Order Status]]="Completed", IF(Table2_1[[#This Row],[Delays (min)]]&gt;10,"Delayed", "On Time"), IF(Table2_1[[#This Row],[Order Status]]="In Progress", IF(Table2_1[[#This Row],[Delays (min)]]&gt;10,"Delayed","In Progress"),""))</f>
        <v>Delayed</v>
      </c>
      <c r="J742">
        <v>181</v>
      </c>
      <c r="K742">
        <v>19</v>
      </c>
      <c r="L742" t="s">
        <v>17</v>
      </c>
      <c r="M742" cm="1">
        <f t="array" ref="M742">_xlfn.IFS(
  TRIM(L742)="positive", 3,
  TRIM(L742)="neutral", 2,
  TRIM(L742)="negative", 1
)</f>
        <v>2</v>
      </c>
      <c r="N742" t="s">
        <v>18</v>
      </c>
      <c r="O742" t="s">
        <v>1591</v>
      </c>
      <c r="P742" t="s">
        <v>20</v>
      </c>
    </row>
    <row r="743" spans="1:16" x14ac:dyDescent="0.3">
      <c r="A743">
        <v>1742</v>
      </c>
      <c r="B743" t="s">
        <v>861</v>
      </c>
      <c r="C743" s="1">
        <v>45172.42083333333</v>
      </c>
      <c r="D743" t="s">
        <v>14</v>
      </c>
      <c r="E743" t="str">
        <f t="shared" si="11"/>
        <v>Not Backlog</v>
      </c>
      <c r="F743" t="s">
        <v>206</v>
      </c>
      <c r="G743" t="s">
        <v>34</v>
      </c>
      <c r="H743" t="s">
        <v>1586</v>
      </c>
      <c r="I743" t="str">
        <f>IF(Table2_1[[#This Row],[Order Status]]="Completed", IF(Table2_1[[#This Row],[Delays (min)]]&gt;10,"Delayed", "On Time"), IF(Table2_1[[#This Row],[Order Status]]="In Progress", IF(Table2_1[[#This Row],[Delays (min)]]&gt;10,"Delayed","In Progress"),""))</f>
        <v>Delayed</v>
      </c>
      <c r="J743">
        <v>64</v>
      </c>
      <c r="K743">
        <v>24</v>
      </c>
      <c r="L743" t="s">
        <v>23</v>
      </c>
      <c r="M743" cm="1">
        <f t="array" ref="M743">_xlfn.IFS(
  TRIM(L743)="positive", 3,
  TRIM(L743)="neutral", 2,
  TRIM(L743)="negative", 1
)</f>
        <v>3</v>
      </c>
      <c r="N743" t="s">
        <v>24</v>
      </c>
      <c r="O743" t="s">
        <v>48</v>
      </c>
      <c r="P743" t="s">
        <v>40</v>
      </c>
    </row>
    <row r="744" spans="1:16" x14ac:dyDescent="0.3">
      <c r="A744">
        <v>1743</v>
      </c>
      <c r="B744" t="s">
        <v>862</v>
      </c>
      <c r="C744" s="1">
        <v>45171.390277777777</v>
      </c>
      <c r="D744" t="s">
        <v>37</v>
      </c>
      <c r="E744" t="str">
        <f t="shared" si="11"/>
        <v>Backlog</v>
      </c>
      <c r="F744" t="s">
        <v>192</v>
      </c>
      <c r="G744" t="s">
        <v>34</v>
      </c>
      <c r="H744" t="s">
        <v>1590</v>
      </c>
      <c r="I744" t="str">
        <f>IF(Table2_1[[#This Row],[Order Status]]="Completed", IF(Table2_1[[#This Row],[Delays (min)]]&gt;10,"Delayed", "On Time"), IF(Table2_1[[#This Row],[Order Status]]="In Progress", IF(Table2_1[[#This Row],[Delays (min)]]&gt;10,"Delayed","In Progress"),""))</f>
        <v>Delayed</v>
      </c>
      <c r="J744">
        <v>194</v>
      </c>
      <c r="K744">
        <v>14</v>
      </c>
      <c r="L744" t="s">
        <v>23</v>
      </c>
      <c r="M744" cm="1">
        <f t="array" ref="M744">_xlfn.IFS(
  TRIM(L744)="positive", 3,
  TRIM(L744)="neutral", 2,
  TRIM(L744)="negative", 1
)</f>
        <v>3</v>
      </c>
      <c r="N744" t="s">
        <v>18</v>
      </c>
      <c r="O744" t="s">
        <v>48</v>
      </c>
      <c r="P744" t="s">
        <v>40</v>
      </c>
    </row>
    <row r="745" spans="1:16" x14ac:dyDescent="0.3">
      <c r="A745">
        <v>1744</v>
      </c>
      <c r="B745" t="s">
        <v>863</v>
      </c>
      <c r="C745" s="1">
        <v>45177.691666666666</v>
      </c>
      <c r="D745" t="s">
        <v>37</v>
      </c>
      <c r="E745" t="str">
        <f t="shared" si="11"/>
        <v>Not Backlog</v>
      </c>
      <c r="F745" t="s">
        <v>71</v>
      </c>
      <c r="G745" t="s">
        <v>16</v>
      </c>
      <c r="H745" t="s">
        <v>1588</v>
      </c>
      <c r="I745" t="str">
        <f>IF(Table2_1[[#This Row],[Order Status]]="Completed", IF(Table2_1[[#This Row],[Delays (min)]]&gt;10,"Delayed", "On Time"), IF(Table2_1[[#This Row],[Order Status]]="In Progress", IF(Table2_1[[#This Row],[Delays (min)]]&gt;10,"Delayed","In Progress"),""))</f>
        <v>In Progress</v>
      </c>
      <c r="J745">
        <v>163</v>
      </c>
      <c r="K745">
        <v>2</v>
      </c>
      <c r="L745" t="s">
        <v>28</v>
      </c>
      <c r="M745" cm="1">
        <f t="array" ref="M745">_xlfn.IFS(
  TRIM(L745)="positive", 3,
  TRIM(L745)="neutral", 2,
  TRIM(L745)="negative", 1
)</f>
        <v>1</v>
      </c>
      <c r="N745" t="s">
        <v>43</v>
      </c>
      <c r="O745" t="s">
        <v>48</v>
      </c>
      <c r="P745" t="s">
        <v>40</v>
      </c>
    </row>
    <row r="746" spans="1:16" x14ac:dyDescent="0.3">
      <c r="A746">
        <v>1745</v>
      </c>
      <c r="B746" t="s">
        <v>864</v>
      </c>
      <c r="C746" s="1">
        <v>45175.363194444442</v>
      </c>
      <c r="D746" t="s">
        <v>14</v>
      </c>
      <c r="E746" t="str">
        <f t="shared" si="11"/>
        <v>Not Backlog</v>
      </c>
      <c r="F746" t="s">
        <v>172</v>
      </c>
      <c r="G746" t="s">
        <v>16</v>
      </c>
      <c r="H746" t="s">
        <v>1586</v>
      </c>
      <c r="I746" t="str">
        <f>IF(Table2_1[[#This Row],[Order Status]]="Completed", IF(Table2_1[[#This Row],[Delays (min)]]&gt;10,"Delayed", "On Time"), IF(Table2_1[[#This Row],[Order Status]]="In Progress", IF(Table2_1[[#This Row],[Delays (min)]]&gt;10,"Delayed","In Progress"),""))</f>
        <v>Delayed</v>
      </c>
      <c r="J746">
        <v>222</v>
      </c>
      <c r="K746">
        <v>19</v>
      </c>
      <c r="L746" t="s">
        <v>28</v>
      </c>
      <c r="M746" cm="1">
        <f t="array" ref="M746">_xlfn.IFS(
  TRIM(L746)="positive", 3,
  TRIM(L746)="neutral", 2,
  TRIM(L746)="negative", 1
)</f>
        <v>1</v>
      </c>
      <c r="N746" t="s">
        <v>18</v>
      </c>
      <c r="O746" t="s">
        <v>19</v>
      </c>
      <c r="P746" t="s">
        <v>35</v>
      </c>
    </row>
    <row r="747" spans="1:16" x14ac:dyDescent="0.3">
      <c r="A747">
        <v>1746</v>
      </c>
      <c r="B747" t="s">
        <v>865</v>
      </c>
      <c r="C747" s="1">
        <v>45171.393750000003</v>
      </c>
      <c r="D747" t="s">
        <v>14</v>
      </c>
      <c r="E747" t="str">
        <f t="shared" si="11"/>
        <v>Not Backlog</v>
      </c>
      <c r="F747" t="s">
        <v>104</v>
      </c>
      <c r="G747" t="s">
        <v>34</v>
      </c>
      <c r="H747" t="s">
        <v>1587</v>
      </c>
      <c r="I747" t="str">
        <f>IF(Table2_1[[#This Row],[Order Status]]="Completed", IF(Table2_1[[#This Row],[Delays (min)]]&gt;10,"Delayed", "On Time"), IF(Table2_1[[#This Row],[Order Status]]="In Progress", IF(Table2_1[[#This Row],[Delays (min)]]&gt;10,"Delayed","In Progress"),""))</f>
        <v>On Time</v>
      </c>
      <c r="J747">
        <v>233</v>
      </c>
      <c r="K747">
        <v>10</v>
      </c>
      <c r="L747" t="s">
        <v>28</v>
      </c>
      <c r="M747" cm="1">
        <f t="array" ref="M747">_xlfn.IFS(
  TRIM(L747)="positive", 3,
  TRIM(L747)="neutral", 2,
  TRIM(L747)="negative", 1
)</f>
        <v>1</v>
      </c>
      <c r="N747" t="s">
        <v>39</v>
      </c>
      <c r="O747" t="s">
        <v>1591</v>
      </c>
      <c r="P747" t="s">
        <v>20</v>
      </c>
    </row>
    <row r="748" spans="1:16" x14ac:dyDescent="0.3">
      <c r="A748">
        <v>1747</v>
      </c>
      <c r="B748" t="s">
        <v>428</v>
      </c>
      <c r="C748" s="1">
        <v>45176.397222222222</v>
      </c>
      <c r="D748" t="s">
        <v>37</v>
      </c>
      <c r="E748" t="str">
        <f t="shared" si="11"/>
        <v>Backlog</v>
      </c>
      <c r="F748" t="s">
        <v>177</v>
      </c>
      <c r="G748" t="s">
        <v>16</v>
      </c>
      <c r="H748" t="s">
        <v>1589</v>
      </c>
      <c r="I748" t="str">
        <f>IF(Table2_1[[#This Row],[Order Status]]="Completed", IF(Table2_1[[#This Row],[Delays (min)]]&gt;10,"Delayed", "On Time"), IF(Table2_1[[#This Row],[Order Status]]="In Progress", IF(Table2_1[[#This Row],[Delays (min)]]&gt;10,"Delayed","In Progress"),""))</f>
        <v>Delayed</v>
      </c>
      <c r="J748">
        <v>149</v>
      </c>
      <c r="K748">
        <v>19</v>
      </c>
      <c r="L748" t="s">
        <v>17</v>
      </c>
      <c r="M748" cm="1">
        <f t="array" ref="M748">_xlfn.IFS(
  TRIM(L748)="positive", 3,
  TRIM(L748)="neutral", 2,
  TRIM(L748)="negative", 1
)</f>
        <v>2</v>
      </c>
      <c r="N748" t="s">
        <v>39</v>
      </c>
      <c r="O748" t="s">
        <v>48</v>
      </c>
      <c r="P748" t="s">
        <v>35</v>
      </c>
    </row>
    <row r="749" spans="1:16" x14ac:dyDescent="0.3">
      <c r="A749">
        <v>1748</v>
      </c>
      <c r="B749" t="s">
        <v>866</v>
      </c>
      <c r="C749" s="1">
        <v>45175.481944444444</v>
      </c>
      <c r="D749" t="s">
        <v>37</v>
      </c>
      <c r="E749" t="str">
        <f t="shared" si="11"/>
        <v>Backlog</v>
      </c>
      <c r="F749" t="s">
        <v>90</v>
      </c>
      <c r="G749" t="s">
        <v>34</v>
      </c>
      <c r="H749" t="s">
        <v>1588</v>
      </c>
      <c r="I749" t="str">
        <f>IF(Table2_1[[#This Row],[Order Status]]="Completed", IF(Table2_1[[#This Row],[Delays (min)]]&gt;10,"Delayed", "On Time"), IF(Table2_1[[#This Row],[Order Status]]="In Progress", IF(Table2_1[[#This Row],[Delays (min)]]&gt;10,"Delayed","In Progress"),""))</f>
        <v>Delayed</v>
      </c>
      <c r="J749">
        <v>114</v>
      </c>
      <c r="K749">
        <v>25</v>
      </c>
      <c r="L749" t="s">
        <v>28</v>
      </c>
      <c r="M749" cm="1">
        <f t="array" ref="M749">_xlfn.IFS(
  TRIM(L749)="positive", 3,
  TRIM(L749)="neutral", 2,
  TRIM(L749)="negative", 1
)</f>
        <v>1</v>
      </c>
      <c r="N749" t="s">
        <v>31</v>
      </c>
      <c r="O749" t="s">
        <v>1591</v>
      </c>
      <c r="P749" t="s">
        <v>40</v>
      </c>
    </row>
    <row r="750" spans="1:16" x14ac:dyDescent="0.3">
      <c r="A750">
        <v>1749</v>
      </c>
      <c r="B750" t="s">
        <v>867</v>
      </c>
      <c r="C750" s="1">
        <v>45171.565972222219</v>
      </c>
      <c r="D750" t="s">
        <v>37</v>
      </c>
      <c r="E750" t="str">
        <f t="shared" si="11"/>
        <v>Not Backlog</v>
      </c>
      <c r="F750" t="s">
        <v>121</v>
      </c>
      <c r="G750" t="s">
        <v>27</v>
      </c>
      <c r="H750" t="s">
        <v>1587</v>
      </c>
      <c r="I750" t="str">
        <f>IF(Table2_1[[#This Row],[Order Status]]="Completed", IF(Table2_1[[#This Row],[Delays (min)]]&gt;10,"Delayed", "On Time"), IF(Table2_1[[#This Row],[Order Status]]="In Progress", IF(Table2_1[[#This Row],[Delays (min)]]&gt;10,"Delayed","In Progress"),""))</f>
        <v>In Progress</v>
      </c>
      <c r="J750">
        <v>110</v>
      </c>
      <c r="K750">
        <v>8</v>
      </c>
      <c r="L750" t="s">
        <v>28</v>
      </c>
      <c r="M750" cm="1">
        <f t="array" ref="M750">_xlfn.IFS(
  TRIM(L750)="positive", 3,
  TRIM(L750)="neutral", 2,
  TRIM(L750)="negative", 1
)</f>
        <v>1</v>
      </c>
      <c r="N750" t="s">
        <v>24</v>
      </c>
      <c r="O750" t="s">
        <v>19</v>
      </c>
      <c r="P750" t="s">
        <v>40</v>
      </c>
    </row>
    <row r="751" spans="1:16" x14ac:dyDescent="0.3">
      <c r="A751">
        <v>1750</v>
      </c>
      <c r="B751" t="s">
        <v>868</v>
      </c>
      <c r="C751" s="1">
        <v>45177.566666666666</v>
      </c>
      <c r="D751" t="s">
        <v>14</v>
      </c>
      <c r="E751" t="str">
        <f t="shared" si="11"/>
        <v>Not Backlog</v>
      </c>
      <c r="F751" t="s">
        <v>88</v>
      </c>
      <c r="G751" t="s">
        <v>34</v>
      </c>
      <c r="H751" t="s">
        <v>1589</v>
      </c>
      <c r="I751" t="str">
        <f>IF(Table2_1[[#This Row],[Order Status]]="Completed", IF(Table2_1[[#This Row],[Delays (min)]]&gt;10,"Delayed", "On Time"), IF(Table2_1[[#This Row],[Order Status]]="In Progress", IF(Table2_1[[#This Row],[Delays (min)]]&gt;10,"Delayed","In Progress"),""))</f>
        <v>On Time</v>
      </c>
      <c r="J751">
        <v>199</v>
      </c>
      <c r="K751">
        <v>0</v>
      </c>
      <c r="L751" t="s">
        <v>23</v>
      </c>
      <c r="M751" cm="1">
        <f t="array" ref="M751">_xlfn.IFS(
  TRIM(L751)="positive", 3,
  TRIM(L751)="neutral", 2,
  TRIM(L751)="negative", 1
)</f>
        <v>3</v>
      </c>
      <c r="N751" t="s">
        <v>18</v>
      </c>
      <c r="O751" t="s">
        <v>48</v>
      </c>
      <c r="P751" t="s">
        <v>20</v>
      </c>
    </row>
    <row r="752" spans="1:16" x14ac:dyDescent="0.3">
      <c r="A752">
        <v>1751</v>
      </c>
      <c r="B752" t="s">
        <v>869</v>
      </c>
      <c r="C752" s="1">
        <v>45171.631944444445</v>
      </c>
      <c r="D752" t="s">
        <v>37</v>
      </c>
      <c r="E752" t="str">
        <f t="shared" si="11"/>
        <v>Not Backlog</v>
      </c>
      <c r="F752" t="s">
        <v>157</v>
      </c>
      <c r="G752" t="s">
        <v>16</v>
      </c>
      <c r="H752" t="s">
        <v>1588</v>
      </c>
      <c r="I752" t="str">
        <f>IF(Table2_1[[#This Row],[Order Status]]="Completed", IF(Table2_1[[#This Row],[Delays (min)]]&gt;10,"Delayed", "On Time"), IF(Table2_1[[#This Row],[Order Status]]="In Progress", IF(Table2_1[[#This Row],[Delays (min)]]&gt;10,"Delayed","In Progress"),""))</f>
        <v>In Progress</v>
      </c>
      <c r="J752">
        <v>169</v>
      </c>
      <c r="K752">
        <v>8</v>
      </c>
      <c r="L752" t="s">
        <v>23</v>
      </c>
      <c r="M752" cm="1">
        <f t="array" ref="M752">_xlfn.IFS(
  TRIM(L752)="positive", 3,
  TRIM(L752)="neutral", 2,
  TRIM(L752)="negative", 1
)</f>
        <v>3</v>
      </c>
      <c r="N752" t="s">
        <v>31</v>
      </c>
      <c r="O752" t="s">
        <v>48</v>
      </c>
      <c r="P752" t="s">
        <v>20</v>
      </c>
    </row>
    <row r="753" spans="1:16" x14ac:dyDescent="0.3">
      <c r="A753">
        <v>1752</v>
      </c>
      <c r="B753" t="s">
        <v>870</v>
      </c>
      <c r="C753" s="1">
        <v>45170.607638888891</v>
      </c>
      <c r="D753" t="s">
        <v>14</v>
      </c>
      <c r="E753" t="str">
        <f t="shared" si="11"/>
        <v>Not Backlog</v>
      </c>
      <c r="F753" t="s">
        <v>262</v>
      </c>
      <c r="G753" t="s">
        <v>16</v>
      </c>
      <c r="H753" t="s">
        <v>1588</v>
      </c>
      <c r="I753" t="str">
        <f>IF(Table2_1[[#This Row],[Order Status]]="Completed", IF(Table2_1[[#This Row],[Delays (min)]]&gt;10,"Delayed", "On Time"), IF(Table2_1[[#This Row],[Order Status]]="In Progress", IF(Table2_1[[#This Row],[Delays (min)]]&gt;10,"Delayed","In Progress"),""))</f>
        <v>On Time</v>
      </c>
      <c r="J753">
        <v>128</v>
      </c>
      <c r="K753">
        <v>4</v>
      </c>
      <c r="L753" t="s">
        <v>17</v>
      </c>
      <c r="M753" cm="1">
        <f t="array" ref="M753">_xlfn.IFS(
  TRIM(L753)="positive", 3,
  TRIM(L753)="neutral", 2,
  TRIM(L753)="negative", 1
)</f>
        <v>2</v>
      </c>
      <c r="N753" t="s">
        <v>39</v>
      </c>
      <c r="O753" t="s">
        <v>19</v>
      </c>
      <c r="P753" t="s">
        <v>40</v>
      </c>
    </row>
    <row r="754" spans="1:16" x14ac:dyDescent="0.3">
      <c r="A754">
        <v>1753</v>
      </c>
      <c r="B754" t="s">
        <v>871</v>
      </c>
      <c r="C754" s="1">
        <v>45175.366666666669</v>
      </c>
      <c r="D754" t="s">
        <v>14</v>
      </c>
      <c r="E754" t="str">
        <f t="shared" si="11"/>
        <v>Not Backlog</v>
      </c>
      <c r="F754" t="s">
        <v>92</v>
      </c>
      <c r="G754" t="s">
        <v>27</v>
      </c>
      <c r="H754" t="s">
        <v>1587</v>
      </c>
      <c r="I754" t="str">
        <f>IF(Table2_1[[#This Row],[Order Status]]="Completed", IF(Table2_1[[#This Row],[Delays (min)]]&gt;10,"Delayed", "On Time"), IF(Table2_1[[#This Row],[Order Status]]="In Progress", IF(Table2_1[[#This Row],[Delays (min)]]&gt;10,"Delayed","In Progress"),""))</f>
        <v>On Time</v>
      </c>
      <c r="J754">
        <v>227</v>
      </c>
      <c r="K754">
        <v>1</v>
      </c>
      <c r="L754" t="s">
        <v>23</v>
      </c>
      <c r="M754" cm="1">
        <f t="array" ref="M754">_xlfn.IFS(
  TRIM(L754)="positive", 3,
  TRIM(L754)="neutral", 2,
  TRIM(L754)="negative", 1
)</f>
        <v>3</v>
      </c>
      <c r="N754" t="s">
        <v>43</v>
      </c>
      <c r="O754" t="s">
        <v>19</v>
      </c>
      <c r="P754" t="s">
        <v>35</v>
      </c>
    </row>
    <row r="755" spans="1:16" x14ac:dyDescent="0.3">
      <c r="A755">
        <v>1754</v>
      </c>
      <c r="B755" t="s">
        <v>872</v>
      </c>
      <c r="C755" s="1">
        <v>45173.479166666664</v>
      </c>
      <c r="D755" t="s">
        <v>14</v>
      </c>
      <c r="E755" t="str">
        <f t="shared" si="11"/>
        <v>Not Backlog</v>
      </c>
      <c r="F755" t="s">
        <v>113</v>
      </c>
      <c r="G755" t="s">
        <v>27</v>
      </c>
      <c r="H755" t="s">
        <v>1589</v>
      </c>
      <c r="I755" t="str">
        <f>IF(Table2_1[[#This Row],[Order Status]]="Completed", IF(Table2_1[[#This Row],[Delays (min)]]&gt;10,"Delayed", "On Time"), IF(Table2_1[[#This Row],[Order Status]]="In Progress", IF(Table2_1[[#This Row],[Delays (min)]]&gt;10,"Delayed","In Progress"),""))</f>
        <v>Delayed</v>
      </c>
      <c r="J755">
        <v>145</v>
      </c>
      <c r="K755">
        <v>23</v>
      </c>
      <c r="L755" t="s">
        <v>28</v>
      </c>
      <c r="M755" cm="1">
        <f t="array" ref="M755">_xlfn.IFS(
  TRIM(L755)="positive", 3,
  TRIM(L755)="neutral", 2,
  TRIM(L755)="negative", 1
)</f>
        <v>1</v>
      </c>
      <c r="N755" t="s">
        <v>39</v>
      </c>
      <c r="O755" t="s">
        <v>1591</v>
      </c>
      <c r="P755" t="s">
        <v>35</v>
      </c>
    </row>
    <row r="756" spans="1:16" x14ac:dyDescent="0.3">
      <c r="A756">
        <v>1755</v>
      </c>
      <c r="B756" t="s">
        <v>873</v>
      </c>
      <c r="C756" s="1">
        <v>45176.399305555555</v>
      </c>
      <c r="D756" t="s">
        <v>37</v>
      </c>
      <c r="E756" t="str">
        <f t="shared" si="11"/>
        <v>Backlog</v>
      </c>
      <c r="F756" t="s">
        <v>50</v>
      </c>
      <c r="G756" t="s">
        <v>16</v>
      </c>
      <c r="H756" t="s">
        <v>1590</v>
      </c>
      <c r="I756" t="str">
        <f>IF(Table2_1[[#This Row],[Order Status]]="Completed", IF(Table2_1[[#This Row],[Delays (min)]]&gt;10,"Delayed", "On Time"), IF(Table2_1[[#This Row],[Order Status]]="In Progress", IF(Table2_1[[#This Row],[Delays (min)]]&gt;10,"Delayed","In Progress"),""))</f>
        <v>Delayed</v>
      </c>
      <c r="J756">
        <v>143</v>
      </c>
      <c r="K756">
        <v>11</v>
      </c>
      <c r="L756" t="s">
        <v>28</v>
      </c>
      <c r="M756" cm="1">
        <f t="array" ref="M756">_xlfn.IFS(
  TRIM(L756)="positive", 3,
  TRIM(L756)="neutral", 2,
  TRIM(L756)="negative", 1
)</f>
        <v>1</v>
      </c>
      <c r="N756" t="s">
        <v>24</v>
      </c>
      <c r="O756" t="s">
        <v>1591</v>
      </c>
      <c r="P756" t="s">
        <v>40</v>
      </c>
    </row>
    <row r="757" spans="1:16" x14ac:dyDescent="0.3">
      <c r="A757">
        <v>1756</v>
      </c>
      <c r="B757" t="s">
        <v>874</v>
      </c>
      <c r="C757" s="1">
        <v>45177.438888888886</v>
      </c>
      <c r="D757" t="s">
        <v>37</v>
      </c>
      <c r="E757" t="str">
        <f t="shared" si="11"/>
        <v>Backlog</v>
      </c>
      <c r="F757" t="s">
        <v>244</v>
      </c>
      <c r="G757" t="s">
        <v>16</v>
      </c>
      <c r="H757" t="s">
        <v>1588</v>
      </c>
      <c r="I757" t="str">
        <f>IF(Table2_1[[#This Row],[Order Status]]="Completed", IF(Table2_1[[#This Row],[Delays (min)]]&gt;10,"Delayed", "On Time"), IF(Table2_1[[#This Row],[Order Status]]="In Progress", IF(Table2_1[[#This Row],[Delays (min)]]&gt;10,"Delayed","In Progress"),""))</f>
        <v>Delayed</v>
      </c>
      <c r="J757">
        <v>100</v>
      </c>
      <c r="K757">
        <v>12</v>
      </c>
      <c r="L757" t="s">
        <v>23</v>
      </c>
      <c r="M757" cm="1">
        <f t="array" ref="M757">_xlfn.IFS(
  TRIM(L757)="positive", 3,
  TRIM(L757)="neutral", 2,
  TRIM(L757)="negative", 1
)</f>
        <v>3</v>
      </c>
      <c r="N757" t="s">
        <v>31</v>
      </c>
      <c r="O757" t="s">
        <v>1591</v>
      </c>
      <c r="P757" t="s">
        <v>40</v>
      </c>
    </row>
    <row r="758" spans="1:16" x14ac:dyDescent="0.3">
      <c r="A758">
        <v>1757</v>
      </c>
      <c r="B758" t="s">
        <v>875</v>
      </c>
      <c r="C758" s="1">
        <v>45174.45208333333</v>
      </c>
      <c r="D758" t="s">
        <v>14</v>
      </c>
      <c r="E758" t="str">
        <f t="shared" si="11"/>
        <v>Not Backlog</v>
      </c>
      <c r="F758" t="s">
        <v>26</v>
      </c>
      <c r="G758" t="s">
        <v>27</v>
      </c>
      <c r="H758" t="s">
        <v>1586</v>
      </c>
      <c r="I758" t="str">
        <f>IF(Table2_1[[#This Row],[Order Status]]="Completed", IF(Table2_1[[#This Row],[Delays (min)]]&gt;10,"Delayed", "On Time"), IF(Table2_1[[#This Row],[Order Status]]="In Progress", IF(Table2_1[[#This Row],[Delays (min)]]&gt;10,"Delayed","In Progress"),""))</f>
        <v>Delayed</v>
      </c>
      <c r="J758">
        <v>109</v>
      </c>
      <c r="K758">
        <v>17</v>
      </c>
      <c r="L758" t="s">
        <v>23</v>
      </c>
      <c r="M758" cm="1">
        <f t="array" ref="M758">_xlfn.IFS(
  TRIM(L758)="positive", 3,
  TRIM(L758)="neutral", 2,
  TRIM(L758)="negative", 1
)</f>
        <v>3</v>
      </c>
      <c r="N758" t="s">
        <v>24</v>
      </c>
      <c r="O758" t="s">
        <v>1591</v>
      </c>
      <c r="P758" t="s">
        <v>35</v>
      </c>
    </row>
    <row r="759" spans="1:16" x14ac:dyDescent="0.3">
      <c r="A759">
        <v>1758</v>
      </c>
      <c r="B759" t="s">
        <v>876</v>
      </c>
      <c r="C759" s="1">
        <v>45174.580555555556</v>
      </c>
      <c r="D759" t="s">
        <v>37</v>
      </c>
      <c r="E759" t="str">
        <f t="shared" si="11"/>
        <v>Backlog</v>
      </c>
      <c r="F759" t="s">
        <v>265</v>
      </c>
      <c r="G759" t="s">
        <v>34</v>
      </c>
      <c r="H759" t="s">
        <v>1586</v>
      </c>
      <c r="I759" t="str">
        <f>IF(Table2_1[[#This Row],[Order Status]]="Completed", IF(Table2_1[[#This Row],[Delays (min)]]&gt;10,"Delayed", "On Time"), IF(Table2_1[[#This Row],[Order Status]]="In Progress", IF(Table2_1[[#This Row],[Delays (min)]]&gt;10,"Delayed","In Progress"),""))</f>
        <v>Delayed</v>
      </c>
      <c r="J759">
        <v>94</v>
      </c>
      <c r="K759">
        <v>23</v>
      </c>
      <c r="L759" t="s">
        <v>28</v>
      </c>
      <c r="M759" cm="1">
        <f t="array" ref="M759">_xlfn.IFS(
  TRIM(L759)="positive", 3,
  TRIM(L759)="neutral", 2,
  TRIM(L759)="negative", 1
)</f>
        <v>1</v>
      </c>
      <c r="N759" t="s">
        <v>18</v>
      </c>
      <c r="O759" t="s">
        <v>1591</v>
      </c>
      <c r="P759" t="s">
        <v>40</v>
      </c>
    </row>
    <row r="760" spans="1:16" x14ac:dyDescent="0.3">
      <c r="A760">
        <v>1759</v>
      </c>
      <c r="B760" t="s">
        <v>877</v>
      </c>
      <c r="C760" s="1">
        <v>45171.362500000003</v>
      </c>
      <c r="D760" t="s">
        <v>37</v>
      </c>
      <c r="E760" t="str">
        <f t="shared" si="11"/>
        <v>Backlog</v>
      </c>
      <c r="F760" t="s">
        <v>206</v>
      </c>
      <c r="G760" t="s">
        <v>27</v>
      </c>
      <c r="H760" t="s">
        <v>1589</v>
      </c>
      <c r="I760" t="str">
        <f>IF(Table2_1[[#This Row],[Order Status]]="Completed", IF(Table2_1[[#This Row],[Delays (min)]]&gt;10,"Delayed", "On Time"), IF(Table2_1[[#This Row],[Order Status]]="In Progress", IF(Table2_1[[#This Row],[Delays (min)]]&gt;10,"Delayed","In Progress"),""))</f>
        <v>Delayed</v>
      </c>
      <c r="J760">
        <v>165</v>
      </c>
      <c r="K760">
        <v>21</v>
      </c>
      <c r="L760" t="s">
        <v>17</v>
      </c>
      <c r="M760" cm="1">
        <f t="array" ref="M760">_xlfn.IFS(
  TRIM(L760)="positive", 3,
  TRIM(L760)="neutral", 2,
  TRIM(L760)="negative", 1
)</f>
        <v>2</v>
      </c>
      <c r="N760" t="s">
        <v>31</v>
      </c>
      <c r="O760" t="s">
        <v>19</v>
      </c>
      <c r="P760" t="s">
        <v>35</v>
      </c>
    </row>
    <row r="761" spans="1:16" x14ac:dyDescent="0.3">
      <c r="A761">
        <v>1760</v>
      </c>
      <c r="B761" t="s">
        <v>878</v>
      </c>
      <c r="C761" s="1">
        <v>45172.672222222223</v>
      </c>
      <c r="D761" t="s">
        <v>14</v>
      </c>
      <c r="E761" t="str">
        <f t="shared" si="11"/>
        <v>Not Backlog</v>
      </c>
      <c r="F761" t="s">
        <v>15</v>
      </c>
      <c r="G761" t="s">
        <v>27</v>
      </c>
      <c r="H761" t="s">
        <v>1589</v>
      </c>
      <c r="I761" t="str">
        <f>IF(Table2_1[[#This Row],[Order Status]]="Completed", IF(Table2_1[[#This Row],[Delays (min)]]&gt;10,"Delayed", "On Time"), IF(Table2_1[[#This Row],[Order Status]]="In Progress", IF(Table2_1[[#This Row],[Delays (min)]]&gt;10,"Delayed","In Progress"),""))</f>
        <v>On Time</v>
      </c>
      <c r="J761">
        <v>97</v>
      </c>
      <c r="K761">
        <v>10</v>
      </c>
      <c r="L761" t="s">
        <v>17</v>
      </c>
      <c r="M761" cm="1">
        <f t="array" ref="M761">_xlfn.IFS(
  TRIM(L761)="positive", 3,
  TRIM(L761)="neutral", 2,
  TRIM(L761)="negative", 1
)</f>
        <v>2</v>
      </c>
      <c r="N761" t="s">
        <v>43</v>
      </c>
      <c r="O761" t="s">
        <v>48</v>
      </c>
      <c r="P761" t="s">
        <v>20</v>
      </c>
    </row>
    <row r="762" spans="1:16" x14ac:dyDescent="0.3">
      <c r="A762">
        <v>1761</v>
      </c>
      <c r="B762" t="s">
        <v>879</v>
      </c>
      <c r="C762" s="1">
        <v>45170.631944444445</v>
      </c>
      <c r="D762" t="s">
        <v>14</v>
      </c>
      <c r="E762" t="str">
        <f t="shared" si="11"/>
        <v>Not Backlog</v>
      </c>
      <c r="F762" t="s">
        <v>164</v>
      </c>
      <c r="G762" t="s">
        <v>16</v>
      </c>
      <c r="H762" t="s">
        <v>1590</v>
      </c>
      <c r="I762" t="str">
        <f>IF(Table2_1[[#This Row],[Order Status]]="Completed", IF(Table2_1[[#This Row],[Delays (min)]]&gt;10,"Delayed", "On Time"), IF(Table2_1[[#This Row],[Order Status]]="In Progress", IF(Table2_1[[#This Row],[Delays (min)]]&gt;10,"Delayed","In Progress"),""))</f>
        <v>On Time</v>
      </c>
      <c r="J762">
        <v>207</v>
      </c>
      <c r="K762">
        <v>6</v>
      </c>
      <c r="L762" t="s">
        <v>17</v>
      </c>
      <c r="M762" cm="1">
        <f t="array" ref="M762">_xlfn.IFS(
  TRIM(L762)="positive", 3,
  TRIM(L762)="neutral", 2,
  TRIM(L762)="negative", 1
)</f>
        <v>2</v>
      </c>
      <c r="N762" t="s">
        <v>39</v>
      </c>
      <c r="O762" t="s">
        <v>48</v>
      </c>
      <c r="P762" t="s">
        <v>20</v>
      </c>
    </row>
    <row r="763" spans="1:16" x14ac:dyDescent="0.3">
      <c r="A763">
        <v>1762</v>
      </c>
      <c r="B763" t="s">
        <v>880</v>
      </c>
      <c r="C763" s="1">
        <v>45173.34097222222</v>
      </c>
      <c r="D763" t="s">
        <v>14</v>
      </c>
      <c r="E763" t="str">
        <f t="shared" si="11"/>
        <v>Not Backlog</v>
      </c>
      <c r="F763" t="s">
        <v>127</v>
      </c>
      <c r="G763" t="s">
        <v>27</v>
      </c>
      <c r="H763" t="s">
        <v>1588</v>
      </c>
      <c r="I763" t="str">
        <f>IF(Table2_1[[#This Row],[Order Status]]="Completed", IF(Table2_1[[#This Row],[Delays (min)]]&gt;10,"Delayed", "On Time"), IF(Table2_1[[#This Row],[Order Status]]="In Progress", IF(Table2_1[[#This Row],[Delays (min)]]&gt;10,"Delayed","In Progress"),""))</f>
        <v>Delayed</v>
      </c>
      <c r="J763">
        <v>211</v>
      </c>
      <c r="K763">
        <v>26</v>
      </c>
      <c r="L763" t="s">
        <v>28</v>
      </c>
      <c r="M763" cm="1">
        <f t="array" ref="M763">_xlfn.IFS(
  TRIM(L763)="positive", 3,
  TRIM(L763)="neutral", 2,
  TRIM(L763)="negative", 1
)</f>
        <v>1</v>
      </c>
      <c r="N763" t="s">
        <v>39</v>
      </c>
      <c r="O763" t="s">
        <v>48</v>
      </c>
      <c r="P763" t="s">
        <v>35</v>
      </c>
    </row>
    <row r="764" spans="1:16" x14ac:dyDescent="0.3">
      <c r="A764">
        <v>1763</v>
      </c>
      <c r="B764" t="s">
        <v>881</v>
      </c>
      <c r="C764" s="1">
        <v>45172.523611111108</v>
      </c>
      <c r="D764" t="s">
        <v>14</v>
      </c>
      <c r="E764" t="str">
        <f t="shared" si="11"/>
        <v>Not Backlog</v>
      </c>
      <c r="F764" t="s">
        <v>58</v>
      </c>
      <c r="G764" t="s">
        <v>34</v>
      </c>
      <c r="H764" t="s">
        <v>1587</v>
      </c>
      <c r="I764" t="str">
        <f>IF(Table2_1[[#This Row],[Order Status]]="Completed", IF(Table2_1[[#This Row],[Delays (min)]]&gt;10,"Delayed", "On Time"), IF(Table2_1[[#This Row],[Order Status]]="In Progress", IF(Table2_1[[#This Row],[Delays (min)]]&gt;10,"Delayed","In Progress"),""))</f>
        <v>On Time</v>
      </c>
      <c r="J764">
        <v>124</v>
      </c>
      <c r="K764">
        <v>10</v>
      </c>
      <c r="L764" t="s">
        <v>23</v>
      </c>
      <c r="M764" cm="1">
        <f t="array" ref="M764">_xlfn.IFS(
  TRIM(L764)="positive", 3,
  TRIM(L764)="neutral", 2,
  TRIM(L764)="negative", 1
)</f>
        <v>3</v>
      </c>
      <c r="N764" t="s">
        <v>24</v>
      </c>
      <c r="O764" t="s">
        <v>1591</v>
      </c>
      <c r="P764" t="s">
        <v>20</v>
      </c>
    </row>
    <row r="765" spans="1:16" x14ac:dyDescent="0.3">
      <c r="A765">
        <v>1764</v>
      </c>
      <c r="B765" t="s">
        <v>882</v>
      </c>
      <c r="C765" s="1">
        <v>45172.463888888888</v>
      </c>
      <c r="D765" t="s">
        <v>14</v>
      </c>
      <c r="E765" t="str">
        <f t="shared" si="11"/>
        <v>Not Backlog</v>
      </c>
      <c r="F765" t="s">
        <v>463</v>
      </c>
      <c r="G765" t="s">
        <v>27</v>
      </c>
      <c r="H765" t="s">
        <v>1588</v>
      </c>
      <c r="I765" t="str">
        <f>IF(Table2_1[[#This Row],[Order Status]]="Completed", IF(Table2_1[[#This Row],[Delays (min)]]&gt;10,"Delayed", "On Time"), IF(Table2_1[[#This Row],[Order Status]]="In Progress", IF(Table2_1[[#This Row],[Delays (min)]]&gt;10,"Delayed","In Progress"),""))</f>
        <v>Delayed</v>
      </c>
      <c r="J765">
        <v>150</v>
      </c>
      <c r="K765">
        <v>22</v>
      </c>
      <c r="L765" t="s">
        <v>17</v>
      </c>
      <c r="M765" cm="1">
        <f t="array" ref="M765">_xlfn.IFS(
  TRIM(L765)="positive", 3,
  TRIM(L765)="neutral", 2,
  TRIM(L765)="negative", 1
)</f>
        <v>2</v>
      </c>
      <c r="N765" t="s">
        <v>18</v>
      </c>
      <c r="O765" t="s">
        <v>48</v>
      </c>
      <c r="P765" t="s">
        <v>20</v>
      </c>
    </row>
    <row r="766" spans="1:16" x14ac:dyDescent="0.3">
      <c r="A766">
        <v>1765</v>
      </c>
      <c r="B766" t="s">
        <v>883</v>
      </c>
      <c r="C766" s="1">
        <v>45171.344444444447</v>
      </c>
      <c r="D766" t="s">
        <v>14</v>
      </c>
      <c r="E766" t="str">
        <f t="shared" si="11"/>
        <v>Not Backlog</v>
      </c>
      <c r="F766" t="s">
        <v>26</v>
      </c>
      <c r="G766" t="s">
        <v>27</v>
      </c>
      <c r="H766" t="s">
        <v>1588</v>
      </c>
      <c r="I766" t="str">
        <f>IF(Table2_1[[#This Row],[Order Status]]="Completed", IF(Table2_1[[#This Row],[Delays (min)]]&gt;10,"Delayed", "On Time"), IF(Table2_1[[#This Row],[Order Status]]="In Progress", IF(Table2_1[[#This Row],[Delays (min)]]&gt;10,"Delayed","In Progress"),""))</f>
        <v>On Time</v>
      </c>
      <c r="J766">
        <v>73</v>
      </c>
      <c r="K766">
        <v>1</v>
      </c>
      <c r="L766" t="s">
        <v>28</v>
      </c>
      <c r="M766" cm="1">
        <f t="array" ref="M766">_xlfn.IFS(
  TRIM(L766)="positive", 3,
  TRIM(L766)="neutral", 2,
  TRIM(L766)="negative", 1
)</f>
        <v>1</v>
      </c>
      <c r="N766" t="s">
        <v>24</v>
      </c>
      <c r="O766" t="s">
        <v>19</v>
      </c>
      <c r="P766" t="s">
        <v>20</v>
      </c>
    </row>
    <row r="767" spans="1:16" x14ac:dyDescent="0.3">
      <c r="A767">
        <v>1766</v>
      </c>
      <c r="B767" t="s">
        <v>884</v>
      </c>
      <c r="C767" s="1">
        <v>45177.511805555558</v>
      </c>
      <c r="D767" t="s">
        <v>14</v>
      </c>
      <c r="E767" t="str">
        <f t="shared" si="11"/>
        <v>Not Backlog</v>
      </c>
      <c r="F767" t="s">
        <v>84</v>
      </c>
      <c r="G767" t="s">
        <v>34</v>
      </c>
      <c r="H767" t="s">
        <v>1587</v>
      </c>
      <c r="I767" t="str">
        <f>IF(Table2_1[[#This Row],[Order Status]]="Completed", IF(Table2_1[[#This Row],[Delays (min)]]&gt;10,"Delayed", "On Time"), IF(Table2_1[[#This Row],[Order Status]]="In Progress", IF(Table2_1[[#This Row],[Delays (min)]]&gt;10,"Delayed","In Progress"),""))</f>
        <v>Delayed</v>
      </c>
      <c r="J767">
        <v>134</v>
      </c>
      <c r="K767">
        <v>13</v>
      </c>
      <c r="L767" t="s">
        <v>28</v>
      </c>
      <c r="M767" cm="1">
        <f t="array" ref="M767">_xlfn.IFS(
  TRIM(L767)="positive", 3,
  TRIM(L767)="neutral", 2,
  TRIM(L767)="negative", 1
)</f>
        <v>1</v>
      </c>
      <c r="N767" t="s">
        <v>18</v>
      </c>
      <c r="O767" t="s">
        <v>19</v>
      </c>
      <c r="P767" t="s">
        <v>20</v>
      </c>
    </row>
    <row r="768" spans="1:16" x14ac:dyDescent="0.3">
      <c r="A768">
        <v>1767</v>
      </c>
      <c r="B768" t="s">
        <v>885</v>
      </c>
      <c r="C768" s="1">
        <v>45173.52847222222</v>
      </c>
      <c r="D768" t="s">
        <v>14</v>
      </c>
      <c r="E768" t="str">
        <f t="shared" si="11"/>
        <v>Not Backlog</v>
      </c>
      <c r="F768" t="s">
        <v>280</v>
      </c>
      <c r="G768" t="s">
        <v>27</v>
      </c>
      <c r="H768" t="s">
        <v>1586</v>
      </c>
      <c r="I768" t="str">
        <f>IF(Table2_1[[#This Row],[Order Status]]="Completed", IF(Table2_1[[#This Row],[Delays (min)]]&gt;10,"Delayed", "On Time"), IF(Table2_1[[#This Row],[Order Status]]="In Progress", IF(Table2_1[[#This Row],[Delays (min)]]&gt;10,"Delayed","In Progress"),""))</f>
        <v>On Time</v>
      </c>
      <c r="J768">
        <v>171</v>
      </c>
      <c r="K768">
        <v>2</v>
      </c>
      <c r="L768" t="s">
        <v>17</v>
      </c>
      <c r="M768" cm="1">
        <f t="array" ref="M768">_xlfn.IFS(
  TRIM(L768)="positive", 3,
  TRIM(L768)="neutral", 2,
  TRIM(L768)="negative", 1
)</f>
        <v>2</v>
      </c>
      <c r="N768" t="s">
        <v>24</v>
      </c>
      <c r="O768" t="s">
        <v>19</v>
      </c>
      <c r="P768" t="s">
        <v>20</v>
      </c>
    </row>
    <row r="769" spans="1:16" x14ac:dyDescent="0.3">
      <c r="A769">
        <v>1768</v>
      </c>
      <c r="B769" t="s">
        <v>886</v>
      </c>
      <c r="C769" s="1">
        <v>45171.457638888889</v>
      </c>
      <c r="D769" t="s">
        <v>14</v>
      </c>
      <c r="E769" t="str">
        <f t="shared" si="11"/>
        <v>Not Backlog</v>
      </c>
      <c r="F769" t="s">
        <v>42</v>
      </c>
      <c r="G769" t="s">
        <v>16</v>
      </c>
      <c r="H769" t="s">
        <v>1588</v>
      </c>
      <c r="I769" t="str">
        <f>IF(Table2_1[[#This Row],[Order Status]]="Completed", IF(Table2_1[[#This Row],[Delays (min)]]&gt;10,"Delayed", "On Time"), IF(Table2_1[[#This Row],[Order Status]]="In Progress", IF(Table2_1[[#This Row],[Delays (min)]]&gt;10,"Delayed","In Progress"),""))</f>
        <v>On Time</v>
      </c>
      <c r="J769">
        <v>61</v>
      </c>
      <c r="K769">
        <v>6</v>
      </c>
      <c r="L769" t="s">
        <v>23</v>
      </c>
      <c r="M769" cm="1">
        <f t="array" ref="M769">_xlfn.IFS(
  TRIM(L769)="positive", 3,
  TRIM(L769)="neutral", 2,
  TRIM(L769)="negative", 1
)</f>
        <v>3</v>
      </c>
      <c r="N769" t="s">
        <v>43</v>
      </c>
      <c r="O769" t="s">
        <v>1591</v>
      </c>
      <c r="P769" t="s">
        <v>40</v>
      </c>
    </row>
    <row r="770" spans="1:16" x14ac:dyDescent="0.3">
      <c r="A770">
        <v>1769</v>
      </c>
      <c r="B770" t="s">
        <v>668</v>
      </c>
      <c r="C770" s="1">
        <v>45175.393055555556</v>
      </c>
      <c r="D770" t="s">
        <v>37</v>
      </c>
      <c r="E770" t="str">
        <f t="shared" ref="E770:E833" si="12">IF(AND(D770="In Progress", K770 &gt;10),"Backlog", "Not Backlog")</f>
        <v>Backlog</v>
      </c>
      <c r="F770" t="s">
        <v>117</v>
      </c>
      <c r="G770" t="s">
        <v>34</v>
      </c>
      <c r="H770" t="s">
        <v>1589</v>
      </c>
      <c r="I770" t="str">
        <f>IF(Table2_1[[#This Row],[Order Status]]="Completed", IF(Table2_1[[#This Row],[Delays (min)]]&gt;10,"Delayed", "On Time"), IF(Table2_1[[#This Row],[Order Status]]="In Progress", IF(Table2_1[[#This Row],[Delays (min)]]&gt;10,"Delayed","In Progress"),""))</f>
        <v>Delayed</v>
      </c>
      <c r="J770">
        <v>222</v>
      </c>
      <c r="K770">
        <v>27</v>
      </c>
      <c r="L770" t="s">
        <v>23</v>
      </c>
      <c r="M770" cm="1">
        <f t="array" ref="M770">_xlfn.IFS(
  TRIM(L770)="positive", 3,
  TRIM(L770)="neutral", 2,
  TRIM(L770)="negative", 1
)</f>
        <v>3</v>
      </c>
      <c r="N770" t="s">
        <v>31</v>
      </c>
      <c r="O770" t="s">
        <v>1591</v>
      </c>
      <c r="P770" t="s">
        <v>35</v>
      </c>
    </row>
    <row r="771" spans="1:16" x14ac:dyDescent="0.3">
      <c r="A771">
        <v>1770</v>
      </c>
      <c r="B771" t="s">
        <v>887</v>
      </c>
      <c r="C771" s="1">
        <v>45170.488888888889</v>
      </c>
      <c r="D771" t="s">
        <v>14</v>
      </c>
      <c r="E771" t="str">
        <f t="shared" si="12"/>
        <v>Not Backlog</v>
      </c>
      <c r="F771" t="s">
        <v>121</v>
      </c>
      <c r="G771" t="s">
        <v>34</v>
      </c>
      <c r="H771" t="s">
        <v>1588</v>
      </c>
      <c r="I771" t="str">
        <f>IF(Table2_1[[#This Row],[Order Status]]="Completed", IF(Table2_1[[#This Row],[Delays (min)]]&gt;10,"Delayed", "On Time"), IF(Table2_1[[#This Row],[Order Status]]="In Progress", IF(Table2_1[[#This Row],[Delays (min)]]&gt;10,"Delayed","In Progress"),""))</f>
        <v>Delayed</v>
      </c>
      <c r="J771">
        <v>81</v>
      </c>
      <c r="K771">
        <v>15</v>
      </c>
      <c r="L771" t="s">
        <v>23</v>
      </c>
      <c r="M771" cm="1">
        <f t="array" ref="M771">_xlfn.IFS(
  TRIM(L771)="positive", 3,
  TRIM(L771)="neutral", 2,
  TRIM(L771)="negative", 1
)</f>
        <v>3</v>
      </c>
      <c r="N771" t="s">
        <v>39</v>
      </c>
      <c r="O771" t="s">
        <v>48</v>
      </c>
      <c r="P771" t="s">
        <v>20</v>
      </c>
    </row>
    <row r="772" spans="1:16" x14ac:dyDescent="0.3">
      <c r="A772">
        <v>1771</v>
      </c>
      <c r="B772" t="s">
        <v>888</v>
      </c>
      <c r="C772" s="1">
        <v>45170.449305555558</v>
      </c>
      <c r="D772" t="s">
        <v>14</v>
      </c>
      <c r="E772" t="str">
        <f t="shared" si="12"/>
        <v>Not Backlog</v>
      </c>
      <c r="F772" t="s">
        <v>229</v>
      </c>
      <c r="G772" t="s">
        <v>16</v>
      </c>
      <c r="H772" t="s">
        <v>1589</v>
      </c>
      <c r="I772" t="str">
        <f>IF(Table2_1[[#This Row],[Order Status]]="Completed", IF(Table2_1[[#This Row],[Delays (min)]]&gt;10,"Delayed", "On Time"), IF(Table2_1[[#This Row],[Order Status]]="In Progress", IF(Table2_1[[#This Row],[Delays (min)]]&gt;10,"Delayed","In Progress"),""))</f>
        <v>On Time</v>
      </c>
      <c r="J772">
        <v>61</v>
      </c>
      <c r="K772">
        <v>10</v>
      </c>
      <c r="L772" t="s">
        <v>23</v>
      </c>
      <c r="M772" cm="1">
        <f t="array" ref="M772">_xlfn.IFS(
  TRIM(L772)="positive", 3,
  TRIM(L772)="neutral", 2,
  TRIM(L772)="negative", 1
)</f>
        <v>3</v>
      </c>
      <c r="N772" t="s">
        <v>31</v>
      </c>
      <c r="O772" t="s">
        <v>1591</v>
      </c>
      <c r="P772" t="s">
        <v>40</v>
      </c>
    </row>
    <row r="773" spans="1:16" x14ac:dyDescent="0.3">
      <c r="A773">
        <v>1772</v>
      </c>
      <c r="B773" t="s">
        <v>889</v>
      </c>
      <c r="C773" s="1">
        <v>45173.418055555558</v>
      </c>
      <c r="D773" t="s">
        <v>14</v>
      </c>
      <c r="E773" t="str">
        <f t="shared" si="12"/>
        <v>Not Backlog</v>
      </c>
      <c r="F773" t="s">
        <v>86</v>
      </c>
      <c r="G773" t="s">
        <v>16</v>
      </c>
      <c r="H773" t="s">
        <v>1588</v>
      </c>
      <c r="I773" t="str">
        <f>IF(Table2_1[[#This Row],[Order Status]]="Completed", IF(Table2_1[[#This Row],[Delays (min)]]&gt;10,"Delayed", "On Time"), IF(Table2_1[[#This Row],[Order Status]]="In Progress", IF(Table2_1[[#This Row],[Delays (min)]]&gt;10,"Delayed","In Progress"),""))</f>
        <v>On Time</v>
      </c>
      <c r="J773">
        <v>114</v>
      </c>
      <c r="K773">
        <v>3</v>
      </c>
      <c r="L773" t="s">
        <v>28</v>
      </c>
      <c r="M773" cm="1">
        <f t="array" ref="M773">_xlfn.IFS(
  TRIM(L773)="positive", 3,
  TRIM(L773)="neutral", 2,
  TRIM(L773)="negative", 1
)</f>
        <v>1</v>
      </c>
      <c r="N773" t="s">
        <v>43</v>
      </c>
      <c r="O773" t="s">
        <v>19</v>
      </c>
      <c r="P773" t="s">
        <v>40</v>
      </c>
    </row>
    <row r="774" spans="1:16" x14ac:dyDescent="0.3">
      <c r="A774">
        <v>1773</v>
      </c>
      <c r="B774" t="s">
        <v>890</v>
      </c>
      <c r="C774" s="1">
        <v>45172.345138888886</v>
      </c>
      <c r="D774" t="s">
        <v>37</v>
      </c>
      <c r="E774" t="str">
        <f t="shared" si="12"/>
        <v>Not Backlog</v>
      </c>
      <c r="F774" t="s">
        <v>96</v>
      </c>
      <c r="G774" t="s">
        <v>16</v>
      </c>
      <c r="H774" t="s">
        <v>1588</v>
      </c>
      <c r="I774" t="str">
        <f>IF(Table2_1[[#This Row],[Order Status]]="Completed", IF(Table2_1[[#This Row],[Delays (min)]]&gt;10,"Delayed", "On Time"), IF(Table2_1[[#This Row],[Order Status]]="In Progress", IF(Table2_1[[#This Row],[Delays (min)]]&gt;10,"Delayed","In Progress"),""))</f>
        <v>In Progress</v>
      </c>
      <c r="J774">
        <v>238</v>
      </c>
      <c r="K774">
        <v>9</v>
      </c>
      <c r="L774" t="s">
        <v>23</v>
      </c>
      <c r="M774" cm="1">
        <f t="array" ref="M774">_xlfn.IFS(
  TRIM(L774)="positive", 3,
  TRIM(L774)="neutral", 2,
  TRIM(L774)="negative", 1
)</f>
        <v>3</v>
      </c>
      <c r="N774" t="s">
        <v>43</v>
      </c>
      <c r="O774" t="s">
        <v>1591</v>
      </c>
      <c r="P774" t="s">
        <v>35</v>
      </c>
    </row>
    <row r="775" spans="1:16" x14ac:dyDescent="0.3">
      <c r="A775">
        <v>1774</v>
      </c>
      <c r="B775" t="s">
        <v>891</v>
      </c>
      <c r="C775" s="1">
        <v>45172.495833333334</v>
      </c>
      <c r="D775" t="s">
        <v>14</v>
      </c>
      <c r="E775" t="str">
        <f t="shared" si="12"/>
        <v>Not Backlog</v>
      </c>
      <c r="F775" t="s">
        <v>82</v>
      </c>
      <c r="G775" t="s">
        <v>34</v>
      </c>
      <c r="H775" t="s">
        <v>1590</v>
      </c>
      <c r="I775" t="str">
        <f>IF(Table2_1[[#This Row],[Order Status]]="Completed", IF(Table2_1[[#This Row],[Delays (min)]]&gt;10,"Delayed", "On Time"), IF(Table2_1[[#This Row],[Order Status]]="In Progress", IF(Table2_1[[#This Row],[Delays (min)]]&gt;10,"Delayed","In Progress"),""))</f>
        <v>On Time</v>
      </c>
      <c r="J775">
        <v>161</v>
      </c>
      <c r="K775">
        <v>1</v>
      </c>
      <c r="L775" t="s">
        <v>23</v>
      </c>
      <c r="M775" cm="1">
        <f t="array" ref="M775">_xlfn.IFS(
  TRIM(L775)="positive", 3,
  TRIM(L775)="neutral", 2,
  TRIM(L775)="negative", 1
)</f>
        <v>3</v>
      </c>
      <c r="N775" t="s">
        <v>31</v>
      </c>
      <c r="O775" t="s">
        <v>19</v>
      </c>
      <c r="P775" t="s">
        <v>20</v>
      </c>
    </row>
    <row r="776" spans="1:16" x14ac:dyDescent="0.3">
      <c r="A776">
        <v>1775</v>
      </c>
      <c r="B776" t="s">
        <v>714</v>
      </c>
      <c r="C776" s="1">
        <v>45177.447916666664</v>
      </c>
      <c r="D776" t="s">
        <v>37</v>
      </c>
      <c r="E776" t="str">
        <f t="shared" si="12"/>
        <v>Backlog</v>
      </c>
      <c r="F776" t="s">
        <v>229</v>
      </c>
      <c r="G776" t="s">
        <v>34</v>
      </c>
      <c r="H776" t="s">
        <v>1588</v>
      </c>
      <c r="I776" t="str">
        <f>IF(Table2_1[[#This Row],[Order Status]]="Completed", IF(Table2_1[[#This Row],[Delays (min)]]&gt;10,"Delayed", "On Time"), IF(Table2_1[[#This Row],[Order Status]]="In Progress", IF(Table2_1[[#This Row],[Delays (min)]]&gt;10,"Delayed","In Progress"),""))</f>
        <v>Delayed</v>
      </c>
      <c r="J776">
        <v>125</v>
      </c>
      <c r="K776">
        <v>13</v>
      </c>
      <c r="L776" t="s">
        <v>28</v>
      </c>
      <c r="M776" cm="1">
        <f t="array" ref="M776">_xlfn.IFS(
  TRIM(L776)="positive", 3,
  TRIM(L776)="neutral", 2,
  TRIM(L776)="negative", 1
)</f>
        <v>1</v>
      </c>
      <c r="N776" t="s">
        <v>18</v>
      </c>
      <c r="O776" t="s">
        <v>1591</v>
      </c>
      <c r="P776" t="s">
        <v>20</v>
      </c>
    </row>
    <row r="777" spans="1:16" x14ac:dyDescent="0.3">
      <c r="A777">
        <v>1776</v>
      </c>
      <c r="B777" t="s">
        <v>892</v>
      </c>
      <c r="C777" s="1">
        <v>45172.640277777777</v>
      </c>
      <c r="D777" t="s">
        <v>14</v>
      </c>
      <c r="E777" t="str">
        <f t="shared" si="12"/>
        <v>Not Backlog</v>
      </c>
      <c r="F777" t="s">
        <v>149</v>
      </c>
      <c r="G777" t="s">
        <v>16</v>
      </c>
      <c r="H777" t="s">
        <v>1590</v>
      </c>
      <c r="I777" t="str">
        <f>IF(Table2_1[[#This Row],[Order Status]]="Completed", IF(Table2_1[[#This Row],[Delays (min)]]&gt;10,"Delayed", "On Time"), IF(Table2_1[[#This Row],[Order Status]]="In Progress", IF(Table2_1[[#This Row],[Delays (min)]]&gt;10,"Delayed","In Progress"),""))</f>
        <v>Delayed</v>
      </c>
      <c r="J777">
        <v>159</v>
      </c>
      <c r="K777">
        <v>22</v>
      </c>
      <c r="L777" t="s">
        <v>23</v>
      </c>
      <c r="M777" cm="1">
        <f t="array" ref="M777">_xlfn.IFS(
  TRIM(L777)="positive", 3,
  TRIM(L777)="neutral", 2,
  TRIM(L777)="negative", 1
)</f>
        <v>3</v>
      </c>
      <c r="N777" t="s">
        <v>39</v>
      </c>
      <c r="O777" t="s">
        <v>19</v>
      </c>
      <c r="P777" t="s">
        <v>35</v>
      </c>
    </row>
    <row r="778" spans="1:16" x14ac:dyDescent="0.3">
      <c r="A778">
        <v>1777</v>
      </c>
      <c r="B778" t="s">
        <v>893</v>
      </c>
      <c r="C778" s="1">
        <v>45175.385416666664</v>
      </c>
      <c r="D778" t="s">
        <v>14</v>
      </c>
      <c r="E778" t="str">
        <f t="shared" si="12"/>
        <v>Not Backlog</v>
      </c>
      <c r="F778" t="s">
        <v>75</v>
      </c>
      <c r="G778" t="s">
        <v>16</v>
      </c>
      <c r="H778" t="s">
        <v>1588</v>
      </c>
      <c r="I778" t="str">
        <f>IF(Table2_1[[#This Row],[Order Status]]="Completed", IF(Table2_1[[#This Row],[Delays (min)]]&gt;10,"Delayed", "On Time"), IF(Table2_1[[#This Row],[Order Status]]="In Progress", IF(Table2_1[[#This Row],[Delays (min)]]&gt;10,"Delayed","In Progress"),""))</f>
        <v>Delayed</v>
      </c>
      <c r="J778">
        <v>115</v>
      </c>
      <c r="K778">
        <v>22</v>
      </c>
      <c r="L778" t="s">
        <v>28</v>
      </c>
      <c r="M778" cm="1">
        <f t="array" ref="M778">_xlfn.IFS(
  TRIM(L778)="positive", 3,
  TRIM(L778)="neutral", 2,
  TRIM(L778)="negative", 1
)</f>
        <v>1</v>
      </c>
      <c r="N778" t="s">
        <v>18</v>
      </c>
      <c r="O778" t="s">
        <v>48</v>
      </c>
      <c r="P778" t="s">
        <v>35</v>
      </c>
    </row>
    <row r="779" spans="1:16" x14ac:dyDescent="0.3">
      <c r="A779">
        <v>1778</v>
      </c>
      <c r="B779" t="s">
        <v>894</v>
      </c>
      <c r="C779" s="1">
        <v>45172.459722222222</v>
      </c>
      <c r="D779" t="s">
        <v>14</v>
      </c>
      <c r="E779" t="str">
        <f t="shared" si="12"/>
        <v>Not Backlog</v>
      </c>
      <c r="F779" t="s">
        <v>38</v>
      </c>
      <c r="G779" t="s">
        <v>16</v>
      </c>
      <c r="H779" t="s">
        <v>1586</v>
      </c>
      <c r="I779" t="str">
        <f>IF(Table2_1[[#This Row],[Order Status]]="Completed", IF(Table2_1[[#This Row],[Delays (min)]]&gt;10,"Delayed", "On Time"), IF(Table2_1[[#This Row],[Order Status]]="In Progress", IF(Table2_1[[#This Row],[Delays (min)]]&gt;10,"Delayed","In Progress"),""))</f>
        <v>On Time</v>
      </c>
      <c r="J779">
        <v>143</v>
      </c>
      <c r="K779">
        <v>4</v>
      </c>
      <c r="L779" t="s">
        <v>23</v>
      </c>
      <c r="M779" cm="1">
        <f t="array" ref="M779">_xlfn.IFS(
  TRIM(L779)="positive", 3,
  TRIM(L779)="neutral", 2,
  TRIM(L779)="negative", 1
)</f>
        <v>3</v>
      </c>
      <c r="N779" t="s">
        <v>18</v>
      </c>
      <c r="O779" t="s">
        <v>1591</v>
      </c>
      <c r="P779" t="s">
        <v>40</v>
      </c>
    </row>
    <row r="780" spans="1:16" x14ac:dyDescent="0.3">
      <c r="A780">
        <v>1779</v>
      </c>
      <c r="B780" t="s">
        <v>895</v>
      </c>
      <c r="C780" s="1">
        <v>45176.670138888891</v>
      </c>
      <c r="D780" t="s">
        <v>37</v>
      </c>
      <c r="E780" t="str">
        <f t="shared" si="12"/>
        <v>Not Backlog</v>
      </c>
      <c r="F780" t="s">
        <v>71</v>
      </c>
      <c r="G780" t="s">
        <v>16</v>
      </c>
      <c r="H780" t="s">
        <v>1587</v>
      </c>
      <c r="I780" t="str">
        <f>IF(Table2_1[[#This Row],[Order Status]]="Completed", IF(Table2_1[[#This Row],[Delays (min)]]&gt;10,"Delayed", "On Time"), IF(Table2_1[[#This Row],[Order Status]]="In Progress", IF(Table2_1[[#This Row],[Delays (min)]]&gt;10,"Delayed","In Progress"),""))</f>
        <v>In Progress</v>
      </c>
      <c r="J780">
        <v>98</v>
      </c>
      <c r="K780">
        <v>1</v>
      </c>
      <c r="L780" t="s">
        <v>17</v>
      </c>
      <c r="M780" cm="1">
        <f t="array" ref="M780">_xlfn.IFS(
  TRIM(L780)="positive", 3,
  TRIM(L780)="neutral", 2,
  TRIM(L780)="negative", 1
)</f>
        <v>2</v>
      </c>
      <c r="N780" t="s">
        <v>39</v>
      </c>
      <c r="O780" t="s">
        <v>48</v>
      </c>
      <c r="P780" t="s">
        <v>20</v>
      </c>
    </row>
    <row r="781" spans="1:16" x14ac:dyDescent="0.3">
      <c r="A781">
        <v>1780</v>
      </c>
      <c r="B781" t="s">
        <v>896</v>
      </c>
      <c r="C781" s="1">
        <v>45170.580555555556</v>
      </c>
      <c r="D781" t="s">
        <v>14</v>
      </c>
      <c r="E781" t="str">
        <f t="shared" si="12"/>
        <v>Not Backlog</v>
      </c>
      <c r="F781" t="s">
        <v>184</v>
      </c>
      <c r="G781" t="s">
        <v>27</v>
      </c>
      <c r="H781" t="s">
        <v>1589</v>
      </c>
      <c r="I781" t="str">
        <f>IF(Table2_1[[#This Row],[Order Status]]="Completed", IF(Table2_1[[#This Row],[Delays (min)]]&gt;10,"Delayed", "On Time"), IF(Table2_1[[#This Row],[Order Status]]="In Progress", IF(Table2_1[[#This Row],[Delays (min)]]&gt;10,"Delayed","In Progress"),""))</f>
        <v>On Time</v>
      </c>
      <c r="J781">
        <v>184</v>
      </c>
      <c r="K781">
        <v>7</v>
      </c>
      <c r="L781" t="s">
        <v>23</v>
      </c>
      <c r="M781" cm="1">
        <f t="array" ref="M781">_xlfn.IFS(
  TRIM(L781)="positive", 3,
  TRIM(L781)="neutral", 2,
  TRIM(L781)="negative", 1
)</f>
        <v>3</v>
      </c>
      <c r="N781" t="s">
        <v>39</v>
      </c>
      <c r="O781" t="s">
        <v>48</v>
      </c>
      <c r="P781" t="s">
        <v>35</v>
      </c>
    </row>
    <row r="782" spans="1:16" x14ac:dyDescent="0.3">
      <c r="A782">
        <v>1781</v>
      </c>
      <c r="B782" t="s">
        <v>897</v>
      </c>
      <c r="C782" s="1">
        <v>45176.594444444447</v>
      </c>
      <c r="D782" t="s">
        <v>37</v>
      </c>
      <c r="E782" t="str">
        <f t="shared" si="12"/>
        <v>Not Backlog</v>
      </c>
      <c r="F782" t="s">
        <v>60</v>
      </c>
      <c r="G782" t="s">
        <v>27</v>
      </c>
      <c r="H782" t="s">
        <v>1589</v>
      </c>
      <c r="I782" t="str">
        <f>IF(Table2_1[[#This Row],[Order Status]]="Completed", IF(Table2_1[[#This Row],[Delays (min)]]&gt;10,"Delayed", "On Time"), IF(Table2_1[[#This Row],[Order Status]]="In Progress", IF(Table2_1[[#This Row],[Delays (min)]]&gt;10,"Delayed","In Progress"),""))</f>
        <v>In Progress</v>
      </c>
      <c r="J782">
        <v>153</v>
      </c>
      <c r="K782">
        <v>5</v>
      </c>
      <c r="L782" t="s">
        <v>17</v>
      </c>
      <c r="M782" cm="1">
        <f t="array" ref="M782">_xlfn.IFS(
  TRIM(L782)="positive", 3,
  TRIM(L782)="neutral", 2,
  TRIM(L782)="negative", 1
)</f>
        <v>2</v>
      </c>
      <c r="N782" t="s">
        <v>18</v>
      </c>
      <c r="O782" t="s">
        <v>1591</v>
      </c>
      <c r="P782" t="s">
        <v>35</v>
      </c>
    </row>
    <row r="783" spans="1:16" x14ac:dyDescent="0.3">
      <c r="A783">
        <v>1782</v>
      </c>
      <c r="B783" t="s">
        <v>898</v>
      </c>
      <c r="C783" s="1">
        <v>45170.458333333336</v>
      </c>
      <c r="D783" t="s">
        <v>14</v>
      </c>
      <c r="E783" t="str">
        <f t="shared" si="12"/>
        <v>Not Backlog</v>
      </c>
      <c r="F783" t="s">
        <v>184</v>
      </c>
      <c r="G783" t="s">
        <v>27</v>
      </c>
      <c r="H783" t="s">
        <v>1587</v>
      </c>
      <c r="I783" t="str">
        <f>IF(Table2_1[[#This Row],[Order Status]]="Completed", IF(Table2_1[[#This Row],[Delays (min)]]&gt;10,"Delayed", "On Time"), IF(Table2_1[[#This Row],[Order Status]]="In Progress", IF(Table2_1[[#This Row],[Delays (min)]]&gt;10,"Delayed","In Progress"),""))</f>
        <v>Delayed</v>
      </c>
      <c r="J783">
        <v>146</v>
      </c>
      <c r="K783">
        <v>29</v>
      </c>
      <c r="L783" t="s">
        <v>28</v>
      </c>
      <c r="M783" cm="1">
        <f t="array" ref="M783">_xlfn.IFS(
  TRIM(L783)="positive", 3,
  TRIM(L783)="neutral", 2,
  TRIM(L783)="negative", 1
)</f>
        <v>1</v>
      </c>
      <c r="N783" t="s">
        <v>31</v>
      </c>
      <c r="O783" t="s">
        <v>48</v>
      </c>
      <c r="P783" t="s">
        <v>35</v>
      </c>
    </row>
    <row r="784" spans="1:16" x14ac:dyDescent="0.3">
      <c r="A784">
        <v>1783</v>
      </c>
      <c r="B784" t="s">
        <v>899</v>
      </c>
      <c r="C784" s="1">
        <v>45173.572916666664</v>
      </c>
      <c r="D784" t="s">
        <v>37</v>
      </c>
      <c r="E784" t="str">
        <f t="shared" si="12"/>
        <v>Not Backlog</v>
      </c>
      <c r="F784" t="s">
        <v>90</v>
      </c>
      <c r="G784" t="s">
        <v>34</v>
      </c>
      <c r="H784" t="s">
        <v>1586</v>
      </c>
      <c r="I784" t="str">
        <f>IF(Table2_1[[#This Row],[Order Status]]="Completed", IF(Table2_1[[#This Row],[Delays (min)]]&gt;10,"Delayed", "On Time"), IF(Table2_1[[#This Row],[Order Status]]="In Progress", IF(Table2_1[[#This Row],[Delays (min)]]&gt;10,"Delayed","In Progress"),""))</f>
        <v>In Progress</v>
      </c>
      <c r="J784">
        <v>149</v>
      </c>
      <c r="K784">
        <v>8</v>
      </c>
      <c r="L784" t="s">
        <v>23</v>
      </c>
      <c r="M784" cm="1">
        <f t="array" ref="M784">_xlfn.IFS(
  TRIM(L784)="positive", 3,
  TRIM(L784)="neutral", 2,
  TRIM(L784)="negative", 1
)</f>
        <v>3</v>
      </c>
      <c r="N784" t="s">
        <v>31</v>
      </c>
      <c r="O784" t="s">
        <v>48</v>
      </c>
      <c r="P784" t="s">
        <v>35</v>
      </c>
    </row>
    <row r="785" spans="1:16" x14ac:dyDescent="0.3">
      <c r="A785">
        <v>1784</v>
      </c>
      <c r="B785" t="s">
        <v>544</v>
      </c>
      <c r="C785" s="1">
        <v>45177.645138888889</v>
      </c>
      <c r="D785" t="s">
        <v>14</v>
      </c>
      <c r="E785" t="str">
        <f t="shared" si="12"/>
        <v>Not Backlog</v>
      </c>
      <c r="F785" t="s">
        <v>206</v>
      </c>
      <c r="G785" t="s">
        <v>27</v>
      </c>
      <c r="H785" t="s">
        <v>1589</v>
      </c>
      <c r="I785" t="str">
        <f>IF(Table2_1[[#This Row],[Order Status]]="Completed", IF(Table2_1[[#This Row],[Delays (min)]]&gt;10,"Delayed", "On Time"), IF(Table2_1[[#This Row],[Order Status]]="In Progress", IF(Table2_1[[#This Row],[Delays (min)]]&gt;10,"Delayed","In Progress"),""))</f>
        <v>Delayed</v>
      </c>
      <c r="J785">
        <v>209</v>
      </c>
      <c r="K785">
        <v>24</v>
      </c>
      <c r="L785" t="s">
        <v>17</v>
      </c>
      <c r="M785" cm="1">
        <f t="array" ref="M785">_xlfn.IFS(
  TRIM(L785)="positive", 3,
  TRIM(L785)="neutral", 2,
  TRIM(L785)="negative", 1
)</f>
        <v>2</v>
      </c>
      <c r="N785" t="s">
        <v>31</v>
      </c>
      <c r="O785" t="s">
        <v>48</v>
      </c>
      <c r="P785" t="s">
        <v>35</v>
      </c>
    </row>
    <row r="786" spans="1:16" x14ac:dyDescent="0.3">
      <c r="A786">
        <v>1785</v>
      </c>
      <c r="B786" t="s">
        <v>900</v>
      </c>
      <c r="C786" s="1">
        <v>45171.559027777781</v>
      </c>
      <c r="D786" t="s">
        <v>14</v>
      </c>
      <c r="E786" t="str">
        <f t="shared" si="12"/>
        <v>Not Backlog</v>
      </c>
      <c r="F786" t="s">
        <v>188</v>
      </c>
      <c r="G786" t="s">
        <v>27</v>
      </c>
      <c r="H786" t="s">
        <v>1586</v>
      </c>
      <c r="I786" t="str">
        <f>IF(Table2_1[[#This Row],[Order Status]]="Completed", IF(Table2_1[[#This Row],[Delays (min)]]&gt;10,"Delayed", "On Time"), IF(Table2_1[[#This Row],[Order Status]]="In Progress", IF(Table2_1[[#This Row],[Delays (min)]]&gt;10,"Delayed","In Progress"),""))</f>
        <v>Delayed</v>
      </c>
      <c r="J786">
        <v>143</v>
      </c>
      <c r="K786">
        <v>21</v>
      </c>
      <c r="L786" t="s">
        <v>23</v>
      </c>
      <c r="M786" cm="1">
        <f t="array" ref="M786">_xlfn.IFS(
  TRIM(L786)="positive", 3,
  TRIM(L786)="neutral", 2,
  TRIM(L786)="negative", 1
)</f>
        <v>3</v>
      </c>
      <c r="N786" t="s">
        <v>24</v>
      </c>
      <c r="O786" t="s">
        <v>1591</v>
      </c>
      <c r="P786" t="s">
        <v>20</v>
      </c>
    </row>
    <row r="787" spans="1:16" x14ac:dyDescent="0.3">
      <c r="A787">
        <v>1786</v>
      </c>
      <c r="B787" t="s">
        <v>901</v>
      </c>
      <c r="C787" s="1">
        <v>45172.676388888889</v>
      </c>
      <c r="D787" t="s">
        <v>14</v>
      </c>
      <c r="E787" t="str">
        <f t="shared" si="12"/>
        <v>Not Backlog</v>
      </c>
      <c r="F787" t="s">
        <v>164</v>
      </c>
      <c r="G787" t="s">
        <v>34</v>
      </c>
      <c r="H787" t="s">
        <v>1586</v>
      </c>
      <c r="I787" t="str">
        <f>IF(Table2_1[[#This Row],[Order Status]]="Completed", IF(Table2_1[[#This Row],[Delays (min)]]&gt;10,"Delayed", "On Time"), IF(Table2_1[[#This Row],[Order Status]]="In Progress", IF(Table2_1[[#This Row],[Delays (min)]]&gt;10,"Delayed","In Progress"),""))</f>
        <v>On Time</v>
      </c>
      <c r="J787">
        <v>237</v>
      </c>
      <c r="K787">
        <v>10</v>
      </c>
      <c r="L787" t="s">
        <v>28</v>
      </c>
      <c r="M787" cm="1">
        <f t="array" ref="M787">_xlfn.IFS(
  TRIM(L787)="positive", 3,
  TRIM(L787)="neutral", 2,
  TRIM(L787)="negative", 1
)</f>
        <v>1</v>
      </c>
      <c r="N787" t="s">
        <v>24</v>
      </c>
      <c r="O787" t="s">
        <v>1591</v>
      </c>
      <c r="P787" t="s">
        <v>40</v>
      </c>
    </row>
    <row r="788" spans="1:16" x14ac:dyDescent="0.3">
      <c r="A788">
        <v>1787</v>
      </c>
      <c r="B788" t="s">
        <v>902</v>
      </c>
      <c r="C788" s="1">
        <v>45170.404861111114</v>
      </c>
      <c r="D788" t="s">
        <v>37</v>
      </c>
      <c r="E788" t="str">
        <f t="shared" si="12"/>
        <v>Backlog</v>
      </c>
      <c r="F788" t="s">
        <v>272</v>
      </c>
      <c r="G788" t="s">
        <v>16</v>
      </c>
      <c r="H788" t="s">
        <v>1586</v>
      </c>
      <c r="I788" t="str">
        <f>IF(Table2_1[[#This Row],[Order Status]]="Completed", IF(Table2_1[[#This Row],[Delays (min)]]&gt;10,"Delayed", "On Time"), IF(Table2_1[[#This Row],[Order Status]]="In Progress", IF(Table2_1[[#This Row],[Delays (min)]]&gt;10,"Delayed","In Progress"),""))</f>
        <v>Delayed</v>
      </c>
      <c r="J788">
        <v>115</v>
      </c>
      <c r="K788">
        <v>20</v>
      </c>
      <c r="L788" t="s">
        <v>17</v>
      </c>
      <c r="M788" cm="1">
        <f t="array" ref="M788">_xlfn.IFS(
  TRIM(L788)="positive", 3,
  TRIM(L788)="neutral", 2,
  TRIM(L788)="negative", 1
)</f>
        <v>2</v>
      </c>
      <c r="N788" t="s">
        <v>31</v>
      </c>
      <c r="O788" t="s">
        <v>19</v>
      </c>
      <c r="P788" t="s">
        <v>40</v>
      </c>
    </row>
    <row r="789" spans="1:16" x14ac:dyDescent="0.3">
      <c r="A789">
        <v>1788</v>
      </c>
      <c r="B789" t="s">
        <v>903</v>
      </c>
      <c r="C789" s="1">
        <v>45171.443055555559</v>
      </c>
      <c r="D789" t="s">
        <v>37</v>
      </c>
      <c r="E789" t="str">
        <f t="shared" si="12"/>
        <v>Backlog</v>
      </c>
      <c r="F789" t="s">
        <v>115</v>
      </c>
      <c r="G789" t="s">
        <v>27</v>
      </c>
      <c r="H789" t="s">
        <v>1587</v>
      </c>
      <c r="I789" t="str">
        <f>IF(Table2_1[[#This Row],[Order Status]]="Completed", IF(Table2_1[[#This Row],[Delays (min)]]&gt;10,"Delayed", "On Time"), IF(Table2_1[[#This Row],[Order Status]]="In Progress", IF(Table2_1[[#This Row],[Delays (min)]]&gt;10,"Delayed","In Progress"),""))</f>
        <v>Delayed</v>
      </c>
      <c r="J789">
        <v>150</v>
      </c>
      <c r="K789">
        <v>18</v>
      </c>
      <c r="L789" t="s">
        <v>28</v>
      </c>
      <c r="M789" cm="1">
        <f t="array" ref="M789">_xlfn.IFS(
  TRIM(L789)="positive", 3,
  TRIM(L789)="neutral", 2,
  TRIM(L789)="negative", 1
)</f>
        <v>1</v>
      </c>
      <c r="N789" t="s">
        <v>18</v>
      </c>
      <c r="O789" t="s">
        <v>48</v>
      </c>
      <c r="P789" t="s">
        <v>40</v>
      </c>
    </row>
    <row r="790" spans="1:16" x14ac:dyDescent="0.3">
      <c r="A790">
        <v>1789</v>
      </c>
      <c r="B790" t="s">
        <v>904</v>
      </c>
      <c r="C790" s="1">
        <v>45171.613194444442</v>
      </c>
      <c r="D790" t="s">
        <v>37</v>
      </c>
      <c r="E790" t="str">
        <f t="shared" si="12"/>
        <v>Backlog</v>
      </c>
      <c r="F790" t="s">
        <v>301</v>
      </c>
      <c r="G790" t="s">
        <v>34</v>
      </c>
      <c r="H790" t="s">
        <v>1587</v>
      </c>
      <c r="I790" t="str">
        <f>IF(Table2_1[[#This Row],[Order Status]]="Completed", IF(Table2_1[[#This Row],[Delays (min)]]&gt;10,"Delayed", "On Time"), IF(Table2_1[[#This Row],[Order Status]]="In Progress", IF(Table2_1[[#This Row],[Delays (min)]]&gt;10,"Delayed","In Progress"),""))</f>
        <v>Delayed</v>
      </c>
      <c r="J790">
        <v>181</v>
      </c>
      <c r="K790">
        <v>13</v>
      </c>
      <c r="L790" t="s">
        <v>23</v>
      </c>
      <c r="M790" cm="1">
        <f t="array" ref="M790">_xlfn.IFS(
  TRIM(L790)="positive", 3,
  TRIM(L790)="neutral", 2,
  TRIM(L790)="negative", 1
)</f>
        <v>3</v>
      </c>
      <c r="N790" t="s">
        <v>43</v>
      </c>
      <c r="O790" t="s">
        <v>19</v>
      </c>
      <c r="P790" t="s">
        <v>20</v>
      </c>
    </row>
    <row r="791" spans="1:16" x14ac:dyDescent="0.3">
      <c r="A791">
        <v>1790</v>
      </c>
      <c r="B791" t="s">
        <v>905</v>
      </c>
      <c r="C791" s="1">
        <v>45176.638194444444</v>
      </c>
      <c r="D791" t="s">
        <v>14</v>
      </c>
      <c r="E791" t="str">
        <f t="shared" si="12"/>
        <v>Not Backlog</v>
      </c>
      <c r="F791" t="s">
        <v>149</v>
      </c>
      <c r="G791" t="s">
        <v>16</v>
      </c>
      <c r="H791" t="s">
        <v>1590</v>
      </c>
      <c r="I791" t="str">
        <f>IF(Table2_1[[#This Row],[Order Status]]="Completed", IF(Table2_1[[#This Row],[Delays (min)]]&gt;10,"Delayed", "On Time"), IF(Table2_1[[#This Row],[Order Status]]="In Progress", IF(Table2_1[[#This Row],[Delays (min)]]&gt;10,"Delayed","In Progress"),""))</f>
        <v>Delayed</v>
      </c>
      <c r="J791">
        <v>146</v>
      </c>
      <c r="K791">
        <v>29</v>
      </c>
      <c r="L791" t="s">
        <v>23</v>
      </c>
      <c r="M791" cm="1">
        <f t="array" ref="M791">_xlfn.IFS(
  TRIM(L791)="positive", 3,
  TRIM(L791)="neutral", 2,
  TRIM(L791)="negative", 1
)</f>
        <v>3</v>
      </c>
      <c r="N791" t="s">
        <v>43</v>
      </c>
      <c r="O791" t="s">
        <v>1591</v>
      </c>
      <c r="P791" t="s">
        <v>35</v>
      </c>
    </row>
    <row r="792" spans="1:16" x14ac:dyDescent="0.3">
      <c r="A792">
        <v>1791</v>
      </c>
      <c r="B792" t="s">
        <v>906</v>
      </c>
      <c r="C792" s="1">
        <v>45172.371527777781</v>
      </c>
      <c r="D792" t="s">
        <v>37</v>
      </c>
      <c r="E792" t="str">
        <f t="shared" si="12"/>
        <v>Not Backlog</v>
      </c>
      <c r="F792" t="s">
        <v>80</v>
      </c>
      <c r="G792" t="s">
        <v>16</v>
      </c>
      <c r="H792" t="s">
        <v>1588</v>
      </c>
      <c r="I792" t="str">
        <f>IF(Table2_1[[#This Row],[Order Status]]="Completed", IF(Table2_1[[#This Row],[Delays (min)]]&gt;10,"Delayed", "On Time"), IF(Table2_1[[#This Row],[Order Status]]="In Progress", IF(Table2_1[[#This Row],[Delays (min)]]&gt;10,"Delayed","In Progress"),""))</f>
        <v>In Progress</v>
      </c>
      <c r="J792">
        <v>140</v>
      </c>
      <c r="K792">
        <v>9</v>
      </c>
      <c r="L792" t="s">
        <v>23</v>
      </c>
      <c r="M792" cm="1">
        <f t="array" ref="M792">_xlfn.IFS(
  TRIM(L792)="positive", 3,
  TRIM(L792)="neutral", 2,
  TRIM(L792)="negative", 1
)</f>
        <v>3</v>
      </c>
      <c r="N792" t="s">
        <v>31</v>
      </c>
      <c r="O792" t="s">
        <v>19</v>
      </c>
      <c r="P792" t="s">
        <v>40</v>
      </c>
    </row>
    <row r="793" spans="1:16" x14ac:dyDescent="0.3">
      <c r="A793">
        <v>1792</v>
      </c>
      <c r="B793" t="s">
        <v>907</v>
      </c>
      <c r="C793" s="1">
        <v>45171.675694444442</v>
      </c>
      <c r="D793" t="s">
        <v>14</v>
      </c>
      <c r="E793" t="str">
        <f t="shared" si="12"/>
        <v>Not Backlog</v>
      </c>
      <c r="F793" t="s">
        <v>328</v>
      </c>
      <c r="G793" t="s">
        <v>16</v>
      </c>
      <c r="H793" t="s">
        <v>1588</v>
      </c>
      <c r="I793" t="str">
        <f>IF(Table2_1[[#This Row],[Order Status]]="Completed", IF(Table2_1[[#This Row],[Delays (min)]]&gt;10,"Delayed", "On Time"), IF(Table2_1[[#This Row],[Order Status]]="In Progress", IF(Table2_1[[#This Row],[Delays (min)]]&gt;10,"Delayed","In Progress"),""))</f>
        <v>On Time</v>
      </c>
      <c r="J793">
        <v>198</v>
      </c>
      <c r="K793">
        <v>5</v>
      </c>
      <c r="L793" t="s">
        <v>17</v>
      </c>
      <c r="M793" cm="1">
        <f t="array" ref="M793">_xlfn.IFS(
  TRIM(L793)="positive", 3,
  TRIM(L793)="neutral", 2,
  TRIM(L793)="negative", 1
)</f>
        <v>2</v>
      </c>
      <c r="N793" t="s">
        <v>31</v>
      </c>
      <c r="O793" t="s">
        <v>1591</v>
      </c>
      <c r="P793" t="s">
        <v>20</v>
      </c>
    </row>
    <row r="794" spans="1:16" x14ac:dyDescent="0.3">
      <c r="A794">
        <v>1793</v>
      </c>
      <c r="B794" t="s">
        <v>908</v>
      </c>
      <c r="C794" s="1">
        <v>45173.344444444447</v>
      </c>
      <c r="D794" t="s">
        <v>14</v>
      </c>
      <c r="E794" t="str">
        <f t="shared" si="12"/>
        <v>Not Backlog</v>
      </c>
      <c r="F794" t="s">
        <v>88</v>
      </c>
      <c r="G794" t="s">
        <v>34</v>
      </c>
      <c r="H794" t="s">
        <v>1590</v>
      </c>
      <c r="I794" t="str">
        <f>IF(Table2_1[[#This Row],[Order Status]]="Completed", IF(Table2_1[[#This Row],[Delays (min)]]&gt;10,"Delayed", "On Time"), IF(Table2_1[[#This Row],[Order Status]]="In Progress", IF(Table2_1[[#This Row],[Delays (min)]]&gt;10,"Delayed","In Progress"),""))</f>
        <v>On Time</v>
      </c>
      <c r="J794">
        <v>65</v>
      </c>
      <c r="K794">
        <v>6</v>
      </c>
      <c r="L794" t="s">
        <v>17</v>
      </c>
      <c r="M794" cm="1">
        <f t="array" ref="M794">_xlfn.IFS(
  TRIM(L794)="positive", 3,
  TRIM(L794)="neutral", 2,
  TRIM(L794)="negative", 1
)</f>
        <v>2</v>
      </c>
      <c r="N794" t="s">
        <v>24</v>
      </c>
      <c r="O794" t="s">
        <v>19</v>
      </c>
      <c r="P794" t="s">
        <v>35</v>
      </c>
    </row>
    <row r="795" spans="1:16" x14ac:dyDescent="0.3">
      <c r="A795">
        <v>1794</v>
      </c>
      <c r="B795" t="s">
        <v>909</v>
      </c>
      <c r="C795" s="1">
        <v>45174.702777777777</v>
      </c>
      <c r="D795" t="s">
        <v>14</v>
      </c>
      <c r="E795" t="str">
        <f t="shared" si="12"/>
        <v>Not Backlog</v>
      </c>
      <c r="F795" t="s">
        <v>182</v>
      </c>
      <c r="G795" t="s">
        <v>16</v>
      </c>
      <c r="H795" t="s">
        <v>1586</v>
      </c>
      <c r="I795" t="str">
        <f>IF(Table2_1[[#This Row],[Order Status]]="Completed", IF(Table2_1[[#This Row],[Delays (min)]]&gt;10,"Delayed", "On Time"), IF(Table2_1[[#This Row],[Order Status]]="In Progress", IF(Table2_1[[#This Row],[Delays (min)]]&gt;10,"Delayed","In Progress"),""))</f>
        <v>On Time</v>
      </c>
      <c r="J795">
        <v>89</v>
      </c>
      <c r="K795">
        <v>7</v>
      </c>
      <c r="L795" t="s">
        <v>23</v>
      </c>
      <c r="M795" cm="1">
        <f t="array" ref="M795">_xlfn.IFS(
  TRIM(L795)="positive", 3,
  TRIM(L795)="neutral", 2,
  TRIM(L795)="negative", 1
)</f>
        <v>3</v>
      </c>
      <c r="N795" t="s">
        <v>43</v>
      </c>
      <c r="O795" t="s">
        <v>19</v>
      </c>
      <c r="P795" t="s">
        <v>35</v>
      </c>
    </row>
    <row r="796" spans="1:16" x14ac:dyDescent="0.3">
      <c r="A796">
        <v>1795</v>
      </c>
      <c r="B796" t="s">
        <v>910</v>
      </c>
      <c r="C796" s="1">
        <v>45176.402083333334</v>
      </c>
      <c r="D796" t="s">
        <v>14</v>
      </c>
      <c r="E796" t="str">
        <f t="shared" si="12"/>
        <v>Not Backlog</v>
      </c>
      <c r="F796" t="s">
        <v>60</v>
      </c>
      <c r="G796" t="s">
        <v>34</v>
      </c>
      <c r="H796" t="s">
        <v>1587</v>
      </c>
      <c r="I796" t="str">
        <f>IF(Table2_1[[#This Row],[Order Status]]="Completed", IF(Table2_1[[#This Row],[Delays (min)]]&gt;10,"Delayed", "On Time"), IF(Table2_1[[#This Row],[Order Status]]="In Progress", IF(Table2_1[[#This Row],[Delays (min)]]&gt;10,"Delayed","In Progress"),""))</f>
        <v>On Time</v>
      </c>
      <c r="J796">
        <v>195</v>
      </c>
      <c r="K796">
        <v>6</v>
      </c>
      <c r="L796" t="s">
        <v>17</v>
      </c>
      <c r="M796" cm="1">
        <f t="array" ref="M796">_xlfn.IFS(
  TRIM(L796)="positive", 3,
  TRIM(L796)="neutral", 2,
  TRIM(L796)="negative", 1
)</f>
        <v>2</v>
      </c>
      <c r="N796" t="s">
        <v>39</v>
      </c>
      <c r="O796" t="s">
        <v>19</v>
      </c>
      <c r="P796" t="s">
        <v>40</v>
      </c>
    </row>
    <row r="797" spans="1:16" x14ac:dyDescent="0.3">
      <c r="A797">
        <v>1796</v>
      </c>
      <c r="B797" t="s">
        <v>911</v>
      </c>
      <c r="C797" s="1">
        <v>45172.590277777781</v>
      </c>
      <c r="D797" t="s">
        <v>14</v>
      </c>
      <c r="E797" t="str">
        <f t="shared" si="12"/>
        <v>Not Backlog</v>
      </c>
      <c r="F797" t="s">
        <v>265</v>
      </c>
      <c r="G797" t="s">
        <v>27</v>
      </c>
      <c r="H797" t="s">
        <v>1587</v>
      </c>
      <c r="I797" t="str">
        <f>IF(Table2_1[[#This Row],[Order Status]]="Completed", IF(Table2_1[[#This Row],[Delays (min)]]&gt;10,"Delayed", "On Time"), IF(Table2_1[[#This Row],[Order Status]]="In Progress", IF(Table2_1[[#This Row],[Delays (min)]]&gt;10,"Delayed","In Progress"),""))</f>
        <v>On Time</v>
      </c>
      <c r="J797">
        <v>151</v>
      </c>
      <c r="K797">
        <v>2</v>
      </c>
      <c r="L797" t="s">
        <v>28</v>
      </c>
      <c r="M797" cm="1">
        <f t="array" ref="M797">_xlfn.IFS(
  TRIM(L797)="positive", 3,
  TRIM(L797)="neutral", 2,
  TRIM(L797)="negative", 1
)</f>
        <v>1</v>
      </c>
      <c r="N797" t="s">
        <v>43</v>
      </c>
      <c r="O797" t="s">
        <v>48</v>
      </c>
      <c r="P797" t="s">
        <v>20</v>
      </c>
    </row>
    <row r="798" spans="1:16" x14ac:dyDescent="0.3">
      <c r="A798">
        <v>1797</v>
      </c>
      <c r="B798" t="s">
        <v>912</v>
      </c>
      <c r="C798" s="1">
        <v>45173.410416666666</v>
      </c>
      <c r="D798" t="s">
        <v>37</v>
      </c>
      <c r="E798" t="str">
        <f t="shared" si="12"/>
        <v>Not Backlog</v>
      </c>
      <c r="F798" t="s">
        <v>328</v>
      </c>
      <c r="G798" t="s">
        <v>27</v>
      </c>
      <c r="H798" t="s">
        <v>1586</v>
      </c>
      <c r="I798" t="str">
        <f>IF(Table2_1[[#This Row],[Order Status]]="Completed", IF(Table2_1[[#This Row],[Delays (min)]]&gt;10,"Delayed", "On Time"), IF(Table2_1[[#This Row],[Order Status]]="In Progress", IF(Table2_1[[#This Row],[Delays (min)]]&gt;10,"Delayed","In Progress"),""))</f>
        <v>In Progress</v>
      </c>
      <c r="J798">
        <v>208</v>
      </c>
      <c r="K798">
        <v>6</v>
      </c>
      <c r="L798" t="s">
        <v>28</v>
      </c>
      <c r="M798" cm="1">
        <f t="array" ref="M798">_xlfn.IFS(
  TRIM(L798)="positive", 3,
  TRIM(L798)="neutral", 2,
  TRIM(L798)="negative", 1
)</f>
        <v>1</v>
      </c>
      <c r="N798" t="s">
        <v>18</v>
      </c>
      <c r="O798" t="s">
        <v>1591</v>
      </c>
      <c r="P798" t="s">
        <v>20</v>
      </c>
    </row>
    <row r="799" spans="1:16" x14ac:dyDescent="0.3">
      <c r="A799">
        <v>1798</v>
      </c>
      <c r="B799" t="s">
        <v>913</v>
      </c>
      <c r="C799" s="1">
        <v>45177.393055555556</v>
      </c>
      <c r="D799" t="s">
        <v>37</v>
      </c>
      <c r="E799" t="str">
        <f t="shared" si="12"/>
        <v>Not Backlog</v>
      </c>
      <c r="F799" t="s">
        <v>104</v>
      </c>
      <c r="G799" t="s">
        <v>27</v>
      </c>
      <c r="H799" t="s">
        <v>1589</v>
      </c>
      <c r="I799" t="str">
        <f>IF(Table2_1[[#This Row],[Order Status]]="Completed", IF(Table2_1[[#This Row],[Delays (min)]]&gt;10,"Delayed", "On Time"), IF(Table2_1[[#This Row],[Order Status]]="In Progress", IF(Table2_1[[#This Row],[Delays (min)]]&gt;10,"Delayed","In Progress"),""))</f>
        <v>In Progress</v>
      </c>
      <c r="J799">
        <v>201</v>
      </c>
      <c r="K799">
        <v>10</v>
      </c>
      <c r="L799" t="s">
        <v>28</v>
      </c>
      <c r="M799" cm="1">
        <f t="array" ref="M799">_xlfn.IFS(
  TRIM(L799)="positive", 3,
  TRIM(L799)="neutral", 2,
  TRIM(L799)="negative", 1
)</f>
        <v>1</v>
      </c>
      <c r="N799" t="s">
        <v>24</v>
      </c>
      <c r="O799" t="s">
        <v>48</v>
      </c>
      <c r="P799" t="s">
        <v>20</v>
      </c>
    </row>
    <row r="800" spans="1:16" x14ac:dyDescent="0.3">
      <c r="A800">
        <v>1799</v>
      </c>
      <c r="B800" t="s">
        <v>914</v>
      </c>
      <c r="C800" s="1">
        <v>45170.355555555558</v>
      </c>
      <c r="D800" t="s">
        <v>37</v>
      </c>
      <c r="E800" t="str">
        <f t="shared" si="12"/>
        <v>Not Backlog</v>
      </c>
      <c r="F800" t="s">
        <v>135</v>
      </c>
      <c r="G800" t="s">
        <v>34</v>
      </c>
      <c r="H800" t="s">
        <v>1589</v>
      </c>
      <c r="I800" t="str">
        <f>IF(Table2_1[[#This Row],[Order Status]]="Completed", IF(Table2_1[[#This Row],[Delays (min)]]&gt;10,"Delayed", "On Time"), IF(Table2_1[[#This Row],[Order Status]]="In Progress", IF(Table2_1[[#This Row],[Delays (min)]]&gt;10,"Delayed","In Progress"),""))</f>
        <v>In Progress</v>
      </c>
      <c r="J800">
        <v>68</v>
      </c>
      <c r="K800">
        <v>4</v>
      </c>
      <c r="L800" t="s">
        <v>17</v>
      </c>
      <c r="M800" cm="1">
        <f t="array" ref="M800">_xlfn.IFS(
  TRIM(L800)="positive", 3,
  TRIM(L800)="neutral", 2,
  TRIM(L800)="negative", 1
)</f>
        <v>2</v>
      </c>
      <c r="N800" t="s">
        <v>43</v>
      </c>
      <c r="O800" t="s">
        <v>48</v>
      </c>
      <c r="P800" t="s">
        <v>20</v>
      </c>
    </row>
    <row r="801" spans="1:16" x14ac:dyDescent="0.3">
      <c r="A801">
        <v>1800</v>
      </c>
      <c r="B801" t="s">
        <v>915</v>
      </c>
      <c r="C801" s="1">
        <v>45175.559027777781</v>
      </c>
      <c r="D801" t="s">
        <v>37</v>
      </c>
      <c r="E801" t="str">
        <f t="shared" si="12"/>
        <v>Backlog</v>
      </c>
      <c r="F801" t="s">
        <v>50</v>
      </c>
      <c r="G801" t="s">
        <v>27</v>
      </c>
      <c r="H801" t="s">
        <v>1587</v>
      </c>
      <c r="I801" t="str">
        <f>IF(Table2_1[[#This Row],[Order Status]]="Completed", IF(Table2_1[[#This Row],[Delays (min)]]&gt;10,"Delayed", "On Time"), IF(Table2_1[[#This Row],[Order Status]]="In Progress", IF(Table2_1[[#This Row],[Delays (min)]]&gt;10,"Delayed","In Progress"),""))</f>
        <v>Delayed</v>
      </c>
      <c r="J801">
        <v>87</v>
      </c>
      <c r="K801">
        <v>14</v>
      </c>
      <c r="L801" t="s">
        <v>23</v>
      </c>
      <c r="M801" cm="1">
        <f t="array" ref="M801">_xlfn.IFS(
  TRIM(L801)="positive", 3,
  TRIM(L801)="neutral", 2,
  TRIM(L801)="negative", 1
)</f>
        <v>3</v>
      </c>
      <c r="N801" t="s">
        <v>24</v>
      </c>
      <c r="O801" t="s">
        <v>1591</v>
      </c>
      <c r="P801" t="s">
        <v>40</v>
      </c>
    </row>
    <row r="802" spans="1:16" x14ac:dyDescent="0.3">
      <c r="A802">
        <v>1801</v>
      </c>
      <c r="B802" t="s">
        <v>916</v>
      </c>
      <c r="C802" s="1">
        <v>45176.620138888888</v>
      </c>
      <c r="D802" t="s">
        <v>37</v>
      </c>
      <c r="E802" t="str">
        <f t="shared" si="12"/>
        <v>Backlog</v>
      </c>
      <c r="F802" t="s">
        <v>22</v>
      </c>
      <c r="G802" t="s">
        <v>16</v>
      </c>
      <c r="H802" t="s">
        <v>1588</v>
      </c>
      <c r="I802" t="str">
        <f>IF(Table2_1[[#This Row],[Order Status]]="Completed", IF(Table2_1[[#This Row],[Delays (min)]]&gt;10,"Delayed", "On Time"), IF(Table2_1[[#This Row],[Order Status]]="In Progress", IF(Table2_1[[#This Row],[Delays (min)]]&gt;10,"Delayed","In Progress"),""))</f>
        <v>Delayed</v>
      </c>
      <c r="J802">
        <v>121</v>
      </c>
      <c r="K802">
        <v>16</v>
      </c>
      <c r="L802" t="s">
        <v>17</v>
      </c>
      <c r="M802" cm="1">
        <f t="array" ref="M802">_xlfn.IFS(
  TRIM(L802)="positive", 3,
  TRIM(L802)="neutral", 2,
  TRIM(L802)="negative", 1
)</f>
        <v>2</v>
      </c>
      <c r="N802" t="s">
        <v>43</v>
      </c>
      <c r="O802" t="s">
        <v>1591</v>
      </c>
      <c r="P802" t="s">
        <v>40</v>
      </c>
    </row>
    <row r="803" spans="1:16" x14ac:dyDescent="0.3">
      <c r="A803">
        <v>1802</v>
      </c>
      <c r="B803" t="s">
        <v>917</v>
      </c>
      <c r="C803" s="1">
        <v>45170.658333333333</v>
      </c>
      <c r="D803" t="s">
        <v>14</v>
      </c>
      <c r="E803" t="str">
        <f t="shared" si="12"/>
        <v>Not Backlog</v>
      </c>
      <c r="F803" t="s">
        <v>398</v>
      </c>
      <c r="G803" t="s">
        <v>16</v>
      </c>
      <c r="H803" t="s">
        <v>1586</v>
      </c>
      <c r="I803" t="str">
        <f>IF(Table2_1[[#This Row],[Order Status]]="Completed", IF(Table2_1[[#This Row],[Delays (min)]]&gt;10,"Delayed", "On Time"), IF(Table2_1[[#This Row],[Order Status]]="In Progress", IF(Table2_1[[#This Row],[Delays (min)]]&gt;10,"Delayed","In Progress"),""))</f>
        <v>On Time</v>
      </c>
      <c r="J803">
        <v>235</v>
      </c>
      <c r="K803">
        <v>7</v>
      </c>
      <c r="L803" t="s">
        <v>28</v>
      </c>
      <c r="M803" cm="1">
        <f t="array" ref="M803">_xlfn.IFS(
  TRIM(L803)="positive", 3,
  TRIM(L803)="neutral", 2,
  TRIM(L803)="negative", 1
)</f>
        <v>1</v>
      </c>
      <c r="N803" t="s">
        <v>43</v>
      </c>
      <c r="O803" t="s">
        <v>48</v>
      </c>
      <c r="P803" t="s">
        <v>35</v>
      </c>
    </row>
    <row r="804" spans="1:16" x14ac:dyDescent="0.3">
      <c r="A804">
        <v>1803</v>
      </c>
      <c r="B804" t="s">
        <v>918</v>
      </c>
      <c r="C804" s="1">
        <v>45176.593055555553</v>
      </c>
      <c r="D804" t="s">
        <v>37</v>
      </c>
      <c r="E804" t="str">
        <f t="shared" si="12"/>
        <v>Not Backlog</v>
      </c>
      <c r="F804" t="s">
        <v>65</v>
      </c>
      <c r="G804" t="s">
        <v>16</v>
      </c>
      <c r="H804" t="s">
        <v>1588</v>
      </c>
      <c r="I804" t="str">
        <f>IF(Table2_1[[#This Row],[Order Status]]="Completed", IF(Table2_1[[#This Row],[Delays (min)]]&gt;10,"Delayed", "On Time"), IF(Table2_1[[#This Row],[Order Status]]="In Progress", IF(Table2_1[[#This Row],[Delays (min)]]&gt;10,"Delayed","In Progress"),""))</f>
        <v>In Progress</v>
      </c>
      <c r="J804">
        <v>125</v>
      </c>
      <c r="K804">
        <v>10</v>
      </c>
      <c r="L804" t="s">
        <v>17</v>
      </c>
      <c r="M804" cm="1">
        <f t="array" ref="M804">_xlfn.IFS(
  TRIM(L804)="positive", 3,
  TRIM(L804)="neutral", 2,
  TRIM(L804)="negative", 1
)</f>
        <v>2</v>
      </c>
      <c r="N804" t="s">
        <v>31</v>
      </c>
      <c r="O804" t="s">
        <v>48</v>
      </c>
      <c r="P804" t="s">
        <v>20</v>
      </c>
    </row>
    <row r="805" spans="1:16" x14ac:dyDescent="0.3">
      <c r="A805">
        <v>1804</v>
      </c>
      <c r="B805" t="s">
        <v>919</v>
      </c>
      <c r="C805" s="1">
        <v>45176.420138888891</v>
      </c>
      <c r="D805" t="s">
        <v>37</v>
      </c>
      <c r="E805" t="str">
        <f t="shared" si="12"/>
        <v>Backlog</v>
      </c>
      <c r="F805" t="s">
        <v>299</v>
      </c>
      <c r="G805" t="s">
        <v>27</v>
      </c>
      <c r="H805" t="s">
        <v>1587</v>
      </c>
      <c r="I805" t="str">
        <f>IF(Table2_1[[#This Row],[Order Status]]="Completed", IF(Table2_1[[#This Row],[Delays (min)]]&gt;10,"Delayed", "On Time"), IF(Table2_1[[#This Row],[Order Status]]="In Progress", IF(Table2_1[[#This Row],[Delays (min)]]&gt;10,"Delayed","In Progress"),""))</f>
        <v>Delayed</v>
      </c>
      <c r="J805">
        <v>168</v>
      </c>
      <c r="K805">
        <v>17</v>
      </c>
      <c r="L805" t="s">
        <v>23</v>
      </c>
      <c r="M805" cm="1">
        <f t="array" ref="M805">_xlfn.IFS(
  TRIM(L805)="positive", 3,
  TRIM(L805)="neutral", 2,
  TRIM(L805)="negative", 1
)</f>
        <v>3</v>
      </c>
      <c r="N805" t="s">
        <v>31</v>
      </c>
      <c r="O805" t="s">
        <v>1591</v>
      </c>
      <c r="P805" t="s">
        <v>35</v>
      </c>
    </row>
    <row r="806" spans="1:16" x14ac:dyDescent="0.3">
      <c r="A806">
        <v>1805</v>
      </c>
      <c r="B806" t="s">
        <v>920</v>
      </c>
      <c r="C806" s="1">
        <v>45170.557638888888</v>
      </c>
      <c r="D806" t="s">
        <v>37</v>
      </c>
      <c r="E806" t="str">
        <f t="shared" si="12"/>
        <v>Not Backlog</v>
      </c>
      <c r="F806" t="s">
        <v>117</v>
      </c>
      <c r="G806" t="s">
        <v>27</v>
      </c>
      <c r="H806" t="s">
        <v>1589</v>
      </c>
      <c r="I806" t="str">
        <f>IF(Table2_1[[#This Row],[Order Status]]="Completed", IF(Table2_1[[#This Row],[Delays (min)]]&gt;10,"Delayed", "On Time"), IF(Table2_1[[#This Row],[Order Status]]="In Progress", IF(Table2_1[[#This Row],[Delays (min)]]&gt;10,"Delayed","In Progress"),""))</f>
        <v>In Progress</v>
      </c>
      <c r="J806">
        <v>153</v>
      </c>
      <c r="K806">
        <v>3</v>
      </c>
      <c r="L806" t="s">
        <v>17</v>
      </c>
      <c r="M806" cm="1">
        <f t="array" ref="M806">_xlfn.IFS(
  TRIM(L806)="positive", 3,
  TRIM(L806)="neutral", 2,
  TRIM(L806)="negative", 1
)</f>
        <v>2</v>
      </c>
      <c r="N806" t="s">
        <v>18</v>
      </c>
      <c r="O806" t="s">
        <v>1591</v>
      </c>
      <c r="P806" t="s">
        <v>35</v>
      </c>
    </row>
    <row r="807" spans="1:16" x14ac:dyDescent="0.3">
      <c r="A807">
        <v>1806</v>
      </c>
      <c r="B807" t="s">
        <v>921</v>
      </c>
      <c r="C807" s="1">
        <v>45174.525694444441</v>
      </c>
      <c r="D807" t="s">
        <v>37</v>
      </c>
      <c r="E807" t="str">
        <f t="shared" si="12"/>
        <v>Backlog</v>
      </c>
      <c r="F807" t="s">
        <v>56</v>
      </c>
      <c r="G807" t="s">
        <v>27</v>
      </c>
      <c r="H807" t="s">
        <v>1590</v>
      </c>
      <c r="I807" t="str">
        <f>IF(Table2_1[[#This Row],[Order Status]]="Completed", IF(Table2_1[[#This Row],[Delays (min)]]&gt;10,"Delayed", "On Time"), IF(Table2_1[[#This Row],[Order Status]]="In Progress", IF(Table2_1[[#This Row],[Delays (min)]]&gt;10,"Delayed","In Progress"),""))</f>
        <v>Delayed</v>
      </c>
      <c r="J807">
        <v>110</v>
      </c>
      <c r="K807">
        <v>22</v>
      </c>
      <c r="L807" t="s">
        <v>28</v>
      </c>
      <c r="M807" cm="1">
        <f t="array" ref="M807">_xlfn.IFS(
  TRIM(L807)="positive", 3,
  TRIM(L807)="neutral", 2,
  TRIM(L807)="negative", 1
)</f>
        <v>1</v>
      </c>
      <c r="N807" t="s">
        <v>43</v>
      </c>
      <c r="O807" t="s">
        <v>19</v>
      </c>
      <c r="P807" t="s">
        <v>20</v>
      </c>
    </row>
    <row r="808" spans="1:16" x14ac:dyDescent="0.3">
      <c r="A808">
        <v>1807</v>
      </c>
      <c r="B808" t="s">
        <v>471</v>
      </c>
      <c r="C808" s="1">
        <v>45170.513194444444</v>
      </c>
      <c r="D808" t="s">
        <v>14</v>
      </c>
      <c r="E808" t="str">
        <f t="shared" si="12"/>
        <v>Not Backlog</v>
      </c>
      <c r="F808" t="s">
        <v>62</v>
      </c>
      <c r="G808" t="s">
        <v>16</v>
      </c>
      <c r="H808" t="s">
        <v>1589</v>
      </c>
      <c r="I808" t="str">
        <f>IF(Table2_1[[#This Row],[Order Status]]="Completed", IF(Table2_1[[#This Row],[Delays (min)]]&gt;10,"Delayed", "On Time"), IF(Table2_1[[#This Row],[Order Status]]="In Progress", IF(Table2_1[[#This Row],[Delays (min)]]&gt;10,"Delayed","In Progress"),""))</f>
        <v>On Time</v>
      </c>
      <c r="J808">
        <v>157</v>
      </c>
      <c r="K808">
        <v>10</v>
      </c>
      <c r="L808" t="s">
        <v>17</v>
      </c>
      <c r="M808" cm="1">
        <f t="array" ref="M808">_xlfn.IFS(
  TRIM(L808)="positive", 3,
  TRIM(L808)="neutral", 2,
  TRIM(L808)="negative", 1
)</f>
        <v>2</v>
      </c>
      <c r="N808" t="s">
        <v>24</v>
      </c>
      <c r="O808" t="s">
        <v>1591</v>
      </c>
      <c r="P808" t="s">
        <v>20</v>
      </c>
    </row>
    <row r="809" spans="1:16" x14ac:dyDescent="0.3">
      <c r="A809">
        <v>1808</v>
      </c>
      <c r="B809" t="s">
        <v>922</v>
      </c>
      <c r="C809" s="1">
        <v>45176.643750000003</v>
      </c>
      <c r="D809" t="s">
        <v>14</v>
      </c>
      <c r="E809" t="str">
        <f t="shared" si="12"/>
        <v>Not Backlog</v>
      </c>
      <c r="F809" t="s">
        <v>130</v>
      </c>
      <c r="G809" t="s">
        <v>16</v>
      </c>
      <c r="H809" t="s">
        <v>1588</v>
      </c>
      <c r="I809" t="str">
        <f>IF(Table2_1[[#This Row],[Order Status]]="Completed", IF(Table2_1[[#This Row],[Delays (min)]]&gt;10,"Delayed", "On Time"), IF(Table2_1[[#This Row],[Order Status]]="In Progress", IF(Table2_1[[#This Row],[Delays (min)]]&gt;10,"Delayed","In Progress"),""))</f>
        <v>On Time</v>
      </c>
      <c r="J809">
        <v>150</v>
      </c>
      <c r="K809">
        <v>6</v>
      </c>
      <c r="L809" t="s">
        <v>17</v>
      </c>
      <c r="M809" cm="1">
        <f t="array" ref="M809">_xlfn.IFS(
  TRIM(L809)="positive", 3,
  TRIM(L809)="neutral", 2,
  TRIM(L809)="negative", 1
)</f>
        <v>2</v>
      </c>
      <c r="N809" t="s">
        <v>24</v>
      </c>
      <c r="O809" t="s">
        <v>48</v>
      </c>
      <c r="P809" t="s">
        <v>20</v>
      </c>
    </row>
    <row r="810" spans="1:16" x14ac:dyDescent="0.3">
      <c r="A810">
        <v>1809</v>
      </c>
      <c r="B810" t="s">
        <v>923</v>
      </c>
      <c r="C810" s="1">
        <v>45174.488194444442</v>
      </c>
      <c r="D810" t="s">
        <v>14</v>
      </c>
      <c r="E810" t="str">
        <f t="shared" si="12"/>
        <v>Not Backlog</v>
      </c>
      <c r="F810" t="s">
        <v>15</v>
      </c>
      <c r="G810" t="s">
        <v>27</v>
      </c>
      <c r="H810" t="s">
        <v>1588</v>
      </c>
      <c r="I810" t="str">
        <f>IF(Table2_1[[#This Row],[Order Status]]="Completed", IF(Table2_1[[#This Row],[Delays (min)]]&gt;10,"Delayed", "On Time"), IF(Table2_1[[#This Row],[Order Status]]="In Progress", IF(Table2_1[[#This Row],[Delays (min)]]&gt;10,"Delayed","In Progress"),""))</f>
        <v>Delayed</v>
      </c>
      <c r="J810">
        <v>81</v>
      </c>
      <c r="K810">
        <v>12</v>
      </c>
      <c r="L810" t="s">
        <v>23</v>
      </c>
      <c r="M810" cm="1">
        <f t="array" ref="M810">_xlfn.IFS(
  TRIM(L810)="positive", 3,
  TRIM(L810)="neutral", 2,
  TRIM(L810)="negative", 1
)</f>
        <v>3</v>
      </c>
      <c r="N810" t="s">
        <v>39</v>
      </c>
      <c r="O810" t="s">
        <v>1591</v>
      </c>
      <c r="P810" t="s">
        <v>35</v>
      </c>
    </row>
    <row r="811" spans="1:16" x14ac:dyDescent="0.3">
      <c r="A811">
        <v>1810</v>
      </c>
      <c r="B811" t="s">
        <v>924</v>
      </c>
      <c r="C811" s="1">
        <v>45173.489583333336</v>
      </c>
      <c r="D811" t="s">
        <v>37</v>
      </c>
      <c r="E811" t="str">
        <f t="shared" si="12"/>
        <v>Backlog</v>
      </c>
      <c r="F811" t="s">
        <v>463</v>
      </c>
      <c r="G811" t="s">
        <v>34</v>
      </c>
      <c r="H811" t="s">
        <v>1587</v>
      </c>
      <c r="I811" t="str">
        <f>IF(Table2_1[[#This Row],[Order Status]]="Completed", IF(Table2_1[[#This Row],[Delays (min)]]&gt;10,"Delayed", "On Time"), IF(Table2_1[[#This Row],[Order Status]]="In Progress", IF(Table2_1[[#This Row],[Delays (min)]]&gt;10,"Delayed","In Progress"),""))</f>
        <v>Delayed</v>
      </c>
      <c r="J811">
        <v>131</v>
      </c>
      <c r="K811">
        <v>26</v>
      </c>
      <c r="L811" t="s">
        <v>28</v>
      </c>
      <c r="M811" cm="1">
        <f t="array" ref="M811">_xlfn.IFS(
  TRIM(L811)="positive", 3,
  TRIM(L811)="neutral", 2,
  TRIM(L811)="negative", 1
)</f>
        <v>1</v>
      </c>
      <c r="N811" t="s">
        <v>24</v>
      </c>
      <c r="O811" t="s">
        <v>48</v>
      </c>
      <c r="P811" t="s">
        <v>20</v>
      </c>
    </row>
    <row r="812" spans="1:16" x14ac:dyDescent="0.3">
      <c r="A812">
        <v>1811</v>
      </c>
      <c r="B812" t="s">
        <v>925</v>
      </c>
      <c r="C812" s="1">
        <v>45170.598611111112</v>
      </c>
      <c r="D812" t="s">
        <v>37</v>
      </c>
      <c r="E812" t="str">
        <f t="shared" si="12"/>
        <v>Backlog</v>
      </c>
      <c r="F812" t="s">
        <v>22</v>
      </c>
      <c r="G812" t="s">
        <v>27</v>
      </c>
      <c r="H812" t="s">
        <v>1589</v>
      </c>
      <c r="I812" t="str">
        <f>IF(Table2_1[[#This Row],[Order Status]]="Completed", IF(Table2_1[[#This Row],[Delays (min)]]&gt;10,"Delayed", "On Time"), IF(Table2_1[[#This Row],[Order Status]]="In Progress", IF(Table2_1[[#This Row],[Delays (min)]]&gt;10,"Delayed","In Progress"),""))</f>
        <v>Delayed</v>
      </c>
      <c r="J812">
        <v>176</v>
      </c>
      <c r="K812">
        <v>24</v>
      </c>
      <c r="L812" t="s">
        <v>23</v>
      </c>
      <c r="M812" cm="1">
        <f t="array" ref="M812">_xlfn.IFS(
  TRIM(L812)="positive", 3,
  TRIM(L812)="neutral", 2,
  TRIM(L812)="negative", 1
)</f>
        <v>3</v>
      </c>
      <c r="N812" t="s">
        <v>31</v>
      </c>
      <c r="O812" t="s">
        <v>1591</v>
      </c>
      <c r="P812" t="s">
        <v>35</v>
      </c>
    </row>
    <row r="813" spans="1:16" x14ac:dyDescent="0.3">
      <c r="A813">
        <v>1812</v>
      </c>
      <c r="B813" t="s">
        <v>926</v>
      </c>
      <c r="C813" s="1">
        <v>45176.52847222222</v>
      </c>
      <c r="D813" t="s">
        <v>14</v>
      </c>
      <c r="E813" t="str">
        <f t="shared" si="12"/>
        <v>Not Backlog</v>
      </c>
      <c r="F813" t="s">
        <v>463</v>
      </c>
      <c r="G813" t="s">
        <v>27</v>
      </c>
      <c r="H813" t="s">
        <v>1587</v>
      </c>
      <c r="I813" t="str">
        <f>IF(Table2_1[[#This Row],[Order Status]]="Completed", IF(Table2_1[[#This Row],[Delays (min)]]&gt;10,"Delayed", "On Time"), IF(Table2_1[[#This Row],[Order Status]]="In Progress", IF(Table2_1[[#This Row],[Delays (min)]]&gt;10,"Delayed","In Progress"),""))</f>
        <v>Delayed</v>
      </c>
      <c r="J813">
        <v>211</v>
      </c>
      <c r="K813">
        <v>23</v>
      </c>
      <c r="L813" t="s">
        <v>28</v>
      </c>
      <c r="M813" cm="1">
        <f t="array" ref="M813">_xlfn.IFS(
  TRIM(L813)="positive", 3,
  TRIM(L813)="neutral", 2,
  TRIM(L813)="negative", 1
)</f>
        <v>1</v>
      </c>
      <c r="N813" t="s">
        <v>24</v>
      </c>
      <c r="O813" t="s">
        <v>48</v>
      </c>
      <c r="P813" t="s">
        <v>40</v>
      </c>
    </row>
    <row r="814" spans="1:16" x14ac:dyDescent="0.3">
      <c r="A814">
        <v>1813</v>
      </c>
      <c r="B814" t="s">
        <v>927</v>
      </c>
      <c r="C814" s="1">
        <v>45173.436805555553</v>
      </c>
      <c r="D814" t="s">
        <v>14</v>
      </c>
      <c r="E814" t="str">
        <f t="shared" si="12"/>
        <v>Not Backlog</v>
      </c>
      <c r="F814" t="s">
        <v>240</v>
      </c>
      <c r="G814" t="s">
        <v>27</v>
      </c>
      <c r="H814" t="s">
        <v>1590</v>
      </c>
      <c r="I814" t="str">
        <f>IF(Table2_1[[#This Row],[Order Status]]="Completed", IF(Table2_1[[#This Row],[Delays (min)]]&gt;10,"Delayed", "On Time"), IF(Table2_1[[#This Row],[Order Status]]="In Progress", IF(Table2_1[[#This Row],[Delays (min)]]&gt;10,"Delayed","In Progress"),""))</f>
        <v>On Time</v>
      </c>
      <c r="J814">
        <v>128</v>
      </c>
      <c r="K814">
        <v>0</v>
      </c>
      <c r="L814" t="s">
        <v>28</v>
      </c>
      <c r="M814" cm="1">
        <f t="array" ref="M814">_xlfn.IFS(
  TRIM(L814)="positive", 3,
  TRIM(L814)="neutral", 2,
  TRIM(L814)="negative", 1
)</f>
        <v>1</v>
      </c>
      <c r="N814" t="s">
        <v>43</v>
      </c>
      <c r="O814" t="s">
        <v>1591</v>
      </c>
      <c r="P814" t="s">
        <v>20</v>
      </c>
    </row>
    <row r="815" spans="1:16" x14ac:dyDescent="0.3">
      <c r="A815">
        <v>1814</v>
      </c>
      <c r="B815" t="s">
        <v>928</v>
      </c>
      <c r="C815" s="1">
        <v>45172.45416666667</v>
      </c>
      <c r="D815" t="s">
        <v>37</v>
      </c>
      <c r="E815" t="str">
        <f t="shared" si="12"/>
        <v>Backlog</v>
      </c>
      <c r="F815" t="s">
        <v>215</v>
      </c>
      <c r="G815" t="s">
        <v>16</v>
      </c>
      <c r="H815" t="s">
        <v>1590</v>
      </c>
      <c r="I815" t="str">
        <f>IF(Table2_1[[#This Row],[Order Status]]="Completed", IF(Table2_1[[#This Row],[Delays (min)]]&gt;10,"Delayed", "On Time"), IF(Table2_1[[#This Row],[Order Status]]="In Progress", IF(Table2_1[[#This Row],[Delays (min)]]&gt;10,"Delayed","In Progress"),""))</f>
        <v>Delayed</v>
      </c>
      <c r="J815">
        <v>238</v>
      </c>
      <c r="K815">
        <v>27</v>
      </c>
      <c r="L815" t="s">
        <v>28</v>
      </c>
      <c r="M815" cm="1">
        <f t="array" ref="M815">_xlfn.IFS(
  TRIM(L815)="positive", 3,
  TRIM(L815)="neutral", 2,
  TRIM(L815)="negative", 1
)</f>
        <v>1</v>
      </c>
      <c r="N815" t="s">
        <v>43</v>
      </c>
      <c r="O815" t="s">
        <v>1591</v>
      </c>
      <c r="P815" t="s">
        <v>20</v>
      </c>
    </row>
    <row r="816" spans="1:16" x14ac:dyDescent="0.3">
      <c r="A816">
        <v>1815</v>
      </c>
      <c r="B816" t="s">
        <v>929</v>
      </c>
      <c r="C816" s="1">
        <v>45176.588888888888</v>
      </c>
      <c r="D816" t="s">
        <v>14</v>
      </c>
      <c r="E816" t="str">
        <f t="shared" si="12"/>
        <v>Not Backlog</v>
      </c>
      <c r="F816" t="s">
        <v>60</v>
      </c>
      <c r="G816" t="s">
        <v>34</v>
      </c>
      <c r="H816" t="s">
        <v>1588</v>
      </c>
      <c r="I816" t="str">
        <f>IF(Table2_1[[#This Row],[Order Status]]="Completed", IF(Table2_1[[#This Row],[Delays (min)]]&gt;10,"Delayed", "On Time"), IF(Table2_1[[#This Row],[Order Status]]="In Progress", IF(Table2_1[[#This Row],[Delays (min)]]&gt;10,"Delayed","In Progress"),""))</f>
        <v>On Time</v>
      </c>
      <c r="J816">
        <v>205</v>
      </c>
      <c r="K816">
        <v>5</v>
      </c>
      <c r="L816" t="s">
        <v>23</v>
      </c>
      <c r="M816" cm="1">
        <f t="array" ref="M816">_xlfn.IFS(
  TRIM(L816)="positive", 3,
  TRIM(L816)="neutral", 2,
  TRIM(L816)="negative", 1
)</f>
        <v>3</v>
      </c>
      <c r="N816" t="s">
        <v>43</v>
      </c>
      <c r="O816" t="s">
        <v>48</v>
      </c>
      <c r="P816" t="s">
        <v>40</v>
      </c>
    </row>
    <row r="817" spans="1:16" x14ac:dyDescent="0.3">
      <c r="A817">
        <v>1816</v>
      </c>
      <c r="B817" t="s">
        <v>930</v>
      </c>
      <c r="C817" s="1">
        <v>45174.378472222219</v>
      </c>
      <c r="D817" t="s">
        <v>14</v>
      </c>
      <c r="E817" t="str">
        <f t="shared" si="12"/>
        <v>Not Backlog</v>
      </c>
      <c r="F817" t="s">
        <v>223</v>
      </c>
      <c r="G817" t="s">
        <v>34</v>
      </c>
      <c r="H817" t="s">
        <v>1589</v>
      </c>
      <c r="I817" t="str">
        <f>IF(Table2_1[[#This Row],[Order Status]]="Completed", IF(Table2_1[[#This Row],[Delays (min)]]&gt;10,"Delayed", "On Time"), IF(Table2_1[[#This Row],[Order Status]]="In Progress", IF(Table2_1[[#This Row],[Delays (min)]]&gt;10,"Delayed","In Progress"),""))</f>
        <v>Delayed</v>
      </c>
      <c r="J817">
        <v>68</v>
      </c>
      <c r="K817">
        <v>21</v>
      </c>
      <c r="L817" t="s">
        <v>28</v>
      </c>
      <c r="M817" cm="1">
        <f t="array" ref="M817">_xlfn.IFS(
  TRIM(L817)="positive", 3,
  TRIM(L817)="neutral", 2,
  TRIM(L817)="negative", 1
)</f>
        <v>1</v>
      </c>
      <c r="N817" t="s">
        <v>43</v>
      </c>
      <c r="O817" t="s">
        <v>1591</v>
      </c>
      <c r="P817" t="s">
        <v>20</v>
      </c>
    </row>
    <row r="818" spans="1:16" x14ac:dyDescent="0.3">
      <c r="A818">
        <v>1817</v>
      </c>
      <c r="B818" t="s">
        <v>931</v>
      </c>
      <c r="C818" s="1">
        <v>45173.427777777775</v>
      </c>
      <c r="D818" t="s">
        <v>37</v>
      </c>
      <c r="E818" t="str">
        <f t="shared" si="12"/>
        <v>Not Backlog</v>
      </c>
      <c r="F818" t="s">
        <v>299</v>
      </c>
      <c r="G818" t="s">
        <v>34</v>
      </c>
      <c r="H818" t="s">
        <v>1588</v>
      </c>
      <c r="I818" t="str">
        <f>IF(Table2_1[[#This Row],[Order Status]]="Completed", IF(Table2_1[[#This Row],[Delays (min)]]&gt;10,"Delayed", "On Time"), IF(Table2_1[[#This Row],[Order Status]]="In Progress", IF(Table2_1[[#This Row],[Delays (min)]]&gt;10,"Delayed","In Progress"),""))</f>
        <v>In Progress</v>
      </c>
      <c r="J818">
        <v>159</v>
      </c>
      <c r="K818">
        <v>1</v>
      </c>
      <c r="L818" t="s">
        <v>23</v>
      </c>
      <c r="M818" cm="1">
        <f t="array" ref="M818">_xlfn.IFS(
  TRIM(L818)="positive", 3,
  TRIM(L818)="neutral", 2,
  TRIM(L818)="negative", 1
)</f>
        <v>3</v>
      </c>
      <c r="N818" t="s">
        <v>39</v>
      </c>
      <c r="O818" t="s">
        <v>1591</v>
      </c>
      <c r="P818" t="s">
        <v>40</v>
      </c>
    </row>
    <row r="819" spans="1:16" x14ac:dyDescent="0.3">
      <c r="A819">
        <v>1818</v>
      </c>
      <c r="B819" t="s">
        <v>932</v>
      </c>
      <c r="C819" s="1">
        <v>45172.612500000003</v>
      </c>
      <c r="D819" t="s">
        <v>14</v>
      </c>
      <c r="E819" t="str">
        <f t="shared" si="12"/>
        <v>Not Backlog</v>
      </c>
      <c r="F819" t="s">
        <v>188</v>
      </c>
      <c r="G819" t="s">
        <v>27</v>
      </c>
      <c r="H819" t="s">
        <v>1586</v>
      </c>
      <c r="I819" t="str">
        <f>IF(Table2_1[[#This Row],[Order Status]]="Completed", IF(Table2_1[[#This Row],[Delays (min)]]&gt;10,"Delayed", "On Time"), IF(Table2_1[[#This Row],[Order Status]]="In Progress", IF(Table2_1[[#This Row],[Delays (min)]]&gt;10,"Delayed","In Progress"),""))</f>
        <v>Delayed</v>
      </c>
      <c r="J819">
        <v>182</v>
      </c>
      <c r="K819">
        <v>25</v>
      </c>
      <c r="L819" t="s">
        <v>23</v>
      </c>
      <c r="M819" cm="1">
        <f t="array" ref="M819">_xlfn.IFS(
  TRIM(L819)="positive", 3,
  TRIM(L819)="neutral", 2,
  TRIM(L819)="negative", 1
)</f>
        <v>3</v>
      </c>
      <c r="N819" t="s">
        <v>31</v>
      </c>
      <c r="O819" t="s">
        <v>48</v>
      </c>
      <c r="P819" t="s">
        <v>35</v>
      </c>
    </row>
    <row r="820" spans="1:16" x14ac:dyDescent="0.3">
      <c r="A820">
        <v>1819</v>
      </c>
      <c r="B820" t="s">
        <v>933</v>
      </c>
      <c r="C820" s="1">
        <v>45175.570138888892</v>
      </c>
      <c r="D820" t="s">
        <v>37</v>
      </c>
      <c r="E820" t="str">
        <f t="shared" si="12"/>
        <v>Backlog</v>
      </c>
      <c r="F820" t="s">
        <v>365</v>
      </c>
      <c r="G820" t="s">
        <v>34</v>
      </c>
      <c r="H820" t="s">
        <v>1586</v>
      </c>
      <c r="I820" t="str">
        <f>IF(Table2_1[[#This Row],[Order Status]]="Completed", IF(Table2_1[[#This Row],[Delays (min)]]&gt;10,"Delayed", "On Time"), IF(Table2_1[[#This Row],[Order Status]]="In Progress", IF(Table2_1[[#This Row],[Delays (min)]]&gt;10,"Delayed","In Progress"),""))</f>
        <v>Delayed</v>
      </c>
      <c r="J820">
        <v>162</v>
      </c>
      <c r="K820">
        <v>27</v>
      </c>
      <c r="L820" t="s">
        <v>17</v>
      </c>
      <c r="M820" cm="1">
        <f t="array" ref="M820">_xlfn.IFS(
  TRIM(L820)="positive", 3,
  TRIM(L820)="neutral", 2,
  TRIM(L820)="negative", 1
)</f>
        <v>2</v>
      </c>
      <c r="N820" t="s">
        <v>18</v>
      </c>
      <c r="O820" t="s">
        <v>19</v>
      </c>
      <c r="P820" t="s">
        <v>35</v>
      </c>
    </row>
    <row r="821" spans="1:16" x14ac:dyDescent="0.3">
      <c r="A821">
        <v>1820</v>
      </c>
      <c r="B821" t="s">
        <v>934</v>
      </c>
      <c r="C821" s="1">
        <v>45172.529861111114</v>
      </c>
      <c r="D821" t="s">
        <v>14</v>
      </c>
      <c r="E821" t="str">
        <f t="shared" si="12"/>
        <v>Not Backlog</v>
      </c>
      <c r="F821" t="s">
        <v>184</v>
      </c>
      <c r="G821" t="s">
        <v>16</v>
      </c>
      <c r="H821" t="s">
        <v>1590</v>
      </c>
      <c r="I821" t="str">
        <f>IF(Table2_1[[#This Row],[Order Status]]="Completed", IF(Table2_1[[#This Row],[Delays (min)]]&gt;10,"Delayed", "On Time"), IF(Table2_1[[#This Row],[Order Status]]="In Progress", IF(Table2_1[[#This Row],[Delays (min)]]&gt;10,"Delayed","In Progress"),""))</f>
        <v>Delayed</v>
      </c>
      <c r="J821">
        <v>136</v>
      </c>
      <c r="K821">
        <v>22</v>
      </c>
      <c r="L821" t="s">
        <v>28</v>
      </c>
      <c r="M821" cm="1">
        <f t="array" ref="M821">_xlfn.IFS(
  TRIM(L821)="positive", 3,
  TRIM(L821)="neutral", 2,
  TRIM(L821)="negative", 1
)</f>
        <v>1</v>
      </c>
      <c r="N821" t="s">
        <v>18</v>
      </c>
      <c r="O821" t="s">
        <v>48</v>
      </c>
      <c r="P821" t="s">
        <v>40</v>
      </c>
    </row>
    <row r="822" spans="1:16" x14ac:dyDescent="0.3">
      <c r="A822">
        <v>1821</v>
      </c>
      <c r="B822" t="s">
        <v>935</v>
      </c>
      <c r="C822" s="1">
        <v>45170.404861111114</v>
      </c>
      <c r="D822" t="s">
        <v>37</v>
      </c>
      <c r="E822" t="str">
        <f t="shared" si="12"/>
        <v>Not Backlog</v>
      </c>
      <c r="F822" t="s">
        <v>135</v>
      </c>
      <c r="G822" t="s">
        <v>16</v>
      </c>
      <c r="H822" t="s">
        <v>1590</v>
      </c>
      <c r="I822" t="str">
        <f>IF(Table2_1[[#This Row],[Order Status]]="Completed", IF(Table2_1[[#This Row],[Delays (min)]]&gt;10,"Delayed", "On Time"), IF(Table2_1[[#This Row],[Order Status]]="In Progress", IF(Table2_1[[#This Row],[Delays (min)]]&gt;10,"Delayed","In Progress"),""))</f>
        <v>In Progress</v>
      </c>
      <c r="J822">
        <v>142</v>
      </c>
      <c r="K822">
        <v>2</v>
      </c>
      <c r="L822" t="s">
        <v>17</v>
      </c>
      <c r="M822" cm="1">
        <f t="array" ref="M822">_xlfn.IFS(
  TRIM(L822)="positive", 3,
  TRIM(L822)="neutral", 2,
  TRIM(L822)="negative", 1
)</f>
        <v>2</v>
      </c>
      <c r="N822" t="s">
        <v>39</v>
      </c>
      <c r="O822" t="s">
        <v>19</v>
      </c>
      <c r="P822" t="s">
        <v>20</v>
      </c>
    </row>
    <row r="823" spans="1:16" x14ac:dyDescent="0.3">
      <c r="A823">
        <v>1822</v>
      </c>
      <c r="B823" t="s">
        <v>936</v>
      </c>
      <c r="C823" s="1">
        <v>45177.699305555558</v>
      </c>
      <c r="D823" t="s">
        <v>37</v>
      </c>
      <c r="E823" t="str">
        <f t="shared" si="12"/>
        <v>Not Backlog</v>
      </c>
      <c r="F823" t="s">
        <v>71</v>
      </c>
      <c r="G823" t="s">
        <v>16</v>
      </c>
      <c r="H823" t="s">
        <v>1587</v>
      </c>
      <c r="I823" t="str">
        <f>IF(Table2_1[[#This Row],[Order Status]]="Completed", IF(Table2_1[[#This Row],[Delays (min)]]&gt;10,"Delayed", "On Time"), IF(Table2_1[[#This Row],[Order Status]]="In Progress", IF(Table2_1[[#This Row],[Delays (min)]]&gt;10,"Delayed","In Progress"),""))</f>
        <v>In Progress</v>
      </c>
      <c r="J823">
        <v>113</v>
      </c>
      <c r="K823">
        <v>8</v>
      </c>
      <c r="L823" t="s">
        <v>23</v>
      </c>
      <c r="M823" cm="1">
        <f t="array" ref="M823">_xlfn.IFS(
  TRIM(L823)="positive", 3,
  TRIM(L823)="neutral", 2,
  TRIM(L823)="negative", 1
)</f>
        <v>3</v>
      </c>
      <c r="N823" t="s">
        <v>18</v>
      </c>
      <c r="O823" t="s">
        <v>1591</v>
      </c>
      <c r="P823" t="s">
        <v>35</v>
      </c>
    </row>
    <row r="824" spans="1:16" x14ac:dyDescent="0.3">
      <c r="A824">
        <v>1823</v>
      </c>
      <c r="B824" t="s">
        <v>937</v>
      </c>
      <c r="C824" s="1">
        <v>45176.407638888886</v>
      </c>
      <c r="D824" t="s">
        <v>37</v>
      </c>
      <c r="E824" t="str">
        <f t="shared" si="12"/>
        <v>Not Backlog</v>
      </c>
      <c r="F824" t="s">
        <v>206</v>
      </c>
      <c r="G824" t="s">
        <v>16</v>
      </c>
      <c r="H824" t="s">
        <v>1588</v>
      </c>
      <c r="I824" t="str">
        <f>IF(Table2_1[[#This Row],[Order Status]]="Completed", IF(Table2_1[[#This Row],[Delays (min)]]&gt;10,"Delayed", "On Time"), IF(Table2_1[[#This Row],[Order Status]]="In Progress", IF(Table2_1[[#This Row],[Delays (min)]]&gt;10,"Delayed","In Progress"),""))</f>
        <v>In Progress</v>
      </c>
      <c r="J824">
        <v>231</v>
      </c>
      <c r="K824">
        <v>9</v>
      </c>
      <c r="L824" t="s">
        <v>28</v>
      </c>
      <c r="M824" cm="1">
        <f t="array" ref="M824">_xlfn.IFS(
  TRIM(L824)="positive", 3,
  TRIM(L824)="neutral", 2,
  TRIM(L824)="negative", 1
)</f>
        <v>1</v>
      </c>
      <c r="N824" t="s">
        <v>24</v>
      </c>
      <c r="O824" t="s">
        <v>19</v>
      </c>
      <c r="P824" t="s">
        <v>20</v>
      </c>
    </row>
    <row r="825" spans="1:16" x14ac:dyDescent="0.3">
      <c r="A825">
        <v>1824</v>
      </c>
      <c r="B825" t="s">
        <v>938</v>
      </c>
      <c r="C825" s="1">
        <v>45173.444444444445</v>
      </c>
      <c r="D825" t="s">
        <v>14</v>
      </c>
      <c r="E825" t="str">
        <f t="shared" si="12"/>
        <v>Not Backlog</v>
      </c>
      <c r="F825" t="s">
        <v>463</v>
      </c>
      <c r="G825" t="s">
        <v>16</v>
      </c>
      <c r="H825" t="s">
        <v>1588</v>
      </c>
      <c r="I825" t="str">
        <f>IF(Table2_1[[#This Row],[Order Status]]="Completed", IF(Table2_1[[#This Row],[Delays (min)]]&gt;10,"Delayed", "On Time"), IF(Table2_1[[#This Row],[Order Status]]="In Progress", IF(Table2_1[[#This Row],[Delays (min)]]&gt;10,"Delayed","In Progress"),""))</f>
        <v>On Time</v>
      </c>
      <c r="J825">
        <v>203</v>
      </c>
      <c r="K825">
        <v>10</v>
      </c>
      <c r="L825" t="s">
        <v>23</v>
      </c>
      <c r="M825" cm="1">
        <f t="array" ref="M825">_xlfn.IFS(
  TRIM(L825)="positive", 3,
  TRIM(L825)="neutral", 2,
  TRIM(L825)="negative", 1
)</f>
        <v>3</v>
      </c>
      <c r="N825" t="s">
        <v>24</v>
      </c>
      <c r="O825" t="s">
        <v>1591</v>
      </c>
      <c r="P825" t="s">
        <v>35</v>
      </c>
    </row>
    <row r="826" spans="1:16" x14ac:dyDescent="0.3">
      <c r="A826">
        <v>1825</v>
      </c>
      <c r="B826" t="s">
        <v>939</v>
      </c>
      <c r="C826" s="1">
        <v>45171.540277777778</v>
      </c>
      <c r="D826" t="s">
        <v>37</v>
      </c>
      <c r="E826" t="str">
        <f t="shared" si="12"/>
        <v>Backlog</v>
      </c>
      <c r="F826" t="s">
        <v>299</v>
      </c>
      <c r="G826" t="s">
        <v>34</v>
      </c>
      <c r="H826" t="s">
        <v>1588</v>
      </c>
      <c r="I826" t="str">
        <f>IF(Table2_1[[#This Row],[Order Status]]="Completed", IF(Table2_1[[#This Row],[Delays (min)]]&gt;10,"Delayed", "On Time"), IF(Table2_1[[#This Row],[Order Status]]="In Progress", IF(Table2_1[[#This Row],[Delays (min)]]&gt;10,"Delayed","In Progress"),""))</f>
        <v>Delayed</v>
      </c>
      <c r="J826">
        <v>239</v>
      </c>
      <c r="K826">
        <v>24</v>
      </c>
      <c r="L826" t="s">
        <v>17</v>
      </c>
      <c r="M826" cm="1">
        <f t="array" ref="M826">_xlfn.IFS(
  TRIM(L826)="positive", 3,
  TRIM(L826)="neutral", 2,
  TRIM(L826)="negative", 1
)</f>
        <v>2</v>
      </c>
      <c r="N826" t="s">
        <v>24</v>
      </c>
      <c r="O826" t="s">
        <v>19</v>
      </c>
      <c r="P826" t="s">
        <v>20</v>
      </c>
    </row>
    <row r="827" spans="1:16" x14ac:dyDescent="0.3">
      <c r="A827">
        <v>1826</v>
      </c>
      <c r="B827" t="s">
        <v>940</v>
      </c>
      <c r="C827" s="1">
        <v>45173.594444444447</v>
      </c>
      <c r="D827" t="s">
        <v>37</v>
      </c>
      <c r="E827" t="str">
        <f t="shared" si="12"/>
        <v>Backlog</v>
      </c>
      <c r="F827" t="s">
        <v>22</v>
      </c>
      <c r="G827" t="s">
        <v>34</v>
      </c>
      <c r="H827" t="s">
        <v>1590</v>
      </c>
      <c r="I827" t="str">
        <f>IF(Table2_1[[#This Row],[Order Status]]="Completed", IF(Table2_1[[#This Row],[Delays (min)]]&gt;10,"Delayed", "On Time"), IF(Table2_1[[#This Row],[Order Status]]="In Progress", IF(Table2_1[[#This Row],[Delays (min)]]&gt;10,"Delayed","In Progress"),""))</f>
        <v>Delayed</v>
      </c>
      <c r="J827">
        <v>74</v>
      </c>
      <c r="K827">
        <v>22</v>
      </c>
      <c r="L827" t="s">
        <v>28</v>
      </c>
      <c r="M827" cm="1">
        <f t="array" ref="M827">_xlfn.IFS(
  TRIM(L827)="positive", 3,
  TRIM(L827)="neutral", 2,
  TRIM(L827)="negative", 1
)</f>
        <v>1</v>
      </c>
      <c r="N827" t="s">
        <v>43</v>
      </c>
      <c r="O827" t="s">
        <v>19</v>
      </c>
      <c r="P827" t="s">
        <v>35</v>
      </c>
    </row>
    <row r="828" spans="1:16" x14ac:dyDescent="0.3">
      <c r="A828">
        <v>1827</v>
      </c>
      <c r="B828" t="s">
        <v>941</v>
      </c>
      <c r="C828" s="1">
        <v>45175.482638888891</v>
      </c>
      <c r="D828" t="s">
        <v>14</v>
      </c>
      <c r="E828" t="str">
        <f t="shared" si="12"/>
        <v>Not Backlog</v>
      </c>
      <c r="F828" t="s">
        <v>45</v>
      </c>
      <c r="G828" t="s">
        <v>27</v>
      </c>
      <c r="H828" t="s">
        <v>1587</v>
      </c>
      <c r="I828" t="str">
        <f>IF(Table2_1[[#This Row],[Order Status]]="Completed", IF(Table2_1[[#This Row],[Delays (min)]]&gt;10,"Delayed", "On Time"), IF(Table2_1[[#This Row],[Order Status]]="In Progress", IF(Table2_1[[#This Row],[Delays (min)]]&gt;10,"Delayed","In Progress"),""))</f>
        <v>On Time</v>
      </c>
      <c r="J828">
        <v>238</v>
      </c>
      <c r="K828">
        <v>4</v>
      </c>
      <c r="L828" t="s">
        <v>17</v>
      </c>
      <c r="M828" cm="1">
        <f t="array" ref="M828">_xlfn.IFS(
  TRIM(L828)="positive", 3,
  TRIM(L828)="neutral", 2,
  TRIM(L828)="negative", 1
)</f>
        <v>2</v>
      </c>
      <c r="N828" t="s">
        <v>18</v>
      </c>
      <c r="O828" t="s">
        <v>48</v>
      </c>
      <c r="P828" t="s">
        <v>35</v>
      </c>
    </row>
    <row r="829" spans="1:16" x14ac:dyDescent="0.3">
      <c r="A829">
        <v>1828</v>
      </c>
      <c r="B829" t="s">
        <v>942</v>
      </c>
      <c r="C829" s="1">
        <v>45172.49722222222</v>
      </c>
      <c r="D829" t="s">
        <v>14</v>
      </c>
      <c r="E829" t="str">
        <f t="shared" si="12"/>
        <v>Not Backlog</v>
      </c>
      <c r="F829" t="s">
        <v>104</v>
      </c>
      <c r="G829" t="s">
        <v>27</v>
      </c>
      <c r="H829" t="s">
        <v>1588</v>
      </c>
      <c r="I829" t="str">
        <f>IF(Table2_1[[#This Row],[Order Status]]="Completed", IF(Table2_1[[#This Row],[Delays (min)]]&gt;10,"Delayed", "On Time"), IF(Table2_1[[#This Row],[Order Status]]="In Progress", IF(Table2_1[[#This Row],[Delays (min)]]&gt;10,"Delayed","In Progress"),""))</f>
        <v>On Time</v>
      </c>
      <c r="J829">
        <v>68</v>
      </c>
      <c r="K829">
        <v>4</v>
      </c>
      <c r="L829" t="s">
        <v>28</v>
      </c>
      <c r="M829" cm="1">
        <f t="array" ref="M829">_xlfn.IFS(
  TRIM(L829)="positive", 3,
  TRIM(L829)="neutral", 2,
  TRIM(L829)="negative", 1
)</f>
        <v>1</v>
      </c>
      <c r="N829" t="s">
        <v>43</v>
      </c>
      <c r="O829" t="s">
        <v>48</v>
      </c>
      <c r="P829" t="s">
        <v>20</v>
      </c>
    </row>
    <row r="830" spans="1:16" x14ac:dyDescent="0.3">
      <c r="A830">
        <v>1829</v>
      </c>
      <c r="B830" t="s">
        <v>943</v>
      </c>
      <c r="C830" s="1">
        <v>45172.520138888889</v>
      </c>
      <c r="D830" t="s">
        <v>14</v>
      </c>
      <c r="E830" t="str">
        <f t="shared" si="12"/>
        <v>Not Backlog</v>
      </c>
      <c r="F830" t="s">
        <v>98</v>
      </c>
      <c r="G830" t="s">
        <v>16</v>
      </c>
      <c r="H830" t="s">
        <v>1588</v>
      </c>
      <c r="I830" t="str">
        <f>IF(Table2_1[[#This Row],[Order Status]]="Completed", IF(Table2_1[[#This Row],[Delays (min)]]&gt;10,"Delayed", "On Time"), IF(Table2_1[[#This Row],[Order Status]]="In Progress", IF(Table2_1[[#This Row],[Delays (min)]]&gt;10,"Delayed","In Progress"),""))</f>
        <v>On Time</v>
      </c>
      <c r="J830">
        <v>131</v>
      </c>
      <c r="K830">
        <v>3</v>
      </c>
      <c r="L830" t="s">
        <v>17</v>
      </c>
      <c r="M830" cm="1">
        <f t="array" ref="M830">_xlfn.IFS(
  TRIM(L830)="positive", 3,
  TRIM(L830)="neutral", 2,
  TRIM(L830)="negative", 1
)</f>
        <v>2</v>
      </c>
      <c r="N830" t="s">
        <v>24</v>
      </c>
      <c r="O830" t="s">
        <v>48</v>
      </c>
      <c r="P830" t="s">
        <v>20</v>
      </c>
    </row>
    <row r="831" spans="1:16" x14ac:dyDescent="0.3">
      <c r="A831">
        <v>1830</v>
      </c>
      <c r="B831" t="s">
        <v>944</v>
      </c>
      <c r="C831" s="1">
        <v>45170.570833333331</v>
      </c>
      <c r="D831" t="s">
        <v>37</v>
      </c>
      <c r="E831" t="str">
        <f t="shared" si="12"/>
        <v>Not Backlog</v>
      </c>
      <c r="F831" t="s">
        <v>283</v>
      </c>
      <c r="G831" t="s">
        <v>16</v>
      </c>
      <c r="H831" t="s">
        <v>1587</v>
      </c>
      <c r="I831" t="str">
        <f>IF(Table2_1[[#This Row],[Order Status]]="Completed", IF(Table2_1[[#This Row],[Delays (min)]]&gt;10,"Delayed", "On Time"), IF(Table2_1[[#This Row],[Order Status]]="In Progress", IF(Table2_1[[#This Row],[Delays (min)]]&gt;10,"Delayed","In Progress"),""))</f>
        <v>In Progress</v>
      </c>
      <c r="J831">
        <v>80</v>
      </c>
      <c r="K831">
        <v>8</v>
      </c>
      <c r="L831" t="s">
        <v>17</v>
      </c>
      <c r="M831" cm="1">
        <f t="array" ref="M831">_xlfn.IFS(
  TRIM(L831)="positive", 3,
  TRIM(L831)="neutral", 2,
  TRIM(L831)="negative", 1
)</f>
        <v>2</v>
      </c>
      <c r="N831" t="s">
        <v>31</v>
      </c>
      <c r="O831" t="s">
        <v>1591</v>
      </c>
      <c r="P831" t="s">
        <v>20</v>
      </c>
    </row>
    <row r="832" spans="1:16" x14ac:dyDescent="0.3">
      <c r="A832">
        <v>1831</v>
      </c>
      <c r="B832" t="s">
        <v>945</v>
      </c>
      <c r="C832" s="1">
        <v>45173.56527777778</v>
      </c>
      <c r="D832" t="s">
        <v>37</v>
      </c>
      <c r="E832" t="str">
        <f t="shared" si="12"/>
        <v>Backlog</v>
      </c>
      <c r="F832" t="s">
        <v>108</v>
      </c>
      <c r="G832" t="s">
        <v>27</v>
      </c>
      <c r="H832" t="s">
        <v>1586</v>
      </c>
      <c r="I832" t="str">
        <f>IF(Table2_1[[#This Row],[Order Status]]="Completed", IF(Table2_1[[#This Row],[Delays (min)]]&gt;10,"Delayed", "On Time"), IF(Table2_1[[#This Row],[Order Status]]="In Progress", IF(Table2_1[[#This Row],[Delays (min)]]&gt;10,"Delayed","In Progress"),""))</f>
        <v>Delayed</v>
      </c>
      <c r="J832">
        <v>177</v>
      </c>
      <c r="K832">
        <v>23</v>
      </c>
      <c r="L832" t="s">
        <v>23</v>
      </c>
      <c r="M832" cm="1">
        <f t="array" ref="M832">_xlfn.IFS(
  TRIM(L832)="positive", 3,
  TRIM(L832)="neutral", 2,
  TRIM(L832)="negative", 1
)</f>
        <v>3</v>
      </c>
      <c r="N832" t="s">
        <v>39</v>
      </c>
      <c r="O832" t="s">
        <v>19</v>
      </c>
      <c r="P832" t="s">
        <v>20</v>
      </c>
    </row>
    <row r="833" spans="1:16" x14ac:dyDescent="0.3">
      <c r="A833">
        <v>1832</v>
      </c>
      <c r="B833" t="s">
        <v>946</v>
      </c>
      <c r="C833" s="1">
        <v>45174.46875</v>
      </c>
      <c r="D833" t="s">
        <v>14</v>
      </c>
      <c r="E833" t="str">
        <f t="shared" si="12"/>
        <v>Not Backlog</v>
      </c>
      <c r="F833" t="s">
        <v>127</v>
      </c>
      <c r="G833" t="s">
        <v>16</v>
      </c>
      <c r="H833" t="s">
        <v>1590</v>
      </c>
      <c r="I833" t="str">
        <f>IF(Table2_1[[#This Row],[Order Status]]="Completed", IF(Table2_1[[#This Row],[Delays (min)]]&gt;10,"Delayed", "On Time"), IF(Table2_1[[#This Row],[Order Status]]="In Progress", IF(Table2_1[[#This Row],[Delays (min)]]&gt;10,"Delayed","In Progress"),""))</f>
        <v>Delayed</v>
      </c>
      <c r="J833">
        <v>171</v>
      </c>
      <c r="K833">
        <v>28</v>
      </c>
      <c r="L833" t="s">
        <v>23</v>
      </c>
      <c r="M833" cm="1">
        <f t="array" ref="M833">_xlfn.IFS(
  TRIM(L833)="positive", 3,
  TRIM(L833)="neutral", 2,
  TRIM(L833)="negative", 1
)</f>
        <v>3</v>
      </c>
      <c r="N833" t="s">
        <v>24</v>
      </c>
      <c r="O833" t="s">
        <v>48</v>
      </c>
      <c r="P833" t="s">
        <v>20</v>
      </c>
    </row>
    <row r="834" spans="1:16" x14ac:dyDescent="0.3">
      <c r="A834">
        <v>1833</v>
      </c>
      <c r="B834" t="s">
        <v>947</v>
      </c>
      <c r="C834" s="1">
        <v>45170.494444444441</v>
      </c>
      <c r="D834" t="s">
        <v>14</v>
      </c>
      <c r="E834" t="str">
        <f t="shared" ref="E834:E897" si="13">IF(AND(D834="In Progress", K834 &gt;10),"Backlog", "Not Backlog")</f>
        <v>Not Backlog</v>
      </c>
      <c r="F834" t="s">
        <v>172</v>
      </c>
      <c r="G834" t="s">
        <v>27</v>
      </c>
      <c r="H834" t="s">
        <v>1590</v>
      </c>
      <c r="I834" t="str">
        <f>IF(Table2_1[[#This Row],[Order Status]]="Completed", IF(Table2_1[[#This Row],[Delays (min)]]&gt;10,"Delayed", "On Time"), IF(Table2_1[[#This Row],[Order Status]]="In Progress", IF(Table2_1[[#This Row],[Delays (min)]]&gt;10,"Delayed","In Progress"),""))</f>
        <v>On Time</v>
      </c>
      <c r="J834">
        <v>219</v>
      </c>
      <c r="K834">
        <v>1</v>
      </c>
      <c r="L834" t="s">
        <v>28</v>
      </c>
      <c r="M834" cm="1">
        <f t="array" ref="M834">_xlfn.IFS(
  TRIM(L834)="positive", 3,
  TRIM(L834)="neutral", 2,
  TRIM(L834)="negative", 1
)</f>
        <v>1</v>
      </c>
      <c r="N834" t="s">
        <v>18</v>
      </c>
      <c r="O834" t="s">
        <v>1591</v>
      </c>
      <c r="P834" t="s">
        <v>35</v>
      </c>
    </row>
    <row r="835" spans="1:16" x14ac:dyDescent="0.3">
      <c r="A835">
        <v>1834</v>
      </c>
      <c r="B835" t="s">
        <v>948</v>
      </c>
      <c r="C835" s="1">
        <v>45171.461111111108</v>
      </c>
      <c r="D835" t="s">
        <v>37</v>
      </c>
      <c r="E835" t="str">
        <f t="shared" si="13"/>
        <v>Backlog</v>
      </c>
      <c r="F835" t="s">
        <v>365</v>
      </c>
      <c r="G835" t="s">
        <v>34</v>
      </c>
      <c r="H835" t="s">
        <v>1590</v>
      </c>
      <c r="I835" t="str">
        <f>IF(Table2_1[[#This Row],[Order Status]]="Completed", IF(Table2_1[[#This Row],[Delays (min)]]&gt;10,"Delayed", "On Time"), IF(Table2_1[[#This Row],[Order Status]]="In Progress", IF(Table2_1[[#This Row],[Delays (min)]]&gt;10,"Delayed","In Progress"),""))</f>
        <v>Delayed</v>
      </c>
      <c r="J835">
        <v>61</v>
      </c>
      <c r="K835">
        <v>16</v>
      </c>
      <c r="L835" t="s">
        <v>17</v>
      </c>
      <c r="M835" cm="1">
        <f t="array" ref="M835">_xlfn.IFS(
  TRIM(L835)="positive", 3,
  TRIM(L835)="neutral", 2,
  TRIM(L835)="negative", 1
)</f>
        <v>2</v>
      </c>
      <c r="N835" t="s">
        <v>39</v>
      </c>
      <c r="O835" t="s">
        <v>48</v>
      </c>
      <c r="P835" t="s">
        <v>20</v>
      </c>
    </row>
    <row r="836" spans="1:16" x14ac:dyDescent="0.3">
      <c r="A836">
        <v>1835</v>
      </c>
      <c r="B836" t="s">
        <v>949</v>
      </c>
      <c r="C836" s="1">
        <v>45177.57916666667</v>
      </c>
      <c r="D836" t="s">
        <v>14</v>
      </c>
      <c r="E836" t="str">
        <f t="shared" si="13"/>
        <v>Not Backlog</v>
      </c>
      <c r="F836" t="s">
        <v>135</v>
      </c>
      <c r="G836" t="s">
        <v>34</v>
      </c>
      <c r="H836" t="s">
        <v>1588</v>
      </c>
      <c r="I836" t="str">
        <f>IF(Table2_1[[#This Row],[Order Status]]="Completed", IF(Table2_1[[#This Row],[Delays (min)]]&gt;10,"Delayed", "On Time"), IF(Table2_1[[#This Row],[Order Status]]="In Progress", IF(Table2_1[[#This Row],[Delays (min)]]&gt;10,"Delayed","In Progress"),""))</f>
        <v>Delayed</v>
      </c>
      <c r="J836">
        <v>195</v>
      </c>
      <c r="K836">
        <v>13</v>
      </c>
      <c r="L836" t="s">
        <v>23</v>
      </c>
      <c r="M836" cm="1">
        <f t="array" ref="M836">_xlfn.IFS(
  TRIM(L836)="positive", 3,
  TRIM(L836)="neutral", 2,
  TRIM(L836)="negative", 1
)</f>
        <v>3</v>
      </c>
      <c r="N836" t="s">
        <v>24</v>
      </c>
      <c r="O836" t="s">
        <v>48</v>
      </c>
      <c r="P836" t="s">
        <v>35</v>
      </c>
    </row>
    <row r="837" spans="1:16" x14ac:dyDescent="0.3">
      <c r="A837">
        <v>1836</v>
      </c>
      <c r="B837" t="s">
        <v>950</v>
      </c>
      <c r="C837" s="1">
        <v>45175.584027777775</v>
      </c>
      <c r="D837" t="s">
        <v>37</v>
      </c>
      <c r="E837" t="str">
        <f t="shared" si="13"/>
        <v>Backlog</v>
      </c>
      <c r="F837" t="s">
        <v>405</v>
      </c>
      <c r="G837" t="s">
        <v>16</v>
      </c>
      <c r="H837" t="s">
        <v>1588</v>
      </c>
      <c r="I837" t="str">
        <f>IF(Table2_1[[#This Row],[Order Status]]="Completed", IF(Table2_1[[#This Row],[Delays (min)]]&gt;10,"Delayed", "On Time"), IF(Table2_1[[#This Row],[Order Status]]="In Progress", IF(Table2_1[[#This Row],[Delays (min)]]&gt;10,"Delayed","In Progress"),""))</f>
        <v>Delayed</v>
      </c>
      <c r="J837">
        <v>70</v>
      </c>
      <c r="K837">
        <v>21</v>
      </c>
      <c r="L837" t="s">
        <v>17</v>
      </c>
      <c r="M837" cm="1">
        <f t="array" ref="M837">_xlfn.IFS(
  TRIM(L837)="positive", 3,
  TRIM(L837)="neutral", 2,
  TRIM(L837)="negative", 1
)</f>
        <v>2</v>
      </c>
      <c r="N837" t="s">
        <v>18</v>
      </c>
      <c r="O837" t="s">
        <v>48</v>
      </c>
      <c r="P837" t="s">
        <v>20</v>
      </c>
    </row>
    <row r="838" spans="1:16" x14ac:dyDescent="0.3">
      <c r="A838">
        <v>1837</v>
      </c>
      <c r="B838" t="s">
        <v>951</v>
      </c>
      <c r="C838" s="1">
        <v>45177.515972222223</v>
      </c>
      <c r="D838" t="s">
        <v>14</v>
      </c>
      <c r="E838" t="str">
        <f t="shared" si="13"/>
        <v>Not Backlog</v>
      </c>
      <c r="F838" t="s">
        <v>153</v>
      </c>
      <c r="G838" t="s">
        <v>27</v>
      </c>
      <c r="H838" t="s">
        <v>1588</v>
      </c>
      <c r="I838" t="str">
        <f>IF(Table2_1[[#This Row],[Order Status]]="Completed", IF(Table2_1[[#This Row],[Delays (min)]]&gt;10,"Delayed", "On Time"), IF(Table2_1[[#This Row],[Order Status]]="In Progress", IF(Table2_1[[#This Row],[Delays (min)]]&gt;10,"Delayed","In Progress"),""))</f>
        <v>Delayed</v>
      </c>
      <c r="J838">
        <v>114</v>
      </c>
      <c r="K838">
        <v>17</v>
      </c>
      <c r="L838" t="s">
        <v>23</v>
      </c>
      <c r="M838" cm="1">
        <f t="array" ref="M838">_xlfn.IFS(
  TRIM(L838)="positive", 3,
  TRIM(L838)="neutral", 2,
  TRIM(L838)="negative", 1
)</f>
        <v>3</v>
      </c>
      <c r="N838" t="s">
        <v>18</v>
      </c>
      <c r="O838" t="s">
        <v>48</v>
      </c>
      <c r="P838" t="s">
        <v>35</v>
      </c>
    </row>
    <row r="839" spans="1:16" x14ac:dyDescent="0.3">
      <c r="A839">
        <v>1838</v>
      </c>
      <c r="B839" t="s">
        <v>952</v>
      </c>
      <c r="C839" s="1">
        <v>45174.623611111114</v>
      </c>
      <c r="D839" t="s">
        <v>37</v>
      </c>
      <c r="E839" t="str">
        <f t="shared" si="13"/>
        <v>Backlog</v>
      </c>
      <c r="F839" t="s">
        <v>90</v>
      </c>
      <c r="G839" t="s">
        <v>27</v>
      </c>
      <c r="H839" t="s">
        <v>1586</v>
      </c>
      <c r="I839" t="str">
        <f>IF(Table2_1[[#This Row],[Order Status]]="Completed", IF(Table2_1[[#This Row],[Delays (min)]]&gt;10,"Delayed", "On Time"), IF(Table2_1[[#This Row],[Order Status]]="In Progress", IF(Table2_1[[#This Row],[Delays (min)]]&gt;10,"Delayed","In Progress"),""))</f>
        <v>Delayed</v>
      </c>
      <c r="J839">
        <v>206</v>
      </c>
      <c r="K839">
        <v>20</v>
      </c>
      <c r="L839" t="s">
        <v>28</v>
      </c>
      <c r="M839" cm="1">
        <f t="array" ref="M839">_xlfn.IFS(
  TRIM(L839)="positive", 3,
  TRIM(L839)="neutral", 2,
  TRIM(L839)="negative", 1
)</f>
        <v>1</v>
      </c>
      <c r="N839" t="s">
        <v>24</v>
      </c>
      <c r="O839" t="s">
        <v>48</v>
      </c>
      <c r="P839" t="s">
        <v>40</v>
      </c>
    </row>
    <row r="840" spans="1:16" x14ac:dyDescent="0.3">
      <c r="A840">
        <v>1839</v>
      </c>
      <c r="B840" t="s">
        <v>953</v>
      </c>
      <c r="C840" s="1">
        <v>45177.63958333333</v>
      </c>
      <c r="D840" t="s">
        <v>14</v>
      </c>
      <c r="E840" t="str">
        <f t="shared" si="13"/>
        <v>Not Backlog</v>
      </c>
      <c r="F840" t="s">
        <v>265</v>
      </c>
      <c r="G840" t="s">
        <v>27</v>
      </c>
      <c r="H840" t="s">
        <v>1589</v>
      </c>
      <c r="I840" t="str">
        <f>IF(Table2_1[[#This Row],[Order Status]]="Completed", IF(Table2_1[[#This Row],[Delays (min)]]&gt;10,"Delayed", "On Time"), IF(Table2_1[[#This Row],[Order Status]]="In Progress", IF(Table2_1[[#This Row],[Delays (min)]]&gt;10,"Delayed","In Progress"),""))</f>
        <v>Delayed</v>
      </c>
      <c r="J840">
        <v>140</v>
      </c>
      <c r="K840">
        <v>18</v>
      </c>
      <c r="L840" t="s">
        <v>23</v>
      </c>
      <c r="M840" cm="1">
        <f t="array" ref="M840">_xlfn.IFS(
  TRIM(L840)="positive", 3,
  TRIM(L840)="neutral", 2,
  TRIM(L840)="negative", 1
)</f>
        <v>3</v>
      </c>
      <c r="N840" t="s">
        <v>43</v>
      </c>
      <c r="O840" t="s">
        <v>48</v>
      </c>
      <c r="P840" t="s">
        <v>20</v>
      </c>
    </row>
    <row r="841" spans="1:16" x14ac:dyDescent="0.3">
      <c r="A841">
        <v>1840</v>
      </c>
      <c r="B841" t="s">
        <v>954</v>
      </c>
      <c r="C841" s="1">
        <v>45174.609027777777</v>
      </c>
      <c r="D841" t="s">
        <v>14</v>
      </c>
      <c r="E841" t="str">
        <f t="shared" si="13"/>
        <v>Not Backlog</v>
      </c>
      <c r="F841" t="s">
        <v>42</v>
      </c>
      <c r="G841" t="s">
        <v>16</v>
      </c>
      <c r="H841" t="s">
        <v>1587</v>
      </c>
      <c r="I841" t="str">
        <f>IF(Table2_1[[#This Row],[Order Status]]="Completed", IF(Table2_1[[#This Row],[Delays (min)]]&gt;10,"Delayed", "On Time"), IF(Table2_1[[#This Row],[Order Status]]="In Progress", IF(Table2_1[[#This Row],[Delays (min)]]&gt;10,"Delayed","In Progress"),""))</f>
        <v>On Time</v>
      </c>
      <c r="J841">
        <v>134</v>
      </c>
      <c r="K841">
        <v>5</v>
      </c>
      <c r="L841" t="s">
        <v>28</v>
      </c>
      <c r="M841" cm="1">
        <f t="array" ref="M841">_xlfn.IFS(
  TRIM(L841)="positive", 3,
  TRIM(L841)="neutral", 2,
  TRIM(L841)="negative", 1
)</f>
        <v>1</v>
      </c>
      <c r="N841" t="s">
        <v>39</v>
      </c>
      <c r="O841" t="s">
        <v>19</v>
      </c>
      <c r="P841" t="s">
        <v>40</v>
      </c>
    </row>
    <row r="842" spans="1:16" x14ac:dyDescent="0.3">
      <c r="A842">
        <v>1841</v>
      </c>
      <c r="B842" t="s">
        <v>955</v>
      </c>
      <c r="C842" s="1">
        <v>45175.55</v>
      </c>
      <c r="D842" t="s">
        <v>14</v>
      </c>
      <c r="E842" t="str">
        <f t="shared" si="13"/>
        <v>Not Backlog</v>
      </c>
      <c r="F842" t="s">
        <v>267</v>
      </c>
      <c r="G842" t="s">
        <v>27</v>
      </c>
      <c r="H842" t="s">
        <v>1586</v>
      </c>
      <c r="I842" t="str">
        <f>IF(Table2_1[[#This Row],[Order Status]]="Completed", IF(Table2_1[[#This Row],[Delays (min)]]&gt;10,"Delayed", "On Time"), IF(Table2_1[[#This Row],[Order Status]]="In Progress", IF(Table2_1[[#This Row],[Delays (min)]]&gt;10,"Delayed","In Progress"),""))</f>
        <v>Delayed</v>
      </c>
      <c r="J842">
        <v>124</v>
      </c>
      <c r="K842">
        <v>23</v>
      </c>
      <c r="L842" t="s">
        <v>17</v>
      </c>
      <c r="M842" cm="1">
        <f t="array" ref="M842">_xlfn.IFS(
  TRIM(L842)="positive", 3,
  TRIM(L842)="neutral", 2,
  TRIM(L842)="negative", 1
)</f>
        <v>2</v>
      </c>
      <c r="N842" t="s">
        <v>43</v>
      </c>
      <c r="O842" t="s">
        <v>19</v>
      </c>
      <c r="P842" t="s">
        <v>20</v>
      </c>
    </row>
    <row r="843" spans="1:16" x14ac:dyDescent="0.3">
      <c r="A843">
        <v>1842</v>
      </c>
      <c r="B843" t="s">
        <v>820</v>
      </c>
      <c r="C843" s="1">
        <v>45175.477083333331</v>
      </c>
      <c r="D843" t="s">
        <v>14</v>
      </c>
      <c r="E843" t="str">
        <f t="shared" si="13"/>
        <v>Not Backlog</v>
      </c>
      <c r="F843" t="s">
        <v>153</v>
      </c>
      <c r="G843" t="s">
        <v>16</v>
      </c>
      <c r="H843" t="s">
        <v>1587</v>
      </c>
      <c r="I843" t="str">
        <f>IF(Table2_1[[#This Row],[Order Status]]="Completed", IF(Table2_1[[#This Row],[Delays (min)]]&gt;10,"Delayed", "On Time"), IF(Table2_1[[#This Row],[Order Status]]="In Progress", IF(Table2_1[[#This Row],[Delays (min)]]&gt;10,"Delayed","In Progress"),""))</f>
        <v>On Time</v>
      </c>
      <c r="J843">
        <v>121</v>
      </c>
      <c r="K843">
        <v>4</v>
      </c>
      <c r="L843" t="s">
        <v>17</v>
      </c>
      <c r="M843" cm="1">
        <f t="array" ref="M843">_xlfn.IFS(
  TRIM(L843)="positive", 3,
  TRIM(L843)="neutral", 2,
  TRIM(L843)="negative", 1
)</f>
        <v>2</v>
      </c>
      <c r="N843" t="s">
        <v>43</v>
      </c>
      <c r="O843" t="s">
        <v>48</v>
      </c>
      <c r="P843" t="s">
        <v>40</v>
      </c>
    </row>
    <row r="844" spans="1:16" x14ac:dyDescent="0.3">
      <c r="A844">
        <v>1843</v>
      </c>
      <c r="B844" t="s">
        <v>956</v>
      </c>
      <c r="C844" s="1">
        <v>45174.662499999999</v>
      </c>
      <c r="D844" t="s">
        <v>14</v>
      </c>
      <c r="E844" t="str">
        <f t="shared" si="13"/>
        <v>Not Backlog</v>
      </c>
      <c r="F844" t="s">
        <v>104</v>
      </c>
      <c r="G844" t="s">
        <v>16</v>
      </c>
      <c r="H844" t="s">
        <v>1586</v>
      </c>
      <c r="I844" t="str">
        <f>IF(Table2_1[[#This Row],[Order Status]]="Completed", IF(Table2_1[[#This Row],[Delays (min)]]&gt;10,"Delayed", "On Time"), IF(Table2_1[[#This Row],[Order Status]]="In Progress", IF(Table2_1[[#This Row],[Delays (min)]]&gt;10,"Delayed","In Progress"),""))</f>
        <v>Delayed</v>
      </c>
      <c r="J844">
        <v>131</v>
      </c>
      <c r="K844">
        <v>22</v>
      </c>
      <c r="L844" t="s">
        <v>23</v>
      </c>
      <c r="M844" cm="1">
        <f t="array" ref="M844">_xlfn.IFS(
  TRIM(L844)="positive", 3,
  TRIM(L844)="neutral", 2,
  TRIM(L844)="negative", 1
)</f>
        <v>3</v>
      </c>
      <c r="N844" t="s">
        <v>43</v>
      </c>
      <c r="O844" t="s">
        <v>1591</v>
      </c>
      <c r="P844" t="s">
        <v>40</v>
      </c>
    </row>
    <row r="845" spans="1:16" x14ac:dyDescent="0.3">
      <c r="A845">
        <v>1844</v>
      </c>
      <c r="B845" t="s">
        <v>957</v>
      </c>
      <c r="C845" s="1">
        <v>45176.6</v>
      </c>
      <c r="D845" t="s">
        <v>14</v>
      </c>
      <c r="E845" t="str">
        <f t="shared" si="13"/>
        <v>Not Backlog</v>
      </c>
      <c r="F845" t="s">
        <v>244</v>
      </c>
      <c r="G845" t="s">
        <v>16</v>
      </c>
      <c r="H845" t="s">
        <v>1588</v>
      </c>
      <c r="I845" t="str">
        <f>IF(Table2_1[[#This Row],[Order Status]]="Completed", IF(Table2_1[[#This Row],[Delays (min)]]&gt;10,"Delayed", "On Time"), IF(Table2_1[[#This Row],[Order Status]]="In Progress", IF(Table2_1[[#This Row],[Delays (min)]]&gt;10,"Delayed","In Progress"),""))</f>
        <v>On Time</v>
      </c>
      <c r="J845">
        <v>95</v>
      </c>
      <c r="K845">
        <v>4</v>
      </c>
      <c r="L845" t="s">
        <v>23</v>
      </c>
      <c r="M845" cm="1">
        <f t="array" ref="M845">_xlfn.IFS(
  TRIM(L845)="positive", 3,
  TRIM(L845)="neutral", 2,
  TRIM(L845)="negative", 1
)</f>
        <v>3</v>
      </c>
      <c r="N845" t="s">
        <v>39</v>
      </c>
      <c r="O845" t="s">
        <v>48</v>
      </c>
      <c r="P845" t="s">
        <v>35</v>
      </c>
    </row>
    <row r="846" spans="1:16" x14ac:dyDescent="0.3">
      <c r="A846">
        <v>1845</v>
      </c>
      <c r="B846" t="s">
        <v>958</v>
      </c>
      <c r="C846" s="1">
        <v>45173.393750000003</v>
      </c>
      <c r="D846" t="s">
        <v>14</v>
      </c>
      <c r="E846" t="str">
        <f t="shared" si="13"/>
        <v>Not Backlog</v>
      </c>
      <c r="F846" t="s">
        <v>47</v>
      </c>
      <c r="G846" t="s">
        <v>16</v>
      </c>
      <c r="H846" t="s">
        <v>1586</v>
      </c>
      <c r="I846" t="str">
        <f>IF(Table2_1[[#This Row],[Order Status]]="Completed", IF(Table2_1[[#This Row],[Delays (min)]]&gt;10,"Delayed", "On Time"), IF(Table2_1[[#This Row],[Order Status]]="In Progress", IF(Table2_1[[#This Row],[Delays (min)]]&gt;10,"Delayed","In Progress"),""))</f>
        <v>Delayed</v>
      </c>
      <c r="J846">
        <v>109</v>
      </c>
      <c r="K846">
        <v>21</v>
      </c>
      <c r="L846" t="s">
        <v>17</v>
      </c>
      <c r="M846" cm="1">
        <f t="array" ref="M846">_xlfn.IFS(
  TRIM(L846)="positive", 3,
  TRIM(L846)="neutral", 2,
  TRIM(L846)="negative", 1
)</f>
        <v>2</v>
      </c>
      <c r="N846" t="s">
        <v>31</v>
      </c>
      <c r="O846" t="s">
        <v>48</v>
      </c>
      <c r="P846" t="s">
        <v>35</v>
      </c>
    </row>
    <row r="847" spans="1:16" x14ac:dyDescent="0.3">
      <c r="A847">
        <v>1846</v>
      </c>
      <c r="B847" t="s">
        <v>959</v>
      </c>
      <c r="C847" s="1">
        <v>45171.505555555559</v>
      </c>
      <c r="D847" t="s">
        <v>37</v>
      </c>
      <c r="E847" t="str">
        <f t="shared" si="13"/>
        <v>Backlog</v>
      </c>
      <c r="F847" t="s">
        <v>240</v>
      </c>
      <c r="G847" t="s">
        <v>16</v>
      </c>
      <c r="H847" t="s">
        <v>1586</v>
      </c>
      <c r="I847" t="str">
        <f>IF(Table2_1[[#This Row],[Order Status]]="Completed", IF(Table2_1[[#This Row],[Delays (min)]]&gt;10,"Delayed", "On Time"), IF(Table2_1[[#This Row],[Order Status]]="In Progress", IF(Table2_1[[#This Row],[Delays (min)]]&gt;10,"Delayed","In Progress"),""))</f>
        <v>Delayed</v>
      </c>
      <c r="J847">
        <v>168</v>
      </c>
      <c r="K847">
        <v>12</v>
      </c>
      <c r="L847" t="s">
        <v>23</v>
      </c>
      <c r="M847" cm="1">
        <f t="array" ref="M847">_xlfn.IFS(
  TRIM(L847)="positive", 3,
  TRIM(L847)="neutral", 2,
  TRIM(L847)="negative", 1
)</f>
        <v>3</v>
      </c>
      <c r="N847" t="s">
        <v>43</v>
      </c>
      <c r="O847" t="s">
        <v>19</v>
      </c>
      <c r="P847" t="s">
        <v>40</v>
      </c>
    </row>
    <row r="848" spans="1:16" x14ac:dyDescent="0.3">
      <c r="A848">
        <v>1847</v>
      </c>
      <c r="B848" t="s">
        <v>960</v>
      </c>
      <c r="C848" s="1">
        <v>45174.431250000001</v>
      </c>
      <c r="D848" t="s">
        <v>14</v>
      </c>
      <c r="E848" t="str">
        <f t="shared" si="13"/>
        <v>Not Backlog</v>
      </c>
      <c r="F848" t="s">
        <v>106</v>
      </c>
      <c r="G848" t="s">
        <v>34</v>
      </c>
      <c r="H848" t="s">
        <v>1588</v>
      </c>
      <c r="I848" t="str">
        <f>IF(Table2_1[[#This Row],[Order Status]]="Completed", IF(Table2_1[[#This Row],[Delays (min)]]&gt;10,"Delayed", "On Time"), IF(Table2_1[[#This Row],[Order Status]]="In Progress", IF(Table2_1[[#This Row],[Delays (min)]]&gt;10,"Delayed","In Progress"),""))</f>
        <v>Delayed</v>
      </c>
      <c r="J848">
        <v>187</v>
      </c>
      <c r="K848">
        <v>28</v>
      </c>
      <c r="L848" t="s">
        <v>28</v>
      </c>
      <c r="M848" cm="1">
        <f t="array" ref="M848">_xlfn.IFS(
  TRIM(L848)="positive", 3,
  TRIM(L848)="neutral", 2,
  TRIM(L848)="negative", 1
)</f>
        <v>1</v>
      </c>
      <c r="N848" t="s">
        <v>31</v>
      </c>
      <c r="O848" t="s">
        <v>19</v>
      </c>
      <c r="P848" t="s">
        <v>20</v>
      </c>
    </row>
    <row r="849" spans="1:16" x14ac:dyDescent="0.3">
      <c r="A849">
        <v>1848</v>
      </c>
      <c r="B849" t="s">
        <v>961</v>
      </c>
      <c r="C849" s="1">
        <v>45170.542361111111</v>
      </c>
      <c r="D849" t="s">
        <v>37</v>
      </c>
      <c r="E849" t="str">
        <f t="shared" si="13"/>
        <v>Not Backlog</v>
      </c>
      <c r="F849" t="s">
        <v>244</v>
      </c>
      <c r="G849" t="s">
        <v>34</v>
      </c>
      <c r="H849" t="s">
        <v>1589</v>
      </c>
      <c r="I849" t="str">
        <f>IF(Table2_1[[#This Row],[Order Status]]="Completed", IF(Table2_1[[#This Row],[Delays (min)]]&gt;10,"Delayed", "On Time"), IF(Table2_1[[#This Row],[Order Status]]="In Progress", IF(Table2_1[[#This Row],[Delays (min)]]&gt;10,"Delayed","In Progress"),""))</f>
        <v>In Progress</v>
      </c>
      <c r="J849">
        <v>188</v>
      </c>
      <c r="K849">
        <v>8</v>
      </c>
      <c r="L849" t="s">
        <v>17</v>
      </c>
      <c r="M849" cm="1">
        <f t="array" ref="M849">_xlfn.IFS(
  TRIM(L849)="positive", 3,
  TRIM(L849)="neutral", 2,
  TRIM(L849)="negative", 1
)</f>
        <v>2</v>
      </c>
      <c r="N849" t="s">
        <v>18</v>
      </c>
      <c r="O849" t="s">
        <v>48</v>
      </c>
      <c r="P849" t="s">
        <v>20</v>
      </c>
    </row>
    <row r="850" spans="1:16" x14ac:dyDescent="0.3">
      <c r="A850">
        <v>1849</v>
      </c>
      <c r="B850" t="s">
        <v>962</v>
      </c>
      <c r="C850" s="1">
        <v>45174.582638888889</v>
      </c>
      <c r="D850" t="s">
        <v>37</v>
      </c>
      <c r="E850" t="str">
        <f t="shared" si="13"/>
        <v>Backlog</v>
      </c>
      <c r="F850" t="s">
        <v>45</v>
      </c>
      <c r="G850" t="s">
        <v>27</v>
      </c>
      <c r="H850" t="s">
        <v>1590</v>
      </c>
      <c r="I850" t="str">
        <f>IF(Table2_1[[#This Row],[Order Status]]="Completed", IF(Table2_1[[#This Row],[Delays (min)]]&gt;10,"Delayed", "On Time"), IF(Table2_1[[#This Row],[Order Status]]="In Progress", IF(Table2_1[[#This Row],[Delays (min)]]&gt;10,"Delayed","In Progress"),""))</f>
        <v>Delayed</v>
      </c>
      <c r="J850">
        <v>168</v>
      </c>
      <c r="K850">
        <v>27</v>
      </c>
      <c r="L850" t="s">
        <v>17</v>
      </c>
      <c r="M850" cm="1">
        <f t="array" ref="M850">_xlfn.IFS(
  TRIM(L850)="positive", 3,
  TRIM(L850)="neutral", 2,
  TRIM(L850)="negative", 1
)</f>
        <v>2</v>
      </c>
      <c r="N850" t="s">
        <v>43</v>
      </c>
      <c r="O850" t="s">
        <v>48</v>
      </c>
      <c r="P850" t="s">
        <v>20</v>
      </c>
    </row>
    <row r="851" spans="1:16" x14ac:dyDescent="0.3">
      <c r="A851">
        <v>1850</v>
      </c>
      <c r="B851" t="s">
        <v>963</v>
      </c>
      <c r="C851" s="1">
        <v>45175.670138888891</v>
      </c>
      <c r="D851" t="s">
        <v>14</v>
      </c>
      <c r="E851" t="str">
        <f t="shared" si="13"/>
        <v>Not Backlog</v>
      </c>
      <c r="F851" t="s">
        <v>60</v>
      </c>
      <c r="G851" t="s">
        <v>34</v>
      </c>
      <c r="H851" t="s">
        <v>1586</v>
      </c>
      <c r="I851" t="str">
        <f>IF(Table2_1[[#This Row],[Order Status]]="Completed", IF(Table2_1[[#This Row],[Delays (min)]]&gt;10,"Delayed", "On Time"), IF(Table2_1[[#This Row],[Order Status]]="In Progress", IF(Table2_1[[#This Row],[Delays (min)]]&gt;10,"Delayed","In Progress"),""))</f>
        <v>Delayed</v>
      </c>
      <c r="J851">
        <v>199</v>
      </c>
      <c r="K851">
        <v>27</v>
      </c>
      <c r="L851" t="s">
        <v>17</v>
      </c>
      <c r="M851" cm="1">
        <f t="array" ref="M851">_xlfn.IFS(
  TRIM(L851)="positive", 3,
  TRIM(L851)="neutral", 2,
  TRIM(L851)="negative", 1
)</f>
        <v>2</v>
      </c>
      <c r="N851" t="s">
        <v>31</v>
      </c>
      <c r="O851" t="s">
        <v>48</v>
      </c>
      <c r="P851" t="s">
        <v>20</v>
      </c>
    </row>
    <row r="852" spans="1:16" x14ac:dyDescent="0.3">
      <c r="A852">
        <v>1851</v>
      </c>
      <c r="B852" t="s">
        <v>964</v>
      </c>
      <c r="C852" s="1">
        <v>45176.45</v>
      </c>
      <c r="D852" t="s">
        <v>37</v>
      </c>
      <c r="E852" t="str">
        <f t="shared" si="13"/>
        <v>Backlog</v>
      </c>
      <c r="F852" t="s">
        <v>130</v>
      </c>
      <c r="G852" t="s">
        <v>34</v>
      </c>
      <c r="H852" t="s">
        <v>1589</v>
      </c>
      <c r="I852" t="str">
        <f>IF(Table2_1[[#This Row],[Order Status]]="Completed", IF(Table2_1[[#This Row],[Delays (min)]]&gt;10,"Delayed", "On Time"), IF(Table2_1[[#This Row],[Order Status]]="In Progress", IF(Table2_1[[#This Row],[Delays (min)]]&gt;10,"Delayed","In Progress"),""))</f>
        <v>Delayed</v>
      </c>
      <c r="J852">
        <v>129</v>
      </c>
      <c r="K852">
        <v>17</v>
      </c>
      <c r="L852" t="s">
        <v>28</v>
      </c>
      <c r="M852" cm="1">
        <f t="array" ref="M852">_xlfn.IFS(
  TRIM(L852)="positive", 3,
  TRIM(L852)="neutral", 2,
  TRIM(L852)="negative", 1
)</f>
        <v>1</v>
      </c>
      <c r="N852" t="s">
        <v>24</v>
      </c>
      <c r="O852" t="s">
        <v>48</v>
      </c>
      <c r="P852" t="s">
        <v>20</v>
      </c>
    </row>
    <row r="853" spans="1:16" x14ac:dyDescent="0.3">
      <c r="A853">
        <v>1852</v>
      </c>
      <c r="B853" t="s">
        <v>965</v>
      </c>
      <c r="C853" s="1">
        <v>45175.430555555555</v>
      </c>
      <c r="D853" t="s">
        <v>14</v>
      </c>
      <c r="E853" t="str">
        <f t="shared" si="13"/>
        <v>Not Backlog</v>
      </c>
      <c r="F853" t="s">
        <v>258</v>
      </c>
      <c r="G853" t="s">
        <v>34</v>
      </c>
      <c r="H853" t="s">
        <v>1586</v>
      </c>
      <c r="I853" t="str">
        <f>IF(Table2_1[[#This Row],[Order Status]]="Completed", IF(Table2_1[[#This Row],[Delays (min)]]&gt;10,"Delayed", "On Time"), IF(Table2_1[[#This Row],[Order Status]]="In Progress", IF(Table2_1[[#This Row],[Delays (min)]]&gt;10,"Delayed","In Progress"),""))</f>
        <v>Delayed</v>
      </c>
      <c r="J853">
        <v>213</v>
      </c>
      <c r="K853">
        <v>27</v>
      </c>
      <c r="L853" t="s">
        <v>17</v>
      </c>
      <c r="M853" cm="1">
        <f t="array" ref="M853">_xlfn.IFS(
  TRIM(L853)="positive", 3,
  TRIM(L853)="neutral", 2,
  TRIM(L853)="negative", 1
)</f>
        <v>2</v>
      </c>
      <c r="N853" t="s">
        <v>39</v>
      </c>
      <c r="O853" t="s">
        <v>48</v>
      </c>
      <c r="P853" t="s">
        <v>40</v>
      </c>
    </row>
    <row r="854" spans="1:16" x14ac:dyDescent="0.3">
      <c r="A854">
        <v>1853</v>
      </c>
      <c r="B854" t="s">
        <v>442</v>
      </c>
      <c r="C854" s="1">
        <v>45174.600694444445</v>
      </c>
      <c r="D854" t="s">
        <v>14</v>
      </c>
      <c r="E854" t="str">
        <f t="shared" si="13"/>
        <v>Not Backlog</v>
      </c>
      <c r="F854" t="s">
        <v>38</v>
      </c>
      <c r="G854" t="s">
        <v>16</v>
      </c>
      <c r="H854" t="s">
        <v>1587</v>
      </c>
      <c r="I854" t="str">
        <f>IF(Table2_1[[#This Row],[Order Status]]="Completed", IF(Table2_1[[#This Row],[Delays (min)]]&gt;10,"Delayed", "On Time"), IF(Table2_1[[#This Row],[Order Status]]="In Progress", IF(Table2_1[[#This Row],[Delays (min)]]&gt;10,"Delayed","In Progress"),""))</f>
        <v>On Time</v>
      </c>
      <c r="J854">
        <v>111</v>
      </c>
      <c r="K854">
        <v>4</v>
      </c>
      <c r="L854" t="s">
        <v>28</v>
      </c>
      <c r="M854" cm="1">
        <f t="array" ref="M854">_xlfn.IFS(
  TRIM(L854)="positive", 3,
  TRIM(L854)="neutral", 2,
  TRIM(L854)="negative", 1
)</f>
        <v>1</v>
      </c>
      <c r="N854" t="s">
        <v>18</v>
      </c>
      <c r="O854" t="s">
        <v>19</v>
      </c>
      <c r="P854" t="s">
        <v>35</v>
      </c>
    </row>
    <row r="855" spans="1:16" x14ac:dyDescent="0.3">
      <c r="A855">
        <v>1854</v>
      </c>
      <c r="B855" t="s">
        <v>966</v>
      </c>
      <c r="C855" s="1">
        <v>45171.632638888892</v>
      </c>
      <c r="D855" t="s">
        <v>37</v>
      </c>
      <c r="E855" t="str">
        <f t="shared" si="13"/>
        <v>Backlog</v>
      </c>
      <c r="F855" t="s">
        <v>265</v>
      </c>
      <c r="G855" t="s">
        <v>16</v>
      </c>
      <c r="H855" t="s">
        <v>1588</v>
      </c>
      <c r="I855" t="str">
        <f>IF(Table2_1[[#This Row],[Order Status]]="Completed", IF(Table2_1[[#This Row],[Delays (min)]]&gt;10,"Delayed", "On Time"), IF(Table2_1[[#This Row],[Order Status]]="In Progress", IF(Table2_1[[#This Row],[Delays (min)]]&gt;10,"Delayed","In Progress"),""))</f>
        <v>Delayed</v>
      </c>
      <c r="J855">
        <v>173</v>
      </c>
      <c r="K855">
        <v>29</v>
      </c>
      <c r="L855" t="s">
        <v>17</v>
      </c>
      <c r="M855" cm="1">
        <f t="array" ref="M855">_xlfn.IFS(
  TRIM(L855)="positive", 3,
  TRIM(L855)="neutral", 2,
  TRIM(L855)="negative", 1
)</f>
        <v>2</v>
      </c>
      <c r="N855" t="s">
        <v>24</v>
      </c>
      <c r="O855" t="s">
        <v>1591</v>
      </c>
      <c r="P855" t="s">
        <v>35</v>
      </c>
    </row>
    <row r="856" spans="1:16" x14ac:dyDescent="0.3">
      <c r="A856">
        <v>1855</v>
      </c>
      <c r="B856" t="s">
        <v>967</v>
      </c>
      <c r="C856" s="1">
        <v>45177.458333333336</v>
      </c>
      <c r="D856" t="s">
        <v>14</v>
      </c>
      <c r="E856" t="str">
        <f t="shared" si="13"/>
        <v>Not Backlog</v>
      </c>
      <c r="F856" t="s">
        <v>92</v>
      </c>
      <c r="G856" t="s">
        <v>34</v>
      </c>
      <c r="H856" t="s">
        <v>1588</v>
      </c>
      <c r="I856" t="str">
        <f>IF(Table2_1[[#This Row],[Order Status]]="Completed", IF(Table2_1[[#This Row],[Delays (min)]]&gt;10,"Delayed", "On Time"), IF(Table2_1[[#This Row],[Order Status]]="In Progress", IF(Table2_1[[#This Row],[Delays (min)]]&gt;10,"Delayed","In Progress"),""))</f>
        <v>Delayed</v>
      </c>
      <c r="J856">
        <v>155</v>
      </c>
      <c r="K856">
        <v>20</v>
      </c>
      <c r="L856" t="s">
        <v>23</v>
      </c>
      <c r="M856" cm="1">
        <f t="array" ref="M856">_xlfn.IFS(
  TRIM(L856)="positive", 3,
  TRIM(L856)="neutral", 2,
  TRIM(L856)="negative", 1
)</f>
        <v>3</v>
      </c>
      <c r="N856" t="s">
        <v>43</v>
      </c>
      <c r="O856" t="s">
        <v>19</v>
      </c>
      <c r="P856" t="s">
        <v>35</v>
      </c>
    </row>
    <row r="857" spans="1:16" x14ac:dyDescent="0.3">
      <c r="A857">
        <v>1856</v>
      </c>
      <c r="B857" t="s">
        <v>968</v>
      </c>
      <c r="C857" s="1">
        <v>45173.505555555559</v>
      </c>
      <c r="D857" t="s">
        <v>37</v>
      </c>
      <c r="E857" t="str">
        <f t="shared" si="13"/>
        <v>Not Backlog</v>
      </c>
      <c r="F857" t="s">
        <v>101</v>
      </c>
      <c r="G857" t="s">
        <v>27</v>
      </c>
      <c r="H857" t="s">
        <v>1590</v>
      </c>
      <c r="I857" t="str">
        <f>IF(Table2_1[[#This Row],[Order Status]]="Completed", IF(Table2_1[[#This Row],[Delays (min)]]&gt;10,"Delayed", "On Time"), IF(Table2_1[[#This Row],[Order Status]]="In Progress", IF(Table2_1[[#This Row],[Delays (min)]]&gt;10,"Delayed","In Progress"),""))</f>
        <v>In Progress</v>
      </c>
      <c r="J857">
        <v>122</v>
      </c>
      <c r="K857">
        <v>5</v>
      </c>
      <c r="L857" t="s">
        <v>28</v>
      </c>
      <c r="M857" cm="1">
        <f t="array" ref="M857">_xlfn.IFS(
  TRIM(L857)="positive", 3,
  TRIM(L857)="neutral", 2,
  TRIM(L857)="negative", 1
)</f>
        <v>1</v>
      </c>
      <c r="N857" t="s">
        <v>43</v>
      </c>
      <c r="O857" t="s">
        <v>1591</v>
      </c>
      <c r="P857" t="s">
        <v>35</v>
      </c>
    </row>
    <row r="858" spans="1:16" x14ac:dyDescent="0.3">
      <c r="A858">
        <v>1857</v>
      </c>
      <c r="B858" t="s">
        <v>969</v>
      </c>
      <c r="C858" s="1">
        <v>45171.575694444444</v>
      </c>
      <c r="D858" t="s">
        <v>14</v>
      </c>
      <c r="E858" t="str">
        <f t="shared" si="13"/>
        <v>Not Backlog</v>
      </c>
      <c r="F858" t="s">
        <v>235</v>
      </c>
      <c r="G858" t="s">
        <v>27</v>
      </c>
      <c r="H858" t="s">
        <v>1586</v>
      </c>
      <c r="I858" t="str">
        <f>IF(Table2_1[[#This Row],[Order Status]]="Completed", IF(Table2_1[[#This Row],[Delays (min)]]&gt;10,"Delayed", "On Time"), IF(Table2_1[[#This Row],[Order Status]]="In Progress", IF(Table2_1[[#This Row],[Delays (min)]]&gt;10,"Delayed","In Progress"),""))</f>
        <v>On Time</v>
      </c>
      <c r="J858">
        <v>141</v>
      </c>
      <c r="K858">
        <v>7</v>
      </c>
      <c r="L858" t="s">
        <v>28</v>
      </c>
      <c r="M858" cm="1">
        <f t="array" ref="M858">_xlfn.IFS(
  TRIM(L858)="positive", 3,
  TRIM(L858)="neutral", 2,
  TRIM(L858)="negative", 1
)</f>
        <v>1</v>
      </c>
      <c r="N858" t="s">
        <v>31</v>
      </c>
      <c r="O858" t="s">
        <v>48</v>
      </c>
      <c r="P858" t="s">
        <v>20</v>
      </c>
    </row>
    <row r="859" spans="1:16" x14ac:dyDescent="0.3">
      <c r="A859">
        <v>1858</v>
      </c>
      <c r="B859" t="s">
        <v>970</v>
      </c>
      <c r="C859" s="1">
        <v>45176.507638888892</v>
      </c>
      <c r="D859" t="s">
        <v>14</v>
      </c>
      <c r="E859" t="str">
        <f t="shared" si="13"/>
        <v>Not Backlog</v>
      </c>
      <c r="F859" t="s">
        <v>22</v>
      </c>
      <c r="G859" t="s">
        <v>27</v>
      </c>
      <c r="H859" t="s">
        <v>1588</v>
      </c>
      <c r="I859" t="str">
        <f>IF(Table2_1[[#This Row],[Order Status]]="Completed", IF(Table2_1[[#This Row],[Delays (min)]]&gt;10,"Delayed", "On Time"), IF(Table2_1[[#This Row],[Order Status]]="In Progress", IF(Table2_1[[#This Row],[Delays (min)]]&gt;10,"Delayed","In Progress"),""))</f>
        <v>Delayed</v>
      </c>
      <c r="J859">
        <v>153</v>
      </c>
      <c r="K859">
        <v>20</v>
      </c>
      <c r="L859" t="s">
        <v>23</v>
      </c>
      <c r="M859" cm="1">
        <f t="array" ref="M859">_xlfn.IFS(
  TRIM(L859)="positive", 3,
  TRIM(L859)="neutral", 2,
  TRIM(L859)="negative", 1
)</f>
        <v>3</v>
      </c>
      <c r="N859" t="s">
        <v>18</v>
      </c>
      <c r="O859" t="s">
        <v>1591</v>
      </c>
      <c r="P859" t="s">
        <v>20</v>
      </c>
    </row>
    <row r="860" spans="1:16" x14ac:dyDescent="0.3">
      <c r="A860">
        <v>1859</v>
      </c>
      <c r="B860" t="s">
        <v>971</v>
      </c>
      <c r="C860" s="1">
        <v>45174.415972222225</v>
      </c>
      <c r="D860" t="s">
        <v>37</v>
      </c>
      <c r="E860" t="str">
        <f t="shared" si="13"/>
        <v>Backlog</v>
      </c>
      <c r="F860" t="s">
        <v>82</v>
      </c>
      <c r="G860" t="s">
        <v>34</v>
      </c>
      <c r="H860" t="s">
        <v>1590</v>
      </c>
      <c r="I860" t="str">
        <f>IF(Table2_1[[#This Row],[Order Status]]="Completed", IF(Table2_1[[#This Row],[Delays (min)]]&gt;10,"Delayed", "On Time"), IF(Table2_1[[#This Row],[Order Status]]="In Progress", IF(Table2_1[[#This Row],[Delays (min)]]&gt;10,"Delayed","In Progress"),""))</f>
        <v>Delayed</v>
      </c>
      <c r="J860">
        <v>215</v>
      </c>
      <c r="K860">
        <v>13</v>
      </c>
      <c r="L860" t="s">
        <v>17</v>
      </c>
      <c r="M860" cm="1">
        <f t="array" ref="M860">_xlfn.IFS(
  TRIM(L860)="positive", 3,
  TRIM(L860)="neutral", 2,
  TRIM(L860)="negative", 1
)</f>
        <v>2</v>
      </c>
      <c r="N860" t="s">
        <v>24</v>
      </c>
      <c r="O860" t="s">
        <v>19</v>
      </c>
      <c r="P860" t="s">
        <v>35</v>
      </c>
    </row>
    <row r="861" spans="1:16" x14ac:dyDescent="0.3">
      <c r="A861">
        <v>1860</v>
      </c>
      <c r="B861" t="s">
        <v>972</v>
      </c>
      <c r="C861" s="1">
        <v>45174.362500000003</v>
      </c>
      <c r="D861" t="s">
        <v>14</v>
      </c>
      <c r="E861" t="str">
        <f t="shared" si="13"/>
        <v>Not Backlog</v>
      </c>
      <c r="F861" t="s">
        <v>84</v>
      </c>
      <c r="G861" t="s">
        <v>27</v>
      </c>
      <c r="H861" t="s">
        <v>1589</v>
      </c>
      <c r="I861" t="str">
        <f>IF(Table2_1[[#This Row],[Order Status]]="Completed", IF(Table2_1[[#This Row],[Delays (min)]]&gt;10,"Delayed", "On Time"), IF(Table2_1[[#This Row],[Order Status]]="In Progress", IF(Table2_1[[#This Row],[Delays (min)]]&gt;10,"Delayed","In Progress"),""))</f>
        <v>Delayed</v>
      </c>
      <c r="J861">
        <v>222</v>
      </c>
      <c r="K861">
        <v>22</v>
      </c>
      <c r="L861" t="s">
        <v>23</v>
      </c>
      <c r="M861" cm="1">
        <f t="array" ref="M861">_xlfn.IFS(
  TRIM(L861)="positive", 3,
  TRIM(L861)="neutral", 2,
  TRIM(L861)="negative", 1
)</f>
        <v>3</v>
      </c>
      <c r="N861" t="s">
        <v>43</v>
      </c>
      <c r="O861" t="s">
        <v>1591</v>
      </c>
      <c r="P861" t="s">
        <v>40</v>
      </c>
    </row>
    <row r="862" spans="1:16" x14ac:dyDescent="0.3">
      <c r="A862">
        <v>1861</v>
      </c>
      <c r="B862" t="s">
        <v>973</v>
      </c>
      <c r="C862" s="1">
        <v>45173.692361111112</v>
      </c>
      <c r="D862" t="s">
        <v>37</v>
      </c>
      <c r="E862" t="str">
        <f t="shared" si="13"/>
        <v>Not Backlog</v>
      </c>
      <c r="F862" t="s">
        <v>463</v>
      </c>
      <c r="G862" t="s">
        <v>34</v>
      </c>
      <c r="H862" t="s">
        <v>1590</v>
      </c>
      <c r="I862" t="str">
        <f>IF(Table2_1[[#This Row],[Order Status]]="Completed", IF(Table2_1[[#This Row],[Delays (min)]]&gt;10,"Delayed", "On Time"), IF(Table2_1[[#This Row],[Order Status]]="In Progress", IF(Table2_1[[#This Row],[Delays (min)]]&gt;10,"Delayed","In Progress"),""))</f>
        <v>In Progress</v>
      </c>
      <c r="J862">
        <v>127</v>
      </c>
      <c r="K862">
        <v>7</v>
      </c>
      <c r="L862" t="s">
        <v>23</v>
      </c>
      <c r="M862" cm="1">
        <f t="array" ref="M862">_xlfn.IFS(
  TRIM(L862)="positive", 3,
  TRIM(L862)="neutral", 2,
  TRIM(L862)="negative", 1
)</f>
        <v>3</v>
      </c>
      <c r="N862" t="s">
        <v>31</v>
      </c>
      <c r="O862" t="s">
        <v>48</v>
      </c>
      <c r="P862" t="s">
        <v>40</v>
      </c>
    </row>
    <row r="863" spans="1:16" x14ac:dyDescent="0.3">
      <c r="A863">
        <v>1862</v>
      </c>
      <c r="B863" t="s">
        <v>974</v>
      </c>
      <c r="C863" s="1">
        <v>45172.493055555555</v>
      </c>
      <c r="D863" t="s">
        <v>14</v>
      </c>
      <c r="E863" t="str">
        <f t="shared" si="13"/>
        <v>Not Backlog</v>
      </c>
      <c r="F863" t="s">
        <v>96</v>
      </c>
      <c r="G863" t="s">
        <v>16</v>
      </c>
      <c r="H863" t="s">
        <v>1586</v>
      </c>
      <c r="I863" t="str">
        <f>IF(Table2_1[[#This Row],[Order Status]]="Completed", IF(Table2_1[[#This Row],[Delays (min)]]&gt;10,"Delayed", "On Time"), IF(Table2_1[[#This Row],[Order Status]]="In Progress", IF(Table2_1[[#This Row],[Delays (min)]]&gt;10,"Delayed","In Progress"),""))</f>
        <v>Delayed</v>
      </c>
      <c r="J863">
        <v>128</v>
      </c>
      <c r="K863">
        <v>22</v>
      </c>
      <c r="L863" t="s">
        <v>28</v>
      </c>
      <c r="M863" cm="1">
        <f t="array" ref="M863">_xlfn.IFS(
  TRIM(L863)="positive", 3,
  TRIM(L863)="neutral", 2,
  TRIM(L863)="negative", 1
)</f>
        <v>1</v>
      </c>
      <c r="N863" t="s">
        <v>43</v>
      </c>
      <c r="O863" t="s">
        <v>19</v>
      </c>
      <c r="P863" t="s">
        <v>40</v>
      </c>
    </row>
    <row r="864" spans="1:16" x14ac:dyDescent="0.3">
      <c r="A864">
        <v>1863</v>
      </c>
      <c r="B864" t="s">
        <v>137</v>
      </c>
      <c r="C864" s="1">
        <v>45171.619444444441</v>
      </c>
      <c r="D864" t="s">
        <v>14</v>
      </c>
      <c r="E864" t="str">
        <f t="shared" si="13"/>
        <v>Not Backlog</v>
      </c>
      <c r="F864" t="s">
        <v>210</v>
      </c>
      <c r="G864" t="s">
        <v>34</v>
      </c>
      <c r="H864" t="s">
        <v>1586</v>
      </c>
      <c r="I864" t="str">
        <f>IF(Table2_1[[#This Row],[Order Status]]="Completed", IF(Table2_1[[#This Row],[Delays (min)]]&gt;10,"Delayed", "On Time"), IF(Table2_1[[#This Row],[Order Status]]="In Progress", IF(Table2_1[[#This Row],[Delays (min)]]&gt;10,"Delayed","In Progress"),""))</f>
        <v>Delayed</v>
      </c>
      <c r="J864">
        <v>108</v>
      </c>
      <c r="K864">
        <v>12</v>
      </c>
      <c r="L864" t="s">
        <v>28</v>
      </c>
      <c r="M864" cm="1">
        <f t="array" ref="M864">_xlfn.IFS(
  TRIM(L864)="positive", 3,
  TRIM(L864)="neutral", 2,
  TRIM(L864)="negative", 1
)</f>
        <v>1</v>
      </c>
      <c r="N864" t="s">
        <v>43</v>
      </c>
      <c r="O864" t="s">
        <v>1591</v>
      </c>
      <c r="P864" t="s">
        <v>35</v>
      </c>
    </row>
    <row r="865" spans="1:16" x14ac:dyDescent="0.3">
      <c r="A865">
        <v>1864</v>
      </c>
      <c r="B865" t="s">
        <v>975</v>
      </c>
      <c r="C865" s="1">
        <v>45175.53402777778</v>
      </c>
      <c r="D865" t="s">
        <v>14</v>
      </c>
      <c r="E865" t="str">
        <f t="shared" si="13"/>
        <v>Not Backlog</v>
      </c>
      <c r="F865" t="s">
        <v>52</v>
      </c>
      <c r="G865" t="s">
        <v>34</v>
      </c>
      <c r="H865" t="s">
        <v>1586</v>
      </c>
      <c r="I865" t="str">
        <f>IF(Table2_1[[#This Row],[Order Status]]="Completed", IF(Table2_1[[#This Row],[Delays (min)]]&gt;10,"Delayed", "On Time"), IF(Table2_1[[#This Row],[Order Status]]="In Progress", IF(Table2_1[[#This Row],[Delays (min)]]&gt;10,"Delayed","In Progress"),""))</f>
        <v>Delayed</v>
      </c>
      <c r="J865">
        <v>96</v>
      </c>
      <c r="K865">
        <v>28</v>
      </c>
      <c r="L865" t="s">
        <v>28</v>
      </c>
      <c r="M865" cm="1">
        <f t="array" ref="M865">_xlfn.IFS(
  TRIM(L865)="positive", 3,
  TRIM(L865)="neutral", 2,
  TRIM(L865)="negative", 1
)</f>
        <v>1</v>
      </c>
      <c r="N865" t="s">
        <v>18</v>
      </c>
      <c r="O865" t="s">
        <v>1591</v>
      </c>
      <c r="P865" t="s">
        <v>20</v>
      </c>
    </row>
    <row r="866" spans="1:16" x14ac:dyDescent="0.3">
      <c r="A866">
        <v>1865</v>
      </c>
      <c r="B866" t="s">
        <v>976</v>
      </c>
      <c r="C866" s="1">
        <v>45170.509027777778</v>
      </c>
      <c r="D866" t="s">
        <v>37</v>
      </c>
      <c r="E866" t="str">
        <f t="shared" si="13"/>
        <v>Backlog</v>
      </c>
      <c r="F866" t="s">
        <v>436</v>
      </c>
      <c r="G866" t="s">
        <v>27</v>
      </c>
      <c r="H866" t="s">
        <v>1588</v>
      </c>
      <c r="I866" t="str">
        <f>IF(Table2_1[[#This Row],[Order Status]]="Completed", IF(Table2_1[[#This Row],[Delays (min)]]&gt;10,"Delayed", "On Time"), IF(Table2_1[[#This Row],[Order Status]]="In Progress", IF(Table2_1[[#This Row],[Delays (min)]]&gt;10,"Delayed","In Progress"),""))</f>
        <v>Delayed</v>
      </c>
      <c r="J866">
        <v>119</v>
      </c>
      <c r="K866">
        <v>26</v>
      </c>
      <c r="L866" t="s">
        <v>17</v>
      </c>
      <c r="M866" cm="1">
        <f t="array" ref="M866">_xlfn.IFS(
  TRIM(L866)="positive", 3,
  TRIM(L866)="neutral", 2,
  TRIM(L866)="negative", 1
)</f>
        <v>2</v>
      </c>
      <c r="N866" t="s">
        <v>31</v>
      </c>
      <c r="O866" t="s">
        <v>48</v>
      </c>
      <c r="P866" t="s">
        <v>20</v>
      </c>
    </row>
    <row r="867" spans="1:16" x14ac:dyDescent="0.3">
      <c r="A867">
        <v>1866</v>
      </c>
      <c r="B867" t="s">
        <v>977</v>
      </c>
      <c r="C867" s="1">
        <v>45176.65</v>
      </c>
      <c r="D867" t="s">
        <v>37</v>
      </c>
      <c r="E867" t="str">
        <f t="shared" si="13"/>
        <v>Not Backlog</v>
      </c>
      <c r="F867" t="s">
        <v>172</v>
      </c>
      <c r="G867" t="s">
        <v>34</v>
      </c>
      <c r="H867" t="s">
        <v>1588</v>
      </c>
      <c r="I867" t="str">
        <f>IF(Table2_1[[#This Row],[Order Status]]="Completed", IF(Table2_1[[#This Row],[Delays (min)]]&gt;10,"Delayed", "On Time"), IF(Table2_1[[#This Row],[Order Status]]="In Progress", IF(Table2_1[[#This Row],[Delays (min)]]&gt;10,"Delayed","In Progress"),""))</f>
        <v>In Progress</v>
      </c>
      <c r="J867">
        <v>157</v>
      </c>
      <c r="K867">
        <v>6</v>
      </c>
      <c r="L867" t="s">
        <v>23</v>
      </c>
      <c r="M867" cm="1">
        <f t="array" ref="M867">_xlfn.IFS(
  TRIM(L867)="positive", 3,
  TRIM(L867)="neutral", 2,
  TRIM(L867)="negative", 1
)</f>
        <v>3</v>
      </c>
      <c r="N867" t="s">
        <v>43</v>
      </c>
      <c r="O867" t="s">
        <v>48</v>
      </c>
      <c r="P867" t="s">
        <v>35</v>
      </c>
    </row>
    <row r="868" spans="1:16" x14ac:dyDescent="0.3">
      <c r="A868">
        <v>1867</v>
      </c>
      <c r="B868" t="s">
        <v>978</v>
      </c>
      <c r="C868" s="1">
        <v>45177.487500000003</v>
      </c>
      <c r="D868" t="s">
        <v>37</v>
      </c>
      <c r="E868" t="str">
        <f t="shared" si="13"/>
        <v>Backlog</v>
      </c>
      <c r="F868" t="s">
        <v>240</v>
      </c>
      <c r="G868" t="s">
        <v>34</v>
      </c>
      <c r="H868" t="s">
        <v>1587</v>
      </c>
      <c r="I868" t="str">
        <f>IF(Table2_1[[#This Row],[Order Status]]="Completed", IF(Table2_1[[#This Row],[Delays (min)]]&gt;10,"Delayed", "On Time"), IF(Table2_1[[#This Row],[Order Status]]="In Progress", IF(Table2_1[[#This Row],[Delays (min)]]&gt;10,"Delayed","In Progress"),""))</f>
        <v>Delayed</v>
      </c>
      <c r="J868">
        <v>186</v>
      </c>
      <c r="K868">
        <v>15</v>
      </c>
      <c r="L868" t="s">
        <v>17</v>
      </c>
      <c r="M868" cm="1">
        <f t="array" ref="M868">_xlfn.IFS(
  TRIM(L868)="positive", 3,
  TRIM(L868)="neutral", 2,
  TRIM(L868)="negative", 1
)</f>
        <v>2</v>
      </c>
      <c r="N868" t="s">
        <v>31</v>
      </c>
      <c r="O868" t="s">
        <v>19</v>
      </c>
      <c r="P868" t="s">
        <v>40</v>
      </c>
    </row>
    <row r="869" spans="1:16" x14ac:dyDescent="0.3">
      <c r="A869">
        <v>1868</v>
      </c>
      <c r="B869" t="s">
        <v>979</v>
      </c>
      <c r="C869" s="1">
        <v>45170.462500000001</v>
      </c>
      <c r="D869" t="s">
        <v>37</v>
      </c>
      <c r="E869" t="str">
        <f t="shared" si="13"/>
        <v>Not Backlog</v>
      </c>
      <c r="F869" t="s">
        <v>215</v>
      </c>
      <c r="G869" t="s">
        <v>27</v>
      </c>
      <c r="H869" t="s">
        <v>1589</v>
      </c>
      <c r="I869" t="str">
        <f>IF(Table2_1[[#This Row],[Order Status]]="Completed", IF(Table2_1[[#This Row],[Delays (min)]]&gt;10,"Delayed", "On Time"), IF(Table2_1[[#This Row],[Order Status]]="In Progress", IF(Table2_1[[#This Row],[Delays (min)]]&gt;10,"Delayed","In Progress"),""))</f>
        <v>In Progress</v>
      </c>
      <c r="J869">
        <v>115</v>
      </c>
      <c r="K869">
        <v>7</v>
      </c>
      <c r="L869" t="s">
        <v>23</v>
      </c>
      <c r="M869" cm="1">
        <f t="array" ref="M869">_xlfn.IFS(
  TRIM(L869)="positive", 3,
  TRIM(L869)="neutral", 2,
  TRIM(L869)="negative", 1
)</f>
        <v>3</v>
      </c>
      <c r="N869" t="s">
        <v>18</v>
      </c>
      <c r="O869" t="s">
        <v>48</v>
      </c>
      <c r="P869" t="s">
        <v>40</v>
      </c>
    </row>
    <row r="870" spans="1:16" x14ac:dyDescent="0.3">
      <c r="A870">
        <v>1869</v>
      </c>
      <c r="B870" t="s">
        <v>980</v>
      </c>
      <c r="C870" s="1">
        <v>45171.356944444444</v>
      </c>
      <c r="D870" t="s">
        <v>14</v>
      </c>
      <c r="E870" t="str">
        <f t="shared" si="13"/>
        <v>Not Backlog</v>
      </c>
      <c r="F870" t="s">
        <v>184</v>
      </c>
      <c r="G870" t="s">
        <v>34</v>
      </c>
      <c r="H870" t="s">
        <v>1589</v>
      </c>
      <c r="I870" t="str">
        <f>IF(Table2_1[[#This Row],[Order Status]]="Completed", IF(Table2_1[[#This Row],[Delays (min)]]&gt;10,"Delayed", "On Time"), IF(Table2_1[[#This Row],[Order Status]]="In Progress", IF(Table2_1[[#This Row],[Delays (min)]]&gt;10,"Delayed","In Progress"),""))</f>
        <v>On Time</v>
      </c>
      <c r="J870">
        <v>146</v>
      </c>
      <c r="K870">
        <v>8</v>
      </c>
      <c r="L870" t="s">
        <v>23</v>
      </c>
      <c r="M870" cm="1">
        <f t="array" ref="M870">_xlfn.IFS(
  TRIM(L870)="positive", 3,
  TRIM(L870)="neutral", 2,
  TRIM(L870)="negative", 1
)</f>
        <v>3</v>
      </c>
      <c r="N870" t="s">
        <v>43</v>
      </c>
      <c r="O870" t="s">
        <v>1591</v>
      </c>
      <c r="P870" t="s">
        <v>35</v>
      </c>
    </row>
    <row r="871" spans="1:16" x14ac:dyDescent="0.3">
      <c r="A871">
        <v>1870</v>
      </c>
      <c r="B871" t="s">
        <v>981</v>
      </c>
      <c r="C871" s="1">
        <v>45175.647916666669</v>
      </c>
      <c r="D871" t="s">
        <v>37</v>
      </c>
      <c r="E871" t="str">
        <f t="shared" si="13"/>
        <v>Not Backlog</v>
      </c>
      <c r="F871" t="s">
        <v>94</v>
      </c>
      <c r="G871" t="s">
        <v>27</v>
      </c>
      <c r="H871" t="s">
        <v>1587</v>
      </c>
      <c r="I871" t="str">
        <f>IF(Table2_1[[#This Row],[Order Status]]="Completed", IF(Table2_1[[#This Row],[Delays (min)]]&gt;10,"Delayed", "On Time"), IF(Table2_1[[#This Row],[Order Status]]="In Progress", IF(Table2_1[[#This Row],[Delays (min)]]&gt;10,"Delayed","In Progress"),""))</f>
        <v>In Progress</v>
      </c>
      <c r="J871">
        <v>119</v>
      </c>
      <c r="K871">
        <v>4</v>
      </c>
      <c r="L871" t="s">
        <v>17</v>
      </c>
      <c r="M871" cm="1">
        <f t="array" ref="M871">_xlfn.IFS(
  TRIM(L871)="positive", 3,
  TRIM(L871)="neutral", 2,
  TRIM(L871)="negative", 1
)</f>
        <v>2</v>
      </c>
      <c r="N871" t="s">
        <v>18</v>
      </c>
      <c r="O871" t="s">
        <v>19</v>
      </c>
      <c r="P871" t="s">
        <v>35</v>
      </c>
    </row>
    <row r="872" spans="1:16" x14ac:dyDescent="0.3">
      <c r="A872">
        <v>1871</v>
      </c>
      <c r="B872" t="s">
        <v>982</v>
      </c>
      <c r="C872" s="1">
        <v>45171.42291666667</v>
      </c>
      <c r="D872" t="s">
        <v>37</v>
      </c>
      <c r="E872" t="str">
        <f t="shared" si="13"/>
        <v>Backlog</v>
      </c>
      <c r="F872" t="s">
        <v>267</v>
      </c>
      <c r="G872" t="s">
        <v>27</v>
      </c>
      <c r="H872" t="s">
        <v>1589</v>
      </c>
      <c r="I872" t="str">
        <f>IF(Table2_1[[#This Row],[Order Status]]="Completed", IF(Table2_1[[#This Row],[Delays (min)]]&gt;10,"Delayed", "On Time"), IF(Table2_1[[#This Row],[Order Status]]="In Progress", IF(Table2_1[[#This Row],[Delays (min)]]&gt;10,"Delayed","In Progress"),""))</f>
        <v>Delayed</v>
      </c>
      <c r="J872">
        <v>202</v>
      </c>
      <c r="K872">
        <v>16</v>
      </c>
      <c r="L872" t="s">
        <v>28</v>
      </c>
      <c r="M872" cm="1">
        <f t="array" ref="M872">_xlfn.IFS(
  TRIM(L872)="positive", 3,
  TRIM(L872)="neutral", 2,
  TRIM(L872)="negative", 1
)</f>
        <v>1</v>
      </c>
      <c r="N872" t="s">
        <v>24</v>
      </c>
      <c r="O872" t="s">
        <v>48</v>
      </c>
      <c r="P872" t="s">
        <v>40</v>
      </c>
    </row>
    <row r="873" spans="1:16" x14ac:dyDescent="0.3">
      <c r="A873">
        <v>1872</v>
      </c>
      <c r="B873" t="s">
        <v>983</v>
      </c>
      <c r="C873" s="1">
        <v>45177.390972222223</v>
      </c>
      <c r="D873" t="s">
        <v>37</v>
      </c>
      <c r="E873" t="str">
        <f t="shared" si="13"/>
        <v>Backlog</v>
      </c>
      <c r="F873" t="s">
        <v>244</v>
      </c>
      <c r="G873" t="s">
        <v>16</v>
      </c>
      <c r="H873" t="s">
        <v>1586</v>
      </c>
      <c r="I873" t="str">
        <f>IF(Table2_1[[#This Row],[Order Status]]="Completed", IF(Table2_1[[#This Row],[Delays (min)]]&gt;10,"Delayed", "On Time"), IF(Table2_1[[#This Row],[Order Status]]="In Progress", IF(Table2_1[[#This Row],[Delays (min)]]&gt;10,"Delayed","In Progress"),""))</f>
        <v>Delayed</v>
      </c>
      <c r="J873">
        <v>184</v>
      </c>
      <c r="K873">
        <v>16</v>
      </c>
      <c r="L873" t="s">
        <v>28</v>
      </c>
      <c r="M873" cm="1">
        <f t="array" ref="M873">_xlfn.IFS(
  TRIM(L873)="positive", 3,
  TRIM(L873)="neutral", 2,
  TRIM(L873)="negative", 1
)</f>
        <v>1</v>
      </c>
      <c r="N873" t="s">
        <v>24</v>
      </c>
      <c r="O873" t="s">
        <v>19</v>
      </c>
      <c r="P873" t="s">
        <v>40</v>
      </c>
    </row>
    <row r="874" spans="1:16" x14ac:dyDescent="0.3">
      <c r="A874">
        <v>1873</v>
      </c>
      <c r="B874" t="s">
        <v>984</v>
      </c>
      <c r="C874" s="1">
        <v>45174.415277777778</v>
      </c>
      <c r="D874" t="s">
        <v>37</v>
      </c>
      <c r="E874" t="str">
        <f t="shared" si="13"/>
        <v>Backlog</v>
      </c>
      <c r="F874" t="s">
        <v>123</v>
      </c>
      <c r="G874" t="s">
        <v>34</v>
      </c>
      <c r="H874" t="s">
        <v>1590</v>
      </c>
      <c r="I874" t="str">
        <f>IF(Table2_1[[#This Row],[Order Status]]="Completed", IF(Table2_1[[#This Row],[Delays (min)]]&gt;10,"Delayed", "On Time"), IF(Table2_1[[#This Row],[Order Status]]="In Progress", IF(Table2_1[[#This Row],[Delays (min)]]&gt;10,"Delayed","In Progress"),""))</f>
        <v>Delayed</v>
      </c>
      <c r="J874">
        <v>125</v>
      </c>
      <c r="K874">
        <v>21</v>
      </c>
      <c r="L874" t="s">
        <v>17</v>
      </c>
      <c r="M874" cm="1">
        <f t="array" ref="M874">_xlfn.IFS(
  TRIM(L874)="positive", 3,
  TRIM(L874)="neutral", 2,
  TRIM(L874)="negative", 1
)</f>
        <v>2</v>
      </c>
      <c r="N874" t="s">
        <v>18</v>
      </c>
      <c r="O874" t="s">
        <v>19</v>
      </c>
      <c r="P874" t="s">
        <v>20</v>
      </c>
    </row>
    <row r="875" spans="1:16" x14ac:dyDescent="0.3">
      <c r="A875">
        <v>1874</v>
      </c>
      <c r="B875" t="s">
        <v>985</v>
      </c>
      <c r="C875" s="1">
        <v>45173.548611111109</v>
      </c>
      <c r="D875" t="s">
        <v>37</v>
      </c>
      <c r="E875" t="str">
        <f t="shared" si="13"/>
        <v>Backlog</v>
      </c>
      <c r="F875" t="s">
        <v>369</v>
      </c>
      <c r="G875" t="s">
        <v>27</v>
      </c>
      <c r="H875" t="s">
        <v>1590</v>
      </c>
      <c r="I875" t="str">
        <f>IF(Table2_1[[#This Row],[Order Status]]="Completed", IF(Table2_1[[#This Row],[Delays (min)]]&gt;10,"Delayed", "On Time"), IF(Table2_1[[#This Row],[Order Status]]="In Progress", IF(Table2_1[[#This Row],[Delays (min)]]&gt;10,"Delayed","In Progress"),""))</f>
        <v>Delayed</v>
      </c>
      <c r="J875">
        <v>227</v>
      </c>
      <c r="K875">
        <v>28</v>
      </c>
      <c r="L875" t="s">
        <v>23</v>
      </c>
      <c r="M875" cm="1">
        <f t="array" ref="M875">_xlfn.IFS(
  TRIM(L875)="positive", 3,
  TRIM(L875)="neutral", 2,
  TRIM(L875)="negative", 1
)</f>
        <v>3</v>
      </c>
      <c r="N875" t="s">
        <v>24</v>
      </c>
      <c r="O875" t="s">
        <v>48</v>
      </c>
      <c r="P875" t="s">
        <v>20</v>
      </c>
    </row>
    <row r="876" spans="1:16" x14ac:dyDescent="0.3">
      <c r="A876">
        <v>1875</v>
      </c>
      <c r="B876" t="s">
        <v>986</v>
      </c>
      <c r="C876" s="1">
        <v>45174.577777777777</v>
      </c>
      <c r="D876" t="s">
        <v>37</v>
      </c>
      <c r="E876" t="str">
        <f t="shared" si="13"/>
        <v>Not Backlog</v>
      </c>
      <c r="F876" t="s">
        <v>104</v>
      </c>
      <c r="G876" t="s">
        <v>34</v>
      </c>
      <c r="H876" t="s">
        <v>1587</v>
      </c>
      <c r="I876" t="str">
        <f>IF(Table2_1[[#This Row],[Order Status]]="Completed", IF(Table2_1[[#This Row],[Delays (min)]]&gt;10,"Delayed", "On Time"), IF(Table2_1[[#This Row],[Order Status]]="In Progress", IF(Table2_1[[#This Row],[Delays (min)]]&gt;10,"Delayed","In Progress"),""))</f>
        <v>In Progress</v>
      </c>
      <c r="J876">
        <v>188</v>
      </c>
      <c r="K876">
        <v>8</v>
      </c>
      <c r="L876" t="s">
        <v>23</v>
      </c>
      <c r="M876" cm="1">
        <f t="array" ref="M876">_xlfn.IFS(
  TRIM(L876)="positive", 3,
  TRIM(L876)="neutral", 2,
  TRIM(L876)="negative", 1
)</f>
        <v>3</v>
      </c>
      <c r="N876" t="s">
        <v>31</v>
      </c>
      <c r="O876" t="s">
        <v>19</v>
      </c>
      <c r="P876" t="s">
        <v>40</v>
      </c>
    </row>
    <row r="877" spans="1:16" x14ac:dyDescent="0.3">
      <c r="A877">
        <v>1876</v>
      </c>
      <c r="B877" t="s">
        <v>987</v>
      </c>
      <c r="C877" s="1">
        <v>45177.435416666667</v>
      </c>
      <c r="D877" t="s">
        <v>37</v>
      </c>
      <c r="E877" t="str">
        <f t="shared" si="13"/>
        <v>Backlog</v>
      </c>
      <c r="F877" t="s">
        <v>210</v>
      </c>
      <c r="G877" t="s">
        <v>27</v>
      </c>
      <c r="H877" t="s">
        <v>1588</v>
      </c>
      <c r="I877" t="str">
        <f>IF(Table2_1[[#This Row],[Order Status]]="Completed", IF(Table2_1[[#This Row],[Delays (min)]]&gt;10,"Delayed", "On Time"), IF(Table2_1[[#This Row],[Order Status]]="In Progress", IF(Table2_1[[#This Row],[Delays (min)]]&gt;10,"Delayed","In Progress"),""))</f>
        <v>Delayed</v>
      </c>
      <c r="J877">
        <v>192</v>
      </c>
      <c r="K877">
        <v>15</v>
      </c>
      <c r="L877" t="s">
        <v>17</v>
      </c>
      <c r="M877" cm="1">
        <f t="array" ref="M877">_xlfn.IFS(
  TRIM(L877)="positive", 3,
  TRIM(L877)="neutral", 2,
  TRIM(L877)="negative", 1
)</f>
        <v>2</v>
      </c>
      <c r="N877" t="s">
        <v>43</v>
      </c>
      <c r="O877" t="s">
        <v>48</v>
      </c>
      <c r="P877" t="s">
        <v>35</v>
      </c>
    </row>
    <row r="878" spans="1:16" x14ac:dyDescent="0.3">
      <c r="A878">
        <v>1877</v>
      </c>
      <c r="B878" t="s">
        <v>988</v>
      </c>
      <c r="C878" s="1">
        <v>45177.511805555558</v>
      </c>
      <c r="D878" t="s">
        <v>37</v>
      </c>
      <c r="E878" t="str">
        <f t="shared" si="13"/>
        <v>Backlog</v>
      </c>
      <c r="F878" t="s">
        <v>206</v>
      </c>
      <c r="G878" t="s">
        <v>27</v>
      </c>
      <c r="H878" t="s">
        <v>1587</v>
      </c>
      <c r="I878" t="str">
        <f>IF(Table2_1[[#This Row],[Order Status]]="Completed", IF(Table2_1[[#This Row],[Delays (min)]]&gt;10,"Delayed", "On Time"), IF(Table2_1[[#This Row],[Order Status]]="In Progress", IF(Table2_1[[#This Row],[Delays (min)]]&gt;10,"Delayed","In Progress"),""))</f>
        <v>Delayed</v>
      </c>
      <c r="J878">
        <v>219</v>
      </c>
      <c r="K878">
        <v>12</v>
      </c>
      <c r="L878" t="s">
        <v>17</v>
      </c>
      <c r="M878" cm="1">
        <f t="array" ref="M878">_xlfn.IFS(
  TRIM(L878)="positive", 3,
  TRIM(L878)="neutral", 2,
  TRIM(L878)="negative", 1
)</f>
        <v>2</v>
      </c>
      <c r="N878" t="s">
        <v>31</v>
      </c>
      <c r="O878" t="s">
        <v>1591</v>
      </c>
      <c r="P878" t="s">
        <v>35</v>
      </c>
    </row>
    <row r="879" spans="1:16" x14ac:dyDescent="0.3">
      <c r="A879">
        <v>1878</v>
      </c>
      <c r="B879" t="s">
        <v>989</v>
      </c>
      <c r="C879" s="1">
        <v>45177.338194444441</v>
      </c>
      <c r="D879" t="s">
        <v>37</v>
      </c>
      <c r="E879" t="str">
        <f t="shared" si="13"/>
        <v>Not Backlog</v>
      </c>
      <c r="F879" t="s">
        <v>117</v>
      </c>
      <c r="G879" t="s">
        <v>27</v>
      </c>
      <c r="H879" t="s">
        <v>1589</v>
      </c>
      <c r="I879" t="str">
        <f>IF(Table2_1[[#This Row],[Order Status]]="Completed", IF(Table2_1[[#This Row],[Delays (min)]]&gt;10,"Delayed", "On Time"), IF(Table2_1[[#This Row],[Order Status]]="In Progress", IF(Table2_1[[#This Row],[Delays (min)]]&gt;10,"Delayed","In Progress"),""))</f>
        <v>In Progress</v>
      </c>
      <c r="J879">
        <v>173</v>
      </c>
      <c r="K879">
        <v>10</v>
      </c>
      <c r="L879" t="s">
        <v>28</v>
      </c>
      <c r="M879" cm="1">
        <f t="array" ref="M879">_xlfn.IFS(
  TRIM(L879)="positive", 3,
  TRIM(L879)="neutral", 2,
  TRIM(L879)="negative", 1
)</f>
        <v>1</v>
      </c>
      <c r="N879" t="s">
        <v>31</v>
      </c>
      <c r="O879" t="s">
        <v>19</v>
      </c>
      <c r="P879" t="s">
        <v>40</v>
      </c>
    </row>
    <row r="880" spans="1:16" x14ac:dyDescent="0.3">
      <c r="A880">
        <v>1879</v>
      </c>
      <c r="B880" t="s">
        <v>990</v>
      </c>
      <c r="C880" s="1">
        <v>45172.486805555556</v>
      </c>
      <c r="D880" t="s">
        <v>14</v>
      </c>
      <c r="E880" t="str">
        <f t="shared" si="13"/>
        <v>Not Backlog</v>
      </c>
      <c r="F880" t="s">
        <v>38</v>
      </c>
      <c r="G880" t="s">
        <v>16</v>
      </c>
      <c r="H880" t="s">
        <v>1586</v>
      </c>
      <c r="I880" t="str">
        <f>IF(Table2_1[[#This Row],[Order Status]]="Completed", IF(Table2_1[[#This Row],[Delays (min)]]&gt;10,"Delayed", "On Time"), IF(Table2_1[[#This Row],[Order Status]]="In Progress", IF(Table2_1[[#This Row],[Delays (min)]]&gt;10,"Delayed","In Progress"),""))</f>
        <v>Delayed</v>
      </c>
      <c r="J880">
        <v>176</v>
      </c>
      <c r="K880">
        <v>28</v>
      </c>
      <c r="L880" t="s">
        <v>28</v>
      </c>
      <c r="M880" cm="1">
        <f t="array" ref="M880">_xlfn.IFS(
  TRIM(L880)="positive", 3,
  TRIM(L880)="neutral", 2,
  TRIM(L880)="negative", 1
)</f>
        <v>1</v>
      </c>
      <c r="N880" t="s">
        <v>39</v>
      </c>
      <c r="O880" t="s">
        <v>1591</v>
      </c>
      <c r="P880" t="s">
        <v>35</v>
      </c>
    </row>
    <row r="881" spans="1:16" x14ac:dyDescent="0.3">
      <c r="A881">
        <v>1880</v>
      </c>
      <c r="B881" t="s">
        <v>991</v>
      </c>
      <c r="C881" s="1">
        <v>45176.363888888889</v>
      </c>
      <c r="D881" t="s">
        <v>37</v>
      </c>
      <c r="E881" t="str">
        <f t="shared" si="13"/>
        <v>Not Backlog</v>
      </c>
      <c r="F881" t="s">
        <v>65</v>
      </c>
      <c r="G881" t="s">
        <v>16</v>
      </c>
      <c r="H881" t="s">
        <v>1588</v>
      </c>
      <c r="I881" t="str">
        <f>IF(Table2_1[[#This Row],[Order Status]]="Completed", IF(Table2_1[[#This Row],[Delays (min)]]&gt;10,"Delayed", "On Time"), IF(Table2_1[[#This Row],[Order Status]]="In Progress", IF(Table2_1[[#This Row],[Delays (min)]]&gt;10,"Delayed","In Progress"),""))</f>
        <v>In Progress</v>
      </c>
      <c r="J881">
        <v>167</v>
      </c>
      <c r="K881">
        <v>4</v>
      </c>
      <c r="L881" t="s">
        <v>23</v>
      </c>
      <c r="M881" cm="1">
        <f t="array" ref="M881">_xlfn.IFS(
  TRIM(L881)="positive", 3,
  TRIM(L881)="neutral", 2,
  TRIM(L881)="negative", 1
)</f>
        <v>3</v>
      </c>
      <c r="N881" t="s">
        <v>18</v>
      </c>
      <c r="O881" t="s">
        <v>48</v>
      </c>
      <c r="P881" t="s">
        <v>35</v>
      </c>
    </row>
    <row r="882" spans="1:16" x14ac:dyDescent="0.3">
      <c r="A882">
        <v>1881</v>
      </c>
      <c r="B882" t="s">
        <v>992</v>
      </c>
      <c r="C882" s="1">
        <v>45172.580555555556</v>
      </c>
      <c r="D882" t="s">
        <v>14</v>
      </c>
      <c r="E882" t="str">
        <f t="shared" si="13"/>
        <v>Not Backlog</v>
      </c>
      <c r="F882" t="s">
        <v>123</v>
      </c>
      <c r="G882" t="s">
        <v>27</v>
      </c>
      <c r="H882" t="s">
        <v>1587</v>
      </c>
      <c r="I882" t="str">
        <f>IF(Table2_1[[#This Row],[Order Status]]="Completed", IF(Table2_1[[#This Row],[Delays (min)]]&gt;10,"Delayed", "On Time"), IF(Table2_1[[#This Row],[Order Status]]="In Progress", IF(Table2_1[[#This Row],[Delays (min)]]&gt;10,"Delayed","In Progress"),""))</f>
        <v>Delayed</v>
      </c>
      <c r="J882">
        <v>228</v>
      </c>
      <c r="K882">
        <v>13</v>
      </c>
      <c r="L882" t="s">
        <v>23</v>
      </c>
      <c r="M882" cm="1">
        <f t="array" ref="M882">_xlfn.IFS(
  TRIM(L882)="positive", 3,
  TRIM(L882)="neutral", 2,
  TRIM(L882)="negative", 1
)</f>
        <v>3</v>
      </c>
      <c r="N882" t="s">
        <v>18</v>
      </c>
      <c r="O882" t="s">
        <v>1591</v>
      </c>
      <c r="P882" t="s">
        <v>40</v>
      </c>
    </row>
    <row r="883" spans="1:16" x14ac:dyDescent="0.3">
      <c r="A883">
        <v>1882</v>
      </c>
      <c r="B883" t="s">
        <v>993</v>
      </c>
      <c r="C883" s="1">
        <v>45177.497916666667</v>
      </c>
      <c r="D883" t="s">
        <v>37</v>
      </c>
      <c r="E883" t="str">
        <f t="shared" si="13"/>
        <v>Backlog</v>
      </c>
      <c r="F883" t="s">
        <v>50</v>
      </c>
      <c r="G883" t="s">
        <v>16</v>
      </c>
      <c r="H883" t="s">
        <v>1586</v>
      </c>
      <c r="I883" t="str">
        <f>IF(Table2_1[[#This Row],[Order Status]]="Completed", IF(Table2_1[[#This Row],[Delays (min)]]&gt;10,"Delayed", "On Time"), IF(Table2_1[[#This Row],[Order Status]]="In Progress", IF(Table2_1[[#This Row],[Delays (min)]]&gt;10,"Delayed","In Progress"),""))</f>
        <v>Delayed</v>
      </c>
      <c r="J883">
        <v>228</v>
      </c>
      <c r="K883">
        <v>13</v>
      </c>
      <c r="L883" t="s">
        <v>17</v>
      </c>
      <c r="M883" cm="1">
        <f t="array" ref="M883">_xlfn.IFS(
  TRIM(L883)="positive", 3,
  TRIM(L883)="neutral", 2,
  TRIM(L883)="negative", 1
)</f>
        <v>2</v>
      </c>
      <c r="N883" t="s">
        <v>18</v>
      </c>
      <c r="O883" t="s">
        <v>1591</v>
      </c>
      <c r="P883" t="s">
        <v>35</v>
      </c>
    </row>
    <row r="884" spans="1:16" x14ac:dyDescent="0.3">
      <c r="A884">
        <v>1883</v>
      </c>
      <c r="B884" t="s">
        <v>994</v>
      </c>
      <c r="C884" s="1">
        <v>45172.644444444442</v>
      </c>
      <c r="D884" t="s">
        <v>37</v>
      </c>
      <c r="E884" t="str">
        <f t="shared" si="13"/>
        <v>Backlog</v>
      </c>
      <c r="F884" t="s">
        <v>98</v>
      </c>
      <c r="G884" t="s">
        <v>16</v>
      </c>
      <c r="H884" t="s">
        <v>1588</v>
      </c>
      <c r="I884" t="str">
        <f>IF(Table2_1[[#This Row],[Order Status]]="Completed", IF(Table2_1[[#This Row],[Delays (min)]]&gt;10,"Delayed", "On Time"), IF(Table2_1[[#This Row],[Order Status]]="In Progress", IF(Table2_1[[#This Row],[Delays (min)]]&gt;10,"Delayed","In Progress"),""))</f>
        <v>Delayed</v>
      </c>
      <c r="J884">
        <v>74</v>
      </c>
      <c r="K884">
        <v>24</v>
      </c>
      <c r="L884" t="s">
        <v>28</v>
      </c>
      <c r="M884" cm="1">
        <f t="array" ref="M884">_xlfn.IFS(
  TRIM(L884)="positive", 3,
  TRIM(L884)="neutral", 2,
  TRIM(L884)="negative", 1
)</f>
        <v>1</v>
      </c>
      <c r="N884" t="s">
        <v>39</v>
      </c>
      <c r="O884" t="s">
        <v>48</v>
      </c>
      <c r="P884" t="s">
        <v>40</v>
      </c>
    </row>
    <row r="885" spans="1:16" x14ac:dyDescent="0.3">
      <c r="A885">
        <v>1884</v>
      </c>
      <c r="B885" t="s">
        <v>995</v>
      </c>
      <c r="C885" s="1">
        <v>45175.600694444445</v>
      </c>
      <c r="D885" t="s">
        <v>14</v>
      </c>
      <c r="E885" t="str">
        <f t="shared" si="13"/>
        <v>Not Backlog</v>
      </c>
      <c r="F885" t="s">
        <v>306</v>
      </c>
      <c r="G885" t="s">
        <v>16</v>
      </c>
      <c r="H885" t="s">
        <v>1588</v>
      </c>
      <c r="I885" t="str">
        <f>IF(Table2_1[[#This Row],[Order Status]]="Completed", IF(Table2_1[[#This Row],[Delays (min)]]&gt;10,"Delayed", "On Time"), IF(Table2_1[[#This Row],[Order Status]]="In Progress", IF(Table2_1[[#This Row],[Delays (min)]]&gt;10,"Delayed","In Progress"),""))</f>
        <v>On Time</v>
      </c>
      <c r="J885">
        <v>209</v>
      </c>
      <c r="K885">
        <v>8</v>
      </c>
      <c r="L885" t="s">
        <v>17</v>
      </c>
      <c r="M885" cm="1">
        <f t="array" ref="M885">_xlfn.IFS(
  TRIM(L885)="positive", 3,
  TRIM(L885)="neutral", 2,
  TRIM(L885)="negative", 1
)</f>
        <v>2</v>
      </c>
      <c r="N885" t="s">
        <v>43</v>
      </c>
      <c r="O885" t="s">
        <v>1591</v>
      </c>
      <c r="P885" t="s">
        <v>40</v>
      </c>
    </row>
    <row r="886" spans="1:16" x14ac:dyDescent="0.3">
      <c r="A886">
        <v>1885</v>
      </c>
      <c r="B886" t="s">
        <v>996</v>
      </c>
      <c r="C886" s="1">
        <v>45173.591666666667</v>
      </c>
      <c r="D886" t="s">
        <v>37</v>
      </c>
      <c r="E886" t="str">
        <f t="shared" si="13"/>
        <v>Backlog</v>
      </c>
      <c r="F886" t="s">
        <v>26</v>
      </c>
      <c r="G886" t="s">
        <v>34</v>
      </c>
      <c r="H886" t="s">
        <v>1587</v>
      </c>
      <c r="I886" t="str">
        <f>IF(Table2_1[[#This Row],[Order Status]]="Completed", IF(Table2_1[[#This Row],[Delays (min)]]&gt;10,"Delayed", "On Time"), IF(Table2_1[[#This Row],[Order Status]]="In Progress", IF(Table2_1[[#This Row],[Delays (min)]]&gt;10,"Delayed","In Progress"),""))</f>
        <v>Delayed</v>
      </c>
      <c r="J886">
        <v>232</v>
      </c>
      <c r="K886">
        <v>29</v>
      </c>
      <c r="L886" t="s">
        <v>17</v>
      </c>
      <c r="M886" cm="1">
        <f t="array" ref="M886">_xlfn.IFS(
  TRIM(L886)="positive", 3,
  TRIM(L886)="neutral", 2,
  TRIM(L886)="negative", 1
)</f>
        <v>2</v>
      </c>
      <c r="N886" t="s">
        <v>18</v>
      </c>
      <c r="O886" t="s">
        <v>19</v>
      </c>
      <c r="P886" t="s">
        <v>20</v>
      </c>
    </row>
    <row r="887" spans="1:16" x14ac:dyDescent="0.3">
      <c r="A887">
        <v>1886</v>
      </c>
      <c r="B887" t="s">
        <v>997</v>
      </c>
      <c r="C887" s="1">
        <v>45171.625</v>
      </c>
      <c r="D887" t="s">
        <v>37</v>
      </c>
      <c r="E887" t="str">
        <f t="shared" si="13"/>
        <v>Backlog</v>
      </c>
      <c r="F887" t="s">
        <v>161</v>
      </c>
      <c r="G887" t="s">
        <v>16</v>
      </c>
      <c r="H887" t="s">
        <v>1588</v>
      </c>
      <c r="I887" t="str">
        <f>IF(Table2_1[[#This Row],[Order Status]]="Completed", IF(Table2_1[[#This Row],[Delays (min)]]&gt;10,"Delayed", "On Time"), IF(Table2_1[[#This Row],[Order Status]]="In Progress", IF(Table2_1[[#This Row],[Delays (min)]]&gt;10,"Delayed","In Progress"),""))</f>
        <v>Delayed</v>
      </c>
      <c r="J887">
        <v>71</v>
      </c>
      <c r="K887">
        <v>25</v>
      </c>
      <c r="L887" t="s">
        <v>23</v>
      </c>
      <c r="M887" cm="1">
        <f t="array" ref="M887">_xlfn.IFS(
  TRIM(L887)="positive", 3,
  TRIM(L887)="neutral", 2,
  TRIM(L887)="negative", 1
)</f>
        <v>3</v>
      </c>
      <c r="N887" t="s">
        <v>43</v>
      </c>
      <c r="O887" t="s">
        <v>19</v>
      </c>
      <c r="P887" t="s">
        <v>20</v>
      </c>
    </row>
    <row r="888" spans="1:16" x14ac:dyDescent="0.3">
      <c r="A888">
        <v>1887</v>
      </c>
      <c r="B888" t="s">
        <v>998</v>
      </c>
      <c r="C888" s="1">
        <v>45170.540277777778</v>
      </c>
      <c r="D888" t="s">
        <v>14</v>
      </c>
      <c r="E888" t="str">
        <f t="shared" si="13"/>
        <v>Not Backlog</v>
      </c>
      <c r="F888" t="s">
        <v>153</v>
      </c>
      <c r="G888" t="s">
        <v>27</v>
      </c>
      <c r="H888" t="s">
        <v>1588</v>
      </c>
      <c r="I888" t="str">
        <f>IF(Table2_1[[#This Row],[Order Status]]="Completed", IF(Table2_1[[#This Row],[Delays (min)]]&gt;10,"Delayed", "On Time"), IF(Table2_1[[#This Row],[Order Status]]="In Progress", IF(Table2_1[[#This Row],[Delays (min)]]&gt;10,"Delayed","In Progress"),""))</f>
        <v>Delayed</v>
      </c>
      <c r="J888">
        <v>123</v>
      </c>
      <c r="K888">
        <v>19</v>
      </c>
      <c r="L888" t="s">
        <v>23</v>
      </c>
      <c r="M888" cm="1">
        <f t="array" ref="M888">_xlfn.IFS(
  TRIM(L888)="positive", 3,
  TRIM(L888)="neutral", 2,
  TRIM(L888)="negative", 1
)</f>
        <v>3</v>
      </c>
      <c r="N888" t="s">
        <v>18</v>
      </c>
      <c r="O888" t="s">
        <v>1591</v>
      </c>
      <c r="P888" t="s">
        <v>40</v>
      </c>
    </row>
    <row r="889" spans="1:16" x14ac:dyDescent="0.3">
      <c r="A889">
        <v>1888</v>
      </c>
      <c r="B889" t="s">
        <v>999</v>
      </c>
      <c r="C889" s="1">
        <v>45175.374305555553</v>
      </c>
      <c r="D889" t="s">
        <v>14</v>
      </c>
      <c r="E889" t="str">
        <f t="shared" si="13"/>
        <v>Not Backlog</v>
      </c>
      <c r="F889" t="s">
        <v>280</v>
      </c>
      <c r="G889" t="s">
        <v>16</v>
      </c>
      <c r="H889" t="s">
        <v>1590</v>
      </c>
      <c r="I889" t="str">
        <f>IF(Table2_1[[#This Row],[Order Status]]="Completed", IF(Table2_1[[#This Row],[Delays (min)]]&gt;10,"Delayed", "On Time"), IF(Table2_1[[#This Row],[Order Status]]="In Progress", IF(Table2_1[[#This Row],[Delays (min)]]&gt;10,"Delayed","In Progress"),""))</f>
        <v>Delayed</v>
      </c>
      <c r="J889">
        <v>222</v>
      </c>
      <c r="K889">
        <v>27</v>
      </c>
      <c r="L889" t="s">
        <v>17</v>
      </c>
      <c r="M889" cm="1">
        <f t="array" ref="M889">_xlfn.IFS(
  TRIM(L889)="positive", 3,
  TRIM(L889)="neutral", 2,
  TRIM(L889)="negative", 1
)</f>
        <v>2</v>
      </c>
      <c r="N889" t="s">
        <v>43</v>
      </c>
      <c r="O889" t="s">
        <v>1591</v>
      </c>
      <c r="P889" t="s">
        <v>35</v>
      </c>
    </row>
    <row r="890" spans="1:16" x14ac:dyDescent="0.3">
      <c r="A890">
        <v>1889</v>
      </c>
      <c r="B890" t="s">
        <v>1000</v>
      </c>
      <c r="C890" s="1">
        <v>45177.452777777777</v>
      </c>
      <c r="D890" t="s">
        <v>37</v>
      </c>
      <c r="E890" t="str">
        <f t="shared" si="13"/>
        <v>Backlog</v>
      </c>
      <c r="F890" t="s">
        <v>215</v>
      </c>
      <c r="G890" t="s">
        <v>16</v>
      </c>
      <c r="H890" t="s">
        <v>1590</v>
      </c>
      <c r="I890" t="str">
        <f>IF(Table2_1[[#This Row],[Order Status]]="Completed", IF(Table2_1[[#This Row],[Delays (min)]]&gt;10,"Delayed", "On Time"), IF(Table2_1[[#This Row],[Order Status]]="In Progress", IF(Table2_1[[#This Row],[Delays (min)]]&gt;10,"Delayed","In Progress"),""))</f>
        <v>Delayed</v>
      </c>
      <c r="J890">
        <v>91</v>
      </c>
      <c r="K890">
        <v>28</v>
      </c>
      <c r="L890" t="s">
        <v>28</v>
      </c>
      <c r="M890" cm="1">
        <f t="array" ref="M890">_xlfn.IFS(
  TRIM(L890)="positive", 3,
  TRIM(L890)="neutral", 2,
  TRIM(L890)="negative", 1
)</f>
        <v>1</v>
      </c>
      <c r="N890" t="s">
        <v>31</v>
      </c>
      <c r="O890" t="s">
        <v>19</v>
      </c>
      <c r="P890" t="s">
        <v>20</v>
      </c>
    </row>
    <row r="891" spans="1:16" x14ac:dyDescent="0.3">
      <c r="A891">
        <v>1890</v>
      </c>
      <c r="B891" t="s">
        <v>1001</v>
      </c>
      <c r="C891" s="1">
        <v>45170.669444444444</v>
      </c>
      <c r="D891" t="s">
        <v>14</v>
      </c>
      <c r="E891" t="str">
        <f t="shared" si="13"/>
        <v>Not Backlog</v>
      </c>
      <c r="F891" t="s">
        <v>144</v>
      </c>
      <c r="G891" t="s">
        <v>34</v>
      </c>
      <c r="H891" t="s">
        <v>1587</v>
      </c>
      <c r="I891" t="str">
        <f>IF(Table2_1[[#This Row],[Order Status]]="Completed", IF(Table2_1[[#This Row],[Delays (min)]]&gt;10,"Delayed", "On Time"), IF(Table2_1[[#This Row],[Order Status]]="In Progress", IF(Table2_1[[#This Row],[Delays (min)]]&gt;10,"Delayed","In Progress"),""))</f>
        <v>On Time</v>
      </c>
      <c r="J891">
        <v>180</v>
      </c>
      <c r="K891">
        <v>7</v>
      </c>
      <c r="L891" t="s">
        <v>23</v>
      </c>
      <c r="M891" cm="1">
        <f t="array" ref="M891">_xlfn.IFS(
  TRIM(L891)="positive", 3,
  TRIM(L891)="neutral", 2,
  TRIM(L891)="negative", 1
)</f>
        <v>3</v>
      </c>
      <c r="N891" t="s">
        <v>31</v>
      </c>
      <c r="O891" t="s">
        <v>19</v>
      </c>
      <c r="P891" t="s">
        <v>40</v>
      </c>
    </row>
    <row r="892" spans="1:16" x14ac:dyDescent="0.3">
      <c r="A892">
        <v>1891</v>
      </c>
      <c r="B892" t="s">
        <v>754</v>
      </c>
      <c r="C892" s="1">
        <v>45170.555555555555</v>
      </c>
      <c r="D892" t="s">
        <v>14</v>
      </c>
      <c r="E892" t="str">
        <f t="shared" si="13"/>
        <v>Not Backlog</v>
      </c>
      <c r="F892" t="s">
        <v>299</v>
      </c>
      <c r="G892" t="s">
        <v>16</v>
      </c>
      <c r="H892" t="s">
        <v>1587</v>
      </c>
      <c r="I892" t="str">
        <f>IF(Table2_1[[#This Row],[Order Status]]="Completed", IF(Table2_1[[#This Row],[Delays (min)]]&gt;10,"Delayed", "On Time"), IF(Table2_1[[#This Row],[Order Status]]="In Progress", IF(Table2_1[[#This Row],[Delays (min)]]&gt;10,"Delayed","In Progress"),""))</f>
        <v>Delayed</v>
      </c>
      <c r="J892">
        <v>232</v>
      </c>
      <c r="K892">
        <v>23</v>
      </c>
      <c r="L892" t="s">
        <v>28</v>
      </c>
      <c r="M892" cm="1">
        <f t="array" ref="M892">_xlfn.IFS(
  TRIM(L892)="positive", 3,
  TRIM(L892)="neutral", 2,
  TRIM(L892)="negative", 1
)</f>
        <v>1</v>
      </c>
      <c r="N892" t="s">
        <v>39</v>
      </c>
      <c r="O892" t="s">
        <v>19</v>
      </c>
      <c r="P892" t="s">
        <v>35</v>
      </c>
    </row>
    <row r="893" spans="1:16" x14ac:dyDescent="0.3">
      <c r="A893">
        <v>1892</v>
      </c>
      <c r="B893" t="s">
        <v>1002</v>
      </c>
      <c r="C893" s="1">
        <v>45172.334027777775</v>
      </c>
      <c r="D893" t="s">
        <v>14</v>
      </c>
      <c r="E893" t="str">
        <f t="shared" si="13"/>
        <v>Not Backlog</v>
      </c>
      <c r="F893" t="s">
        <v>15</v>
      </c>
      <c r="G893" t="s">
        <v>34</v>
      </c>
      <c r="H893" t="s">
        <v>1588</v>
      </c>
      <c r="I893" t="str">
        <f>IF(Table2_1[[#This Row],[Order Status]]="Completed", IF(Table2_1[[#This Row],[Delays (min)]]&gt;10,"Delayed", "On Time"), IF(Table2_1[[#This Row],[Order Status]]="In Progress", IF(Table2_1[[#This Row],[Delays (min)]]&gt;10,"Delayed","In Progress"),""))</f>
        <v>Delayed</v>
      </c>
      <c r="J893">
        <v>64</v>
      </c>
      <c r="K893">
        <v>18</v>
      </c>
      <c r="L893" t="s">
        <v>28</v>
      </c>
      <c r="M893" cm="1">
        <f t="array" ref="M893">_xlfn.IFS(
  TRIM(L893)="positive", 3,
  TRIM(L893)="neutral", 2,
  TRIM(L893)="negative", 1
)</f>
        <v>1</v>
      </c>
      <c r="N893" t="s">
        <v>39</v>
      </c>
      <c r="O893" t="s">
        <v>19</v>
      </c>
      <c r="P893" t="s">
        <v>20</v>
      </c>
    </row>
    <row r="894" spans="1:16" x14ac:dyDescent="0.3">
      <c r="A894">
        <v>1893</v>
      </c>
      <c r="B894" t="s">
        <v>1003</v>
      </c>
      <c r="C894" s="1">
        <v>45172.662499999999</v>
      </c>
      <c r="D894" t="s">
        <v>14</v>
      </c>
      <c r="E894" t="str">
        <f t="shared" si="13"/>
        <v>Not Backlog</v>
      </c>
      <c r="F894" t="s">
        <v>115</v>
      </c>
      <c r="G894" t="s">
        <v>27</v>
      </c>
      <c r="H894" t="s">
        <v>1590</v>
      </c>
      <c r="I894" t="str">
        <f>IF(Table2_1[[#This Row],[Order Status]]="Completed", IF(Table2_1[[#This Row],[Delays (min)]]&gt;10,"Delayed", "On Time"), IF(Table2_1[[#This Row],[Order Status]]="In Progress", IF(Table2_1[[#This Row],[Delays (min)]]&gt;10,"Delayed","In Progress"),""))</f>
        <v>On Time</v>
      </c>
      <c r="J894">
        <v>164</v>
      </c>
      <c r="K894">
        <v>10</v>
      </c>
      <c r="L894" t="s">
        <v>17</v>
      </c>
      <c r="M894" cm="1">
        <f t="array" ref="M894">_xlfn.IFS(
  TRIM(L894)="positive", 3,
  TRIM(L894)="neutral", 2,
  TRIM(L894)="negative", 1
)</f>
        <v>2</v>
      </c>
      <c r="N894" t="s">
        <v>39</v>
      </c>
      <c r="O894" t="s">
        <v>1591</v>
      </c>
      <c r="P894" t="s">
        <v>35</v>
      </c>
    </row>
    <row r="895" spans="1:16" x14ac:dyDescent="0.3">
      <c r="A895">
        <v>1894</v>
      </c>
      <c r="B895" t="s">
        <v>1004</v>
      </c>
      <c r="C895" s="1">
        <v>45174.419444444444</v>
      </c>
      <c r="D895" t="s">
        <v>37</v>
      </c>
      <c r="E895" t="str">
        <f t="shared" si="13"/>
        <v>Not Backlog</v>
      </c>
      <c r="F895" t="s">
        <v>296</v>
      </c>
      <c r="G895" t="s">
        <v>34</v>
      </c>
      <c r="H895" t="s">
        <v>1586</v>
      </c>
      <c r="I895" t="str">
        <f>IF(Table2_1[[#This Row],[Order Status]]="Completed", IF(Table2_1[[#This Row],[Delays (min)]]&gt;10,"Delayed", "On Time"), IF(Table2_1[[#This Row],[Order Status]]="In Progress", IF(Table2_1[[#This Row],[Delays (min)]]&gt;10,"Delayed","In Progress"),""))</f>
        <v>In Progress</v>
      </c>
      <c r="J895">
        <v>107</v>
      </c>
      <c r="K895">
        <v>7</v>
      </c>
      <c r="L895" t="s">
        <v>17</v>
      </c>
      <c r="M895" cm="1">
        <f t="array" ref="M895">_xlfn.IFS(
  TRIM(L895)="positive", 3,
  TRIM(L895)="neutral", 2,
  TRIM(L895)="negative", 1
)</f>
        <v>2</v>
      </c>
      <c r="N895" t="s">
        <v>24</v>
      </c>
      <c r="O895" t="s">
        <v>48</v>
      </c>
      <c r="P895" t="s">
        <v>40</v>
      </c>
    </row>
    <row r="896" spans="1:16" x14ac:dyDescent="0.3">
      <c r="A896">
        <v>1895</v>
      </c>
      <c r="B896" t="s">
        <v>1005</v>
      </c>
      <c r="C896" s="1">
        <v>45177.430555555555</v>
      </c>
      <c r="D896" t="s">
        <v>37</v>
      </c>
      <c r="E896" t="str">
        <f t="shared" si="13"/>
        <v>Backlog</v>
      </c>
      <c r="F896" t="s">
        <v>301</v>
      </c>
      <c r="G896" t="s">
        <v>16</v>
      </c>
      <c r="H896" t="s">
        <v>1587</v>
      </c>
      <c r="I896" t="str">
        <f>IF(Table2_1[[#This Row],[Order Status]]="Completed", IF(Table2_1[[#This Row],[Delays (min)]]&gt;10,"Delayed", "On Time"), IF(Table2_1[[#This Row],[Order Status]]="In Progress", IF(Table2_1[[#This Row],[Delays (min)]]&gt;10,"Delayed","In Progress"),""))</f>
        <v>Delayed</v>
      </c>
      <c r="J896">
        <v>181</v>
      </c>
      <c r="K896">
        <v>11</v>
      </c>
      <c r="L896" t="s">
        <v>17</v>
      </c>
      <c r="M896" cm="1">
        <f t="array" ref="M896">_xlfn.IFS(
  TRIM(L896)="positive", 3,
  TRIM(L896)="neutral", 2,
  TRIM(L896)="negative", 1
)</f>
        <v>2</v>
      </c>
      <c r="N896" t="s">
        <v>18</v>
      </c>
      <c r="O896" t="s">
        <v>19</v>
      </c>
      <c r="P896" t="s">
        <v>20</v>
      </c>
    </row>
    <row r="897" spans="1:16" x14ac:dyDescent="0.3">
      <c r="A897">
        <v>1896</v>
      </c>
      <c r="B897" t="s">
        <v>1006</v>
      </c>
      <c r="C897" s="1">
        <v>45176.463194444441</v>
      </c>
      <c r="D897" t="s">
        <v>37</v>
      </c>
      <c r="E897" t="str">
        <f t="shared" si="13"/>
        <v>Backlog</v>
      </c>
      <c r="F897" t="s">
        <v>276</v>
      </c>
      <c r="G897" t="s">
        <v>34</v>
      </c>
      <c r="H897" t="s">
        <v>1588</v>
      </c>
      <c r="I897" t="str">
        <f>IF(Table2_1[[#This Row],[Order Status]]="Completed", IF(Table2_1[[#This Row],[Delays (min)]]&gt;10,"Delayed", "On Time"), IF(Table2_1[[#This Row],[Order Status]]="In Progress", IF(Table2_1[[#This Row],[Delays (min)]]&gt;10,"Delayed","In Progress"),""))</f>
        <v>Delayed</v>
      </c>
      <c r="J897">
        <v>72</v>
      </c>
      <c r="K897">
        <v>22</v>
      </c>
      <c r="L897" t="s">
        <v>23</v>
      </c>
      <c r="M897" cm="1">
        <f t="array" ref="M897">_xlfn.IFS(
  TRIM(L897)="positive", 3,
  TRIM(L897)="neutral", 2,
  TRIM(L897)="negative", 1
)</f>
        <v>3</v>
      </c>
      <c r="N897" t="s">
        <v>18</v>
      </c>
      <c r="O897" t="s">
        <v>19</v>
      </c>
      <c r="P897" t="s">
        <v>40</v>
      </c>
    </row>
    <row r="898" spans="1:16" x14ac:dyDescent="0.3">
      <c r="A898">
        <v>1897</v>
      </c>
      <c r="B898" t="s">
        <v>1007</v>
      </c>
      <c r="C898" s="1">
        <v>45174.359722222223</v>
      </c>
      <c r="D898" t="s">
        <v>37</v>
      </c>
      <c r="E898" t="str">
        <f t="shared" ref="E898:E961" si="14">IF(AND(D898="In Progress", K898 &gt;10),"Backlog", "Not Backlog")</f>
        <v>Not Backlog</v>
      </c>
      <c r="F898" t="s">
        <v>52</v>
      </c>
      <c r="G898" t="s">
        <v>27</v>
      </c>
      <c r="H898" t="s">
        <v>1590</v>
      </c>
      <c r="I898" t="str">
        <f>IF(Table2_1[[#This Row],[Order Status]]="Completed", IF(Table2_1[[#This Row],[Delays (min)]]&gt;10,"Delayed", "On Time"), IF(Table2_1[[#This Row],[Order Status]]="In Progress", IF(Table2_1[[#This Row],[Delays (min)]]&gt;10,"Delayed","In Progress"),""))</f>
        <v>In Progress</v>
      </c>
      <c r="J898">
        <v>183</v>
      </c>
      <c r="K898">
        <v>6</v>
      </c>
      <c r="L898" t="s">
        <v>17</v>
      </c>
      <c r="M898" cm="1">
        <f t="array" ref="M898">_xlfn.IFS(
  TRIM(L898)="positive", 3,
  TRIM(L898)="neutral", 2,
  TRIM(L898)="negative", 1
)</f>
        <v>2</v>
      </c>
      <c r="N898" t="s">
        <v>18</v>
      </c>
      <c r="O898" t="s">
        <v>19</v>
      </c>
      <c r="P898" t="s">
        <v>40</v>
      </c>
    </row>
    <row r="899" spans="1:16" x14ac:dyDescent="0.3">
      <c r="A899">
        <v>1898</v>
      </c>
      <c r="B899" t="s">
        <v>1008</v>
      </c>
      <c r="C899" s="1">
        <v>45171.48333333333</v>
      </c>
      <c r="D899" t="s">
        <v>14</v>
      </c>
      <c r="E899" t="str">
        <f t="shared" si="14"/>
        <v>Not Backlog</v>
      </c>
      <c r="F899" t="s">
        <v>138</v>
      </c>
      <c r="G899" t="s">
        <v>16</v>
      </c>
      <c r="H899" t="s">
        <v>1586</v>
      </c>
      <c r="I899" t="str">
        <f>IF(Table2_1[[#This Row],[Order Status]]="Completed", IF(Table2_1[[#This Row],[Delays (min)]]&gt;10,"Delayed", "On Time"), IF(Table2_1[[#This Row],[Order Status]]="In Progress", IF(Table2_1[[#This Row],[Delays (min)]]&gt;10,"Delayed","In Progress"),""))</f>
        <v>Delayed</v>
      </c>
      <c r="J899">
        <v>172</v>
      </c>
      <c r="K899">
        <v>28</v>
      </c>
      <c r="L899" t="s">
        <v>23</v>
      </c>
      <c r="M899" cm="1">
        <f t="array" ref="M899">_xlfn.IFS(
  TRIM(L899)="positive", 3,
  TRIM(L899)="neutral", 2,
  TRIM(L899)="negative", 1
)</f>
        <v>3</v>
      </c>
      <c r="N899" t="s">
        <v>24</v>
      </c>
      <c r="O899" t="s">
        <v>19</v>
      </c>
      <c r="P899" t="s">
        <v>35</v>
      </c>
    </row>
    <row r="900" spans="1:16" x14ac:dyDescent="0.3">
      <c r="A900">
        <v>1899</v>
      </c>
      <c r="B900" t="s">
        <v>1009</v>
      </c>
      <c r="C900" s="1">
        <v>45176.491666666669</v>
      </c>
      <c r="D900" t="s">
        <v>14</v>
      </c>
      <c r="E900" t="str">
        <f t="shared" si="14"/>
        <v>Not Backlog</v>
      </c>
      <c r="F900" t="s">
        <v>301</v>
      </c>
      <c r="G900" t="s">
        <v>27</v>
      </c>
      <c r="H900" t="s">
        <v>1586</v>
      </c>
      <c r="I900" t="str">
        <f>IF(Table2_1[[#This Row],[Order Status]]="Completed", IF(Table2_1[[#This Row],[Delays (min)]]&gt;10,"Delayed", "On Time"), IF(Table2_1[[#This Row],[Order Status]]="In Progress", IF(Table2_1[[#This Row],[Delays (min)]]&gt;10,"Delayed","In Progress"),""))</f>
        <v>On Time</v>
      </c>
      <c r="J900">
        <v>103</v>
      </c>
      <c r="K900">
        <v>6</v>
      </c>
      <c r="L900" t="s">
        <v>23</v>
      </c>
      <c r="M900" cm="1">
        <f t="array" ref="M900">_xlfn.IFS(
  TRIM(L900)="positive", 3,
  TRIM(L900)="neutral", 2,
  TRIM(L900)="negative", 1
)</f>
        <v>3</v>
      </c>
      <c r="N900" t="s">
        <v>43</v>
      </c>
      <c r="O900" t="s">
        <v>19</v>
      </c>
      <c r="P900" t="s">
        <v>40</v>
      </c>
    </row>
    <row r="901" spans="1:16" x14ac:dyDescent="0.3">
      <c r="A901">
        <v>1900</v>
      </c>
      <c r="B901" t="s">
        <v>1010</v>
      </c>
      <c r="C901" s="1">
        <v>45171.70208333333</v>
      </c>
      <c r="D901" t="s">
        <v>14</v>
      </c>
      <c r="E901" t="str">
        <f t="shared" si="14"/>
        <v>Not Backlog</v>
      </c>
      <c r="F901" t="s">
        <v>38</v>
      </c>
      <c r="G901" t="s">
        <v>27</v>
      </c>
      <c r="H901" t="s">
        <v>1590</v>
      </c>
      <c r="I901" t="str">
        <f>IF(Table2_1[[#This Row],[Order Status]]="Completed", IF(Table2_1[[#This Row],[Delays (min)]]&gt;10,"Delayed", "On Time"), IF(Table2_1[[#This Row],[Order Status]]="In Progress", IF(Table2_1[[#This Row],[Delays (min)]]&gt;10,"Delayed","In Progress"),""))</f>
        <v>Delayed</v>
      </c>
      <c r="J901">
        <v>226</v>
      </c>
      <c r="K901">
        <v>12</v>
      </c>
      <c r="L901" t="s">
        <v>17</v>
      </c>
      <c r="M901" cm="1">
        <f t="array" ref="M901">_xlfn.IFS(
  TRIM(L901)="positive", 3,
  TRIM(L901)="neutral", 2,
  TRIM(L901)="negative", 1
)</f>
        <v>2</v>
      </c>
      <c r="N901" t="s">
        <v>31</v>
      </c>
      <c r="O901" t="s">
        <v>1591</v>
      </c>
      <c r="P901" t="s">
        <v>35</v>
      </c>
    </row>
    <row r="902" spans="1:16" x14ac:dyDescent="0.3">
      <c r="A902">
        <v>1901</v>
      </c>
      <c r="B902" t="s">
        <v>1011</v>
      </c>
      <c r="C902" s="1">
        <v>45170.631944444445</v>
      </c>
      <c r="D902" t="s">
        <v>37</v>
      </c>
      <c r="E902" t="str">
        <f t="shared" si="14"/>
        <v>Backlog</v>
      </c>
      <c r="F902" t="s">
        <v>73</v>
      </c>
      <c r="G902" t="s">
        <v>34</v>
      </c>
      <c r="H902" t="s">
        <v>1586</v>
      </c>
      <c r="I902" t="str">
        <f>IF(Table2_1[[#This Row],[Order Status]]="Completed", IF(Table2_1[[#This Row],[Delays (min)]]&gt;10,"Delayed", "On Time"), IF(Table2_1[[#This Row],[Order Status]]="In Progress", IF(Table2_1[[#This Row],[Delays (min)]]&gt;10,"Delayed","In Progress"),""))</f>
        <v>Delayed</v>
      </c>
      <c r="J902">
        <v>214</v>
      </c>
      <c r="K902">
        <v>16</v>
      </c>
      <c r="L902" t="s">
        <v>28</v>
      </c>
      <c r="M902" cm="1">
        <f t="array" ref="M902">_xlfn.IFS(
  TRIM(L902)="positive", 3,
  TRIM(L902)="neutral", 2,
  TRIM(L902)="negative", 1
)</f>
        <v>1</v>
      </c>
      <c r="N902" t="s">
        <v>18</v>
      </c>
      <c r="O902" t="s">
        <v>1591</v>
      </c>
      <c r="P902" t="s">
        <v>40</v>
      </c>
    </row>
    <row r="903" spans="1:16" x14ac:dyDescent="0.3">
      <c r="A903">
        <v>1902</v>
      </c>
      <c r="B903" t="s">
        <v>1012</v>
      </c>
      <c r="C903" s="1">
        <v>45173.463194444441</v>
      </c>
      <c r="D903" t="s">
        <v>37</v>
      </c>
      <c r="E903" t="str">
        <f t="shared" si="14"/>
        <v>Backlog</v>
      </c>
      <c r="F903" t="s">
        <v>235</v>
      </c>
      <c r="G903" t="s">
        <v>34</v>
      </c>
      <c r="H903" t="s">
        <v>1586</v>
      </c>
      <c r="I903" t="str">
        <f>IF(Table2_1[[#This Row],[Order Status]]="Completed", IF(Table2_1[[#This Row],[Delays (min)]]&gt;10,"Delayed", "On Time"), IF(Table2_1[[#This Row],[Order Status]]="In Progress", IF(Table2_1[[#This Row],[Delays (min)]]&gt;10,"Delayed","In Progress"),""))</f>
        <v>Delayed</v>
      </c>
      <c r="J903">
        <v>158</v>
      </c>
      <c r="K903">
        <v>24</v>
      </c>
      <c r="L903" t="s">
        <v>28</v>
      </c>
      <c r="M903" cm="1">
        <f t="array" ref="M903">_xlfn.IFS(
  TRIM(L903)="positive", 3,
  TRIM(L903)="neutral", 2,
  TRIM(L903)="negative", 1
)</f>
        <v>1</v>
      </c>
      <c r="N903" t="s">
        <v>43</v>
      </c>
      <c r="O903" t="s">
        <v>19</v>
      </c>
      <c r="P903" t="s">
        <v>20</v>
      </c>
    </row>
    <row r="904" spans="1:16" x14ac:dyDescent="0.3">
      <c r="A904">
        <v>1903</v>
      </c>
      <c r="B904" t="s">
        <v>1013</v>
      </c>
      <c r="C904" s="1">
        <v>45175.61041666667</v>
      </c>
      <c r="D904" t="s">
        <v>14</v>
      </c>
      <c r="E904" t="str">
        <f t="shared" si="14"/>
        <v>Not Backlog</v>
      </c>
      <c r="F904" t="s">
        <v>206</v>
      </c>
      <c r="G904" t="s">
        <v>16</v>
      </c>
      <c r="H904" t="s">
        <v>1587</v>
      </c>
      <c r="I904" t="str">
        <f>IF(Table2_1[[#This Row],[Order Status]]="Completed", IF(Table2_1[[#This Row],[Delays (min)]]&gt;10,"Delayed", "On Time"), IF(Table2_1[[#This Row],[Order Status]]="In Progress", IF(Table2_1[[#This Row],[Delays (min)]]&gt;10,"Delayed","In Progress"),""))</f>
        <v>Delayed</v>
      </c>
      <c r="J904">
        <v>234</v>
      </c>
      <c r="K904">
        <v>28</v>
      </c>
      <c r="L904" t="s">
        <v>28</v>
      </c>
      <c r="M904" cm="1">
        <f t="array" ref="M904">_xlfn.IFS(
  TRIM(L904)="positive", 3,
  TRIM(L904)="neutral", 2,
  TRIM(L904)="negative", 1
)</f>
        <v>1</v>
      </c>
      <c r="N904" t="s">
        <v>39</v>
      </c>
      <c r="O904" t="s">
        <v>19</v>
      </c>
      <c r="P904" t="s">
        <v>40</v>
      </c>
    </row>
    <row r="905" spans="1:16" x14ac:dyDescent="0.3">
      <c r="A905">
        <v>1904</v>
      </c>
      <c r="B905" t="s">
        <v>1014</v>
      </c>
      <c r="C905" s="1">
        <v>45172.572916666664</v>
      </c>
      <c r="D905" t="s">
        <v>14</v>
      </c>
      <c r="E905" t="str">
        <f t="shared" si="14"/>
        <v>Not Backlog</v>
      </c>
      <c r="F905" t="s">
        <v>86</v>
      </c>
      <c r="G905" t="s">
        <v>27</v>
      </c>
      <c r="H905" t="s">
        <v>1586</v>
      </c>
      <c r="I905" t="str">
        <f>IF(Table2_1[[#This Row],[Order Status]]="Completed", IF(Table2_1[[#This Row],[Delays (min)]]&gt;10,"Delayed", "On Time"), IF(Table2_1[[#This Row],[Order Status]]="In Progress", IF(Table2_1[[#This Row],[Delays (min)]]&gt;10,"Delayed","In Progress"),""))</f>
        <v>On Time</v>
      </c>
      <c r="J905">
        <v>229</v>
      </c>
      <c r="K905">
        <v>10</v>
      </c>
      <c r="L905" t="s">
        <v>23</v>
      </c>
      <c r="M905" cm="1">
        <f t="array" ref="M905">_xlfn.IFS(
  TRIM(L905)="positive", 3,
  TRIM(L905)="neutral", 2,
  TRIM(L905)="negative", 1
)</f>
        <v>3</v>
      </c>
      <c r="N905" t="s">
        <v>18</v>
      </c>
      <c r="O905" t="s">
        <v>19</v>
      </c>
      <c r="P905" t="s">
        <v>63</v>
      </c>
    </row>
    <row r="906" spans="1:16" x14ac:dyDescent="0.3">
      <c r="A906">
        <v>1905</v>
      </c>
      <c r="B906" t="s">
        <v>1015</v>
      </c>
      <c r="C906" s="1">
        <v>45176.700694444444</v>
      </c>
      <c r="D906" t="s">
        <v>14</v>
      </c>
      <c r="E906" t="str">
        <f t="shared" si="14"/>
        <v>Not Backlog</v>
      </c>
      <c r="F906" t="s">
        <v>174</v>
      </c>
      <c r="G906" t="s">
        <v>34</v>
      </c>
      <c r="H906" t="s">
        <v>1586</v>
      </c>
      <c r="I906" t="str">
        <f>IF(Table2_1[[#This Row],[Order Status]]="Completed", IF(Table2_1[[#This Row],[Delays (min)]]&gt;10,"Delayed", "On Time"), IF(Table2_1[[#This Row],[Order Status]]="In Progress", IF(Table2_1[[#This Row],[Delays (min)]]&gt;10,"Delayed","In Progress"),""))</f>
        <v>Delayed</v>
      </c>
      <c r="J906">
        <v>108</v>
      </c>
      <c r="K906">
        <v>23</v>
      </c>
      <c r="L906" t="s">
        <v>28</v>
      </c>
      <c r="M906" cm="1">
        <f t="array" ref="M906">_xlfn.IFS(
  TRIM(L906)="positive", 3,
  TRIM(L906)="neutral", 2,
  TRIM(L906)="negative", 1
)</f>
        <v>1</v>
      </c>
      <c r="N906" t="s">
        <v>18</v>
      </c>
      <c r="O906" t="s">
        <v>1591</v>
      </c>
      <c r="P906" t="s">
        <v>40</v>
      </c>
    </row>
    <row r="907" spans="1:16" x14ac:dyDescent="0.3">
      <c r="A907">
        <v>1906</v>
      </c>
      <c r="B907" t="s">
        <v>1016</v>
      </c>
      <c r="C907" s="1">
        <v>45170.456944444442</v>
      </c>
      <c r="D907" t="s">
        <v>37</v>
      </c>
      <c r="E907" t="str">
        <f t="shared" si="14"/>
        <v>Not Backlog</v>
      </c>
      <c r="F907" t="s">
        <v>369</v>
      </c>
      <c r="G907" t="s">
        <v>27</v>
      </c>
      <c r="H907" t="s">
        <v>1590</v>
      </c>
      <c r="I907" t="str">
        <f>IF(Table2_1[[#This Row],[Order Status]]="Completed", IF(Table2_1[[#This Row],[Delays (min)]]&gt;10,"Delayed", "On Time"), IF(Table2_1[[#This Row],[Order Status]]="In Progress", IF(Table2_1[[#This Row],[Delays (min)]]&gt;10,"Delayed","In Progress"),""))</f>
        <v>In Progress</v>
      </c>
      <c r="J907">
        <v>77</v>
      </c>
      <c r="K907">
        <v>3</v>
      </c>
      <c r="L907" t="s">
        <v>28</v>
      </c>
      <c r="M907" cm="1">
        <f t="array" ref="M907">_xlfn.IFS(
  TRIM(L907)="positive", 3,
  TRIM(L907)="neutral", 2,
  TRIM(L907)="negative", 1
)</f>
        <v>1</v>
      </c>
      <c r="N907" t="s">
        <v>43</v>
      </c>
      <c r="O907" t="s">
        <v>1591</v>
      </c>
      <c r="P907" t="s">
        <v>40</v>
      </c>
    </row>
    <row r="908" spans="1:16" x14ac:dyDescent="0.3">
      <c r="A908">
        <v>1907</v>
      </c>
      <c r="B908" t="s">
        <v>1017</v>
      </c>
      <c r="C908" s="1">
        <v>45177.441666666666</v>
      </c>
      <c r="D908" t="s">
        <v>14</v>
      </c>
      <c r="E908" t="str">
        <f t="shared" si="14"/>
        <v>Not Backlog</v>
      </c>
      <c r="F908" t="s">
        <v>299</v>
      </c>
      <c r="G908" t="s">
        <v>16</v>
      </c>
      <c r="H908" t="s">
        <v>1588</v>
      </c>
      <c r="I908" t="str">
        <f>IF(Table2_1[[#This Row],[Order Status]]="Completed", IF(Table2_1[[#This Row],[Delays (min)]]&gt;10,"Delayed", "On Time"), IF(Table2_1[[#This Row],[Order Status]]="In Progress", IF(Table2_1[[#This Row],[Delays (min)]]&gt;10,"Delayed","In Progress"),""))</f>
        <v>On Time</v>
      </c>
      <c r="J908">
        <v>125</v>
      </c>
      <c r="K908">
        <v>8</v>
      </c>
      <c r="L908" t="s">
        <v>28</v>
      </c>
      <c r="M908" cm="1">
        <f t="array" ref="M908">_xlfn.IFS(
  TRIM(L908)="positive", 3,
  TRIM(L908)="neutral", 2,
  TRIM(L908)="negative", 1
)</f>
        <v>1</v>
      </c>
      <c r="N908" t="s">
        <v>24</v>
      </c>
      <c r="O908" t="s">
        <v>48</v>
      </c>
      <c r="P908" t="s">
        <v>35</v>
      </c>
    </row>
    <row r="909" spans="1:16" x14ac:dyDescent="0.3">
      <c r="A909">
        <v>1908</v>
      </c>
      <c r="B909" t="s">
        <v>1018</v>
      </c>
      <c r="C909" s="1">
        <v>45172.473611111112</v>
      </c>
      <c r="D909" t="s">
        <v>14</v>
      </c>
      <c r="E909" t="str">
        <f t="shared" si="14"/>
        <v>Not Backlog</v>
      </c>
      <c r="F909" t="s">
        <v>197</v>
      </c>
      <c r="G909" t="s">
        <v>34</v>
      </c>
      <c r="H909" t="s">
        <v>1587</v>
      </c>
      <c r="I909" t="str">
        <f>IF(Table2_1[[#This Row],[Order Status]]="Completed", IF(Table2_1[[#This Row],[Delays (min)]]&gt;10,"Delayed", "On Time"), IF(Table2_1[[#This Row],[Order Status]]="In Progress", IF(Table2_1[[#This Row],[Delays (min)]]&gt;10,"Delayed","In Progress"),""))</f>
        <v>On Time</v>
      </c>
      <c r="J909">
        <v>205</v>
      </c>
      <c r="K909">
        <v>2</v>
      </c>
      <c r="L909" t="s">
        <v>23</v>
      </c>
      <c r="M909" cm="1">
        <f t="array" ref="M909">_xlfn.IFS(
  TRIM(L909)="positive", 3,
  TRIM(L909)="neutral", 2,
  TRIM(L909)="negative", 1
)</f>
        <v>3</v>
      </c>
      <c r="N909" t="s">
        <v>18</v>
      </c>
      <c r="O909" t="s">
        <v>48</v>
      </c>
      <c r="P909" t="s">
        <v>20</v>
      </c>
    </row>
    <row r="910" spans="1:16" x14ac:dyDescent="0.3">
      <c r="A910">
        <v>1909</v>
      </c>
      <c r="B910" t="s">
        <v>245</v>
      </c>
      <c r="C910" s="1">
        <v>45175.568749999999</v>
      </c>
      <c r="D910" t="s">
        <v>37</v>
      </c>
      <c r="E910" t="str">
        <f t="shared" si="14"/>
        <v>Backlog</v>
      </c>
      <c r="F910" t="s">
        <v>78</v>
      </c>
      <c r="G910" t="s">
        <v>34</v>
      </c>
      <c r="H910" t="s">
        <v>1586</v>
      </c>
      <c r="I910" t="str">
        <f>IF(Table2_1[[#This Row],[Order Status]]="Completed", IF(Table2_1[[#This Row],[Delays (min)]]&gt;10,"Delayed", "On Time"), IF(Table2_1[[#This Row],[Order Status]]="In Progress", IF(Table2_1[[#This Row],[Delays (min)]]&gt;10,"Delayed","In Progress"),""))</f>
        <v>Delayed</v>
      </c>
      <c r="J910">
        <v>128</v>
      </c>
      <c r="K910">
        <v>17</v>
      </c>
      <c r="L910" t="s">
        <v>28</v>
      </c>
      <c r="M910" cm="1">
        <f t="array" ref="M910">_xlfn.IFS(
  TRIM(L910)="positive", 3,
  TRIM(L910)="neutral", 2,
  TRIM(L910)="negative", 1
)</f>
        <v>1</v>
      </c>
      <c r="N910" t="s">
        <v>18</v>
      </c>
      <c r="O910" t="s">
        <v>1591</v>
      </c>
      <c r="P910" t="s">
        <v>20</v>
      </c>
    </row>
    <row r="911" spans="1:16" x14ac:dyDescent="0.3">
      <c r="A911">
        <v>1910</v>
      </c>
      <c r="B911" t="s">
        <v>960</v>
      </c>
      <c r="C911" s="1">
        <v>45173.498611111114</v>
      </c>
      <c r="D911" t="s">
        <v>14</v>
      </c>
      <c r="E911" t="str">
        <f t="shared" si="14"/>
        <v>Not Backlog</v>
      </c>
      <c r="F911" t="s">
        <v>84</v>
      </c>
      <c r="G911" t="s">
        <v>16</v>
      </c>
      <c r="H911" t="s">
        <v>1590</v>
      </c>
      <c r="I911" t="str">
        <f>IF(Table2_1[[#This Row],[Order Status]]="Completed", IF(Table2_1[[#This Row],[Delays (min)]]&gt;10,"Delayed", "On Time"), IF(Table2_1[[#This Row],[Order Status]]="In Progress", IF(Table2_1[[#This Row],[Delays (min)]]&gt;10,"Delayed","In Progress"),""))</f>
        <v>Delayed</v>
      </c>
      <c r="J911">
        <v>204</v>
      </c>
      <c r="K911">
        <v>17</v>
      </c>
      <c r="L911" t="s">
        <v>28</v>
      </c>
      <c r="M911" cm="1">
        <f t="array" ref="M911">_xlfn.IFS(
  TRIM(L911)="positive", 3,
  TRIM(L911)="neutral", 2,
  TRIM(L911)="negative", 1
)</f>
        <v>1</v>
      </c>
      <c r="N911" t="s">
        <v>18</v>
      </c>
      <c r="O911" t="s">
        <v>1591</v>
      </c>
      <c r="P911" t="s">
        <v>35</v>
      </c>
    </row>
    <row r="912" spans="1:16" x14ac:dyDescent="0.3">
      <c r="A912">
        <v>1911</v>
      </c>
      <c r="B912" t="s">
        <v>1019</v>
      </c>
      <c r="C912" s="1">
        <v>45172.423611111109</v>
      </c>
      <c r="D912" t="s">
        <v>14</v>
      </c>
      <c r="E912" t="str">
        <f t="shared" si="14"/>
        <v>Not Backlog</v>
      </c>
      <c r="F912" t="s">
        <v>258</v>
      </c>
      <c r="G912" t="s">
        <v>34</v>
      </c>
      <c r="H912" t="s">
        <v>1588</v>
      </c>
      <c r="I912" t="str">
        <f>IF(Table2_1[[#This Row],[Order Status]]="Completed", IF(Table2_1[[#This Row],[Delays (min)]]&gt;10,"Delayed", "On Time"), IF(Table2_1[[#This Row],[Order Status]]="In Progress", IF(Table2_1[[#This Row],[Delays (min)]]&gt;10,"Delayed","In Progress"),""))</f>
        <v>Delayed</v>
      </c>
      <c r="J912">
        <v>61</v>
      </c>
      <c r="K912">
        <v>20</v>
      </c>
      <c r="L912" t="s">
        <v>23</v>
      </c>
      <c r="M912" cm="1">
        <f t="array" ref="M912">_xlfn.IFS(
  TRIM(L912)="positive", 3,
  TRIM(L912)="neutral", 2,
  TRIM(L912)="negative", 1
)</f>
        <v>3</v>
      </c>
      <c r="N912" t="s">
        <v>43</v>
      </c>
      <c r="O912" t="s">
        <v>48</v>
      </c>
      <c r="P912" t="s">
        <v>20</v>
      </c>
    </row>
    <row r="913" spans="1:16" x14ac:dyDescent="0.3">
      <c r="A913">
        <v>1912</v>
      </c>
      <c r="B913" t="s">
        <v>1020</v>
      </c>
      <c r="C913" s="1">
        <v>45173.634722222225</v>
      </c>
      <c r="D913" t="s">
        <v>14</v>
      </c>
      <c r="E913" t="str">
        <f t="shared" si="14"/>
        <v>Not Backlog</v>
      </c>
      <c r="F913" t="s">
        <v>50</v>
      </c>
      <c r="G913" t="s">
        <v>16</v>
      </c>
      <c r="H913" t="s">
        <v>1589</v>
      </c>
      <c r="I913" t="str">
        <f>IF(Table2_1[[#This Row],[Order Status]]="Completed", IF(Table2_1[[#This Row],[Delays (min)]]&gt;10,"Delayed", "On Time"), IF(Table2_1[[#This Row],[Order Status]]="In Progress", IF(Table2_1[[#This Row],[Delays (min)]]&gt;10,"Delayed","In Progress"),""))</f>
        <v>On Time</v>
      </c>
      <c r="J913">
        <v>85</v>
      </c>
      <c r="K913">
        <v>2</v>
      </c>
      <c r="L913" t="s">
        <v>17</v>
      </c>
      <c r="M913" cm="1">
        <f t="array" ref="M913">_xlfn.IFS(
  TRIM(L913)="positive", 3,
  TRIM(L913)="neutral", 2,
  TRIM(L913)="negative", 1
)</f>
        <v>2</v>
      </c>
      <c r="N913" t="s">
        <v>39</v>
      </c>
      <c r="O913" t="s">
        <v>48</v>
      </c>
      <c r="P913" t="s">
        <v>20</v>
      </c>
    </row>
    <row r="914" spans="1:16" x14ac:dyDescent="0.3">
      <c r="A914">
        <v>1913</v>
      </c>
      <c r="B914" t="s">
        <v>1021</v>
      </c>
      <c r="C914" s="1">
        <v>45172.693055555559</v>
      </c>
      <c r="D914" t="s">
        <v>37</v>
      </c>
      <c r="E914" t="str">
        <f t="shared" si="14"/>
        <v>Backlog</v>
      </c>
      <c r="F914" t="s">
        <v>30</v>
      </c>
      <c r="G914" t="s">
        <v>16</v>
      </c>
      <c r="H914" t="s">
        <v>1590</v>
      </c>
      <c r="I914" t="str">
        <f>IF(Table2_1[[#This Row],[Order Status]]="Completed", IF(Table2_1[[#This Row],[Delays (min)]]&gt;10,"Delayed", "On Time"), IF(Table2_1[[#This Row],[Order Status]]="In Progress", IF(Table2_1[[#This Row],[Delays (min)]]&gt;10,"Delayed","In Progress"),""))</f>
        <v>Delayed</v>
      </c>
      <c r="J914">
        <v>68</v>
      </c>
      <c r="K914">
        <v>14</v>
      </c>
      <c r="L914" t="s">
        <v>17</v>
      </c>
      <c r="M914" cm="1">
        <f t="array" ref="M914">_xlfn.IFS(
  TRIM(L914)="positive", 3,
  TRIM(L914)="neutral", 2,
  TRIM(L914)="negative", 1
)</f>
        <v>2</v>
      </c>
      <c r="N914" t="s">
        <v>39</v>
      </c>
      <c r="O914" t="s">
        <v>19</v>
      </c>
      <c r="P914" t="s">
        <v>20</v>
      </c>
    </row>
    <row r="915" spans="1:16" x14ac:dyDescent="0.3">
      <c r="A915">
        <v>1914</v>
      </c>
      <c r="B915" t="s">
        <v>1022</v>
      </c>
      <c r="C915" s="1">
        <v>45175.345833333333</v>
      </c>
      <c r="D915" t="s">
        <v>14</v>
      </c>
      <c r="E915" t="str">
        <f t="shared" si="14"/>
        <v>Not Backlog</v>
      </c>
      <c r="F915" t="s">
        <v>258</v>
      </c>
      <c r="G915" t="s">
        <v>34</v>
      </c>
      <c r="H915" t="s">
        <v>1590</v>
      </c>
      <c r="I915" t="str">
        <f>IF(Table2_1[[#This Row],[Order Status]]="Completed", IF(Table2_1[[#This Row],[Delays (min)]]&gt;10,"Delayed", "On Time"), IF(Table2_1[[#This Row],[Order Status]]="In Progress", IF(Table2_1[[#This Row],[Delays (min)]]&gt;10,"Delayed","In Progress"),""))</f>
        <v>Delayed</v>
      </c>
      <c r="J915">
        <v>72</v>
      </c>
      <c r="K915">
        <v>25</v>
      </c>
      <c r="L915" t="s">
        <v>28</v>
      </c>
      <c r="M915" cm="1">
        <f t="array" ref="M915">_xlfn.IFS(
  TRIM(L915)="positive", 3,
  TRIM(L915)="neutral", 2,
  TRIM(L915)="negative", 1
)</f>
        <v>1</v>
      </c>
      <c r="N915" t="s">
        <v>31</v>
      </c>
      <c r="O915" t="s">
        <v>19</v>
      </c>
      <c r="P915" t="s">
        <v>35</v>
      </c>
    </row>
    <row r="916" spans="1:16" x14ac:dyDescent="0.3">
      <c r="A916">
        <v>1915</v>
      </c>
      <c r="B916" t="s">
        <v>1023</v>
      </c>
      <c r="C916" s="1">
        <v>45173.655555555553</v>
      </c>
      <c r="D916" t="s">
        <v>14</v>
      </c>
      <c r="E916" t="str">
        <f t="shared" si="14"/>
        <v>Not Backlog</v>
      </c>
      <c r="F916" t="s">
        <v>138</v>
      </c>
      <c r="G916" t="s">
        <v>16</v>
      </c>
      <c r="H916" t="s">
        <v>1588</v>
      </c>
      <c r="I916" t="str">
        <f>IF(Table2_1[[#This Row],[Order Status]]="Completed", IF(Table2_1[[#This Row],[Delays (min)]]&gt;10,"Delayed", "On Time"), IF(Table2_1[[#This Row],[Order Status]]="In Progress", IF(Table2_1[[#This Row],[Delays (min)]]&gt;10,"Delayed","In Progress"),""))</f>
        <v>Delayed</v>
      </c>
      <c r="J916">
        <v>214</v>
      </c>
      <c r="K916">
        <v>13</v>
      </c>
      <c r="L916" t="s">
        <v>23</v>
      </c>
      <c r="M916" cm="1">
        <f t="array" ref="M916">_xlfn.IFS(
  TRIM(L916)="positive", 3,
  TRIM(L916)="neutral", 2,
  TRIM(L916)="negative", 1
)</f>
        <v>3</v>
      </c>
      <c r="N916" t="s">
        <v>39</v>
      </c>
      <c r="O916" t="s">
        <v>48</v>
      </c>
      <c r="P916" t="s">
        <v>35</v>
      </c>
    </row>
    <row r="917" spans="1:16" x14ac:dyDescent="0.3">
      <c r="A917">
        <v>1916</v>
      </c>
      <c r="B917" t="s">
        <v>1024</v>
      </c>
      <c r="C917" s="1">
        <v>45172.551388888889</v>
      </c>
      <c r="D917" t="s">
        <v>37</v>
      </c>
      <c r="E917" t="str">
        <f t="shared" si="14"/>
        <v>Backlog</v>
      </c>
      <c r="F917" t="s">
        <v>146</v>
      </c>
      <c r="G917" t="s">
        <v>34</v>
      </c>
      <c r="H917" t="s">
        <v>1587</v>
      </c>
      <c r="I917" t="str">
        <f>IF(Table2_1[[#This Row],[Order Status]]="Completed", IF(Table2_1[[#This Row],[Delays (min)]]&gt;10,"Delayed", "On Time"), IF(Table2_1[[#This Row],[Order Status]]="In Progress", IF(Table2_1[[#This Row],[Delays (min)]]&gt;10,"Delayed","In Progress"),""))</f>
        <v>Delayed</v>
      </c>
      <c r="J917">
        <v>194</v>
      </c>
      <c r="K917">
        <v>12</v>
      </c>
      <c r="L917" t="s">
        <v>23</v>
      </c>
      <c r="M917" cm="1">
        <f t="array" ref="M917">_xlfn.IFS(
  TRIM(L917)="positive", 3,
  TRIM(L917)="neutral", 2,
  TRIM(L917)="negative", 1
)</f>
        <v>3</v>
      </c>
      <c r="N917" t="s">
        <v>43</v>
      </c>
      <c r="O917" t="s">
        <v>19</v>
      </c>
      <c r="P917" t="s">
        <v>20</v>
      </c>
    </row>
    <row r="918" spans="1:16" x14ac:dyDescent="0.3">
      <c r="A918">
        <v>1917</v>
      </c>
      <c r="B918" t="s">
        <v>1025</v>
      </c>
      <c r="C918" s="1">
        <v>45176.477083333331</v>
      </c>
      <c r="D918" t="s">
        <v>14</v>
      </c>
      <c r="E918" t="str">
        <f t="shared" si="14"/>
        <v>Not Backlog</v>
      </c>
      <c r="F918" t="s">
        <v>84</v>
      </c>
      <c r="G918" t="s">
        <v>34</v>
      </c>
      <c r="H918" t="s">
        <v>1588</v>
      </c>
      <c r="I918" t="str">
        <f>IF(Table2_1[[#This Row],[Order Status]]="Completed", IF(Table2_1[[#This Row],[Delays (min)]]&gt;10,"Delayed", "On Time"), IF(Table2_1[[#This Row],[Order Status]]="In Progress", IF(Table2_1[[#This Row],[Delays (min)]]&gt;10,"Delayed","In Progress"),""))</f>
        <v>On Time</v>
      </c>
      <c r="J918">
        <v>140</v>
      </c>
      <c r="K918">
        <v>3</v>
      </c>
      <c r="L918" t="s">
        <v>17</v>
      </c>
      <c r="M918" cm="1">
        <f t="array" ref="M918">_xlfn.IFS(
  TRIM(L918)="positive", 3,
  TRIM(L918)="neutral", 2,
  TRIM(L918)="negative", 1
)</f>
        <v>2</v>
      </c>
      <c r="N918" t="s">
        <v>18</v>
      </c>
      <c r="O918" t="s">
        <v>1591</v>
      </c>
      <c r="P918" t="s">
        <v>35</v>
      </c>
    </row>
    <row r="919" spans="1:16" x14ac:dyDescent="0.3">
      <c r="A919">
        <v>1918</v>
      </c>
      <c r="B919" t="s">
        <v>1026</v>
      </c>
      <c r="C919" s="1">
        <v>45175.397222222222</v>
      </c>
      <c r="D919" t="s">
        <v>14</v>
      </c>
      <c r="E919" t="str">
        <f t="shared" si="14"/>
        <v>Not Backlog</v>
      </c>
      <c r="F919" t="s">
        <v>58</v>
      </c>
      <c r="G919" t="s">
        <v>16</v>
      </c>
      <c r="H919" t="s">
        <v>1587</v>
      </c>
      <c r="I919" t="str">
        <f>IF(Table2_1[[#This Row],[Order Status]]="Completed", IF(Table2_1[[#This Row],[Delays (min)]]&gt;10,"Delayed", "On Time"), IF(Table2_1[[#This Row],[Order Status]]="In Progress", IF(Table2_1[[#This Row],[Delays (min)]]&gt;10,"Delayed","In Progress"),""))</f>
        <v>Delayed</v>
      </c>
      <c r="J919">
        <v>106</v>
      </c>
      <c r="K919">
        <v>14</v>
      </c>
      <c r="L919" t="s">
        <v>28</v>
      </c>
      <c r="M919" cm="1">
        <f t="array" ref="M919">_xlfn.IFS(
  TRIM(L919)="positive", 3,
  TRIM(L919)="neutral", 2,
  TRIM(L919)="negative", 1
)</f>
        <v>1</v>
      </c>
      <c r="N919" t="s">
        <v>24</v>
      </c>
      <c r="O919" t="s">
        <v>1591</v>
      </c>
      <c r="P919" t="s">
        <v>20</v>
      </c>
    </row>
    <row r="920" spans="1:16" x14ac:dyDescent="0.3">
      <c r="A920">
        <v>1919</v>
      </c>
      <c r="B920" t="s">
        <v>308</v>
      </c>
      <c r="C920" s="1">
        <v>45176.354166666664</v>
      </c>
      <c r="D920" t="s">
        <v>37</v>
      </c>
      <c r="E920" t="str">
        <f t="shared" si="14"/>
        <v>Not Backlog</v>
      </c>
      <c r="F920" t="s">
        <v>256</v>
      </c>
      <c r="G920" t="s">
        <v>27</v>
      </c>
      <c r="H920" t="s">
        <v>1586</v>
      </c>
      <c r="I920" t="str">
        <f>IF(Table2_1[[#This Row],[Order Status]]="Completed", IF(Table2_1[[#This Row],[Delays (min)]]&gt;10,"Delayed", "On Time"), IF(Table2_1[[#This Row],[Order Status]]="In Progress", IF(Table2_1[[#This Row],[Delays (min)]]&gt;10,"Delayed","In Progress"),""))</f>
        <v>In Progress</v>
      </c>
      <c r="J920">
        <v>122</v>
      </c>
      <c r="K920">
        <v>6</v>
      </c>
      <c r="L920" t="s">
        <v>23</v>
      </c>
      <c r="M920" cm="1">
        <f t="array" ref="M920">_xlfn.IFS(
  TRIM(L920)="positive", 3,
  TRIM(L920)="neutral", 2,
  TRIM(L920)="negative", 1
)</f>
        <v>3</v>
      </c>
      <c r="N920" t="s">
        <v>39</v>
      </c>
      <c r="O920" t="s">
        <v>48</v>
      </c>
      <c r="P920" t="s">
        <v>35</v>
      </c>
    </row>
    <row r="921" spans="1:16" x14ac:dyDescent="0.3">
      <c r="A921">
        <v>1920</v>
      </c>
      <c r="B921" t="s">
        <v>1027</v>
      </c>
      <c r="C921" s="1">
        <v>45170.415277777778</v>
      </c>
      <c r="D921" t="s">
        <v>14</v>
      </c>
      <c r="E921" t="str">
        <f t="shared" si="14"/>
        <v>Not Backlog</v>
      </c>
      <c r="F921" t="s">
        <v>88</v>
      </c>
      <c r="G921" t="s">
        <v>27</v>
      </c>
      <c r="H921" t="s">
        <v>1588</v>
      </c>
      <c r="I921" t="str">
        <f>IF(Table2_1[[#This Row],[Order Status]]="Completed", IF(Table2_1[[#This Row],[Delays (min)]]&gt;10,"Delayed", "On Time"), IF(Table2_1[[#This Row],[Order Status]]="In Progress", IF(Table2_1[[#This Row],[Delays (min)]]&gt;10,"Delayed","In Progress"),""))</f>
        <v>Delayed</v>
      </c>
      <c r="J921">
        <v>141</v>
      </c>
      <c r="K921">
        <v>20</v>
      </c>
      <c r="L921" t="s">
        <v>17</v>
      </c>
      <c r="M921" cm="1">
        <f t="array" ref="M921">_xlfn.IFS(
  TRIM(L921)="positive", 3,
  TRIM(L921)="neutral", 2,
  TRIM(L921)="negative", 1
)</f>
        <v>2</v>
      </c>
      <c r="N921" t="s">
        <v>43</v>
      </c>
      <c r="O921" t="s">
        <v>1591</v>
      </c>
      <c r="P921" t="s">
        <v>35</v>
      </c>
    </row>
    <row r="922" spans="1:16" x14ac:dyDescent="0.3">
      <c r="A922">
        <v>1921</v>
      </c>
      <c r="B922" t="s">
        <v>1028</v>
      </c>
      <c r="C922" s="1">
        <v>45170.686805555553</v>
      </c>
      <c r="D922" t="s">
        <v>14</v>
      </c>
      <c r="E922" t="str">
        <f t="shared" si="14"/>
        <v>Not Backlog</v>
      </c>
      <c r="F922" t="s">
        <v>65</v>
      </c>
      <c r="G922" t="s">
        <v>27</v>
      </c>
      <c r="H922" t="s">
        <v>1589</v>
      </c>
      <c r="I922" t="str">
        <f>IF(Table2_1[[#This Row],[Order Status]]="Completed", IF(Table2_1[[#This Row],[Delays (min)]]&gt;10,"Delayed", "On Time"), IF(Table2_1[[#This Row],[Order Status]]="In Progress", IF(Table2_1[[#This Row],[Delays (min)]]&gt;10,"Delayed","In Progress"),""))</f>
        <v>On Time</v>
      </c>
      <c r="J922">
        <v>67</v>
      </c>
      <c r="K922">
        <v>1</v>
      </c>
      <c r="L922" t="s">
        <v>17</v>
      </c>
      <c r="M922" cm="1">
        <f t="array" ref="M922">_xlfn.IFS(
  TRIM(L922)="positive", 3,
  TRIM(L922)="neutral", 2,
  TRIM(L922)="negative", 1
)</f>
        <v>2</v>
      </c>
      <c r="N922" t="s">
        <v>31</v>
      </c>
      <c r="O922" t="s">
        <v>19</v>
      </c>
      <c r="P922" t="s">
        <v>20</v>
      </c>
    </row>
    <row r="923" spans="1:16" x14ac:dyDescent="0.3">
      <c r="A923">
        <v>1922</v>
      </c>
      <c r="B923" t="s">
        <v>1029</v>
      </c>
      <c r="C923" s="1">
        <v>45176.674305555556</v>
      </c>
      <c r="D923" t="s">
        <v>37</v>
      </c>
      <c r="E923" t="str">
        <f t="shared" si="14"/>
        <v>Not Backlog</v>
      </c>
      <c r="F923" t="s">
        <v>180</v>
      </c>
      <c r="G923" t="s">
        <v>16</v>
      </c>
      <c r="H923" t="s">
        <v>1586</v>
      </c>
      <c r="I923" t="str">
        <f>IF(Table2_1[[#This Row],[Order Status]]="Completed", IF(Table2_1[[#This Row],[Delays (min)]]&gt;10,"Delayed", "On Time"), IF(Table2_1[[#This Row],[Order Status]]="In Progress", IF(Table2_1[[#This Row],[Delays (min)]]&gt;10,"Delayed","In Progress"),""))</f>
        <v>In Progress</v>
      </c>
      <c r="J923">
        <v>217</v>
      </c>
      <c r="K923">
        <v>3</v>
      </c>
      <c r="L923" t="s">
        <v>28</v>
      </c>
      <c r="M923" cm="1">
        <f t="array" ref="M923">_xlfn.IFS(
  TRIM(L923)="positive", 3,
  TRIM(L923)="neutral", 2,
  TRIM(L923)="negative", 1
)</f>
        <v>1</v>
      </c>
      <c r="N923" t="s">
        <v>24</v>
      </c>
      <c r="O923" t="s">
        <v>48</v>
      </c>
      <c r="P923" t="s">
        <v>40</v>
      </c>
    </row>
    <row r="924" spans="1:16" x14ac:dyDescent="0.3">
      <c r="A924">
        <v>1923</v>
      </c>
      <c r="B924" t="s">
        <v>1030</v>
      </c>
      <c r="C924" s="1">
        <v>45171.659722222219</v>
      </c>
      <c r="D924" t="s">
        <v>37</v>
      </c>
      <c r="E924" t="str">
        <f t="shared" si="14"/>
        <v>Not Backlog</v>
      </c>
      <c r="F924" t="s">
        <v>26</v>
      </c>
      <c r="G924" t="s">
        <v>16</v>
      </c>
      <c r="H924" t="s">
        <v>1589</v>
      </c>
      <c r="I924" t="str">
        <f>IF(Table2_1[[#This Row],[Order Status]]="Completed", IF(Table2_1[[#This Row],[Delays (min)]]&gt;10,"Delayed", "On Time"), IF(Table2_1[[#This Row],[Order Status]]="In Progress", IF(Table2_1[[#This Row],[Delays (min)]]&gt;10,"Delayed","In Progress"),""))</f>
        <v>In Progress</v>
      </c>
      <c r="J924">
        <v>90</v>
      </c>
      <c r="K924">
        <v>9</v>
      </c>
      <c r="L924" t="s">
        <v>28</v>
      </c>
      <c r="M924" cm="1">
        <f t="array" ref="M924">_xlfn.IFS(
  TRIM(L924)="positive", 3,
  TRIM(L924)="neutral", 2,
  TRIM(L924)="negative", 1
)</f>
        <v>1</v>
      </c>
      <c r="N924" t="s">
        <v>31</v>
      </c>
      <c r="O924" t="s">
        <v>48</v>
      </c>
      <c r="P924" t="s">
        <v>20</v>
      </c>
    </row>
    <row r="925" spans="1:16" x14ac:dyDescent="0.3">
      <c r="A925">
        <v>1924</v>
      </c>
      <c r="B925" t="s">
        <v>1031</v>
      </c>
      <c r="C925" s="1">
        <v>45172.70208333333</v>
      </c>
      <c r="D925" t="s">
        <v>37</v>
      </c>
      <c r="E925" t="str">
        <f t="shared" si="14"/>
        <v>Not Backlog</v>
      </c>
      <c r="F925" t="s">
        <v>155</v>
      </c>
      <c r="G925" t="s">
        <v>16</v>
      </c>
      <c r="H925" t="s">
        <v>1590</v>
      </c>
      <c r="I925" t="str">
        <f>IF(Table2_1[[#This Row],[Order Status]]="Completed", IF(Table2_1[[#This Row],[Delays (min)]]&gt;10,"Delayed", "On Time"), IF(Table2_1[[#This Row],[Order Status]]="In Progress", IF(Table2_1[[#This Row],[Delays (min)]]&gt;10,"Delayed","In Progress"),""))</f>
        <v>In Progress</v>
      </c>
      <c r="J925">
        <v>115</v>
      </c>
      <c r="K925">
        <v>9</v>
      </c>
      <c r="L925" t="s">
        <v>23</v>
      </c>
      <c r="M925" cm="1">
        <f t="array" ref="M925">_xlfn.IFS(
  TRIM(L925)="positive", 3,
  TRIM(L925)="neutral", 2,
  TRIM(L925)="negative", 1
)</f>
        <v>3</v>
      </c>
      <c r="N925" t="s">
        <v>39</v>
      </c>
      <c r="O925" t="s">
        <v>48</v>
      </c>
      <c r="P925" t="s">
        <v>20</v>
      </c>
    </row>
    <row r="926" spans="1:16" x14ac:dyDescent="0.3">
      <c r="A926">
        <v>1925</v>
      </c>
      <c r="B926" t="s">
        <v>1032</v>
      </c>
      <c r="C926" s="1">
        <v>45170.474999999999</v>
      </c>
      <c r="D926" t="s">
        <v>14</v>
      </c>
      <c r="E926" t="str">
        <f t="shared" si="14"/>
        <v>Not Backlog</v>
      </c>
      <c r="F926" t="s">
        <v>328</v>
      </c>
      <c r="G926" t="s">
        <v>34</v>
      </c>
      <c r="H926" t="s">
        <v>1588</v>
      </c>
      <c r="I926" t="str">
        <f>IF(Table2_1[[#This Row],[Order Status]]="Completed", IF(Table2_1[[#This Row],[Delays (min)]]&gt;10,"Delayed", "On Time"), IF(Table2_1[[#This Row],[Order Status]]="In Progress", IF(Table2_1[[#This Row],[Delays (min)]]&gt;10,"Delayed","In Progress"),""))</f>
        <v>Delayed</v>
      </c>
      <c r="J926">
        <v>198</v>
      </c>
      <c r="K926">
        <v>17</v>
      </c>
      <c r="L926" t="s">
        <v>23</v>
      </c>
      <c r="M926" cm="1">
        <f t="array" ref="M926">_xlfn.IFS(
  TRIM(L926)="positive", 3,
  TRIM(L926)="neutral", 2,
  TRIM(L926)="negative", 1
)</f>
        <v>3</v>
      </c>
      <c r="N926" t="s">
        <v>24</v>
      </c>
      <c r="O926" t="s">
        <v>1591</v>
      </c>
      <c r="P926" t="s">
        <v>20</v>
      </c>
    </row>
    <row r="927" spans="1:16" x14ac:dyDescent="0.3">
      <c r="A927">
        <v>1926</v>
      </c>
      <c r="B927" t="s">
        <v>1033</v>
      </c>
      <c r="C927" s="1">
        <v>45177.375</v>
      </c>
      <c r="D927" t="s">
        <v>37</v>
      </c>
      <c r="E927" t="str">
        <f t="shared" si="14"/>
        <v>Not Backlog</v>
      </c>
      <c r="F927" t="s">
        <v>92</v>
      </c>
      <c r="G927" t="s">
        <v>16</v>
      </c>
      <c r="H927" t="s">
        <v>1586</v>
      </c>
      <c r="I927" t="str">
        <f>IF(Table2_1[[#This Row],[Order Status]]="Completed", IF(Table2_1[[#This Row],[Delays (min)]]&gt;10,"Delayed", "On Time"), IF(Table2_1[[#This Row],[Order Status]]="In Progress", IF(Table2_1[[#This Row],[Delays (min)]]&gt;10,"Delayed","In Progress"),""))</f>
        <v>In Progress</v>
      </c>
      <c r="J927">
        <v>181</v>
      </c>
      <c r="K927">
        <v>7</v>
      </c>
      <c r="L927" t="s">
        <v>28</v>
      </c>
      <c r="M927" cm="1">
        <f t="array" ref="M927">_xlfn.IFS(
  TRIM(L927)="positive", 3,
  TRIM(L927)="neutral", 2,
  TRIM(L927)="negative", 1
)</f>
        <v>1</v>
      </c>
      <c r="N927" t="s">
        <v>43</v>
      </c>
      <c r="O927" t="s">
        <v>19</v>
      </c>
      <c r="P927" t="s">
        <v>40</v>
      </c>
    </row>
    <row r="928" spans="1:16" x14ac:dyDescent="0.3">
      <c r="A928">
        <v>1927</v>
      </c>
      <c r="B928" t="s">
        <v>1034</v>
      </c>
      <c r="C928" s="1">
        <v>45176.381249999999</v>
      </c>
      <c r="D928" t="s">
        <v>37</v>
      </c>
      <c r="E928" t="str">
        <f t="shared" si="14"/>
        <v>Backlog</v>
      </c>
      <c r="F928" t="s">
        <v>94</v>
      </c>
      <c r="G928" t="s">
        <v>16</v>
      </c>
      <c r="H928" t="s">
        <v>1589</v>
      </c>
      <c r="I928" t="str">
        <f>IF(Table2_1[[#This Row],[Order Status]]="Completed", IF(Table2_1[[#This Row],[Delays (min)]]&gt;10,"Delayed", "On Time"), IF(Table2_1[[#This Row],[Order Status]]="In Progress", IF(Table2_1[[#This Row],[Delays (min)]]&gt;10,"Delayed","In Progress"),""))</f>
        <v>Delayed</v>
      </c>
      <c r="J928">
        <v>72</v>
      </c>
      <c r="K928">
        <v>27</v>
      </c>
      <c r="L928" t="s">
        <v>23</v>
      </c>
      <c r="M928" cm="1">
        <f t="array" ref="M928">_xlfn.IFS(
  TRIM(L928)="positive", 3,
  TRIM(L928)="neutral", 2,
  TRIM(L928)="negative", 1
)</f>
        <v>3</v>
      </c>
      <c r="N928" t="s">
        <v>39</v>
      </c>
      <c r="O928" t="s">
        <v>48</v>
      </c>
      <c r="P928" t="s">
        <v>20</v>
      </c>
    </row>
    <row r="929" spans="1:16" x14ac:dyDescent="0.3">
      <c r="A929">
        <v>1928</v>
      </c>
      <c r="B929" t="s">
        <v>1035</v>
      </c>
      <c r="C929" s="1">
        <v>45173.390277777777</v>
      </c>
      <c r="D929" t="s">
        <v>14</v>
      </c>
      <c r="E929" t="str">
        <f t="shared" si="14"/>
        <v>Not Backlog</v>
      </c>
      <c r="F929" t="s">
        <v>436</v>
      </c>
      <c r="G929" t="s">
        <v>16</v>
      </c>
      <c r="H929" t="s">
        <v>1590</v>
      </c>
      <c r="I929" t="str">
        <f>IF(Table2_1[[#This Row],[Order Status]]="Completed", IF(Table2_1[[#This Row],[Delays (min)]]&gt;10,"Delayed", "On Time"), IF(Table2_1[[#This Row],[Order Status]]="In Progress", IF(Table2_1[[#This Row],[Delays (min)]]&gt;10,"Delayed","In Progress"),""))</f>
        <v>Delayed</v>
      </c>
      <c r="J929">
        <v>205</v>
      </c>
      <c r="K929">
        <v>14</v>
      </c>
      <c r="L929" t="s">
        <v>17</v>
      </c>
      <c r="M929" cm="1">
        <f t="array" ref="M929">_xlfn.IFS(
  TRIM(L929)="positive", 3,
  TRIM(L929)="neutral", 2,
  TRIM(L929)="negative", 1
)</f>
        <v>2</v>
      </c>
      <c r="N929" t="s">
        <v>31</v>
      </c>
      <c r="O929" t="s">
        <v>48</v>
      </c>
      <c r="P929" t="s">
        <v>40</v>
      </c>
    </row>
    <row r="930" spans="1:16" x14ac:dyDescent="0.3">
      <c r="A930">
        <v>1929</v>
      </c>
      <c r="B930" t="s">
        <v>1036</v>
      </c>
      <c r="C930" s="1">
        <v>45172.696527777778</v>
      </c>
      <c r="D930" t="s">
        <v>14</v>
      </c>
      <c r="E930" t="str">
        <f t="shared" si="14"/>
        <v>Not Backlog</v>
      </c>
      <c r="F930" t="s">
        <v>127</v>
      </c>
      <c r="G930" t="s">
        <v>34</v>
      </c>
      <c r="H930" t="s">
        <v>1587</v>
      </c>
      <c r="I930" t="str">
        <f>IF(Table2_1[[#This Row],[Order Status]]="Completed", IF(Table2_1[[#This Row],[Delays (min)]]&gt;10,"Delayed", "On Time"), IF(Table2_1[[#This Row],[Order Status]]="In Progress", IF(Table2_1[[#This Row],[Delays (min)]]&gt;10,"Delayed","In Progress"),""))</f>
        <v>Delayed</v>
      </c>
      <c r="J930">
        <v>95</v>
      </c>
      <c r="K930">
        <v>13</v>
      </c>
      <c r="L930" t="s">
        <v>28</v>
      </c>
      <c r="M930" cm="1">
        <f t="array" ref="M930">_xlfn.IFS(
  TRIM(L930)="positive", 3,
  TRIM(L930)="neutral", 2,
  TRIM(L930)="negative", 1
)</f>
        <v>1</v>
      </c>
      <c r="N930" t="s">
        <v>31</v>
      </c>
      <c r="O930" t="s">
        <v>1591</v>
      </c>
      <c r="P930" t="s">
        <v>40</v>
      </c>
    </row>
    <row r="931" spans="1:16" x14ac:dyDescent="0.3">
      <c r="A931">
        <v>1930</v>
      </c>
      <c r="B931" t="s">
        <v>1037</v>
      </c>
      <c r="C931" s="1">
        <v>45177.412499999999</v>
      </c>
      <c r="D931" t="s">
        <v>37</v>
      </c>
      <c r="E931" t="str">
        <f t="shared" si="14"/>
        <v>Backlog</v>
      </c>
      <c r="F931" t="s">
        <v>80</v>
      </c>
      <c r="G931" t="s">
        <v>34</v>
      </c>
      <c r="H931" t="s">
        <v>1590</v>
      </c>
      <c r="I931" t="str">
        <f>IF(Table2_1[[#This Row],[Order Status]]="Completed", IF(Table2_1[[#This Row],[Delays (min)]]&gt;10,"Delayed", "On Time"), IF(Table2_1[[#This Row],[Order Status]]="In Progress", IF(Table2_1[[#This Row],[Delays (min)]]&gt;10,"Delayed","In Progress"),""))</f>
        <v>Delayed</v>
      </c>
      <c r="J931">
        <v>232</v>
      </c>
      <c r="K931">
        <v>24</v>
      </c>
      <c r="L931" t="s">
        <v>28</v>
      </c>
      <c r="M931" cm="1">
        <f t="array" ref="M931">_xlfn.IFS(
  TRIM(L931)="positive", 3,
  TRIM(L931)="neutral", 2,
  TRIM(L931)="negative", 1
)</f>
        <v>1</v>
      </c>
      <c r="N931" t="s">
        <v>31</v>
      </c>
      <c r="O931" t="s">
        <v>19</v>
      </c>
      <c r="P931" t="s">
        <v>40</v>
      </c>
    </row>
    <row r="932" spans="1:16" x14ac:dyDescent="0.3">
      <c r="A932">
        <v>1931</v>
      </c>
      <c r="B932" t="s">
        <v>1038</v>
      </c>
      <c r="C932" s="1">
        <v>45174.624305555553</v>
      </c>
      <c r="D932" t="s">
        <v>14</v>
      </c>
      <c r="E932" t="str">
        <f t="shared" si="14"/>
        <v>Not Backlog</v>
      </c>
      <c r="F932" t="s">
        <v>50</v>
      </c>
      <c r="G932" t="s">
        <v>27</v>
      </c>
      <c r="H932" t="s">
        <v>1586</v>
      </c>
      <c r="I932" t="str">
        <f>IF(Table2_1[[#This Row],[Order Status]]="Completed", IF(Table2_1[[#This Row],[Delays (min)]]&gt;10,"Delayed", "On Time"), IF(Table2_1[[#This Row],[Order Status]]="In Progress", IF(Table2_1[[#This Row],[Delays (min)]]&gt;10,"Delayed","In Progress"),""))</f>
        <v>On Time</v>
      </c>
      <c r="J932">
        <v>196</v>
      </c>
      <c r="K932">
        <v>5</v>
      </c>
      <c r="L932" t="s">
        <v>28</v>
      </c>
      <c r="M932" cm="1">
        <f t="array" ref="M932">_xlfn.IFS(
  TRIM(L932)="positive", 3,
  TRIM(L932)="neutral", 2,
  TRIM(L932)="negative", 1
)</f>
        <v>1</v>
      </c>
      <c r="N932" t="s">
        <v>39</v>
      </c>
      <c r="O932" t="s">
        <v>1591</v>
      </c>
      <c r="P932" t="s">
        <v>35</v>
      </c>
    </row>
    <row r="933" spans="1:16" x14ac:dyDescent="0.3">
      <c r="A933">
        <v>1932</v>
      </c>
      <c r="B933" t="s">
        <v>1039</v>
      </c>
      <c r="C933" s="1">
        <v>45174.704861111109</v>
      </c>
      <c r="D933" t="s">
        <v>14</v>
      </c>
      <c r="E933" t="str">
        <f t="shared" si="14"/>
        <v>Not Backlog</v>
      </c>
      <c r="F933" t="s">
        <v>82</v>
      </c>
      <c r="G933" t="s">
        <v>16</v>
      </c>
      <c r="H933" t="s">
        <v>1586</v>
      </c>
      <c r="I933" t="str">
        <f>IF(Table2_1[[#This Row],[Order Status]]="Completed", IF(Table2_1[[#This Row],[Delays (min)]]&gt;10,"Delayed", "On Time"), IF(Table2_1[[#This Row],[Order Status]]="In Progress", IF(Table2_1[[#This Row],[Delays (min)]]&gt;10,"Delayed","In Progress"),""))</f>
        <v>Delayed</v>
      </c>
      <c r="J933">
        <v>168</v>
      </c>
      <c r="K933">
        <v>12</v>
      </c>
      <c r="L933" t="s">
        <v>28</v>
      </c>
      <c r="M933" cm="1">
        <f t="array" ref="M933">_xlfn.IFS(
  TRIM(L933)="positive", 3,
  TRIM(L933)="neutral", 2,
  TRIM(L933)="negative", 1
)</f>
        <v>1</v>
      </c>
      <c r="N933" t="s">
        <v>24</v>
      </c>
      <c r="O933" t="s">
        <v>1591</v>
      </c>
      <c r="P933" t="s">
        <v>40</v>
      </c>
    </row>
    <row r="934" spans="1:16" x14ac:dyDescent="0.3">
      <c r="A934">
        <v>1933</v>
      </c>
      <c r="B934" t="s">
        <v>1040</v>
      </c>
      <c r="C934" s="1">
        <v>45173.604166666664</v>
      </c>
      <c r="D934" t="s">
        <v>37</v>
      </c>
      <c r="E934" t="str">
        <f t="shared" si="14"/>
        <v>Backlog</v>
      </c>
      <c r="F934" t="s">
        <v>138</v>
      </c>
      <c r="G934" t="s">
        <v>16</v>
      </c>
      <c r="H934" t="s">
        <v>1590</v>
      </c>
      <c r="I934" t="str">
        <f>IF(Table2_1[[#This Row],[Order Status]]="Completed", IF(Table2_1[[#This Row],[Delays (min)]]&gt;10,"Delayed", "On Time"), IF(Table2_1[[#This Row],[Order Status]]="In Progress", IF(Table2_1[[#This Row],[Delays (min)]]&gt;10,"Delayed","In Progress"),""))</f>
        <v>Delayed</v>
      </c>
      <c r="J934">
        <v>85</v>
      </c>
      <c r="K934">
        <v>22</v>
      </c>
      <c r="L934" t="s">
        <v>17</v>
      </c>
      <c r="M934" cm="1">
        <f t="array" ref="M934">_xlfn.IFS(
  TRIM(L934)="positive", 3,
  TRIM(L934)="neutral", 2,
  TRIM(L934)="negative", 1
)</f>
        <v>2</v>
      </c>
      <c r="N934" t="s">
        <v>18</v>
      </c>
      <c r="O934" t="s">
        <v>19</v>
      </c>
      <c r="P934" t="s">
        <v>35</v>
      </c>
    </row>
    <row r="935" spans="1:16" x14ac:dyDescent="0.3">
      <c r="A935">
        <v>1934</v>
      </c>
      <c r="B935" t="s">
        <v>1041</v>
      </c>
      <c r="C935" s="1">
        <v>45174.561111111114</v>
      </c>
      <c r="D935" t="s">
        <v>14</v>
      </c>
      <c r="E935" t="str">
        <f t="shared" si="14"/>
        <v>Not Backlog</v>
      </c>
      <c r="F935" t="s">
        <v>101</v>
      </c>
      <c r="G935" t="s">
        <v>16</v>
      </c>
      <c r="H935" t="s">
        <v>1587</v>
      </c>
      <c r="I935" t="str">
        <f>IF(Table2_1[[#This Row],[Order Status]]="Completed", IF(Table2_1[[#This Row],[Delays (min)]]&gt;10,"Delayed", "On Time"), IF(Table2_1[[#This Row],[Order Status]]="In Progress", IF(Table2_1[[#This Row],[Delays (min)]]&gt;10,"Delayed","In Progress"),""))</f>
        <v>Delayed</v>
      </c>
      <c r="J935">
        <v>206</v>
      </c>
      <c r="K935">
        <v>13</v>
      </c>
      <c r="L935" t="s">
        <v>28</v>
      </c>
      <c r="M935" cm="1">
        <f t="array" ref="M935">_xlfn.IFS(
  TRIM(L935)="positive", 3,
  TRIM(L935)="neutral", 2,
  TRIM(L935)="negative", 1
)</f>
        <v>1</v>
      </c>
      <c r="N935" t="s">
        <v>18</v>
      </c>
      <c r="O935" t="s">
        <v>48</v>
      </c>
      <c r="P935" t="s">
        <v>40</v>
      </c>
    </row>
    <row r="936" spans="1:16" x14ac:dyDescent="0.3">
      <c r="A936">
        <v>1935</v>
      </c>
      <c r="B936" t="s">
        <v>1042</v>
      </c>
      <c r="C936" s="1">
        <v>45173.42291666667</v>
      </c>
      <c r="D936" t="s">
        <v>14</v>
      </c>
      <c r="E936" t="str">
        <f t="shared" si="14"/>
        <v>Not Backlog</v>
      </c>
      <c r="F936" t="s">
        <v>192</v>
      </c>
      <c r="G936" t="s">
        <v>16</v>
      </c>
      <c r="H936" t="s">
        <v>1590</v>
      </c>
      <c r="I936" t="str">
        <f>IF(Table2_1[[#This Row],[Order Status]]="Completed", IF(Table2_1[[#This Row],[Delays (min)]]&gt;10,"Delayed", "On Time"), IF(Table2_1[[#This Row],[Order Status]]="In Progress", IF(Table2_1[[#This Row],[Delays (min)]]&gt;10,"Delayed","In Progress"),""))</f>
        <v>Delayed</v>
      </c>
      <c r="J936">
        <v>188</v>
      </c>
      <c r="K936">
        <v>15</v>
      </c>
      <c r="L936" t="s">
        <v>17</v>
      </c>
      <c r="M936" cm="1">
        <f t="array" ref="M936">_xlfn.IFS(
  TRIM(L936)="positive", 3,
  TRIM(L936)="neutral", 2,
  TRIM(L936)="negative", 1
)</f>
        <v>2</v>
      </c>
      <c r="N936" t="s">
        <v>18</v>
      </c>
      <c r="O936" t="s">
        <v>1591</v>
      </c>
      <c r="P936" t="s">
        <v>20</v>
      </c>
    </row>
    <row r="937" spans="1:16" x14ac:dyDescent="0.3">
      <c r="A937">
        <v>1936</v>
      </c>
      <c r="B937" t="s">
        <v>1043</v>
      </c>
      <c r="C937" s="1">
        <v>45172.488888888889</v>
      </c>
      <c r="D937" t="s">
        <v>14</v>
      </c>
      <c r="E937" t="str">
        <f t="shared" si="14"/>
        <v>Not Backlog</v>
      </c>
      <c r="F937" t="s">
        <v>188</v>
      </c>
      <c r="G937" t="s">
        <v>34</v>
      </c>
      <c r="H937" t="s">
        <v>1589</v>
      </c>
      <c r="I937" t="str">
        <f>IF(Table2_1[[#This Row],[Order Status]]="Completed", IF(Table2_1[[#This Row],[Delays (min)]]&gt;10,"Delayed", "On Time"), IF(Table2_1[[#This Row],[Order Status]]="In Progress", IF(Table2_1[[#This Row],[Delays (min)]]&gt;10,"Delayed","In Progress"),""))</f>
        <v>Delayed</v>
      </c>
      <c r="J937">
        <v>173</v>
      </c>
      <c r="K937">
        <v>19</v>
      </c>
      <c r="L937" t="s">
        <v>23</v>
      </c>
      <c r="M937" cm="1">
        <f t="array" ref="M937">_xlfn.IFS(
  TRIM(L937)="positive", 3,
  TRIM(L937)="neutral", 2,
  TRIM(L937)="negative", 1
)</f>
        <v>3</v>
      </c>
      <c r="N937" t="s">
        <v>31</v>
      </c>
      <c r="O937" t="s">
        <v>1591</v>
      </c>
      <c r="P937" t="s">
        <v>40</v>
      </c>
    </row>
    <row r="938" spans="1:16" x14ac:dyDescent="0.3">
      <c r="A938">
        <v>1937</v>
      </c>
      <c r="B938" t="s">
        <v>570</v>
      </c>
      <c r="C938" s="1">
        <v>45170.423611111109</v>
      </c>
      <c r="D938" t="s">
        <v>37</v>
      </c>
      <c r="E938" t="str">
        <f t="shared" si="14"/>
        <v>Not Backlog</v>
      </c>
      <c r="F938" t="s">
        <v>350</v>
      </c>
      <c r="G938" t="s">
        <v>16</v>
      </c>
      <c r="H938" t="s">
        <v>1589</v>
      </c>
      <c r="I938" t="str">
        <f>IF(Table2_1[[#This Row],[Order Status]]="Completed", IF(Table2_1[[#This Row],[Delays (min)]]&gt;10,"Delayed", "On Time"), IF(Table2_1[[#This Row],[Order Status]]="In Progress", IF(Table2_1[[#This Row],[Delays (min)]]&gt;10,"Delayed","In Progress"),""))</f>
        <v>In Progress</v>
      </c>
      <c r="J938">
        <v>222</v>
      </c>
      <c r="K938">
        <v>7</v>
      </c>
      <c r="L938" t="s">
        <v>17</v>
      </c>
      <c r="M938" cm="1">
        <f t="array" ref="M938">_xlfn.IFS(
  TRIM(L938)="positive", 3,
  TRIM(L938)="neutral", 2,
  TRIM(L938)="negative", 1
)</f>
        <v>2</v>
      </c>
      <c r="N938" t="s">
        <v>24</v>
      </c>
      <c r="O938" t="s">
        <v>19</v>
      </c>
      <c r="P938" t="s">
        <v>35</v>
      </c>
    </row>
    <row r="939" spans="1:16" x14ac:dyDescent="0.3">
      <c r="A939">
        <v>1938</v>
      </c>
      <c r="B939" t="s">
        <v>1044</v>
      </c>
      <c r="C939" s="1">
        <v>45174.408333333333</v>
      </c>
      <c r="D939" t="s">
        <v>37</v>
      </c>
      <c r="E939" t="str">
        <f t="shared" si="14"/>
        <v>Backlog</v>
      </c>
      <c r="F939" t="s">
        <v>101</v>
      </c>
      <c r="G939" t="s">
        <v>34</v>
      </c>
      <c r="H939" t="s">
        <v>1586</v>
      </c>
      <c r="I939" t="str">
        <f>IF(Table2_1[[#This Row],[Order Status]]="Completed", IF(Table2_1[[#This Row],[Delays (min)]]&gt;10,"Delayed", "On Time"), IF(Table2_1[[#This Row],[Order Status]]="In Progress", IF(Table2_1[[#This Row],[Delays (min)]]&gt;10,"Delayed","In Progress"),""))</f>
        <v>Delayed</v>
      </c>
      <c r="J939">
        <v>73</v>
      </c>
      <c r="K939">
        <v>21</v>
      </c>
      <c r="L939" t="s">
        <v>17</v>
      </c>
      <c r="M939" cm="1">
        <f t="array" ref="M939">_xlfn.IFS(
  TRIM(L939)="positive", 3,
  TRIM(L939)="neutral", 2,
  TRIM(L939)="negative", 1
)</f>
        <v>2</v>
      </c>
      <c r="N939" t="s">
        <v>31</v>
      </c>
      <c r="O939" t="s">
        <v>48</v>
      </c>
      <c r="P939" t="s">
        <v>20</v>
      </c>
    </row>
    <row r="940" spans="1:16" x14ac:dyDescent="0.3">
      <c r="A940">
        <v>1939</v>
      </c>
      <c r="B940" t="s">
        <v>1045</v>
      </c>
      <c r="C940" s="1">
        <v>45175.506249999999</v>
      </c>
      <c r="D940" t="s">
        <v>14</v>
      </c>
      <c r="E940" t="str">
        <f t="shared" si="14"/>
        <v>Not Backlog</v>
      </c>
      <c r="F940" t="s">
        <v>130</v>
      </c>
      <c r="G940" t="s">
        <v>27</v>
      </c>
      <c r="H940" t="s">
        <v>1587</v>
      </c>
      <c r="I940" t="str">
        <f>IF(Table2_1[[#This Row],[Order Status]]="Completed", IF(Table2_1[[#This Row],[Delays (min)]]&gt;10,"Delayed", "On Time"), IF(Table2_1[[#This Row],[Order Status]]="In Progress", IF(Table2_1[[#This Row],[Delays (min)]]&gt;10,"Delayed","In Progress"),""))</f>
        <v>Delayed</v>
      </c>
      <c r="J940">
        <v>187</v>
      </c>
      <c r="K940">
        <v>22</v>
      </c>
      <c r="L940" t="s">
        <v>17</v>
      </c>
      <c r="M940" cm="1">
        <f t="array" ref="M940">_xlfn.IFS(
  TRIM(L940)="positive", 3,
  TRIM(L940)="neutral", 2,
  TRIM(L940)="negative", 1
)</f>
        <v>2</v>
      </c>
      <c r="N940" t="s">
        <v>18</v>
      </c>
      <c r="O940" t="s">
        <v>19</v>
      </c>
      <c r="P940" t="s">
        <v>35</v>
      </c>
    </row>
    <row r="941" spans="1:16" x14ac:dyDescent="0.3">
      <c r="A941">
        <v>1940</v>
      </c>
      <c r="B941" t="s">
        <v>1046</v>
      </c>
      <c r="C941" s="1">
        <v>45172.695833333331</v>
      </c>
      <c r="D941" t="s">
        <v>37</v>
      </c>
      <c r="E941" t="str">
        <f t="shared" si="14"/>
        <v>Backlog</v>
      </c>
      <c r="F941" t="s">
        <v>299</v>
      </c>
      <c r="G941" t="s">
        <v>16</v>
      </c>
      <c r="H941" t="s">
        <v>1587</v>
      </c>
      <c r="I941" t="str">
        <f>IF(Table2_1[[#This Row],[Order Status]]="Completed", IF(Table2_1[[#This Row],[Delays (min)]]&gt;10,"Delayed", "On Time"), IF(Table2_1[[#This Row],[Order Status]]="In Progress", IF(Table2_1[[#This Row],[Delays (min)]]&gt;10,"Delayed","In Progress"),""))</f>
        <v>Delayed</v>
      </c>
      <c r="J941">
        <v>143</v>
      </c>
      <c r="K941">
        <v>23</v>
      </c>
      <c r="L941" t="s">
        <v>23</v>
      </c>
      <c r="M941" cm="1">
        <f t="array" ref="M941">_xlfn.IFS(
  TRIM(L941)="positive", 3,
  TRIM(L941)="neutral", 2,
  TRIM(L941)="negative", 1
)</f>
        <v>3</v>
      </c>
      <c r="N941" t="s">
        <v>18</v>
      </c>
      <c r="O941" t="s">
        <v>48</v>
      </c>
      <c r="P941" t="s">
        <v>40</v>
      </c>
    </row>
    <row r="942" spans="1:16" x14ac:dyDescent="0.3">
      <c r="A942">
        <v>1941</v>
      </c>
      <c r="B942" t="s">
        <v>1047</v>
      </c>
      <c r="C942" s="1">
        <v>45175.424305555556</v>
      </c>
      <c r="D942" t="s">
        <v>14</v>
      </c>
      <c r="E942" t="str">
        <f t="shared" si="14"/>
        <v>Not Backlog</v>
      </c>
      <c r="F942" t="s">
        <v>210</v>
      </c>
      <c r="G942" t="s">
        <v>34</v>
      </c>
      <c r="H942" t="s">
        <v>1589</v>
      </c>
      <c r="I942" t="str">
        <f>IF(Table2_1[[#This Row],[Order Status]]="Completed", IF(Table2_1[[#This Row],[Delays (min)]]&gt;10,"Delayed", "On Time"), IF(Table2_1[[#This Row],[Order Status]]="In Progress", IF(Table2_1[[#This Row],[Delays (min)]]&gt;10,"Delayed","In Progress"),""))</f>
        <v>Delayed</v>
      </c>
      <c r="J942">
        <v>115</v>
      </c>
      <c r="K942">
        <v>16</v>
      </c>
      <c r="L942" t="s">
        <v>23</v>
      </c>
      <c r="M942" cm="1">
        <f t="array" ref="M942">_xlfn.IFS(
  TRIM(L942)="positive", 3,
  TRIM(L942)="neutral", 2,
  TRIM(L942)="negative", 1
)</f>
        <v>3</v>
      </c>
      <c r="N942" t="s">
        <v>31</v>
      </c>
      <c r="O942" t="s">
        <v>19</v>
      </c>
      <c r="P942" t="s">
        <v>40</v>
      </c>
    </row>
    <row r="943" spans="1:16" x14ac:dyDescent="0.3">
      <c r="A943">
        <v>1942</v>
      </c>
      <c r="B943" t="s">
        <v>1048</v>
      </c>
      <c r="C943" s="1">
        <v>45176.585416666669</v>
      </c>
      <c r="D943" t="s">
        <v>14</v>
      </c>
      <c r="E943" t="str">
        <f t="shared" si="14"/>
        <v>Not Backlog</v>
      </c>
      <c r="F943" t="s">
        <v>161</v>
      </c>
      <c r="G943" t="s">
        <v>27</v>
      </c>
      <c r="H943" t="s">
        <v>1589</v>
      </c>
      <c r="I943" t="str">
        <f>IF(Table2_1[[#This Row],[Order Status]]="Completed", IF(Table2_1[[#This Row],[Delays (min)]]&gt;10,"Delayed", "On Time"), IF(Table2_1[[#This Row],[Order Status]]="In Progress", IF(Table2_1[[#This Row],[Delays (min)]]&gt;10,"Delayed","In Progress"),""))</f>
        <v>On Time</v>
      </c>
      <c r="J943">
        <v>161</v>
      </c>
      <c r="K943">
        <v>6</v>
      </c>
      <c r="L943" t="s">
        <v>17</v>
      </c>
      <c r="M943" cm="1">
        <f t="array" ref="M943">_xlfn.IFS(
  TRIM(L943)="positive", 3,
  TRIM(L943)="neutral", 2,
  TRIM(L943)="negative", 1
)</f>
        <v>2</v>
      </c>
      <c r="N943" t="s">
        <v>31</v>
      </c>
      <c r="O943" t="s">
        <v>48</v>
      </c>
      <c r="P943" t="s">
        <v>20</v>
      </c>
    </row>
    <row r="944" spans="1:16" x14ac:dyDescent="0.3">
      <c r="A944">
        <v>1943</v>
      </c>
      <c r="B944" t="s">
        <v>1049</v>
      </c>
      <c r="C944" s="1">
        <v>45175.452777777777</v>
      </c>
      <c r="D944" t="s">
        <v>14</v>
      </c>
      <c r="E944" t="str">
        <f t="shared" si="14"/>
        <v>Not Backlog</v>
      </c>
      <c r="F944" t="s">
        <v>146</v>
      </c>
      <c r="G944" t="s">
        <v>27</v>
      </c>
      <c r="H944" t="s">
        <v>1586</v>
      </c>
      <c r="I944" t="str">
        <f>IF(Table2_1[[#This Row],[Order Status]]="Completed", IF(Table2_1[[#This Row],[Delays (min)]]&gt;10,"Delayed", "On Time"), IF(Table2_1[[#This Row],[Order Status]]="In Progress", IF(Table2_1[[#This Row],[Delays (min)]]&gt;10,"Delayed","In Progress"),""))</f>
        <v>Delayed</v>
      </c>
      <c r="J944">
        <v>200</v>
      </c>
      <c r="K944">
        <v>21</v>
      </c>
      <c r="L944" t="s">
        <v>28</v>
      </c>
      <c r="M944" cm="1">
        <f t="array" ref="M944">_xlfn.IFS(
  TRIM(L944)="positive", 3,
  TRIM(L944)="neutral", 2,
  TRIM(L944)="negative", 1
)</f>
        <v>1</v>
      </c>
      <c r="N944" t="s">
        <v>39</v>
      </c>
      <c r="O944" t="s">
        <v>19</v>
      </c>
      <c r="P944" t="s">
        <v>40</v>
      </c>
    </row>
    <row r="945" spans="1:16" x14ac:dyDescent="0.3">
      <c r="A945">
        <v>1944</v>
      </c>
      <c r="B945" t="s">
        <v>1050</v>
      </c>
      <c r="C945" s="1">
        <v>45170.474305555559</v>
      </c>
      <c r="D945" t="s">
        <v>37</v>
      </c>
      <c r="E945" t="str">
        <f t="shared" si="14"/>
        <v>Backlog</v>
      </c>
      <c r="F945" t="s">
        <v>94</v>
      </c>
      <c r="G945" t="s">
        <v>34</v>
      </c>
      <c r="H945" t="s">
        <v>1586</v>
      </c>
      <c r="I945" t="str">
        <f>IF(Table2_1[[#This Row],[Order Status]]="Completed", IF(Table2_1[[#This Row],[Delays (min)]]&gt;10,"Delayed", "On Time"), IF(Table2_1[[#This Row],[Order Status]]="In Progress", IF(Table2_1[[#This Row],[Delays (min)]]&gt;10,"Delayed","In Progress"),""))</f>
        <v>Delayed</v>
      </c>
      <c r="J945">
        <v>91</v>
      </c>
      <c r="K945">
        <v>19</v>
      </c>
      <c r="L945" t="s">
        <v>28</v>
      </c>
      <c r="M945" cm="1">
        <f t="array" ref="M945">_xlfn.IFS(
  TRIM(L945)="positive", 3,
  TRIM(L945)="neutral", 2,
  TRIM(L945)="negative", 1
)</f>
        <v>1</v>
      </c>
      <c r="N945" t="s">
        <v>31</v>
      </c>
      <c r="O945" t="s">
        <v>19</v>
      </c>
      <c r="P945" t="s">
        <v>20</v>
      </c>
    </row>
    <row r="946" spans="1:16" x14ac:dyDescent="0.3">
      <c r="A946">
        <v>1945</v>
      </c>
      <c r="B946" t="s">
        <v>1051</v>
      </c>
      <c r="C946" s="1">
        <v>45177.59375</v>
      </c>
      <c r="D946" t="s">
        <v>37</v>
      </c>
      <c r="E946" t="str">
        <f t="shared" si="14"/>
        <v>Backlog</v>
      </c>
      <c r="F946" t="s">
        <v>244</v>
      </c>
      <c r="G946" t="s">
        <v>34</v>
      </c>
      <c r="H946" t="s">
        <v>1588</v>
      </c>
      <c r="I946" t="str">
        <f>IF(Table2_1[[#This Row],[Order Status]]="Completed", IF(Table2_1[[#This Row],[Delays (min)]]&gt;10,"Delayed", "On Time"), IF(Table2_1[[#This Row],[Order Status]]="In Progress", IF(Table2_1[[#This Row],[Delays (min)]]&gt;10,"Delayed","In Progress"),""))</f>
        <v>Delayed</v>
      </c>
      <c r="J946">
        <v>177</v>
      </c>
      <c r="K946">
        <v>17</v>
      </c>
      <c r="L946" t="s">
        <v>28</v>
      </c>
      <c r="M946" cm="1">
        <f t="array" ref="M946">_xlfn.IFS(
  TRIM(L946)="positive", 3,
  TRIM(L946)="neutral", 2,
  TRIM(L946)="negative", 1
)</f>
        <v>1</v>
      </c>
      <c r="N946" t="s">
        <v>43</v>
      </c>
      <c r="O946" t="s">
        <v>48</v>
      </c>
      <c r="P946" t="s">
        <v>20</v>
      </c>
    </row>
    <row r="947" spans="1:16" x14ac:dyDescent="0.3">
      <c r="A947">
        <v>1946</v>
      </c>
      <c r="B947" t="s">
        <v>1052</v>
      </c>
      <c r="C947" s="1">
        <v>45171.461111111108</v>
      </c>
      <c r="D947" t="s">
        <v>14</v>
      </c>
      <c r="E947" t="str">
        <f t="shared" si="14"/>
        <v>Not Backlog</v>
      </c>
      <c r="F947" t="s">
        <v>398</v>
      </c>
      <c r="G947" t="s">
        <v>34</v>
      </c>
      <c r="H947" t="s">
        <v>1588</v>
      </c>
      <c r="I947" t="str">
        <f>IF(Table2_1[[#This Row],[Order Status]]="Completed", IF(Table2_1[[#This Row],[Delays (min)]]&gt;10,"Delayed", "On Time"), IF(Table2_1[[#This Row],[Order Status]]="In Progress", IF(Table2_1[[#This Row],[Delays (min)]]&gt;10,"Delayed","In Progress"),""))</f>
        <v>Delayed</v>
      </c>
      <c r="J947">
        <v>128</v>
      </c>
      <c r="K947">
        <v>13</v>
      </c>
      <c r="L947" t="s">
        <v>28</v>
      </c>
      <c r="M947" cm="1">
        <f t="array" ref="M947">_xlfn.IFS(
  TRIM(L947)="positive", 3,
  TRIM(L947)="neutral", 2,
  TRIM(L947)="negative", 1
)</f>
        <v>1</v>
      </c>
      <c r="N947" t="s">
        <v>39</v>
      </c>
      <c r="O947" t="s">
        <v>48</v>
      </c>
      <c r="P947" t="s">
        <v>35</v>
      </c>
    </row>
    <row r="948" spans="1:16" x14ac:dyDescent="0.3">
      <c r="A948">
        <v>1947</v>
      </c>
      <c r="B948" t="s">
        <v>1053</v>
      </c>
      <c r="C948" s="1">
        <v>45174.668749999997</v>
      </c>
      <c r="D948" t="s">
        <v>37</v>
      </c>
      <c r="E948" t="str">
        <f t="shared" si="14"/>
        <v>Backlog</v>
      </c>
      <c r="F948" t="s">
        <v>244</v>
      </c>
      <c r="G948" t="s">
        <v>27</v>
      </c>
      <c r="H948" t="s">
        <v>1587</v>
      </c>
      <c r="I948" t="str">
        <f>IF(Table2_1[[#This Row],[Order Status]]="Completed", IF(Table2_1[[#This Row],[Delays (min)]]&gt;10,"Delayed", "On Time"), IF(Table2_1[[#This Row],[Order Status]]="In Progress", IF(Table2_1[[#This Row],[Delays (min)]]&gt;10,"Delayed","In Progress"),""))</f>
        <v>Delayed</v>
      </c>
      <c r="J948">
        <v>109</v>
      </c>
      <c r="K948">
        <v>12</v>
      </c>
      <c r="L948" t="s">
        <v>17</v>
      </c>
      <c r="M948" cm="1">
        <f t="array" ref="M948">_xlfn.IFS(
  TRIM(L948)="positive", 3,
  TRIM(L948)="neutral", 2,
  TRIM(L948)="negative", 1
)</f>
        <v>2</v>
      </c>
      <c r="N948" t="s">
        <v>43</v>
      </c>
      <c r="O948" t="s">
        <v>48</v>
      </c>
      <c r="P948" t="s">
        <v>40</v>
      </c>
    </row>
    <row r="949" spans="1:16" x14ac:dyDescent="0.3">
      <c r="A949">
        <v>1948</v>
      </c>
      <c r="B949" t="s">
        <v>1054</v>
      </c>
      <c r="C949" s="1">
        <v>45177.613194444442</v>
      </c>
      <c r="D949" t="s">
        <v>37</v>
      </c>
      <c r="E949" t="str">
        <f t="shared" si="14"/>
        <v>Backlog</v>
      </c>
      <c r="F949" t="s">
        <v>240</v>
      </c>
      <c r="G949" t="s">
        <v>34</v>
      </c>
      <c r="H949" t="s">
        <v>1588</v>
      </c>
      <c r="I949" t="str">
        <f>IF(Table2_1[[#This Row],[Order Status]]="Completed", IF(Table2_1[[#This Row],[Delays (min)]]&gt;10,"Delayed", "On Time"), IF(Table2_1[[#This Row],[Order Status]]="In Progress", IF(Table2_1[[#This Row],[Delays (min)]]&gt;10,"Delayed","In Progress"),""))</f>
        <v>Delayed</v>
      </c>
      <c r="J949">
        <v>120</v>
      </c>
      <c r="K949">
        <v>16</v>
      </c>
      <c r="L949" t="s">
        <v>28</v>
      </c>
      <c r="M949" cm="1">
        <f t="array" ref="M949">_xlfn.IFS(
  TRIM(L949)="positive", 3,
  TRIM(L949)="neutral", 2,
  TRIM(L949)="negative", 1
)</f>
        <v>1</v>
      </c>
      <c r="N949" t="s">
        <v>24</v>
      </c>
      <c r="O949" t="s">
        <v>48</v>
      </c>
      <c r="P949" t="s">
        <v>35</v>
      </c>
    </row>
    <row r="950" spans="1:16" x14ac:dyDescent="0.3">
      <c r="A950">
        <v>1949</v>
      </c>
      <c r="B950" t="s">
        <v>1055</v>
      </c>
      <c r="C950" s="1">
        <v>45173.504166666666</v>
      </c>
      <c r="D950" t="s">
        <v>37</v>
      </c>
      <c r="E950" t="str">
        <f t="shared" si="14"/>
        <v>Backlog</v>
      </c>
      <c r="F950" t="s">
        <v>38</v>
      </c>
      <c r="G950" t="s">
        <v>16</v>
      </c>
      <c r="H950" t="s">
        <v>1586</v>
      </c>
      <c r="I950" t="str">
        <f>IF(Table2_1[[#This Row],[Order Status]]="Completed", IF(Table2_1[[#This Row],[Delays (min)]]&gt;10,"Delayed", "On Time"), IF(Table2_1[[#This Row],[Order Status]]="In Progress", IF(Table2_1[[#This Row],[Delays (min)]]&gt;10,"Delayed","In Progress"),""))</f>
        <v>Delayed</v>
      </c>
      <c r="J950">
        <v>233</v>
      </c>
      <c r="K950">
        <v>24</v>
      </c>
      <c r="L950" t="s">
        <v>23</v>
      </c>
      <c r="M950" cm="1">
        <f t="array" ref="M950">_xlfn.IFS(
  TRIM(L950)="positive", 3,
  TRIM(L950)="neutral", 2,
  TRIM(L950)="negative", 1
)</f>
        <v>3</v>
      </c>
      <c r="N950" t="s">
        <v>39</v>
      </c>
      <c r="O950" t="s">
        <v>48</v>
      </c>
      <c r="P950" t="s">
        <v>20</v>
      </c>
    </row>
    <row r="951" spans="1:16" x14ac:dyDescent="0.3">
      <c r="A951">
        <v>1950</v>
      </c>
      <c r="B951" t="s">
        <v>1056</v>
      </c>
      <c r="C951" s="1">
        <v>45175.354861111111</v>
      </c>
      <c r="D951" t="s">
        <v>14</v>
      </c>
      <c r="E951" t="str">
        <f t="shared" si="14"/>
        <v>Not Backlog</v>
      </c>
      <c r="F951" t="s">
        <v>365</v>
      </c>
      <c r="G951" t="s">
        <v>16</v>
      </c>
      <c r="H951" t="s">
        <v>1590</v>
      </c>
      <c r="I951" t="str">
        <f>IF(Table2_1[[#This Row],[Order Status]]="Completed", IF(Table2_1[[#This Row],[Delays (min)]]&gt;10,"Delayed", "On Time"), IF(Table2_1[[#This Row],[Order Status]]="In Progress", IF(Table2_1[[#This Row],[Delays (min)]]&gt;10,"Delayed","In Progress"),""))</f>
        <v>Delayed</v>
      </c>
      <c r="J951">
        <v>65</v>
      </c>
      <c r="K951">
        <v>20</v>
      </c>
      <c r="L951" t="s">
        <v>28</v>
      </c>
      <c r="M951" cm="1">
        <f t="array" ref="M951">_xlfn.IFS(
  TRIM(L951)="positive", 3,
  TRIM(L951)="neutral", 2,
  TRIM(L951)="negative", 1
)</f>
        <v>1</v>
      </c>
      <c r="N951" t="s">
        <v>43</v>
      </c>
      <c r="O951" t="s">
        <v>19</v>
      </c>
      <c r="P951" t="s">
        <v>40</v>
      </c>
    </row>
    <row r="952" spans="1:16" x14ac:dyDescent="0.3">
      <c r="A952">
        <v>1951</v>
      </c>
      <c r="B952" t="s">
        <v>1057</v>
      </c>
      <c r="C952" s="1">
        <v>45174.495833333334</v>
      </c>
      <c r="D952" t="s">
        <v>14</v>
      </c>
      <c r="E952" t="str">
        <f t="shared" si="14"/>
        <v>Not Backlog</v>
      </c>
      <c r="F952" t="s">
        <v>153</v>
      </c>
      <c r="G952" t="s">
        <v>16</v>
      </c>
      <c r="H952" t="s">
        <v>1587</v>
      </c>
      <c r="I952" t="str">
        <f>IF(Table2_1[[#This Row],[Order Status]]="Completed", IF(Table2_1[[#This Row],[Delays (min)]]&gt;10,"Delayed", "On Time"), IF(Table2_1[[#This Row],[Order Status]]="In Progress", IF(Table2_1[[#This Row],[Delays (min)]]&gt;10,"Delayed","In Progress"),""))</f>
        <v>Delayed</v>
      </c>
      <c r="J952">
        <v>207</v>
      </c>
      <c r="K952">
        <v>19</v>
      </c>
      <c r="L952" t="s">
        <v>17</v>
      </c>
      <c r="M952" cm="1">
        <f t="array" ref="M952">_xlfn.IFS(
  TRIM(L952)="positive", 3,
  TRIM(L952)="neutral", 2,
  TRIM(L952)="negative", 1
)</f>
        <v>2</v>
      </c>
      <c r="N952" t="s">
        <v>18</v>
      </c>
      <c r="O952" t="s">
        <v>1591</v>
      </c>
      <c r="P952" t="s">
        <v>40</v>
      </c>
    </row>
    <row r="953" spans="1:16" x14ac:dyDescent="0.3">
      <c r="A953">
        <v>1952</v>
      </c>
      <c r="B953" t="s">
        <v>1058</v>
      </c>
      <c r="C953" s="1">
        <v>45175.40347222222</v>
      </c>
      <c r="D953" t="s">
        <v>37</v>
      </c>
      <c r="E953" t="str">
        <f t="shared" si="14"/>
        <v>Backlog</v>
      </c>
      <c r="F953" t="s">
        <v>47</v>
      </c>
      <c r="G953" t="s">
        <v>16</v>
      </c>
      <c r="H953" t="s">
        <v>1586</v>
      </c>
      <c r="I953" t="str">
        <f>IF(Table2_1[[#This Row],[Order Status]]="Completed", IF(Table2_1[[#This Row],[Delays (min)]]&gt;10,"Delayed", "On Time"), IF(Table2_1[[#This Row],[Order Status]]="In Progress", IF(Table2_1[[#This Row],[Delays (min)]]&gt;10,"Delayed","In Progress"),""))</f>
        <v>Delayed</v>
      </c>
      <c r="J953">
        <v>172</v>
      </c>
      <c r="K953">
        <v>24</v>
      </c>
      <c r="L953" t="s">
        <v>23</v>
      </c>
      <c r="M953" cm="1">
        <f t="array" ref="M953">_xlfn.IFS(
  TRIM(L953)="positive", 3,
  TRIM(L953)="neutral", 2,
  TRIM(L953)="negative", 1
)</f>
        <v>3</v>
      </c>
      <c r="N953" t="s">
        <v>31</v>
      </c>
      <c r="O953" t="s">
        <v>19</v>
      </c>
      <c r="P953" t="s">
        <v>40</v>
      </c>
    </row>
    <row r="954" spans="1:16" x14ac:dyDescent="0.3">
      <c r="A954">
        <v>1953</v>
      </c>
      <c r="B954" t="s">
        <v>1059</v>
      </c>
      <c r="C954" s="1">
        <v>45171.416666666664</v>
      </c>
      <c r="D954" t="s">
        <v>14</v>
      </c>
      <c r="E954" t="str">
        <f t="shared" si="14"/>
        <v>Not Backlog</v>
      </c>
      <c r="F954" t="s">
        <v>229</v>
      </c>
      <c r="G954" t="s">
        <v>16</v>
      </c>
      <c r="H954" t="s">
        <v>1589</v>
      </c>
      <c r="I954" t="str">
        <f>IF(Table2_1[[#This Row],[Order Status]]="Completed", IF(Table2_1[[#This Row],[Delays (min)]]&gt;10,"Delayed", "On Time"), IF(Table2_1[[#This Row],[Order Status]]="In Progress", IF(Table2_1[[#This Row],[Delays (min)]]&gt;10,"Delayed","In Progress"),""))</f>
        <v>On Time</v>
      </c>
      <c r="J954">
        <v>65</v>
      </c>
      <c r="K954">
        <v>0</v>
      </c>
      <c r="L954" t="s">
        <v>17</v>
      </c>
      <c r="M954" cm="1">
        <f t="array" ref="M954">_xlfn.IFS(
  TRIM(L954)="positive", 3,
  TRIM(L954)="neutral", 2,
  TRIM(L954)="negative", 1
)</f>
        <v>2</v>
      </c>
      <c r="N954" t="s">
        <v>18</v>
      </c>
      <c r="O954" t="s">
        <v>1591</v>
      </c>
      <c r="P954" t="s">
        <v>40</v>
      </c>
    </row>
    <row r="955" spans="1:16" x14ac:dyDescent="0.3">
      <c r="A955">
        <v>1954</v>
      </c>
      <c r="B955" t="s">
        <v>1060</v>
      </c>
      <c r="C955" s="1">
        <v>45176.492361111108</v>
      </c>
      <c r="D955" t="s">
        <v>37</v>
      </c>
      <c r="E955" t="str">
        <f t="shared" si="14"/>
        <v>Backlog</v>
      </c>
      <c r="F955" t="s">
        <v>369</v>
      </c>
      <c r="G955" t="s">
        <v>27</v>
      </c>
      <c r="H955" t="s">
        <v>1586</v>
      </c>
      <c r="I955" t="str">
        <f>IF(Table2_1[[#This Row],[Order Status]]="Completed", IF(Table2_1[[#This Row],[Delays (min)]]&gt;10,"Delayed", "On Time"), IF(Table2_1[[#This Row],[Order Status]]="In Progress", IF(Table2_1[[#This Row],[Delays (min)]]&gt;10,"Delayed","In Progress"),""))</f>
        <v>Delayed</v>
      </c>
      <c r="J955">
        <v>185</v>
      </c>
      <c r="K955">
        <v>14</v>
      </c>
      <c r="L955" t="s">
        <v>23</v>
      </c>
      <c r="M955" cm="1">
        <f t="array" ref="M955">_xlfn.IFS(
  TRIM(L955)="positive", 3,
  TRIM(L955)="neutral", 2,
  TRIM(L955)="negative", 1
)</f>
        <v>3</v>
      </c>
      <c r="N955" t="s">
        <v>39</v>
      </c>
      <c r="O955" t="s">
        <v>48</v>
      </c>
      <c r="P955" t="s">
        <v>35</v>
      </c>
    </row>
    <row r="956" spans="1:16" x14ac:dyDescent="0.3">
      <c r="A956">
        <v>1955</v>
      </c>
      <c r="B956" t="s">
        <v>1061</v>
      </c>
      <c r="C956" s="1">
        <v>45170.434027777781</v>
      </c>
      <c r="D956" t="s">
        <v>37</v>
      </c>
      <c r="E956" t="str">
        <f t="shared" si="14"/>
        <v>Backlog</v>
      </c>
      <c r="F956" t="s">
        <v>149</v>
      </c>
      <c r="G956" t="s">
        <v>34</v>
      </c>
      <c r="H956" t="s">
        <v>1588</v>
      </c>
      <c r="I956" t="str">
        <f>IF(Table2_1[[#This Row],[Order Status]]="Completed", IF(Table2_1[[#This Row],[Delays (min)]]&gt;10,"Delayed", "On Time"), IF(Table2_1[[#This Row],[Order Status]]="In Progress", IF(Table2_1[[#This Row],[Delays (min)]]&gt;10,"Delayed","In Progress"),""))</f>
        <v>Delayed</v>
      </c>
      <c r="J956">
        <v>92</v>
      </c>
      <c r="K956">
        <v>18</v>
      </c>
      <c r="L956" t="s">
        <v>17</v>
      </c>
      <c r="M956" cm="1">
        <f t="array" ref="M956">_xlfn.IFS(
  TRIM(L956)="positive", 3,
  TRIM(L956)="neutral", 2,
  TRIM(L956)="negative", 1
)</f>
        <v>2</v>
      </c>
      <c r="N956" t="s">
        <v>24</v>
      </c>
      <c r="O956" t="s">
        <v>1591</v>
      </c>
      <c r="P956" t="s">
        <v>40</v>
      </c>
    </row>
    <row r="957" spans="1:16" x14ac:dyDescent="0.3">
      <c r="A957">
        <v>1956</v>
      </c>
      <c r="B957" t="s">
        <v>1062</v>
      </c>
      <c r="C957" s="1">
        <v>45174.701388888891</v>
      </c>
      <c r="D957" t="s">
        <v>37</v>
      </c>
      <c r="E957" t="str">
        <f t="shared" si="14"/>
        <v>Backlog</v>
      </c>
      <c r="F957" t="s">
        <v>369</v>
      </c>
      <c r="G957" t="s">
        <v>27</v>
      </c>
      <c r="H957" t="s">
        <v>1590</v>
      </c>
      <c r="I957" t="str">
        <f>IF(Table2_1[[#This Row],[Order Status]]="Completed", IF(Table2_1[[#This Row],[Delays (min)]]&gt;10,"Delayed", "On Time"), IF(Table2_1[[#This Row],[Order Status]]="In Progress", IF(Table2_1[[#This Row],[Delays (min)]]&gt;10,"Delayed","In Progress"),""))</f>
        <v>Delayed</v>
      </c>
      <c r="J957">
        <v>101</v>
      </c>
      <c r="K957">
        <v>26</v>
      </c>
      <c r="L957" t="s">
        <v>28</v>
      </c>
      <c r="M957" cm="1">
        <f t="array" ref="M957">_xlfn.IFS(
  TRIM(L957)="positive", 3,
  TRIM(L957)="neutral", 2,
  TRIM(L957)="negative", 1
)</f>
        <v>1</v>
      </c>
      <c r="N957" t="s">
        <v>31</v>
      </c>
      <c r="O957" t="s">
        <v>48</v>
      </c>
      <c r="P957" t="s">
        <v>20</v>
      </c>
    </row>
    <row r="958" spans="1:16" x14ac:dyDescent="0.3">
      <c r="A958">
        <v>1957</v>
      </c>
      <c r="B958" t="s">
        <v>1063</v>
      </c>
      <c r="C958" s="1">
        <v>45177.593055555553</v>
      </c>
      <c r="D958" t="s">
        <v>37</v>
      </c>
      <c r="E958" t="str">
        <f t="shared" si="14"/>
        <v>Not Backlog</v>
      </c>
      <c r="F958" t="s">
        <v>463</v>
      </c>
      <c r="G958" t="s">
        <v>27</v>
      </c>
      <c r="H958" t="s">
        <v>1587</v>
      </c>
      <c r="I958" t="str">
        <f>IF(Table2_1[[#This Row],[Order Status]]="Completed", IF(Table2_1[[#This Row],[Delays (min)]]&gt;10,"Delayed", "On Time"), IF(Table2_1[[#This Row],[Order Status]]="In Progress", IF(Table2_1[[#This Row],[Delays (min)]]&gt;10,"Delayed","In Progress"),""))</f>
        <v>In Progress</v>
      </c>
      <c r="J958">
        <v>215</v>
      </c>
      <c r="K958">
        <v>5</v>
      </c>
      <c r="L958" t="s">
        <v>23</v>
      </c>
      <c r="M958" cm="1">
        <f t="array" ref="M958">_xlfn.IFS(
  TRIM(L958)="positive", 3,
  TRIM(L958)="neutral", 2,
  TRIM(L958)="negative", 1
)</f>
        <v>3</v>
      </c>
      <c r="N958" t="s">
        <v>43</v>
      </c>
      <c r="O958" t="s">
        <v>48</v>
      </c>
      <c r="P958" t="s">
        <v>35</v>
      </c>
    </row>
    <row r="959" spans="1:16" x14ac:dyDescent="0.3">
      <c r="A959">
        <v>1958</v>
      </c>
      <c r="B959" t="s">
        <v>1064</v>
      </c>
      <c r="C959" s="1">
        <v>45171.558333333334</v>
      </c>
      <c r="D959" t="s">
        <v>37</v>
      </c>
      <c r="E959" t="str">
        <f t="shared" si="14"/>
        <v>Backlog</v>
      </c>
      <c r="F959" t="s">
        <v>54</v>
      </c>
      <c r="G959" t="s">
        <v>27</v>
      </c>
      <c r="H959" t="s">
        <v>1589</v>
      </c>
      <c r="I959" t="str">
        <f>IF(Table2_1[[#This Row],[Order Status]]="Completed", IF(Table2_1[[#This Row],[Delays (min)]]&gt;10,"Delayed", "On Time"), IF(Table2_1[[#This Row],[Order Status]]="In Progress", IF(Table2_1[[#This Row],[Delays (min)]]&gt;10,"Delayed","In Progress"),""))</f>
        <v>Delayed</v>
      </c>
      <c r="J959">
        <v>228</v>
      </c>
      <c r="K959">
        <v>21</v>
      </c>
      <c r="L959" t="s">
        <v>23</v>
      </c>
      <c r="M959" cm="1">
        <f t="array" ref="M959">_xlfn.IFS(
  TRIM(L959)="positive", 3,
  TRIM(L959)="neutral", 2,
  TRIM(L959)="negative", 1
)</f>
        <v>3</v>
      </c>
      <c r="N959" t="s">
        <v>39</v>
      </c>
      <c r="O959" t="s">
        <v>19</v>
      </c>
      <c r="P959" t="s">
        <v>35</v>
      </c>
    </row>
    <row r="960" spans="1:16" x14ac:dyDescent="0.3">
      <c r="A960">
        <v>1959</v>
      </c>
      <c r="B960" t="s">
        <v>1065</v>
      </c>
      <c r="C960" s="1">
        <v>45174.573611111111</v>
      </c>
      <c r="D960" t="s">
        <v>37</v>
      </c>
      <c r="E960" t="str">
        <f t="shared" si="14"/>
        <v>Not Backlog</v>
      </c>
      <c r="F960" t="s">
        <v>92</v>
      </c>
      <c r="G960" t="s">
        <v>34</v>
      </c>
      <c r="H960" t="s">
        <v>1589</v>
      </c>
      <c r="I960" t="str">
        <f>IF(Table2_1[[#This Row],[Order Status]]="Completed", IF(Table2_1[[#This Row],[Delays (min)]]&gt;10,"Delayed", "On Time"), IF(Table2_1[[#This Row],[Order Status]]="In Progress", IF(Table2_1[[#This Row],[Delays (min)]]&gt;10,"Delayed","In Progress"),""))</f>
        <v>In Progress</v>
      </c>
      <c r="J960">
        <v>63</v>
      </c>
      <c r="K960">
        <v>10</v>
      </c>
      <c r="L960" t="s">
        <v>23</v>
      </c>
      <c r="M960" cm="1">
        <f t="array" ref="M960">_xlfn.IFS(
  TRIM(L960)="positive", 3,
  TRIM(L960)="neutral", 2,
  TRIM(L960)="negative", 1
)</f>
        <v>3</v>
      </c>
      <c r="N960" t="s">
        <v>31</v>
      </c>
      <c r="O960" t="s">
        <v>48</v>
      </c>
      <c r="P960" t="s">
        <v>20</v>
      </c>
    </row>
    <row r="961" spans="1:16" x14ac:dyDescent="0.3">
      <c r="A961">
        <v>1960</v>
      </c>
      <c r="B961" t="s">
        <v>1066</v>
      </c>
      <c r="C961" s="1">
        <v>45175.626388888886</v>
      </c>
      <c r="D961" t="s">
        <v>37</v>
      </c>
      <c r="E961" t="str">
        <f t="shared" si="14"/>
        <v>Backlog</v>
      </c>
      <c r="F961" t="s">
        <v>405</v>
      </c>
      <c r="G961" t="s">
        <v>27</v>
      </c>
      <c r="H961" t="s">
        <v>1586</v>
      </c>
      <c r="I961" t="str">
        <f>IF(Table2_1[[#This Row],[Order Status]]="Completed", IF(Table2_1[[#This Row],[Delays (min)]]&gt;10,"Delayed", "On Time"), IF(Table2_1[[#This Row],[Order Status]]="In Progress", IF(Table2_1[[#This Row],[Delays (min)]]&gt;10,"Delayed","In Progress"),""))</f>
        <v>Delayed</v>
      </c>
      <c r="J961">
        <v>116</v>
      </c>
      <c r="K961">
        <v>26</v>
      </c>
      <c r="L961" t="s">
        <v>28</v>
      </c>
      <c r="M961" cm="1">
        <f t="array" ref="M961">_xlfn.IFS(
  TRIM(L961)="positive", 3,
  TRIM(L961)="neutral", 2,
  TRIM(L961)="negative", 1
)</f>
        <v>1</v>
      </c>
      <c r="N961" t="s">
        <v>43</v>
      </c>
      <c r="O961" t="s">
        <v>1591</v>
      </c>
      <c r="P961" t="s">
        <v>40</v>
      </c>
    </row>
    <row r="962" spans="1:16" x14ac:dyDescent="0.3">
      <c r="A962">
        <v>1961</v>
      </c>
      <c r="B962" t="s">
        <v>1067</v>
      </c>
      <c r="C962" s="1">
        <v>45171.552777777775</v>
      </c>
      <c r="D962" t="s">
        <v>14</v>
      </c>
      <c r="E962" t="str">
        <f t="shared" ref="E962:E1025" si="15">IF(AND(D962="In Progress", K962 &gt;10),"Backlog", "Not Backlog")</f>
        <v>Not Backlog</v>
      </c>
      <c r="F962" t="s">
        <v>68</v>
      </c>
      <c r="G962" t="s">
        <v>34</v>
      </c>
      <c r="H962" t="s">
        <v>1586</v>
      </c>
      <c r="I962" t="str">
        <f>IF(Table2_1[[#This Row],[Order Status]]="Completed", IF(Table2_1[[#This Row],[Delays (min)]]&gt;10,"Delayed", "On Time"), IF(Table2_1[[#This Row],[Order Status]]="In Progress", IF(Table2_1[[#This Row],[Delays (min)]]&gt;10,"Delayed","In Progress"),""))</f>
        <v>Delayed</v>
      </c>
      <c r="J962">
        <v>208</v>
      </c>
      <c r="K962">
        <v>20</v>
      </c>
      <c r="L962" t="s">
        <v>28</v>
      </c>
      <c r="M962" cm="1">
        <f t="array" ref="M962">_xlfn.IFS(
  TRIM(L962)="positive", 3,
  TRIM(L962)="neutral", 2,
  TRIM(L962)="negative", 1
)</f>
        <v>1</v>
      </c>
      <c r="N962" t="s">
        <v>39</v>
      </c>
      <c r="O962" t="s">
        <v>19</v>
      </c>
      <c r="P962" t="s">
        <v>20</v>
      </c>
    </row>
    <row r="963" spans="1:16" x14ac:dyDescent="0.3">
      <c r="A963">
        <v>1962</v>
      </c>
      <c r="B963" t="s">
        <v>1068</v>
      </c>
      <c r="C963" s="1">
        <v>45171.457638888889</v>
      </c>
      <c r="D963" t="s">
        <v>14</v>
      </c>
      <c r="E963" t="str">
        <f t="shared" si="15"/>
        <v>Not Backlog</v>
      </c>
      <c r="F963" t="s">
        <v>182</v>
      </c>
      <c r="G963" t="s">
        <v>27</v>
      </c>
      <c r="H963" t="s">
        <v>1590</v>
      </c>
      <c r="I963" t="str">
        <f>IF(Table2_1[[#This Row],[Order Status]]="Completed", IF(Table2_1[[#This Row],[Delays (min)]]&gt;10,"Delayed", "On Time"), IF(Table2_1[[#This Row],[Order Status]]="In Progress", IF(Table2_1[[#This Row],[Delays (min)]]&gt;10,"Delayed","In Progress"),""))</f>
        <v>On Time</v>
      </c>
      <c r="J963">
        <v>224</v>
      </c>
      <c r="K963">
        <v>10</v>
      </c>
      <c r="L963" t="s">
        <v>28</v>
      </c>
      <c r="M963" cm="1">
        <f t="array" ref="M963">_xlfn.IFS(
  TRIM(L963)="positive", 3,
  TRIM(L963)="neutral", 2,
  TRIM(L963)="negative", 1
)</f>
        <v>1</v>
      </c>
      <c r="N963" t="s">
        <v>18</v>
      </c>
      <c r="O963" t="s">
        <v>48</v>
      </c>
      <c r="P963" t="s">
        <v>20</v>
      </c>
    </row>
    <row r="964" spans="1:16" x14ac:dyDescent="0.3">
      <c r="A964">
        <v>1963</v>
      </c>
      <c r="B964" t="s">
        <v>1069</v>
      </c>
      <c r="C964" s="1">
        <v>45176.545138888891</v>
      </c>
      <c r="D964" t="s">
        <v>37</v>
      </c>
      <c r="E964" t="str">
        <f t="shared" si="15"/>
        <v>Backlog</v>
      </c>
      <c r="F964" t="s">
        <v>365</v>
      </c>
      <c r="G964" t="s">
        <v>34</v>
      </c>
      <c r="H964" t="s">
        <v>1589</v>
      </c>
      <c r="I964" t="str">
        <f>IF(Table2_1[[#This Row],[Order Status]]="Completed", IF(Table2_1[[#This Row],[Delays (min)]]&gt;10,"Delayed", "On Time"), IF(Table2_1[[#This Row],[Order Status]]="In Progress", IF(Table2_1[[#This Row],[Delays (min)]]&gt;10,"Delayed","In Progress"),""))</f>
        <v>Delayed</v>
      </c>
      <c r="J964">
        <v>230</v>
      </c>
      <c r="K964">
        <v>21</v>
      </c>
      <c r="L964" t="s">
        <v>28</v>
      </c>
      <c r="M964" cm="1">
        <f t="array" ref="M964">_xlfn.IFS(
  TRIM(L964)="positive", 3,
  TRIM(L964)="neutral", 2,
  TRIM(L964)="negative", 1
)</f>
        <v>1</v>
      </c>
      <c r="N964" t="s">
        <v>39</v>
      </c>
      <c r="O964" t="s">
        <v>19</v>
      </c>
      <c r="P964" t="s">
        <v>40</v>
      </c>
    </row>
    <row r="965" spans="1:16" x14ac:dyDescent="0.3">
      <c r="A965">
        <v>1964</v>
      </c>
      <c r="B965" t="s">
        <v>1070</v>
      </c>
      <c r="C965" s="1">
        <v>45171.50277777778</v>
      </c>
      <c r="D965" t="s">
        <v>14</v>
      </c>
      <c r="E965" t="str">
        <f t="shared" si="15"/>
        <v>Not Backlog</v>
      </c>
      <c r="F965" t="s">
        <v>153</v>
      </c>
      <c r="G965" t="s">
        <v>16</v>
      </c>
      <c r="H965" t="s">
        <v>1590</v>
      </c>
      <c r="I965" t="str">
        <f>IF(Table2_1[[#This Row],[Order Status]]="Completed", IF(Table2_1[[#This Row],[Delays (min)]]&gt;10,"Delayed", "On Time"), IF(Table2_1[[#This Row],[Order Status]]="In Progress", IF(Table2_1[[#This Row],[Delays (min)]]&gt;10,"Delayed","In Progress"),""))</f>
        <v>Delayed</v>
      </c>
      <c r="J965">
        <v>130</v>
      </c>
      <c r="K965">
        <v>18</v>
      </c>
      <c r="L965" t="s">
        <v>28</v>
      </c>
      <c r="M965" cm="1">
        <f t="array" ref="M965">_xlfn.IFS(
  TRIM(L965)="positive", 3,
  TRIM(L965)="neutral", 2,
  TRIM(L965)="negative", 1
)</f>
        <v>1</v>
      </c>
      <c r="N965" t="s">
        <v>43</v>
      </c>
      <c r="O965" t="s">
        <v>48</v>
      </c>
      <c r="P965" t="s">
        <v>40</v>
      </c>
    </row>
    <row r="966" spans="1:16" x14ac:dyDescent="0.3">
      <c r="A966">
        <v>1965</v>
      </c>
      <c r="B966" t="s">
        <v>1071</v>
      </c>
      <c r="C966" s="1">
        <v>45176.556250000001</v>
      </c>
      <c r="D966" t="s">
        <v>37</v>
      </c>
      <c r="E966" t="str">
        <f t="shared" si="15"/>
        <v>Backlog</v>
      </c>
      <c r="F966" t="s">
        <v>262</v>
      </c>
      <c r="G966" t="s">
        <v>16</v>
      </c>
      <c r="H966" t="s">
        <v>1586</v>
      </c>
      <c r="I966" t="str">
        <f>IF(Table2_1[[#This Row],[Order Status]]="Completed", IF(Table2_1[[#This Row],[Delays (min)]]&gt;10,"Delayed", "On Time"), IF(Table2_1[[#This Row],[Order Status]]="In Progress", IF(Table2_1[[#This Row],[Delays (min)]]&gt;10,"Delayed","In Progress"),""))</f>
        <v>Delayed</v>
      </c>
      <c r="J966">
        <v>230</v>
      </c>
      <c r="K966">
        <v>14</v>
      </c>
      <c r="L966" t="s">
        <v>28</v>
      </c>
      <c r="M966" cm="1">
        <f t="array" ref="M966">_xlfn.IFS(
  TRIM(L966)="positive", 3,
  TRIM(L966)="neutral", 2,
  TRIM(L966)="negative", 1
)</f>
        <v>1</v>
      </c>
      <c r="N966" t="s">
        <v>18</v>
      </c>
      <c r="O966" t="s">
        <v>48</v>
      </c>
      <c r="P966" t="s">
        <v>35</v>
      </c>
    </row>
    <row r="967" spans="1:16" x14ac:dyDescent="0.3">
      <c r="A967">
        <v>1966</v>
      </c>
      <c r="B967" t="s">
        <v>1072</v>
      </c>
      <c r="C967" s="1">
        <v>45171.500694444447</v>
      </c>
      <c r="D967" t="s">
        <v>37</v>
      </c>
      <c r="E967" t="str">
        <f t="shared" si="15"/>
        <v>Backlog</v>
      </c>
      <c r="F967" t="s">
        <v>26</v>
      </c>
      <c r="G967" t="s">
        <v>16</v>
      </c>
      <c r="H967" t="s">
        <v>1586</v>
      </c>
      <c r="I967" t="str">
        <f>IF(Table2_1[[#This Row],[Order Status]]="Completed", IF(Table2_1[[#This Row],[Delays (min)]]&gt;10,"Delayed", "On Time"), IF(Table2_1[[#This Row],[Order Status]]="In Progress", IF(Table2_1[[#This Row],[Delays (min)]]&gt;10,"Delayed","In Progress"),""))</f>
        <v>Delayed</v>
      </c>
      <c r="J967">
        <v>168</v>
      </c>
      <c r="K967">
        <v>28</v>
      </c>
      <c r="L967" t="s">
        <v>17</v>
      </c>
      <c r="M967" cm="1">
        <f t="array" ref="M967">_xlfn.IFS(
  TRIM(L967)="positive", 3,
  TRIM(L967)="neutral", 2,
  TRIM(L967)="negative", 1
)</f>
        <v>2</v>
      </c>
      <c r="N967" t="s">
        <v>31</v>
      </c>
      <c r="O967" t="s">
        <v>1591</v>
      </c>
      <c r="P967" t="s">
        <v>40</v>
      </c>
    </row>
    <row r="968" spans="1:16" x14ac:dyDescent="0.3">
      <c r="A968">
        <v>1967</v>
      </c>
      <c r="B968" t="s">
        <v>1073</v>
      </c>
      <c r="C968" s="1">
        <v>45173.609027777777</v>
      </c>
      <c r="D968" t="s">
        <v>37</v>
      </c>
      <c r="E968" t="str">
        <f t="shared" si="15"/>
        <v>Backlog</v>
      </c>
      <c r="F968" t="s">
        <v>262</v>
      </c>
      <c r="G968" t="s">
        <v>16</v>
      </c>
      <c r="H968" t="s">
        <v>1589</v>
      </c>
      <c r="I968" t="str">
        <f>IF(Table2_1[[#This Row],[Order Status]]="Completed", IF(Table2_1[[#This Row],[Delays (min)]]&gt;10,"Delayed", "On Time"), IF(Table2_1[[#This Row],[Order Status]]="In Progress", IF(Table2_1[[#This Row],[Delays (min)]]&gt;10,"Delayed","In Progress"),""))</f>
        <v>Delayed</v>
      </c>
      <c r="J968">
        <v>202</v>
      </c>
      <c r="K968">
        <v>14</v>
      </c>
      <c r="L968" t="s">
        <v>17</v>
      </c>
      <c r="M968" cm="1">
        <f t="array" ref="M968">_xlfn.IFS(
  TRIM(L968)="positive", 3,
  TRIM(L968)="neutral", 2,
  TRIM(L968)="negative", 1
)</f>
        <v>2</v>
      </c>
      <c r="N968" t="s">
        <v>43</v>
      </c>
      <c r="O968" t="s">
        <v>19</v>
      </c>
      <c r="P968" t="s">
        <v>40</v>
      </c>
    </row>
    <row r="969" spans="1:16" x14ac:dyDescent="0.3">
      <c r="A969">
        <v>1968</v>
      </c>
      <c r="B969" t="s">
        <v>1074</v>
      </c>
      <c r="C969" s="1">
        <v>45177.561111111114</v>
      </c>
      <c r="D969" t="s">
        <v>14</v>
      </c>
      <c r="E969" t="str">
        <f t="shared" si="15"/>
        <v>Not Backlog</v>
      </c>
      <c r="F969" t="s">
        <v>68</v>
      </c>
      <c r="G969" t="s">
        <v>34</v>
      </c>
      <c r="H969" t="s">
        <v>1590</v>
      </c>
      <c r="I969" t="str">
        <f>IF(Table2_1[[#This Row],[Order Status]]="Completed", IF(Table2_1[[#This Row],[Delays (min)]]&gt;10,"Delayed", "On Time"), IF(Table2_1[[#This Row],[Order Status]]="In Progress", IF(Table2_1[[#This Row],[Delays (min)]]&gt;10,"Delayed","In Progress"),""))</f>
        <v>On Time</v>
      </c>
      <c r="J969">
        <v>141</v>
      </c>
      <c r="K969">
        <v>2</v>
      </c>
      <c r="L969" t="s">
        <v>17</v>
      </c>
      <c r="M969" cm="1">
        <f t="array" ref="M969">_xlfn.IFS(
  TRIM(L969)="positive", 3,
  TRIM(L969)="neutral", 2,
  TRIM(L969)="negative", 1
)</f>
        <v>2</v>
      </c>
      <c r="N969" t="s">
        <v>24</v>
      </c>
      <c r="O969" t="s">
        <v>19</v>
      </c>
      <c r="P969" t="s">
        <v>40</v>
      </c>
    </row>
    <row r="970" spans="1:16" x14ac:dyDescent="0.3">
      <c r="A970">
        <v>1969</v>
      </c>
      <c r="B970" t="s">
        <v>1075</v>
      </c>
      <c r="C970" s="1">
        <v>45172.57708333333</v>
      </c>
      <c r="D970" t="s">
        <v>37</v>
      </c>
      <c r="E970" t="str">
        <f t="shared" si="15"/>
        <v>Backlog</v>
      </c>
      <c r="F970" t="s">
        <v>166</v>
      </c>
      <c r="G970" t="s">
        <v>34</v>
      </c>
      <c r="H970" t="s">
        <v>1587</v>
      </c>
      <c r="I970" t="str">
        <f>IF(Table2_1[[#This Row],[Order Status]]="Completed", IF(Table2_1[[#This Row],[Delays (min)]]&gt;10,"Delayed", "On Time"), IF(Table2_1[[#This Row],[Order Status]]="In Progress", IF(Table2_1[[#This Row],[Delays (min)]]&gt;10,"Delayed","In Progress"),""))</f>
        <v>Delayed</v>
      </c>
      <c r="J970">
        <v>219</v>
      </c>
      <c r="K970">
        <v>13</v>
      </c>
      <c r="L970" t="s">
        <v>23</v>
      </c>
      <c r="M970" cm="1">
        <f t="array" ref="M970">_xlfn.IFS(
  TRIM(L970)="positive", 3,
  TRIM(L970)="neutral", 2,
  TRIM(L970)="negative", 1
)</f>
        <v>3</v>
      </c>
      <c r="N970" t="s">
        <v>24</v>
      </c>
      <c r="O970" t="s">
        <v>1591</v>
      </c>
      <c r="P970" t="s">
        <v>35</v>
      </c>
    </row>
    <row r="971" spans="1:16" x14ac:dyDescent="0.3">
      <c r="A971">
        <v>1970</v>
      </c>
      <c r="B971" t="s">
        <v>1076</v>
      </c>
      <c r="C971" s="1">
        <v>45170.354166666664</v>
      </c>
      <c r="D971" t="s">
        <v>37</v>
      </c>
      <c r="E971" t="str">
        <f t="shared" si="15"/>
        <v>Not Backlog</v>
      </c>
      <c r="F971" t="s">
        <v>60</v>
      </c>
      <c r="G971" t="s">
        <v>27</v>
      </c>
      <c r="H971" t="s">
        <v>1590</v>
      </c>
      <c r="I971" t="str">
        <f>IF(Table2_1[[#This Row],[Order Status]]="Completed", IF(Table2_1[[#This Row],[Delays (min)]]&gt;10,"Delayed", "On Time"), IF(Table2_1[[#This Row],[Order Status]]="In Progress", IF(Table2_1[[#This Row],[Delays (min)]]&gt;10,"Delayed","In Progress"),""))</f>
        <v>In Progress</v>
      </c>
      <c r="J971">
        <v>78</v>
      </c>
      <c r="K971">
        <v>3</v>
      </c>
      <c r="L971" t="s">
        <v>17</v>
      </c>
      <c r="M971" cm="1">
        <f t="array" ref="M971">_xlfn.IFS(
  TRIM(L971)="positive", 3,
  TRIM(L971)="neutral", 2,
  TRIM(L971)="negative", 1
)</f>
        <v>2</v>
      </c>
      <c r="N971" t="s">
        <v>43</v>
      </c>
      <c r="O971" t="s">
        <v>48</v>
      </c>
      <c r="P971" t="s">
        <v>40</v>
      </c>
    </row>
    <row r="972" spans="1:16" x14ac:dyDescent="0.3">
      <c r="A972">
        <v>1971</v>
      </c>
      <c r="B972" t="s">
        <v>1077</v>
      </c>
      <c r="C972" s="1">
        <v>45174.417361111111</v>
      </c>
      <c r="D972" t="s">
        <v>37</v>
      </c>
      <c r="E972" t="str">
        <f t="shared" si="15"/>
        <v>Backlog</v>
      </c>
      <c r="F972" t="s">
        <v>164</v>
      </c>
      <c r="G972" t="s">
        <v>27</v>
      </c>
      <c r="H972" t="s">
        <v>1587</v>
      </c>
      <c r="I972" t="str">
        <f>IF(Table2_1[[#This Row],[Order Status]]="Completed", IF(Table2_1[[#This Row],[Delays (min)]]&gt;10,"Delayed", "On Time"), IF(Table2_1[[#This Row],[Order Status]]="In Progress", IF(Table2_1[[#This Row],[Delays (min)]]&gt;10,"Delayed","In Progress"),""))</f>
        <v>Delayed</v>
      </c>
      <c r="J972">
        <v>202</v>
      </c>
      <c r="K972">
        <v>15</v>
      </c>
      <c r="L972" t="s">
        <v>17</v>
      </c>
      <c r="M972" cm="1">
        <f t="array" ref="M972">_xlfn.IFS(
  TRIM(L972)="positive", 3,
  TRIM(L972)="neutral", 2,
  TRIM(L972)="negative", 1
)</f>
        <v>2</v>
      </c>
      <c r="N972" t="s">
        <v>18</v>
      </c>
      <c r="O972" t="s">
        <v>1591</v>
      </c>
      <c r="P972" t="s">
        <v>35</v>
      </c>
    </row>
    <row r="973" spans="1:16" x14ac:dyDescent="0.3">
      <c r="A973">
        <v>1972</v>
      </c>
      <c r="B973" t="s">
        <v>1078</v>
      </c>
      <c r="C973" s="1">
        <v>45172.435416666667</v>
      </c>
      <c r="D973" t="s">
        <v>37</v>
      </c>
      <c r="E973" t="str">
        <f t="shared" si="15"/>
        <v>Not Backlog</v>
      </c>
      <c r="F973" t="s">
        <v>174</v>
      </c>
      <c r="G973" t="s">
        <v>27</v>
      </c>
      <c r="H973" t="s">
        <v>1588</v>
      </c>
      <c r="I973" t="str">
        <f>IF(Table2_1[[#This Row],[Order Status]]="Completed", IF(Table2_1[[#This Row],[Delays (min)]]&gt;10,"Delayed", "On Time"), IF(Table2_1[[#This Row],[Order Status]]="In Progress", IF(Table2_1[[#This Row],[Delays (min)]]&gt;10,"Delayed","In Progress"),""))</f>
        <v>In Progress</v>
      </c>
      <c r="J973">
        <v>93</v>
      </c>
      <c r="K973">
        <v>6</v>
      </c>
      <c r="L973" t="s">
        <v>23</v>
      </c>
      <c r="M973" cm="1">
        <f t="array" ref="M973">_xlfn.IFS(
  TRIM(L973)="positive", 3,
  TRIM(L973)="neutral", 2,
  TRIM(L973)="negative", 1
)</f>
        <v>3</v>
      </c>
      <c r="N973" t="s">
        <v>43</v>
      </c>
      <c r="O973" t="s">
        <v>48</v>
      </c>
      <c r="P973" t="s">
        <v>20</v>
      </c>
    </row>
    <row r="974" spans="1:16" x14ac:dyDescent="0.3">
      <c r="A974">
        <v>1973</v>
      </c>
      <c r="B974" t="s">
        <v>1079</v>
      </c>
      <c r="C974" s="1">
        <v>45177.336111111108</v>
      </c>
      <c r="D974" t="s">
        <v>14</v>
      </c>
      <c r="E974" t="str">
        <f t="shared" si="15"/>
        <v>Not Backlog</v>
      </c>
      <c r="F974" t="s">
        <v>180</v>
      </c>
      <c r="G974" t="s">
        <v>34</v>
      </c>
      <c r="H974" t="s">
        <v>1586</v>
      </c>
      <c r="I974" t="str">
        <f>IF(Table2_1[[#This Row],[Order Status]]="Completed", IF(Table2_1[[#This Row],[Delays (min)]]&gt;10,"Delayed", "On Time"), IF(Table2_1[[#This Row],[Order Status]]="In Progress", IF(Table2_1[[#This Row],[Delays (min)]]&gt;10,"Delayed","In Progress"),""))</f>
        <v>On Time</v>
      </c>
      <c r="J974">
        <v>170</v>
      </c>
      <c r="K974">
        <v>1</v>
      </c>
      <c r="L974" t="s">
        <v>23</v>
      </c>
      <c r="M974" cm="1">
        <f t="array" ref="M974">_xlfn.IFS(
  TRIM(L974)="positive", 3,
  TRIM(L974)="neutral", 2,
  TRIM(L974)="negative", 1
)</f>
        <v>3</v>
      </c>
      <c r="N974" t="s">
        <v>43</v>
      </c>
      <c r="O974" t="s">
        <v>19</v>
      </c>
      <c r="P974" t="s">
        <v>20</v>
      </c>
    </row>
    <row r="975" spans="1:16" x14ac:dyDescent="0.3">
      <c r="A975">
        <v>1974</v>
      </c>
      <c r="B975" t="s">
        <v>1080</v>
      </c>
      <c r="C975" s="1">
        <v>45171.380555555559</v>
      </c>
      <c r="D975" t="s">
        <v>37</v>
      </c>
      <c r="E975" t="str">
        <f t="shared" si="15"/>
        <v>Backlog</v>
      </c>
      <c r="F975" t="s">
        <v>177</v>
      </c>
      <c r="G975" t="s">
        <v>34</v>
      </c>
      <c r="H975" t="s">
        <v>1587</v>
      </c>
      <c r="I975" t="str">
        <f>IF(Table2_1[[#This Row],[Order Status]]="Completed", IF(Table2_1[[#This Row],[Delays (min)]]&gt;10,"Delayed", "On Time"), IF(Table2_1[[#This Row],[Order Status]]="In Progress", IF(Table2_1[[#This Row],[Delays (min)]]&gt;10,"Delayed","In Progress"),""))</f>
        <v>Delayed</v>
      </c>
      <c r="J975">
        <v>90</v>
      </c>
      <c r="K975">
        <v>24</v>
      </c>
      <c r="L975" t="s">
        <v>23</v>
      </c>
      <c r="M975" cm="1">
        <f t="array" ref="M975">_xlfn.IFS(
  TRIM(L975)="positive", 3,
  TRIM(L975)="neutral", 2,
  TRIM(L975)="negative", 1
)</f>
        <v>3</v>
      </c>
      <c r="N975" t="s">
        <v>18</v>
      </c>
      <c r="O975" t="s">
        <v>19</v>
      </c>
      <c r="P975" t="s">
        <v>35</v>
      </c>
    </row>
    <row r="976" spans="1:16" x14ac:dyDescent="0.3">
      <c r="A976">
        <v>1975</v>
      </c>
      <c r="B976" t="s">
        <v>1081</v>
      </c>
      <c r="C976" s="1">
        <v>45171.429861111108</v>
      </c>
      <c r="D976" t="s">
        <v>14</v>
      </c>
      <c r="E976" t="str">
        <f t="shared" si="15"/>
        <v>Not Backlog</v>
      </c>
      <c r="F976" t="s">
        <v>197</v>
      </c>
      <c r="G976" t="s">
        <v>27</v>
      </c>
      <c r="H976" t="s">
        <v>1588</v>
      </c>
      <c r="I976" t="str">
        <f>IF(Table2_1[[#This Row],[Order Status]]="Completed", IF(Table2_1[[#This Row],[Delays (min)]]&gt;10,"Delayed", "On Time"), IF(Table2_1[[#This Row],[Order Status]]="In Progress", IF(Table2_1[[#This Row],[Delays (min)]]&gt;10,"Delayed","In Progress"),""))</f>
        <v>Delayed</v>
      </c>
      <c r="J976">
        <v>114</v>
      </c>
      <c r="K976">
        <v>17</v>
      </c>
      <c r="L976" t="s">
        <v>17</v>
      </c>
      <c r="M976" cm="1">
        <f t="array" ref="M976">_xlfn.IFS(
  TRIM(L976)="positive", 3,
  TRIM(L976)="neutral", 2,
  TRIM(L976)="negative", 1
)</f>
        <v>2</v>
      </c>
      <c r="N976" t="s">
        <v>39</v>
      </c>
      <c r="O976" t="s">
        <v>1591</v>
      </c>
      <c r="P976" t="s">
        <v>35</v>
      </c>
    </row>
    <row r="977" spans="1:16" x14ac:dyDescent="0.3">
      <c r="A977">
        <v>1976</v>
      </c>
      <c r="B977" t="s">
        <v>1082</v>
      </c>
      <c r="C977" s="1">
        <v>45173.48333333333</v>
      </c>
      <c r="D977" t="s">
        <v>37</v>
      </c>
      <c r="E977" t="str">
        <f t="shared" si="15"/>
        <v>Not Backlog</v>
      </c>
      <c r="F977" t="s">
        <v>272</v>
      </c>
      <c r="G977" t="s">
        <v>27</v>
      </c>
      <c r="H977" t="s">
        <v>1588</v>
      </c>
      <c r="I977" t="str">
        <f>IF(Table2_1[[#This Row],[Order Status]]="Completed", IF(Table2_1[[#This Row],[Delays (min)]]&gt;10,"Delayed", "On Time"), IF(Table2_1[[#This Row],[Order Status]]="In Progress", IF(Table2_1[[#This Row],[Delays (min)]]&gt;10,"Delayed","In Progress"),""))</f>
        <v>In Progress</v>
      </c>
      <c r="J977">
        <v>150</v>
      </c>
      <c r="K977">
        <v>6</v>
      </c>
      <c r="L977" t="s">
        <v>28</v>
      </c>
      <c r="M977" cm="1">
        <f t="array" ref="M977">_xlfn.IFS(
  TRIM(L977)="positive", 3,
  TRIM(L977)="neutral", 2,
  TRIM(L977)="negative", 1
)</f>
        <v>1</v>
      </c>
      <c r="N977" t="s">
        <v>43</v>
      </c>
      <c r="O977" t="s">
        <v>48</v>
      </c>
      <c r="P977" t="s">
        <v>40</v>
      </c>
    </row>
    <row r="978" spans="1:16" x14ac:dyDescent="0.3">
      <c r="A978">
        <v>1977</v>
      </c>
      <c r="B978" t="s">
        <v>1083</v>
      </c>
      <c r="C978" s="1">
        <v>45176.622916666667</v>
      </c>
      <c r="D978" t="s">
        <v>14</v>
      </c>
      <c r="E978" t="str">
        <f t="shared" si="15"/>
        <v>Not Backlog</v>
      </c>
      <c r="F978" t="s">
        <v>226</v>
      </c>
      <c r="G978" t="s">
        <v>16</v>
      </c>
      <c r="H978" t="s">
        <v>1586</v>
      </c>
      <c r="I978" t="str">
        <f>IF(Table2_1[[#This Row],[Order Status]]="Completed", IF(Table2_1[[#This Row],[Delays (min)]]&gt;10,"Delayed", "On Time"), IF(Table2_1[[#This Row],[Order Status]]="In Progress", IF(Table2_1[[#This Row],[Delays (min)]]&gt;10,"Delayed","In Progress"),""))</f>
        <v>Delayed</v>
      </c>
      <c r="J978">
        <v>205</v>
      </c>
      <c r="K978">
        <v>21</v>
      </c>
      <c r="L978" t="s">
        <v>28</v>
      </c>
      <c r="M978" cm="1">
        <f t="array" ref="M978">_xlfn.IFS(
  TRIM(L978)="positive", 3,
  TRIM(L978)="neutral", 2,
  TRIM(L978)="negative", 1
)</f>
        <v>1</v>
      </c>
      <c r="N978" t="s">
        <v>43</v>
      </c>
      <c r="O978" t="s">
        <v>19</v>
      </c>
      <c r="P978" t="s">
        <v>35</v>
      </c>
    </row>
    <row r="979" spans="1:16" x14ac:dyDescent="0.3">
      <c r="A979">
        <v>1978</v>
      </c>
      <c r="B979" t="s">
        <v>1084</v>
      </c>
      <c r="C979" s="1">
        <v>45177.648611111108</v>
      </c>
      <c r="D979" t="s">
        <v>37</v>
      </c>
      <c r="E979" t="str">
        <f t="shared" si="15"/>
        <v>Backlog</v>
      </c>
      <c r="F979" t="s">
        <v>463</v>
      </c>
      <c r="G979" t="s">
        <v>27</v>
      </c>
      <c r="H979" t="s">
        <v>1587</v>
      </c>
      <c r="I979" t="str">
        <f>IF(Table2_1[[#This Row],[Order Status]]="Completed", IF(Table2_1[[#This Row],[Delays (min)]]&gt;10,"Delayed", "On Time"), IF(Table2_1[[#This Row],[Order Status]]="In Progress", IF(Table2_1[[#This Row],[Delays (min)]]&gt;10,"Delayed","In Progress"),""))</f>
        <v>Delayed</v>
      </c>
      <c r="J979">
        <v>179</v>
      </c>
      <c r="K979">
        <v>14</v>
      </c>
      <c r="L979" t="s">
        <v>17</v>
      </c>
      <c r="M979" cm="1">
        <f t="array" ref="M979">_xlfn.IFS(
  TRIM(L979)="positive", 3,
  TRIM(L979)="neutral", 2,
  TRIM(L979)="negative", 1
)</f>
        <v>2</v>
      </c>
      <c r="N979" t="s">
        <v>24</v>
      </c>
      <c r="O979" t="s">
        <v>48</v>
      </c>
      <c r="P979" t="s">
        <v>35</v>
      </c>
    </row>
    <row r="980" spans="1:16" x14ac:dyDescent="0.3">
      <c r="A980">
        <v>1979</v>
      </c>
      <c r="B980" t="s">
        <v>1085</v>
      </c>
      <c r="C980" s="1">
        <v>45177.584722222222</v>
      </c>
      <c r="D980" t="s">
        <v>14</v>
      </c>
      <c r="E980" t="str">
        <f t="shared" si="15"/>
        <v>Not Backlog</v>
      </c>
      <c r="F980" t="s">
        <v>42</v>
      </c>
      <c r="G980" t="s">
        <v>27</v>
      </c>
      <c r="H980" t="s">
        <v>1588</v>
      </c>
      <c r="I980" t="str">
        <f>IF(Table2_1[[#This Row],[Order Status]]="Completed", IF(Table2_1[[#This Row],[Delays (min)]]&gt;10,"Delayed", "On Time"), IF(Table2_1[[#This Row],[Order Status]]="In Progress", IF(Table2_1[[#This Row],[Delays (min)]]&gt;10,"Delayed","In Progress"),""))</f>
        <v>Delayed</v>
      </c>
      <c r="J980">
        <v>110</v>
      </c>
      <c r="K980">
        <v>26</v>
      </c>
      <c r="L980" t="s">
        <v>17</v>
      </c>
      <c r="M980" cm="1">
        <f t="array" ref="M980">_xlfn.IFS(
  TRIM(L980)="positive", 3,
  TRIM(L980)="neutral", 2,
  TRIM(L980)="negative", 1
)</f>
        <v>2</v>
      </c>
      <c r="N980" t="s">
        <v>43</v>
      </c>
      <c r="O980" t="s">
        <v>48</v>
      </c>
      <c r="P980" t="s">
        <v>35</v>
      </c>
    </row>
    <row r="981" spans="1:16" x14ac:dyDescent="0.3">
      <c r="A981">
        <v>1980</v>
      </c>
      <c r="B981" t="s">
        <v>1086</v>
      </c>
      <c r="C981" s="1">
        <v>45172.461111111108</v>
      </c>
      <c r="D981" t="s">
        <v>14</v>
      </c>
      <c r="E981" t="str">
        <f t="shared" si="15"/>
        <v>Not Backlog</v>
      </c>
      <c r="F981" t="s">
        <v>110</v>
      </c>
      <c r="G981" t="s">
        <v>27</v>
      </c>
      <c r="H981" t="s">
        <v>1588</v>
      </c>
      <c r="I981" t="str">
        <f>IF(Table2_1[[#This Row],[Order Status]]="Completed", IF(Table2_1[[#This Row],[Delays (min)]]&gt;10,"Delayed", "On Time"), IF(Table2_1[[#This Row],[Order Status]]="In Progress", IF(Table2_1[[#This Row],[Delays (min)]]&gt;10,"Delayed","In Progress"),""))</f>
        <v>On Time</v>
      </c>
      <c r="J981">
        <v>214</v>
      </c>
      <c r="K981">
        <v>10</v>
      </c>
      <c r="L981" t="s">
        <v>17</v>
      </c>
      <c r="M981" cm="1">
        <f t="array" ref="M981">_xlfn.IFS(
  TRIM(L981)="positive", 3,
  TRIM(L981)="neutral", 2,
  TRIM(L981)="negative", 1
)</f>
        <v>2</v>
      </c>
      <c r="N981" t="s">
        <v>43</v>
      </c>
      <c r="O981" t="s">
        <v>19</v>
      </c>
      <c r="P981" t="s">
        <v>40</v>
      </c>
    </row>
    <row r="982" spans="1:16" x14ac:dyDescent="0.3">
      <c r="A982">
        <v>1981</v>
      </c>
      <c r="B982" t="s">
        <v>1087</v>
      </c>
      <c r="C982" s="1">
        <v>45177.604861111111</v>
      </c>
      <c r="D982" t="s">
        <v>14</v>
      </c>
      <c r="E982" t="str">
        <f t="shared" si="15"/>
        <v>Not Backlog</v>
      </c>
      <c r="F982" t="s">
        <v>280</v>
      </c>
      <c r="G982" t="s">
        <v>16</v>
      </c>
      <c r="H982" t="s">
        <v>1589</v>
      </c>
      <c r="I982" t="str">
        <f>IF(Table2_1[[#This Row],[Order Status]]="Completed", IF(Table2_1[[#This Row],[Delays (min)]]&gt;10,"Delayed", "On Time"), IF(Table2_1[[#This Row],[Order Status]]="In Progress", IF(Table2_1[[#This Row],[Delays (min)]]&gt;10,"Delayed","In Progress"),""))</f>
        <v>Delayed</v>
      </c>
      <c r="J982">
        <v>123</v>
      </c>
      <c r="K982">
        <v>11</v>
      </c>
      <c r="L982" t="s">
        <v>23</v>
      </c>
      <c r="M982" cm="1">
        <f t="array" ref="M982">_xlfn.IFS(
  TRIM(L982)="positive", 3,
  TRIM(L982)="neutral", 2,
  TRIM(L982)="negative", 1
)</f>
        <v>3</v>
      </c>
      <c r="N982" t="s">
        <v>43</v>
      </c>
      <c r="O982" t="s">
        <v>1591</v>
      </c>
      <c r="P982" t="s">
        <v>20</v>
      </c>
    </row>
    <row r="983" spans="1:16" x14ac:dyDescent="0.3">
      <c r="A983">
        <v>1982</v>
      </c>
      <c r="B983" t="s">
        <v>1088</v>
      </c>
      <c r="C983" s="1">
        <v>45172.461805555555</v>
      </c>
      <c r="D983" t="s">
        <v>14</v>
      </c>
      <c r="E983" t="str">
        <f t="shared" si="15"/>
        <v>Not Backlog</v>
      </c>
      <c r="F983" t="s">
        <v>115</v>
      </c>
      <c r="G983" t="s">
        <v>16</v>
      </c>
      <c r="H983" t="s">
        <v>1590</v>
      </c>
      <c r="I983" t="str">
        <f>IF(Table2_1[[#This Row],[Order Status]]="Completed", IF(Table2_1[[#This Row],[Delays (min)]]&gt;10,"Delayed", "On Time"), IF(Table2_1[[#This Row],[Order Status]]="In Progress", IF(Table2_1[[#This Row],[Delays (min)]]&gt;10,"Delayed","In Progress"),""))</f>
        <v>Delayed</v>
      </c>
      <c r="J983">
        <v>155</v>
      </c>
      <c r="K983">
        <v>24</v>
      </c>
      <c r="L983" t="s">
        <v>23</v>
      </c>
      <c r="M983" cm="1">
        <f t="array" ref="M983">_xlfn.IFS(
  TRIM(L983)="positive", 3,
  TRIM(L983)="neutral", 2,
  TRIM(L983)="negative", 1
)</f>
        <v>3</v>
      </c>
      <c r="N983" t="s">
        <v>43</v>
      </c>
      <c r="O983" t="s">
        <v>1591</v>
      </c>
      <c r="P983" t="s">
        <v>35</v>
      </c>
    </row>
    <row r="984" spans="1:16" x14ac:dyDescent="0.3">
      <c r="A984">
        <v>1983</v>
      </c>
      <c r="B984" t="s">
        <v>1089</v>
      </c>
      <c r="C984" s="1">
        <v>45176.436111111114</v>
      </c>
      <c r="D984" t="s">
        <v>14</v>
      </c>
      <c r="E984" t="str">
        <f t="shared" si="15"/>
        <v>Not Backlog</v>
      </c>
      <c r="F984" t="s">
        <v>73</v>
      </c>
      <c r="G984" t="s">
        <v>27</v>
      </c>
      <c r="H984" t="s">
        <v>1587</v>
      </c>
      <c r="I984" t="str">
        <f>IF(Table2_1[[#This Row],[Order Status]]="Completed", IF(Table2_1[[#This Row],[Delays (min)]]&gt;10,"Delayed", "On Time"), IF(Table2_1[[#This Row],[Order Status]]="In Progress", IF(Table2_1[[#This Row],[Delays (min)]]&gt;10,"Delayed","In Progress"),""))</f>
        <v>Delayed</v>
      </c>
      <c r="J984">
        <v>203</v>
      </c>
      <c r="K984">
        <v>24</v>
      </c>
      <c r="L984" t="s">
        <v>23</v>
      </c>
      <c r="M984" cm="1">
        <f t="array" ref="M984">_xlfn.IFS(
  TRIM(L984)="positive", 3,
  TRIM(L984)="neutral", 2,
  TRIM(L984)="negative", 1
)</f>
        <v>3</v>
      </c>
      <c r="N984" t="s">
        <v>24</v>
      </c>
      <c r="O984" t="s">
        <v>48</v>
      </c>
      <c r="P984" t="s">
        <v>20</v>
      </c>
    </row>
    <row r="985" spans="1:16" x14ac:dyDescent="0.3">
      <c r="A985">
        <v>1984</v>
      </c>
      <c r="B985" t="s">
        <v>1090</v>
      </c>
      <c r="C985" s="1">
        <v>45175.353472222225</v>
      </c>
      <c r="D985" t="s">
        <v>14</v>
      </c>
      <c r="E985" t="str">
        <f t="shared" si="15"/>
        <v>Not Backlog</v>
      </c>
      <c r="F985" t="s">
        <v>199</v>
      </c>
      <c r="G985" t="s">
        <v>34</v>
      </c>
      <c r="H985" t="s">
        <v>1589</v>
      </c>
      <c r="I985" t="str">
        <f>IF(Table2_1[[#This Row],[Order Status]]="Completed", IF(Table2_1[[#This Row],[Delays (min)]]&gt;10,"Delayed", "On Time"), IF(Table2_1[[#This Row],[Order Status]]="In Progress", IF(Table2_1[[#This Row],[Delays (min)]]&gt;10,"Delayed","In Progress"),""))</f>
        <v>Delayed</v>
      </c>
      <c r="J985">
        <v>61</v>
      </c>
      <c r="K985">
        <v>29</v>
      </c>
      <c r="L985" t="s">
        <v>28</v>
      </c>
      <c r="M985" cm="1">
        <f t="array" ref="M985">_xlfn.IFS(
  TRIM(L985)="positive", 3,
  TRIM(L985)="neutral", 2,
  TRIM(L985)="negative", 1
)</f>
        <v>1</v>
      </c>
      <c r="N985" t="s">
        <v>39</v>
      </c>
      <c r="O985" t="s">
        <v>1591</v>
      </c>
      <c r="P985" t="s">
        <v>40</v>
      </c>
    </row>
    <row r="986" spans="1:16" x14ac:dyDescent="0.3">
      <c r="A986">
        <v>1985</v>
      </c>
      <c r="B986" t="s">
        <v>1091</v>
      </c>
      <c r="C986" s="1">
        <v>45177.69027777778</v>
      </c>
      <c r="D986" t="s">
        <v>14</v>
      </c>
      <c r="E986" t="str">
        <f t="shared" si="15"/>
        <v>Not Backlog</v>
      </c>
      <c r="F986" t="s">
        <v>172</v>
      </c>
      <c r="G986" t="s">
        <v>34</v>
      </c>
      <c r="H986" t="s">
        <v>1586</v>
      </c>
      <c r="I986" t="str">
        <f>IF(Table2_1[[#This Row],[Order Status]]="Completed", IF(Table2_1[[#This Row],[Delays (min)]]&gt;10,"Delayed", "On Time"), IF(Table2_1[[#This Row],[Order Status]]="In Progress", IF(Table2_1[[#This Row],[Delays (min)]]&gt;10,"Delayed","In Progress"),""))</f>
        <v>Delayed</v>
      </c>
      <c r="J986">
        <v>214</v>
      </c>
      <c r="K986">
        <v>23</v>
      </c>
      <c r="L986" t="s">
        <v>17</v>
      </c>
      <c r="M986" cm="1">
        <f t="array" ref="M986">_xlfn.IFS(
  TRIM(L986)="positive", 3,
  TRIM(L986)="neutral", 2,
  TRIM(L986)="negative", 1
)</f>
        <v>2</v>
      </c>
      <c r="N986" t="s">
        <v>24</v>
      </c>
      <c r="O986" t="s">
        <v>1591</v>
      </c>
      <c r="P986" t="s">
        <v>20</v>
      </c>
    </row>
    <row r="987" spans="1:16" x14ac:dyDescent="0.3">
      <c r="A987">
        <v>1986</v>
      </c>
      <c r="B987" t="s">
        <v>1092</v>
      </c>
      <c r="C987" s="1">
        <v>45175.68472222222</v>
      </c>
      <c r="D987" t="s">
        <v>37</v>
      </c>
      <c r="E987" t="str">
        <f t="shared" si="15"/>
        <v>Not Backlog</v>
      </c>
      <c r="F987" t="s">
        <v>238</v>
      </c>
      <c r="G987" t="s">
        <v>16</v>
      </c>
      <c r="H987" t="s">
        <v>1586</v>
      </c>
      <c r="I987" t="str">
        <f>IF(Table2_1[[#This Row],[Order Status]]="Completed", IF(Table2_1[[#This Row],[Delays (min)]]&gt;10,"Delayed", "On Time"), IF(Table2_1[[#This Row],[Order Status]]="In Progress", IF(Table2_1[[#This Row],[Delays (min)]]&gt;10,"Delayed","In Progress"),""))</f>
        <v>In Progress</v>
      </c>
      <c r="J987">
        <v>160</v>
      </c>
      <c r="K987">
        <v>6</v>
      </c>
      <c r="L987" t="s">
        <v>17</v>
      </c>
      <c r="M987" cm="1">
        <f t="array" ref="M987">_xlfn.IFS(
  TRIM(L987)="positive", 3,
  TRIM(L987)="neutral", 2,
  TRIM(L987)="negative", 1
)</f>
        <v>2</v>
      </c>
      <c r="N987" t="s">
        <v>24</v>
      </c>
      <c r="O987" t="s">
        <v>19</v>
      </c>
      <c r="P987" t="s">
        <v>20</v>
      </c>
    </row>
    <row r="988" spans="1:16" x14ac:dyDescent="0.3">
      <c r="A988">
        <v>1987</v>
      </c>
      <c r="B988" t="s">
        <v>1027</v>
      </c>
      <c r="C988" s="1">
        <v>45173.495138888888</v>
      </c>
      <c r="D988" t="s">
        <v>37</v>
      </c>
      <c r="E988" t="str">
        <f t="shared" si="15"/>
        <v>Not Backlog</v>
      </c>
      <c r="F988" t="s">
        <v>223</v>
      </c>
      <c r="G988" t="s">
        <v>34</v>
      </c>
      <c r="H988" t="s">
        <v>1587</v>
      </c>
      <c r="I988" t="str">
        <f>IF(Table2_1[[#This Row],[Order Status]]="Completed", IF(Table2_1[[#This Row],[Delays (min)]]&gt;10,"Delayed", "On Time"), IF(Table2_1[[#This Row],[Order Status]]="In Progress", IF(Table2_1[[#This Row],[Delays (min)]]&gt;10,"Delayed","In Progress"),""))</f>
        <v>In Progress</v>
      </c>
      <c r="J988">
        <v>235</v>
      </c>
      <c r="K988">
        <v>6</v>
      </c>
      <c r="L988" t="s">
        <v>28</v>
      </c>
      <c r="M988" cm="1">
        <f t="array" ref="M988">_xlfn.IFS(
  TRIM(L988)="positive", 3,
  TRIM(L988)="neutral", 2,
  TRIM(L988)="negative", 1
)</f>
        <v>1</v>
      </c>
      <c r="N988" t="s">
        <v>31</v>
      </c>
      <c r="O988" t="s">
        <v>1591</v>
      </c>
      <c r="P988" t="s">
        <v>20</v>
      </c>
    </row>
    <row r="989" spans="1:16" x14ac:dyDescent="0.3">
      <c r="A989">
        <v>1988</v>
      </c>
      <c r="B989" t="s">
        <v>1093</v>
      </c>
      <c r="C989" s="1">
        <v>45171.508333333331</v>
      </c>
      <c r="D989" t="s">
        <v>37</v>
      </c>
      <c r="E989" t="str">
        <f t="shared" si="15"/>
        <v>Backlog</v>
      </c>
      <c r="F989" t="s">
        <v>30</v>
      </c>
      <c r="G989" t="s">
        <v>27</v>
      </c>
      <c r="H989" t="s">
        <v>1587</v>
      </c>
      <c r="I989" t="str">
        <f>IF(Table2_1[[#This Row],[Order Status]]="Completed", IF(Table2_1[[#This Row],[Delays (min)]]&gt;10,"Delayed", "On Time"), IF(Table2_1[[#This Row],[Order Status]]="In Progress", IF(Table2_1[[#This Row],[Delays (min)]]&gt;10,"Delayed","In Progress"),""))</f>
        <v>Delayed</v>
      </c>
      <c r="J989">
        <v>131</v>
      </c>
      <c r="K989">
        <v>21</v>
      </c>
      <c r="L989" t="s">
        <v>23</v>
      </c>
      <c r="M989" cm="1">
        <f t="array" ref="M989">_xlfn.IFS(
  TRIM(L989)="positive", 3,
  TRIM(L989)="neutral", 2,
  TRIM(L989)="negative", 1
)</f>
        <v>3</v>
      </c>
      <c r="N989" t="s">
        <v>18</v>
      </c>
      <c r="O989" t="s">
        <v>1591</v>
      </c>
      <c r="P989" t="s">
        <v>20</v>
      </c>
    </row>
    <row r="990" spans="1:16" x14ac:dyDescent="0.3">
      <c r="A990">
        <v>1989</v>
      </c>
      <c r="B990" t="s">
        <v>1094</v>
      </c>
      <c r="C990" s="1">
        <v>45176.402777777781</v>
      </c>
      <c r="D990" t="s">
        <v>14</v>
      </c>
      <c r="E990" t="str">
        <f t="shared" si="15"/>
        <v>Not Backlog</v>
      </c>
      <c r="F990" t="s">
        <v>229</v>
      </c>
      <c r="G990" t="s">
        <v>34</v>
      </c>
      <c r="H990" t="s">
        <v>1588</v>
      </c>
      <c r="I990" t="str">
        <f>IF(Table2_1[[#This Row],[Order Status]]="Completed", IF(Table2_1[[#This Row],[Delays (min)]]&gt;10,"Delayed", "On Time"), IF(Table2_1[[#This Row],[Order Status]]="In Progress", IF(Table2_1[[#This Row],[Delays (min)]]&gt;10,"Delayed","In Progress"),""))</f>
        <v>Delayed</v>
      </c>
      <c r="J990">
        <v>165</v>
      </c>
      <c r="K990">
        <v>12</v>
      </c>
      <c r="L990" t="s">
        <v>28</v>
      </c>
      <c r="M990" cm="1">
        <f t="array" ref="M990">_xlfn.IFS(
  TRIM(L990)="positive", 3,
  TRIM(L990)="neutral", 2,
  TRIM(L990)="negative", 1
)</f>
        <v>1</v>
      </c>
      <c r="N990" t="s">
        <v>31</v>
      </c>
      <c r="O990" t="s">
        <v>48</v>
      </c>
      <c r="P990" t="s">
        <v>20</v>
      </c>
    </row>
    <row r="991" spans="1:16" x14ac:dyDescent="0.3">
      <c r="A991">
        <v>1990</v>
      </c>
      <c r="B991" t="s">
        <v>1095</v>
      </c>
      <c r="C991" s="1">
        <v>45173.554861111108</v>
      </c>
      <c r="D991" t="s">
        <v>37</v>
      </c>
      <c r="E991" t="str">
        <f t="shared" si="15"/>
        <v>Backlog</v>
      </c>
      <c r="F991" t="s">
        <v>65</v>
      </c>
      <c r="G991" t="s">
        <v>16</v>
      </c>
      <c r="H991" t="s">
        <v>1589</v>
      </c>
      <c r="I991" t="str">
        <f>IF(Table2_1[[#This Row],[Order Status]]="Completed", IF(Table2_1[[#This Row],[Delays (min)]]&gt;10,"Delayed", "On Time"), IF(Table2_1[[#This Row],[Order Status]]="In Progress", IF(Table2_1[[#This Row],[Delays (min)]]&gt;10,"Delayed","In Progress"),""))</f>
        <v>Delayed</v>
      </c>
      <c r="J991">
        <v>75</v>
      </c>
      <c r="K991">
        <v>28</v>
      </c>
      <c r="L991" t="s">
        <v>17</v>
      </c>
      <c r="M991" cm="1">
        <f t="array" ref="M991">_xlfn.IFS(
  TRIM(L991)="positive", 3,
  TRIM(L991)="neutral", 2,
  TRIM(L991)="negative", 1
)</f>
        <v>2</v>
      </c>
      <c r="N991" t="s">
        <v>31</v>
      </c>
      <c r="O991" t="s">
        <v>1591</v>
      </c>
      <c r="P991" t="s">
        <v>35</v>
      </c>
    </row>
    <row r="992" spans="1:16" x14ac:dyDescent="0.3">
      <c r="A992">
        <v>1991</v>
      </c>
      <c r="B992" t="s">
        <v>1096</v>
      </c>
      <c r="C992" s="1">
        <v>45175.355555555558</v>
      </c>
      <c r="D992" t="s">
        <v>14</v>
      </c>
      <c r="E992" t="str">
        <f t="shared" si="15"/>
        <v>Not Backlog</v>
      </c>
      <c r="F992" t="s">
        <v>151</v>
      </c>
      <c r="G992" t="s">
        <v>16</v>
      </c>
      <c r="H992" t="s">
        <v>1586</v>
      </c>
      <c r="I992" t="str">
        <f>IF(Table2_1[[#This Row],[Order Status]]="Completed", IF(Table2_1[[#This Row],[Delays (min)]]&gt;10,"Delayed", "On Time"), IF(Table2_1[[#This Row],[Order Status]]="In Progress", IF(Table2_1[[#This Row],[Delays (min)]]&gt;10,"Delayed","In Progress"),""))</f>
        <v>Delayed</v>
      </c>
      <c r="J992">
        <v>88</v>
      </c>
      <c r="K992">
        <v>13</v>
      </c>
      <c r="L992" t="s">
        <v>28</v>
      </c>
      <c r="M992" cm="1">
        <f t="array" ref="M992">_xlfn.IFS(
  TRIM(L992)="positive", 3,
  TRIM(L992)="neutral", 2,
  TRIM(L992)="negative", 1
)</f>
        <v>1</v>
      </c>
      <c r="N992" t="s">
        <v>43</v>
      </c>
      <c r="O992" t="s">
        <v>19</v>
      </c>
      <c r="P992" t="s">
        <v>40</v>
      </c>
    </row>
    <row r="993" spans="1:16" x14ac:dyDescent="0.3">
      <c r="A993">
        <v>1992</v>
      </c>
      <c r="B993" t="s">
        <v>1097</v>
      </c>
      <c r="C993" s="1">
        <v>45171.426388888889</v>
      </c>
      <c r="D993" t="s">
        <v>14</v>
      </c>
      <c r="E993" t="str">
        <f t="shared" si="15"/>
        <v>Not Backlog</v>
      </c>
      <c r="F993" t="s">
        <v>130</v>
      </c>
      <c r="G993" t="s">
        <v>34</v>
      </c>
      <c r="H993" t="s">
        <v>1590</v>
      </c>
      <c r="I993" t="str">
        <f>IF(Table2_1[[#This Row],[Order Status]]="Completed", IF(Table2_1[[#This Row],[Delays (min)]]&gt;10,"Delayed", "On Time"), IF(Table2_1[[#This Row],[Order Status]]="In Progress", IF(Table2_1[[#This Row],[Delays (min)]]&gt;10,"Delayed","In Progress"),""))</f>
        <v>Delayed</v>
      </c>
      <c r="J993">
        <v>151</v>
      </c>
      <c r="K993">
        <v>17</v>
      </c>
      <c r="L993" t="s">
        <v>28</v>
      </c>
      <c r="M993" cm="1">
        <f t="array" ref="M993">_xlfn.IFS(
  TRIM(L993)="positive", 3,
  TRIM(L993)="neutral", 2,
  TRIM(L993)="negative", 1
)</f>
        <v>1</v>
      </c>
      <c r="N993" t="s">
        <v>43</v>
      </c>
      <c r="O993" t="s">
        <v>19</v>
      </c>
      <c r="P993" t="s">
        <v>35</v>
      </c>
    </row>
    <row r="994" spans="1:16" x14ac:dyDescent="0.3">
      <c r="A994">
        <v>1993</v>
      </c>
      <c r="B994" t="s">
        <v>1098</v>
      </c>
      <c r="C994" s="1">
        <v>45172.418055555558</v>
      </c>
      <c r="D994" t="s">
        <v>14</v>
      </c>
      <c r="E994" t="str">
        <f t="shared" si="15"/>
        <v>Not Backlog</v>
      </c>
      <c r="F994" t="s">
        <v>88</v>
      </c>
      <c r="G994" t="s">
        <v>27</v>
      </c>
      <c r="H994" t="s">
        <v>1586</v>
      </c>
      <c r="I994" t="str">
        <f>IF(Table2_1[[#This Row],[Order Status]]="Completed", IF(Table2_1[[#This Row],[Delays (min)]]&gt;10,"Delayed", "On Time"), IF(Table2_1[[#This Row],[Order Status]]="In Progress", IF(Table2_1[[#This Row],[Delays (min)]]&gt;10,"Delayed","In Progress"),""))</f>
        <v>Delayed</v>
      </c>
      <c r="J994">
        <v>63</v>
      </c>
      <c r="K994">
        <v>27</v>
      </c>
      <c r="L994" t="s">
        <v>28</v>
      </c>
      <c r="M994" cm="1">
        <f t="array" ref="M994">_xlfn.IFS(
  TRIM(L994)="positive", 3,
  TRIM(L994)="neutral", 2,
  TRIM(L994)="negative", 1
)</f>
        <v>1</v>
      </c>
      <c r="N994" t="s">
        <v>43</v>
      </c>
      <c r="O994" t="s">
        <v>19</v>
      </c>
      <c r="P994" t="s">
        <v>20</v>
      </c>
    </row>
    <row r="995" spans="1:16" x14ac:dyDescent="0.3">
      <c r="A995">
        <v>1994</v>
      </c>
      <c r="B995" t="s">
        <v>1099</v>
      </c>
      <c r="C995" s="1">
        <v>45171.400694444441</v>
      </c>
      <c r="D995" t="s">
        <v>14</v>
      </c>
      <c r="E995" t="str">
        <f t="shared" si="15"/>
        <v>Not Backlog</v>
      </c>
      <c r="F995" t="s">
        <v>56</v>
      </c>
      <c r="G995" t="s">
        <v>27</v>
      </c>
      <c r="H995" t="s">
        <v>1587</v>
      </c>
      <c r="I995" t="str">
        <f>IF(Table2_1[[#This Row],[Order Status]]="Completed", IF(Table2_1[[#This Row],[Delays (min)]]&gt;10,"Delayed", "On Time"), IF(Table2_1[[#This Row],[Order Status]]="In Progress", IF(Table2_1[[#This Row],[Delays (min)]]&gt;10,"Delayed","In Progress"),""))</f>
        <v>Delayed</v>
      </c>
      <c r="J995">
        <v>162</v>
      </c>
      <c r="K995">
        <v>25</v>
      </c>
      <c r="L995" t="s">
        <v>28</v>
      </c>
      <c r="M995" cm="1">
        <f t="array" ref="M995">_xlfn.IFS(
  TRIM(L995)="positive", 3,
  TRIM(L995)="neutral", 2,
  TRIM(L995)="negative", 1
)</f>
        <v>1</v>
      </c>
      <c r="N995" t="s">
        <v>43</v>
      </c>
      <c r="O995" t="s">
        <v>48</v>
      </c>
      <c r="P995" t="s">
        <v>35</v>
      </c>
    </row>
    <row r="996" spans="1:16" x14ac:dyDescent="0.3">
      <c r="A996">
        <v>1995</v>
      </c>
      <c r="B996" t="s">
        <v>1100</v>
      </c>
      <c r="C996" s="1">
        <v>45170.578472222223</v>
      </c>
      <c r="D996" t="s">
        <v>37</v>
      </c>
      <c r="E996" t="str">
        <f t="shared" si="15"/>
        <v>Backlog</v>
      </c>
      <c r="F996" t="s">
        <v>52</v>
      </c>
      <c r="G996" t="s">
        <v>34</v>
      </c>
      <c r="H996" t="s">
        <v>1589</v>
      </c>
      <c r="I996" t="str">
        <f>IF(Table2_1[[#This Row],[Order Status]]="Completed", IF(Table2_1[[#This Row],[Delays (min)]]&gt;10,"Delayed", "On Time"), IF(Table2_1[[#This Row],[Order Status]]="In Progress", IF(Table2_1[[#This Row],[Delays (min)]]&gt;10,"Delayed","In Progress"),""))</f>
        <v>Delayed</v>
      </c>
      <c r="J996">
        <v>172</v>
      </c>
      <c r="K996">
        <v>29</v>
      </c>
      <c r="L996" t="s">
        <v>17</v>
      </c>
      <c r="M996" cm="1">
        <f t="array" ref="M996">_xlfn.IFS(
  TRIM(L996)="positive", 3,
  TRIM(L996)="neutral", 2,
  TRIM(L996)="negative", 1
)</f>
        <v>2</v>
      </c>
      <c r="N996" t="s">
        <v>18</v>
      </c>
      <c r="O996" t="s">
        <v>19</v>
      </c>
      <c r="P996" t="s">
        <v>35</v>
      </c>
    </row>
    <row r="997" spans="1:16" x14ac:dyDescent="0.3">
      <c r="A997">
        <v>1996</v>
      </c>
      <c r="B997" t="s">
        <v>1101</v>
      </c>
      <c r="C997" s="1">
        <v>45176.563194444447</v>
      </c>
      <c r="D997" t="s">
        <v>37</v>
      </c>
      <c r="E997" t="str">
        <f t="shared" si="15"/>
        <v>Backlog</v>
      </c>
      <c r="F997" t="s">
        <v>115</v>
      </c>
      <c r="G997" t="s">
        <v>34</v>
      </c>
      <c r="H997" t="s">
        <v>1587</v>
      </c>
      <c r="I997" t="str">
        <f>IF(Table2_1[[#This Row],[Order Status]]="Completed", IF(Table2_1[[#This Row],[Delays (min)]]&gt;10,"Delayed", "On Time"), IF(Table2_1[[#This Row],[Order Status]]="In Progress", IF(Table2_1[[#This Row],[Delays (min)]]&gt;10,"Delayed","In Progress"),""))</f>
        <v>Delayed</v>
      </c>
      <c r="J997">
        <v>236</v>
      </c>
      <c r="K997">
        <v>27</v>
      </c>
      <c r="L997" t="s">
        <v>17</v>
      </c>
      <c r="M997" cm="1">
        <f t="array" ref="M997">_xlfn.IFS(
  TRIM(L997)="positive", 3,
  TRIM(L997)="neutral", 2,
  TRIM(L997)="negative", 1
)</f>
        <v>2</v>
      </c>
      <c r="N997" t="s">
        <v>43</v>
      </c>
      <c r="O997" t="s">
        <v>48</v>
      </c>
      <c r="P997" t="s">
        <v>35</v>
      </c>
    </row>
    <row r="998" spans="1:16" x14ac:dyDescent="0.3">
      <c r="A998">
        <v>1997</v>
      </c>
      <c r="B998" t="s">
        <v>1102</v>
      </c>
      <c r="C998" s="1">
        <v>45177.512499999997</v>
      </c>
      <c r="D998" t="s">
        <v>14</v>
      </c>
      <c r="E998" t="str">
        <f t="shared" si="15"/>
        <v>Not Backlog</v>
      </c>
      <c r="F998" t="s">
        <v>135</v>
      </c>
      <c r="G998" t="s">
        <v>34</v>
      </c>
      <c r="H998" t="s">
        <v>1590</v>
      </c>
      <c r="I998" t="str">
        <f>IF(Table2_1[[#This Row],[Order Status]]="Completed", IF(Table2_1[[#This Row],[Delays (min)]]&gt;10,"Delayed", "On Time"), IF(Table2_1[[#This Row],[Order Status]]="In Progress", IF(Table2_1[[#This Row],[Delays (min)]]&gt;10,"Delayed","In Progress"),""))</f>
        <v>Delayed</v>
      </c>
      <c r="J998">
        <v>145</v>
      </c>
      <c r="K998">
        <v>14</v>
      </c>
      <c r="L998" t="s">
        <v>23</v>
      </c>
      <c r="M998" cm="1">
        <f t="array" ref="M998">_xlfn.IFS(
  TRIM(L998)="positive", 3,
  TRIM(L998)="neutral", 2,
  TRIM(L998)="negative", 1
)</f>
        <v>3</v>
      </c>
      <c r="N998" t="s">
        <v>18</v>
      </c>
      <c r="O998" t="s">
        <v>1591</v>
      </c>
      <c r="P998" t="s">
        <v>20</v>
      </c>
    </row>
    <row r="999" spans="1:16" x14ac:dyDescent="0.3">
      <c r="A999">
        <v>1998</v>
      </c>
      <c r="B999" t="s">
        <v>1103</v>
      </c>
      <c r="C999" s="1">
        <v>45170.520833333336</v>
      </c>
      <c r="D999" t="s">
        <v>37</v>
      </c>
      <c r="E999" t="str">
        <f t="shared" si="15"/>
        <v>Backlog</v>
      </c>
      <c r="F999" t="s">
        <v>157</v>
      </c>
      <c r="G999" t="s">
        <v>27</v>
      </c>
      <c r="H999" t="s">
        <v>1588</v>
      </c>
      <c r="I999" t="str">
        <f>IF(Table2_1[[#This Row],[Order Status]]="Completed", IF(Table2_1[[#This Row],[Delays (min)]]&gt;10,"Delayed", "On Time"), IF(Table2_1[[#This Row],[Order Status]]="In Progress", IF(Table2_1[[#This Row],[Delays (min)]]&gt;10,"Delayed","In Progress"),""))</f>
        <v>Delayed</v>
      </c>
      <c r="J999">
        <v>159</v>
      </c>
      <c r="K999">
        <v>12</v>
      </c>
      <c r="L999" t="s">
        <v>23</v>
      </c>
      <c r="M999" cm="1">
        <f t="array" ref="M999">_xlfn.IFS(
  TRIM(L999)="positive", 3,
  TRIM(L999)="neutral", 2,
  TRIM(L999)="negative", 1
)</f>
        <v>3</v>
      </c>
      <c r="N999" t="s">
        <v>39</v>
      </c>
      <c r="O999" t="s">
        <v>19</v>
      </c>
      <c r="P999" t="s">
        <v>35</v>
      </c>
    </row>
    <row r="1000" spans="1:16" x14ac:dyDescent="0.3">
      <c r="A1000">
        <v>1999</v>
      </c>
      <c r="B1000" t="s">
        <v>1104</v>
      </c>
      <c r="C1000" s="1">
        <v>45172.333333333336</v>
      </c>
      <c r="D1000" t="s">
        <v>37</v>
      </c>
      <c r="E1000" t="str">
        <f t="shared" si="15"/>
        <v>Not Backlog</v>
      </c>
      <c r="F1000" t="s">
        <v>244</v>
      </c>
      <c r="G1000" t="s">
        <v>34</v>
      </c>
      <c r="H1000" t="s">
        <v>1587</v>
      </c>
      <c r="I1000" t="str">
        <f>IF(Table2_1[[#This Row],[Order Status]]="Completed", IF(Table2_1[[#This Row],[Delays (min)]]&gt;10,"Delayed", "On Time"), IF(Table2_1[[#This Row],[Order Status]]="In Progress", IF(Table2_1[[#This Row],[Delays (min)]]&gt;10,"Delayed","In Progress"),""))</f>
        <v>In Progress</v>
      </c>
      <c r="J1000">
        <v>239</v>
      </c>
      <c r="K1000">
        <v>10</v>
      </c>
      <c r="L1000" t="s">
        <v>23</v>
      </c>
      <c r="M1000" cm="1">
        <f t="array" ref="M1000">_xlfn.IFS(
  TRIM(L1000)="positive", 3,
  TRIM(L1000)="neutral", 2,
  TRIM(L1000)="negative", 1
)</f>
        <v>3</v>
      </c>
      <c r="N1000" t="s">
        <v>31</v>
      </c>
      <c r="O1000" t="s">
        <v>1591</v>
      </c>
      <c r="P1000" t="s">
        <v>40</v>
      </c>
    </row>
    <row r="1001" spans="1:16" x14ac:dyDescent="0.3">
      <c r="A1001">
        <v>2000</v>
      </c>
      <c r="B1001" t="s">
        <v>1105</v>
      </c>
      <c r="C1001" s="1">
        <v>45177.607638888891</v>
      </c>
      <c r="D1001" t="s">
        <v>14</v>
      </c>
      <c r="E1001" t="str">
        <f t="shared" si="15"/>
        <v>Not Backlog</v>
      </c>
      <c r="F1001" t="s">
        <v>265</v>
      </c>
      <c r="G1001" t="s">
        <v>27</v>
      </c>
      <c r="H1001" t="s">
        <v>1587</v>
      </c>
      <c r="I1001" t="str">
        <f>IF(Table2_1[[#This Row],[Order Status]]="Completed", IF(Table2_1[[#This Row],[Delays (min)]]&gt;10,"Delayed", "On Time"), IF(Table2_1[[#This Row],[Order Status]]="In Progress", IF(Table2_1[[#This Row],[Delays (min)]]&gt;10,"Delayed","In Progress"),""))</f>
        <v>Delayed</v>
      </c>
      <c r="J1001">
        <v>138</v>
      </c>
      <c r="K1001">
        <v>25</v>
      </c>
      <c r="L1001" t="s">
        <v>17</v>
      </c>
      <c r="M1001" cm="1">
        <f t="array" ref="M1001">_xlfn.IFS(
  TRIM(L1001)="positive", 3,
  TRIM(L1001)="neutral", 2,
  TRIM(L1001)="negative", 1
)</f>
        <v>2</v>
      </c>
      <c r="N1001" t="s">
        <v>43</v>
      </c>
      <c r="O1001" t="s">
        <v>48</v>
      </c>
      <c r="P1001" t="s">
        <v>20</v>
      </c>
    </row>
    <row r="1002" spans="1:16" x14ac:dyDescent="0.3">
      <c r="A1002">
        <v>2001</v>
      </c>
      <c r="B1002" t="s">
        <v>1106</v>
      </c>
      <c r="C1002" s="1">
        <v>45174.59652777778</v>
      </c>
      <c r="D1002" t="s">
        <v>37</v>
      </c>
      <c r="E1002" t="str">
        <f t="shared" si="15"/>
        <v>Backlog</v>
      </c>
      <c r="F1002" t="s">
        <v>54</v>
      </c>
      <c r="G1002" t="s">
        <v>16</v>
      </c>
      <c r="H1002" t="s">
        <v>1588</v>
      </c>
      <c r="I1002" t="str">
        <f>IF(Table2_1[[#This Row],[Order Status]]="Completed", IF(Table2_1[[#This Row],[Delays (min)]]&gt;10,"Delayed", "On Time"), IF(Table2_1[[#This Row],[Order Status]]="In Progress", IF(Table2_1[[#This Row],[Delays (min)]]&gt;10,"Delayed","In Progress"),""))</f>
        <v>Delayed</v>
      </c>
      <c r="J1002">
        <v>168</v>
      </c>
      <c r="K1002">
        <v>13</v>
      </c>
      <c r="L1002" t="s">
        <v>28</v>
      </c>
      <c r="M1002" cm="1">
        <f t="array" ref="M1002">_xlfn.IFS(
  TRIM(L1002)="positive", 3,
  TRIM(L1002)="neutral", 2,
  TRIM(L1002)="negative", 1
)</f>
        <v>1</v>
      </c>
      <c r="N1002" t="s">
        <v>43</v>
      </c>
      <c r="O1002" t="s">
        <v>1591</v>
      </c>
      <c r="P1002" t="s">
        <v>35</v>
      </c>
    </row>
    <row r="1003" spans="1:16" x14ac:dyDescent="0.3">
      <c r="A1003">
        <v>2002</v>
      </c>
      <c r="B1003" t="s">
        <v>1107</v>
      </c>
      <c r="C1003" s="1">
        <v>45176.695833333331</v>
      </c>
      <c r="D1003" t="s">
        <v>37</v>
      </c>
      <c r="E1003" t="str">
        <f t="shared" si="15"/>
        <v>Backlog</v>
      </c>
      <c r="F1003" t="s">
        <v>144</v>
      </c>
      <c r="G1003" t="s">
        <v>27</v>
      </c>
      <c r="H1003" t="s">
        <v>1587</v>
      </c>
      <c r="I1003" t="str">
        <f>IF(Table2_1[[#This Row],[Order Status]]="Completed", IF(Table2_1[[#This Row],[Delays (min)]]&gt;10,"Delayed", "On Time"), IF(Table2_1[[#This Row],[Order Status]]="In Progress", IF(Table2_1[[#This Row],[Delays (min)]]&gt;10,"Delayed","In Progress"),""))</f>
        <v>Delayed</v>
      </c>
      <c r="J1003">
        <v>133</v>
      </c>
      <c r="K1003">
        <v>25</v>
      </c>
      <c r="L1003" t="s">
        <v>17</v>
      </c>
      <c r="M1003" cm="1">
        <f t="array" ref="M1003">_xlfn.IFS(
  TRIM(L1003)="positive", 3,
  TRIM(L1003)="neutral", 2,
  TRIM(L1003)="negative", 1
)</f>
        <v>2</v>
      </c>
      <c r="N1003" t="s">
        <v>43</v>
      </c>
      <c r="O1003" t="s">
        <v>19</v>
      </c>
      <c r="P1003" t="s">
        <v>20</v>
      </c>
    </row>
    <row r="1004" spans="1:16" x14ac:dyDescent="0.3">
      <c r="A1004">
        <v>2003</v>
      </c>
      <c r="B1004" t="s">
        <v>1108</v>
      </c>
      <c r="C1004" s="1">
        <v>45174.642361111109</v>
      </c>
      <c r="D1004" t="s">
        <v>14</v>
      </c>
      <c r="E1004" t="str">
        <f t="shared" si="15"/>
        <v>Not Backlog</v>
      </c>
      <c r="F1004" t="s">
        <v>159</v>
      </c>
      <c r="G1004" t="s">
        <v>34</v>
      </c>
      <c r="H1004" t="s">
        <v>1586</v>
      </c>
      <c r="I1004" t="str">
        <f>IF(Table2_1[[#This Row],[Order Status]]="Completed", IF(Table2_1[[#This Row],[Delays (min)]]&gt;10,"Delayed", "On Time"), IF(Table2_1[[#This Row],[Order Status]]="In Progress", IF(Table2_1[[#This Row],[Delays (min)]]&gt;10,"Delayed","In Progress"),""))</f>
        <v>Delayed</v>
      </c>
      <c r="J1004">
        <v>158</v>
      </c>
      <c r="K1004">
        <v>16</v>
      </c>
      <c r="L1004" t="s">
        <v>28</v>
      </c>
      <c r="M1004" cm="1">
        <f t="array" ref="M1004">_xlfn.IFS(
  TRIM(L1004)="positive", 3,
  TRIM(L1004)="neutral", 2,
  TRIM(L1004)="negative", 1
)</f>
        <v>1</v>
      </c>
      <c r="N1004" t="s">
        <v>18</v>
      </c>
      <c r="O1004" t="s">
        <v>19</v>
      </c>
      <c r="P1004" t="s">
        <v>20</v>
      </c>
    </row>
    <row r="1005" spans="1:16" x14ac:dyDescent="0.3">
      <c r="A1005">
        <v>2004</v>
      </c>
      <c r="B1005" t="s">
        <v>1109</v>
      </c>
      <c r="C1005" s="1">
        <v>45177.650694444441</v>
      </c>
      <c r="D1005" t="s">
        <v>14</v>
      </c>
      <c r="E1005" t="str">
        <f t="shared" si="15"/>
        <v>Not Backlog</v>
      </c>
      <c r="F1005" t="s">
        <v>272</v>
      </c>
      <c r="G1005" t="s">
        <v>16</v>
      </c>
      <c r="H1005" t="s">
        <v>1590</v>
      </c>
      <c r="I1005" t="str">
        <f>IF(Table2_1[[#This Row],[Order Status]]="Completed", IF(Table2_1[[#This Row],[Delays (min)]]&gt;10,"Delayed", "On Time"), IF(Table2_1[[#This Row],[Order Status]]="In Progress", IF(Table2_1[[#This Row],[Delays (min)]]&gt;10,"Delayed","In Progress"),""))</f>
        <v>On Time</v>
      </c>
      <c r="J1005">
        <v>147</v>
      </c>
      <c r="K1005">
        <v>9</v>
      </c>
      <c r="L1005" t="s">
        <v>17</v>
      </c>
      <c r="M1005" cm="1">
        <f t="array" ref="M1005">_xlfn.IFS(
  TRIM(L1005)="positive", 3,
  TRIM(L1005)="neutral", 2,
  TRIM(L1005)="negative", 1
)</f>
        <v>2</v>
      </c>
      <c r="N1005" t="s">
        <v>39</v>
      </c>
      <c r="O1005" t="s">
        <v>48</v>
      </c>
      <c r="P1005" t="s">
        <v>35</v>
      </c>
    </row>
    <row r="1006" spans="1:16" x14ac:dyDescent="0.3">
      <c r="A1006">
        <v>2005</v>
      </c>
      <c r="B1006" t="s">
        <v>1110</v>
      </c>
      <c r="C1006" s="1">
        <v>45171.538888888892</v>
      </c>
      <c r="D1006" t="s">
        <v>37</v>
      </c>
      <c r="E1006" t="str">
        <f t="shared" si="15"/>
        <v>Not Backlog</v>
      </c>
      <c r="F1006" t="s">
        <v>192</v>
      </c>
      <c r="G1006" t="s">
        <v>34</v>
      </c>
      <c r="H1006" t="s">
        <v>1588</v>
      </c>
      <c r="I1006" t="str">
        <f>IF(Table2_1[[#This Row],[Order Status]]="Completed", IF(Table2_1[[#This Row],[Delays (min)]]&gt;10,"Delayed", "On Time"), IF(Table2_1[[#This Row],[Order Status]]="In Progress", IF(Table2_1[[#This Row],[Delays (min)]]&gt;10,"Delayed","In Progress"),""))</f>
        <v>In Progress</v>
      </c>
      <c r="J1006">
        <v>141</v>
      </c>
      <c r="K1006">
        <v>9</v>
      </c>
      <c r="L1006" t="s">
        <v>28</v>
      </c>
      <c r="M1006" cm="1">
        <f t="array" ref="M1006">_xlfn.IFS(
  TRIM(L1006)="positive", 3,
  TRIM(L1006)="neutral", 2,
  TRIM(L1006)="negative", 1
)</f>
        <v>1</v>
      </c>
      <c r="N1006" t="s">
        <v>31</v>
      </c>
      <c r="O1006" t="s">
        <v>48</v>
      </c>
      <c r="P1006" t="s">
        <v>20</v>
      </c>
    </row>
    <row r="1007" spans="1:16" x14ac:dyDescent="0.3">
      <c r="A1007">
        <v>2006</v>
      </c>
      <c r="B1007" t="s">
        <v>1111</v>
      </c>
      <c r="C1007" s="1">
        <v>45173.619444444441</v>
      </c>
      <c r="D1007" t="s">
        <v>37</v>
      </c>
      <c r="E1007" t="str">
        <f t="shared" si="15"/>
        <v>Backlog</v>
      </c>
      <c r="F1007" t="s">
        <v>192</v>
      </c>
      <c r="G1007" t="s">
        <v>27</v>
      </c>
      <c r="H1007" t="s">
        <v>1589</v>
      </c>
      <c r="I1007" t="str">
        <f>IF(Table2_1[[#This Row],[Order Status]]="Completed", IF(Table2_1[[#This Row],[Delays (min)]]&gt;10,"Delayed", "On Time"), IF(Table2_1[[#This Row],[Order Status]]="In Progress", IF(Table2_1[[#This Row],[Delays (min)]]&gt;10,"Delayed","In Progress"),""))</f>
        <v>Delayed</v>
      </c>
      <c r="J1007">
        <v>230</v>
      </c>
      <c r="K1007">
        <v>23</v>
      </c>
      <c r="L1007" t="s">
        <v>28</v>
      </c>
      <c r="M1007" cm="1">
        <f t="array" ref="M1007">_xlfn.IFS(
  TRIM(L1007)="positive", 3,
  TRIM(L1007)="neutral", 2,
  TRIM(L1007)="negative", 1
)</f>
        <v>1</v>
      </c>
      <c r="N1007" t="s">
        <v>43</v>
      </c>
      <c r="O1007" t="s">
        <v>19</v>
      </c>
      <c r="P1007" t="s">
        <v>20</v>
      </c>
    </row>
    <row r="1008" spans="1:16" x14ac:dyDescent="0.3">
      <c r="A1008">
        <v>2007</v>
      </c>
      <c r="B1008" t="s">
        <v>1112</v>
      </c>
      <c r="C1008" s="1">
        <v>45175.62222222222</v>
      </c>
      <c r="D1008" t="s">
        <v>37</v>
      </c>
      <c r="E1008" t="str">
        <f t="shared" si="15"/>
        <v>Backlog</v>
      </c>
      <c r="F1008" t="s">
        <v>60</v>
      </c>
      <c r="G1008" t="s">
        <v>34</v>
      </c>
      <c r="H1008" t="s">
        <v>1587</v>
      </c>
      <c r="I1008" t="str">
        <f>IF(Table2_1[[#This Row],[Order Status]]="Completed", IF(Table2_1[[#This Row],[Delays (min)]]&gt;10,"Delayed", "On Time"), IF(Table2_1[[#This Row],[Order Status]]="In Progress", IF(Table2_1[[#This Row],[Delays (min)]]&gt;10,"Delayed","In Progress"),""))</f>
        <v>Delayed</v>
      </c>
      <c r="J1008">
        <v>159</v>
      </c>
      <c r="K1008">
        <v>21</v>
      </c>
      <c r="L1008" t="s">
        <v>28</v>
      </c>
      <c r="M1008" cm="1">
        <f t="array" ref="M1008">_xlfn.IFS(
  TRIM(L1008)="positive", 3,
  TRIM(L1008)="neutral", 2,
  TRIM(L1008)="negative", 1
)</f>
        <v>1</v>
      </c>
      <c r="N1008" t="s">
        <v>31</v>
      </c>
      <c r="O1008" t="s">
        <v>48</v>
      </c>
      <c r="P1008" t="s">
        <v>40</v>
      </c>
    </row>
    <row r="1009" spans="1:16" x14ac:dyDescent="0.3">
      <c r="A1009">
        <v>2008</v>
      </c>
      <c r="B1009" t="s">
        <v>1113</v>
      </c>
      <c r="C1009" s="1">
        <v>45170.613888888889</v>
      </c>
      <c r="D1009" t="s">
        <v>37</v>
      </c>
      <c r="E1009" t="str">
        <f t="shared" si="15"/>
        <v>Backlog</v>
      </c>
      <c r="F1009" t="s">
        <v>240</v>
      </c>
      <c r="G1009" t="s">
        <v>34</v>
      </c>
      <c r="H1009" t="s">
        <v>1588</v>
      </c>
      <c r="I1009" t="str">
        <f>IF(Table2_1[[#This Row],[Order Status]]="Completed", IF(Table2_1[[#This Row],[Delays (min)]]&gt;10,"Delayed", "On Time"), IF(Table2_1[[#This Row],[Order Status]]="In Progress", IF(Table2_1[[#This Row],[Delays (min)]]&gt;10,"Delayed","In Progress"),""))</f>
        <v>Delayed</v>
      </c>
      <c r="J1009">
        <v>79</v>
      </c>
      <c r="K1009">
        <v>12</v>
      </c>
      <c r="L1009" t="s">
        <v>17</v>
      </c>
      <c r="M1009" cm="1">
        <f t="array" ref="M1009">_xlfn.IFS(
  TRIM(L1009)="positive", 3,
  TRIM(L1009)="neutral", 2,
  TRIM(L1009)="negative", 1
)</f>
        <v>2</v>
      </c>
      <c r="N1009" t="s">
        <v>39</v>
      </c>
      <c r="O1009" t="s">
        <v>19</v>
      </c>
      <c r="P1009" t="s">
        <v>40</v>
      </c>
    </row>
    <row r="1010" spans="1:16" x14ac:dyDescent="0.3">
      <c r="A1010">
        <v>2009</v>
      </c>
      <c r="B1010" t="s">
        <v>1114</v>
      </c>
      <c r="C1010" s="1">
        <v>45175.537499999999</v>
      </c>
      <c r="D1010" t="s">
        <v>37</v>
      </c>
      <c r="E1010" t="str">
        <f t="shared" si="15"/>
        <v>Not Backlog</v>
      </c>
      <c r="F1010" t="s">
        <v>71</v>
      </c>
      <c r="G1010" t="s">
        <v>34</v>
      </c>
      <c r="H1010" t="s">
        <v>1587</v>
      </c>
      <c r="I1010" t="str">
        <f>IF(Table2_1[[#This Row],[Order Status]]="Completed", IF(Table2_1[[#This Row],[Delays (min)]]&gt;10,"Delayed", "On Time"), IF(Table2_1[[#This Row],[Order Status]]="In Progress", IF(Table2_1[[#This Row],[Delays (min)]]&gt;10,"Delayed","In Progress"),""))</f>
        <v>In Progress</v>
      </c>
      <c r="J1010">
        <v>88</v>
      </c>
      <c r="K1010">
        <v>1</v>
      </c>
      <c r="L1010" t="s">
        <v>28</v>
      </c>
      <c r="M1010" cm="1">
        <f t="array" ref="M1010">_xlfn.IFS(
  TRIM(L1010)="positive", 3,
  TRIM(L1010)="neutral", 2,
  TRIM(L1010)="negative", 1
)</f>
        <v>1</v>
      </c>
      <c r="N1010" t="s">
        <v>43</v>
      </c>
      <c r="O1010" t="s">
        <v>19</v>
      </c>
      <c r="P1010" t="s">
        <v>35</v>
      </c>
    </row>
    <row r="1011" spans="1:16" x14ac:dyDescent="0.3">
      <c r="A1011">
        <v>2010</v>
      </c>
      <c r="B1011" t="s">
        <v>1115</v>
      </c>
      <c r="C1011" s="1">
        <v>45176.334027777775</v>
      </c>
      <c r="D1011" t="s">
        <v>14</v>
      </c>
      <c r="E1011" t="str">
        <f t="shared" si="15"/>
        <v>Not Backlog</v>
      </c>
      <c r="F1011" t="s">
        <v>151</v>
      </c>
      <c r="G1011" t="s">
        <v>34</v>
      </c>
      <c r="H1011" t="s">
        <v>1590</v>
      </c>
      <c r="I1011" t="str">
        <f>IF(Table2_1[[#This Row],[Order Status]]="Completed", IF(Table2_1[[#This Row],[Delays (min)]]&gt;10,"Delayed", "On Time"), IF(Table2_1[[#This Row],[Order Status]]="In Progress", IF(Table2_1[[#This Row],[Delays (min)]]&gt;10,"Delayed","In Progress"),""))</f>
        <v>On Time</v>
      </c>
      <c r="J1011">
        <v>210</v>
      </c>
      <c r="K1011">
        <v>0</v>
      </c>
      <c r="L1011" t="s">
        <v>28</v>
      </c>
      <c r="M1011" cm="1">
        <f t="array" ref="M1011">_xlfn.IFS(
  TRIM(L1011)="positive", 3,
  TRIM(L1011)="neutral", 2,
  TRIM(L1011)="negative", 1
)</f>
        <v>1</v>
      </c>
      <c r="N1011" t="s">
        <v>39</v>
      </c>
      <c r="O1011" t="s">
        <v>19</v>
      </c>
      <c r="P1011" t="s">
        <v>20</v>
      </c>
    </row>
    <row r="1012" spans="1:16" x14ac:dyDescent="0.3">
      <c r="A1012">
        <v>2011</v>
      </c>
      <c r="B1012" t="s">
        <v>1116</v>
      </c>
      <c r="C1012" s="1">
        <v>45175.473611111112</v>
      </c>
      <c r="D1012" t="s">
        <v>37</v>
      </c>
      <c r="E1012" t="str">
        <f t="shared" si="15"/>
        <v>Backlog</v>
      </c>
      <c r="F1012" t="s">
        <v>62</v>
      </c>
      <c r="G1012" t="s">
        <v>34</v>
      </c>
      <c r="H1012" t="s">
        <v>1587</v>
      </c>
      <c r="I1012" t="str">
        <f>IF(Table2_1[[#This Row],[Order Status]]="Completed", IF(Table2_1[[#This Row],[Delays (min)]]&gt;10,"Delayed", "On Time"), IF(Table2_1[[#This Row],[Order Status]]="In Progress", IF(Table2_1[[#This Row],[Delays (min)]]&gt;10,"Delayed","In Progress"),""))</f>
        <v>Delayed</v>
      </c>
      <c r="J1012">
        <v>217</v>
      </c>
      <c r="K1012">
        <v>29</v>
      </c>
      <c r="L1012" t="s">
        <v>23</v>
      </c>
      <c r="M1012" cm="1">
        <f t="array" ref="M1012">_xlfn.IFS(
  TRIM(L1012)="positive", 3,
  TRIM(L1012)="neutral", 2,
  TRIM(L1012)="negative", 1
)</f>
        <v>3</v>
      </c>
      <c r="N1012" t="s">
        <v>18</v>
      </c>
      <c r="O1012" t="s">
        <v>1591</v>
      </c>
      <c r="P1012" t="s">
        <v>20</v>
      </c>
    </row>
    <row r="1013" spans="1:16" x14ac:dyDescent="0.3">
      <c r="A1013">
        <v>2012</v>
      </c>
      <c r="B1013" t="s">
        <v>1117</v>
      </c>
      <c r="C1013" s="1">
        <v>45173.479166666664</v>
      </c>
      <c r="D1013" t="s">
        <v>37</v>
      </c>
      <c r="E1013" t="str">
        <f t="shared" si="15"/>
        <v>Not Backlog</v>
      </c>
      <c r="F1013" t="s">
        <v>197</v>
      </c>
      <c r="G1013" t="s">
        <v>16</v>
      </c>
      <c r="H1013" t="s">
        <v>1586</v>
      </c>
      <c r="I1013" t="str">
        <f>IF(Table2_1[[#This Row],[Order Status]]="Completed", IF(Table2_1[[#This Row],[Delays (min)]]&gt;10,"Delayed", "On Time"), IF(Table2_1[[#This Row],[Order Status]]="In Progress", IF(Table2_1[[#This Row],[Delays (min)]]&gt;10,"Delayed","In Progress"),""))</f>
        <v>In Progress</v>
      </c>
      <c r="J1013">
        <v>192</v>
      </c>
      <c r="K1013">
        <v>8</v>
      </c>
      <c r="L1013" t="s">
        <v>28</v>
      </c>
      <c r="M1013" cm="1">
        <f t="array" ref="M1013">_xlfn.IFS(
  TRIM(L1013)="positive", 3,
  TRIM(L1013)="neutral", 2,
  TRIM(L1013)="negative", 1
)</f>
        <v>1</v>
      </c>
      <c r="N1013" t="s">
        <v>43</v>
      </c>
      <c r="O1013" t="s">
        <v>1591</v>
      </c>
      <c r="P1013" t="s">
        <v>35</v>
      </c>
    </row>
    <row r="1014" spans="1:16" x14ac:dyDescent="0.3">
      <c r="A1014">
        <v>2013</v>
      </c>
      <c r="B1014" t="s">
        <v>1118</v>
      </c>
      <c r="C1014" s="1">
        <v>45176.359027777777</v>
      </c>
      <c r="D1014" t="s">
        <v>37</v>
      </c>
      <c r="E1014" t="str">
        <f t="shared" si="15"/>
        <v>Backlog</v>
      </c>
      <c r="F1014" t="s">
        <v>159</v>
      </c>
      <c r="G1014" t="s">
        <v>16</v>
      </c>
      <c r="H1014" t="s">
        <v>1586</v>
      </c>
      <c r="I1014" t="str">
        <f>IF(Table2_1[[#This Row],[Order Status]]="Completed", IF(Table2_1[[#This Row],[Delays (min)]]&gt;10,"Delayed", "On Time"), IF(Table2_1[[#This Row],[Order Status]]="In Progress", IF(Table2_1[[#This Row],[Delays (min)]]&gt;10,"Delayed","In Progress"),""))</f>
        <v>Delayed</v>
      </c>
      <c r="J1014">
        <v>94</v>
      </c>
      <c r="K1014">
        <v>28</v>
      </c>
      <c r="L1014" t="s">
        <v>17</v>
      </c>
      <c r="M1014" cm="1">
        <f t="array" ref="M1014">_xlfn.IFS(
  TRIM(L1014)="positive", 3,
  TRIM(L1014)="neutral", 2,
  TRIM(L1014)="negative", 1
)</f>
        <v>2</v>
      </c>
      <c r="N1014" t="s">
        <v>24</v>
      </c>
      <c r="O1014" t="s">
        <v>1591</v>
      </c>
      <c r="P1014" t="s">
        <v>35</v>
      </c>
    </row>
    <row r="1015" spans="1:16" x14ac:dyDescent="0.3">
      <c r="A1015">
        <v>2014</v>
      </c>
      <c r="B1015" t="s">
        <v>1119</v>
      </c>
      <c r="C1015" s="1">
        <v>45176.525000000001</v>
      </c>
      <c r="D1015" t="s">
        <v>37</v>
      </c>
      <c r="E1015" t="str">
        <f t="shared" si="15"/>
        <v>Not Backlog</v>
      </c>
      <c r="F1015" t="s">
        <v>38</v>
      </c>
      <c r="G1015" t="s">
        <v>16</v>
      </c>
      <c r="H1015" t="s">
        <v>1587</v>
      </c>
      <c r="I1015" t="str">
        <f>IF(Table2_1[[#This Row],[Order Status]]="Completed", IF(Table2_1[[#This Row],[Delays (min)]]&gt;10,"Delayed", "On Time"), IF(Table2_1[[#This Row],[Order Status]]="In Progress", IF(Table2_1[[#This Row],[Delays (min)]]&gt;10,"Delayed","In Progress"),""))</f>
        <v>In Progress</v>
      </c>
      <c r="J1015">
        <v>221</v>
      </c>
      <c r="K1015">
        <v>8</v>
      </c>
      <c r="L1015" t="s">
        <v>28</v>
      </c>
      <c r="M1015" cm="1">
        <f t="array" ref="M1015">_xlfn.IFS(
  TRIM(L1015)="positive", 3,
  TRIM(L1015)="neutral", 2,
  TRIM(L1015)="negative", 1
)</f>
        <v>1</v>
      </c>
      <c r="N1015" t="s">
        <v>39</v>
      </c>
      <c r="O1015" t="s">
        <v>48</v>
      </c>
      <c r="P1015" t="s">
        <v>40</v>
      </c>
    </row>
    <row r="1016" spans="1:16" x14ac:dyDescent="0.3">
      <c r="A1016">
        <v>2015</v>
      </c>
      <c r="B1016" t="s">
        <v>1120</v>
      </c>
      <c r="C1016" s="1">
        <v>45177.436805555553</v>
      </c>
      <c r="D1016" t="s">
        <v>14</v>
      </c>
      <c r="E1016" t="str">
        <f t="shared" si="15"/>
        <v>Not Backlog</v>
      </c>
      <c r="F1016" t="s">
        <v>98</v>
      </c>
      <c r="G1016" t="s">
        <v>34</v>
      </c>
      <c r="H1016" t="s">
        <v>1586</v>
      </c>
      <c r="I1016" t="str">
        <f>IF(Table2_1[[#This Row],[Order Status]]="Completed", IF(Table2_1[[#This Row],[Delays (min)]]&gt;10,"Delayed", "On Time"), IF(Table2_1[[#This Row],[Order Status]]="In Progress", IF(Table2_1[[#This Row],[Delays (min)]]&gt;10,"Delayed","In Progress"),""))</f>
        <v>Delayed</v>
      </c>
      <c r="J1016">
        <v>198</v>
      </c>
      <c r="K1016">
        <v>27</v>
      </c>
      <c r="L1016" t="s">
        <v>28</v>
      </c>
      <c r="M1016" cm="1">
        <f t="array" ref="M1016">_xlfn.IFS(
  TRIM(L1016)="positive", 3,
  TRIM(L1016)="neutral", 2,
  TRIM(L1016)="negative", 1
)</f>
        <v>1</v>
      </c>
      <c r="N1016" t="s">
        <v>31</v>
      </c>
      <c r="O1016" t="s">
        <v>1591</v>
      </c>
      <c r="P1016" t="s">
        <v>35</v>
      </c>
    </row>
    <row r="1017" spans="1:16" x14ac:dyDescent="0.3">
      <c r="A1017">
        <v>2016</v>
      </c>
      <c r="B1017" t="s">
        <v>1121</v>
      </c>
      <c r="C1017" s="1">
        <v>45175.379861111112</v>
      </c>
      <c r="D1017" t="s">
        <v>14</v>
      </c>
      <c r="E1017" t="str">
        <f t="shared" si="15"/>
        <v>Not Backlog</v>
      </c>
      <c r="F1017" t="s">
        <v>164</v>
      </c>
      <c r="G1017" t="s">
        <v>16</v>
      </c>
      <c r="H1017" t="s">
        <v>1587</v>
      </c>
      <c r="I1017" t="str">
        <f>IF(Table2_1[[#This Row],[Order Status]]="Completed", IF(Table2_1[[#This Row],[Delays (min)]]&gt;10,"Delayed", "On Time"), IF(Table2_1[[#This Row],[Order Status]]="In Progress", IF(Table2_1[[#This Row],[Delays (min)]]&gt;10,"Delayed","In Progress"),""))</f>
        <v>On Time</v>
      </c>
      <c r="J1017">
        <v>111</v>
      </c>
      <c r="K1017">
        <v>8</v>
      </c>
      <c r="L1017" t="s">
        <v>23</v>
      </c>
      <c r="M1017" cm="1">
        <f t="array" ref="M1017">_xlfn.IFS(
  TRIM(L1017)="positive", 3,
  TRIM(L1017)="neutral", 2,
  TRIM(L1017)="negative", 1
)</f>
        <v>3</v>
      </c>
      <c r="N1017" t="s">
        <v>31</v>
      </c>
      <c r="O1017" t="s">
        <v>19</v>
      </c>
      <c r="P1017" t="s">
        <v>40</v>
      </c>
    </row>
    <row r="1018" spans="1:16" x14ac:dyDescent="0.3">
      <c r="A1018">
        <v>2017</v>
      </c>
      <c r="B1018" t="s">
        <v>1122</v>
      </c>
      <c r="C1018" s="1">
        <v>45176.441666666666</v>
      </c>
      <c r="D1018" t="s">
        <v>37</v>
      </c>
      <c r="E1018" t="str">
        <f t="shared" si="15"/>
        <v>Backlog</v>
      </c>
      <c r="F1018" t="s">
        <v>174</v>
      </c>
      <c r="G1018" t="s">
        <v>34</v>
      </c>
      <c r="H1018" t="s">
        <v>1588</v>
      </c>
      <c r="I1018" t="str">
        <f>IF(Table2_1[[#This Row],[Order Status]]="Completed", IF(Table2_1[[#This Row],[Delays (min)]]&gt;10,"Delayed", "On Time"), IF(Table2_1[[#This Row],[Order Status]]="In Progress", IF(Table2_1[[#This Row],[Delays (min)]]&gt;10,"Delayed","In Progress"),""))</f>
        <v>Delayed</v>
      </c>
      <c r="J1018">
        <v>193</v>
      </c>
      <c r="K1018">
        <v>27</v>
      </c>
      <c r="L1018" t="s">
        <v>23</v>
      </c>
      <c r="M1018" cm="1">
        <f t="array" ref="M1018">_xlfn.IFS(
  TRIM(L1018)="positive", 3,
  TRIM(L1018)="neutral", 2,
  TRIM(L1018)="negative", 1
)</f>
        <v>3</v>
      </c>
      <c r="N1018" t="s">
        <v>43</v>
      </c>
      <c r="O1018" t="s">
        <v>19</v>
      </c>
      <c r="P1018" t="s">
        <v>35</v>
      </c>
    </row>
    <row r="1019" spans="1:16" x14ac:dyDescent="0.3">
      <c r="A1019">
        <v>2018</v>
      </c>
      <c r="B1019" t="s">
        <v>1123</v>
      </c>
      <c r="C1019" s="1">
        <v>45173.472222222219</v>
      </c>
      <c r="D1019" t="s">
        <v>14</v>
      </c>
      <c r="E1019" t="str">
        <f t="shared" si="15"/>
        <v>Not Backlog</v>
      </c>
      <c r="F1019" t="s">
        <v>174</v>
      </c>
      <c r="G1019" t="s">
        <v>27</v>
      </c>
      <c r="H1019" t="s">
        <v>1590</v>
      </c>
      <c r="I1019" t="str">
        <f>IF(Table2_1[[#This Row],[Order Status]]="Completed", IF(Table2_1[[#This Row],[Delays (min)]]&gt;10,"Delayed", "On Time"), IF(Table2_1[[#This Row],[Order Status]]="In Progress", IF(Table2_1[[#This Row],[Delays (min)]]&gt;10,"Delayed","In Progress"),""))</f>
        <v>Delayed</v>
      </c>
      <c r="J1019">
        <v>219</v>
      </c>
      <c r="K1019">
        <v>14</v>
      </c>
      <c r="L1019" t="s">
        <v>17</v>
      </c>
      <c r="M1019" cm="1">
        <f t="array" ref="M1019">_xlfn.IFS(
  TRIM(L1019)="positive", 3,
  TRIM(L1019)="neutral", 2,
  TRIM(L1019)="negative", 1
)</f>
        <v>2</v>
      </c>
      <c r="N1019" t="s">
        <v>43</v>
      </c>
      <c r="O1019" t="s">
        <v>1591</v>
      </c>
      <c r="P1019" t="s">
        <v>20</v>
      </c>
    </row>
    <row r="1020" spans="1:16" x14ac:dyDescent="0.3">
      <c r="A1020">
        <v>2019</v>
      </c>
      <c r="B1020" t="s">
        <v>1124</v>
      </c>
      <c r="C1020" s="1">
        <v>45175.363888888889</v>
      </c>
      <c r="D1020" t="s">
        <v>14</v>
      </c>
      <c r="E1020" t="str">
        <f t="shared" si="15"/>
        <v>Not Backlog</v>
      </c>
      <c r="F1020" t="s">
        <v>104</v>
      </c>
      <c r="G1020" t="s">
        <v>34</v>
      </c>
      <c r="H1020" t="s">
        <v>1588</v>
      </c>
      <c r="I1020" t="str">
        <f>IF(Table2_1[[#This Row],[Order Status]]="Completed", IF(Table2_1[[#This Row],[Delays (min)]]&gt;10,"Delayed", "On Time"), IF(Table2_1[[#This Row],[Order Status]]="In Progress", IF(Table2_1[[#This Row],[Delays (min)]]&gt;10,"Delayed","In Progress"),""))</f>
        <v>Delayed</v>
      </c>
      <c r="J1020">
        <v>84</v>
      </c>
      <c r="K1020">
        <v>13</v>
      </c>
      <c r="L1020" t="s">
        <v>28</v>
      </c>
      <c r="M1020" cm="1">
        <f t="array" ref="M1020">_xlfn.IFS(
  TRIM(L1020)="positive", 3,
  TRIM(L1020)="neutral", 2,
  TRIM(L1020)="negative", 1
)</f>
        <v>1</v>
      </c>
      <c r="N1020" t="s">
        <v>39</v>
      </c>
      <c r="O1020" t="s">
        <v>48</v>
      </c>
      <c r="P1020" t="s">
        <v>20</v>
      </c>
    </row>
    <row r="1021" spans="1:16" x14ac:dyDescent="0.3">
      <c r="A1021">
        <v>2020</v>
      </c>
      <c r="B1021" t="s">
        <v>1125</v>
      </c>
      <c r="C1021" s="1">
        <v>45170.656944444447</v>
      </c>
      <c r="D1021" t="s">
        <v>14</v>
      </c>
      <c r="E1021" t="str">
        <f t="shared" si="15"/>
        <v>Not Backlog</v>
      </c>
      <c r="F1021" t="s">
        <v>238</v>
      </c>
      <c r="G1021" t="s">
        <v>34</v>
      </c>
      <c r="H1021" t="s">
        <v>1590</v>
      </c>
      <c r="I1021" t="str">
        <f>IF(Table2_1[[#This Row],[Order Status]]="Completed", IF(Table2_1[[#This Row],[Delays (min)]]&gt;10,"Delayed", "On Time"), IF(Table2_1[[#This Row],[Order Status]]="In Progress", IF(Table2_1[[#This Row],[Delays (min)]]&gt;10,"Delayed","In Progress"),""))</f>
        <v>On Time</v>
      </c>
      <c r="J1021">
        <v>200</v>
      </c>
      <c r="K1021">
        <v>10</v>
      </c>
      <c r="L1021" t="s">
        <v>28</v>
      </c>
      <c r="M1021" cm="1">
        <f t="array" ref="M1021">_xlfn.IFS(
  TRIM(L1021)="positive", 3,
  TRIM(L1021)="neutral", 2,
  TRIM(L1021)="negative", 1
)</f>
        <v>1</v>
      </c>
      <c r="N1021" t="s">
        <v>39</v>
      </c>
      <c r="O1021" t="s">
        <v>1591</v>
      </c>
      <c r="P1021" t="s">
        <v>40</v>
      </c>
    </row>
    <row r="1022" spans="1:16" x14ac:dyDescent="0.3">
      <c r="A1022">
        <v>2021</v>
      </c>
      <c r="B1022" t="s">
        <v>1126</v>
      </c>
      <c r="C1022" s="1">
        <v>45175.432638888888</v>
      </c>
      <c r="D1022" t="s">
        <v>14</v>
      </c>
      <c r="E1022" t="str">
        <f t="shared" si="15"/>
        <v>Not Backlog</v>
      </c>
      <c r="F1022" t="s">
        <v>164</v>
      </c>
      <c r="G1022" t="s">
        <v>16</v>
      </c>
      <c r="H1022" t="s">
        <v>1586</v>
      </c>
      <c r="I1022" t="str">
        <f>IF(Table2_1[[#This Row],[Order Status]]="Completed", IF(Table2_1[[#This Row],[Delays (min)]]&gt;10,"Delayed", "On Time"), IF(Table2_1[[#This Row],[Order Status]]="In Progress", IF(Table2_1[[#This Row],[Delays (min)]]&gt;10,"Delayed","In Progress"),""))</f>
        <v>Delayed</v>
      </c>
      <c r="J1022">
        <v>78</v>
      </c>
      <c r="K1022">
        <v>17</v>
      </c>
      <c r="L1022" t="s">
        <v>17</v>
      </c>
      <c r="M1022" cm="1">
        <f t="array" ref="M1022">_xlfn.IFS(
  TRIM(L1022)="positive", 3,
  TRIM(L1022)="neutral", 2,
  TRIM(L1022)="negative", 1
)</f>
        <v>2</v>
      </c>
      <c r="N1022" t="s">
        <v>39</v>
      </c>
      <c r="O1022" t="s">
        <v>48</v>
      </c>
      <c r="P1022" t="s">
        <v>40</v>
      </c>
    </row>
    <row r="1023" spans="1:16" x14ac:dyDescent="0.3">
      <c r="A1023">
        <v>2022</v>
      </c>
      <c r="B1023" t="s">
        <v>1127</v>
      </c>
      <c r="C1023" s="1">
        <v>45172.381944444445</v>
      </c>
      <c r="D1023" t="s">
        <v>14</v>
      </c>
      <c r="E1023" t="str">
        <f t="shared" si="15"/>
        <v>Not Backlog</v>
      </c>
      <c r="F1023" t="s">
        <v>206</v>
      </c>
      <c r="G1023" t="s">
        <v>16</v>
      </c>
      <c r="H1023" t="s">
        <v>1590</v>
      </c>
      <c r="I1023" t="str">
        <f>IF(Table2_1[[#This Row],[Order Status]]="Completed", IF(Table2_1[[#This Row],[Delays (min)]]&gt;10,"Delayed", "On Time"), IF(Table2_1[[#This Row],[Order Status]]="In Progress", IF(Table2_1[[#This Row],[Delays (min)]]&gt;10,"Delayed","In Progress"),""))</f>
        <v>Delayed</v>
      </c>
      <c r="J1023">
        <v>111</v>
      </c>
      <c r="K1023">
        <v>18</v>
      </c>
      <c r="L1023" t="s">
        <v>28</v>
      </c>
      <c r="M1023" cm="1">
        <f t="array" ref="M1023">_xlfn.IFS(
  TRIM(L1023)="positive", 3,
  TRIM(L1023)="neutral", 2,
  TRIM(L1023)="negative", 1
)</f>
        <v>1</v>
      </c>
      <c r="N1023" t="s">
        <v>18</v>
      </c>
      <c r="O1023" t="s">
        <v>1591</v>
      </c>
      <c r="P1023" t="s">
        <v>40</v>
      </c>
    </row>
    <row r="1024" spans="1:16" x14ac:dyDescent="0.3">
      <c r="A1024">
        <v>2023</v>
      </c>
      <c r="B1024" t="s">
        <v>1128</v>
      </c>
      <c r="C1024" s="1">
        <v>45173.643055555556</v>
      </c>
      <c r="D1024" t="s">
        <v>14</v>
      </c>
      <c r="E1024" t="str">
        <f t="shared" si="15"/>
        <v>Not Backlog</v>
      </c>
      <c r="F1024" t="s">
        <v>280</v>
      </c>
      <c r="G1024" t="s">
        <v>27</v>
      </c>
      <c r="H1024" t="s">
        <v>1586</v>
      </c>
      <c r="I1024" t="str">
        <f>IF(Table2_1[[#This Row],[Order Status]]="Completed", IF(Table2_1[[#This Row],[Delays (min)]]&gt;10,"Delayed", "On Time"), IF(Table2_1[[#This Row],[Order Status]]="In Progress", IF(Table2_1[[#This Row],[Delays (min)]]&gt;10,"Delayed","In Progress"),""))</f>
        <v>On Time</v>
      </c>
      <c r="J1024">
        <v>205</v>
      </c>
      <c r="K1024">
        <v>10</v>
      </c>
      <c r="L1024" t="s">
        <v>28</v>
      </c>
      <c r="M1024" cm="1">
        <f t="array" ref="M1024">_xlfn.IFS(
  TRIM(L1024)="positive", 3,
  TRIM(L1024)="neutral", 2,
  TRIM(L1024)="negative", 1
)</f>
        <v>1</v>
      </c>
      <c r="N1024" t="s">
        <v>24</v>
      </c>
      <c r="O1024" t="s">
        <v>48</v>
      </c>
      <c r="P1024" t="s">
        <v>63</v>
      </c>
    </row>
    <row r="1025" spans="1:16" x14ac:dyDescent="0.3">
      <c r="A1025">
        <v>2024</v>
      </c>
      <c r="B1025" t="s">
        <v>1129</v>
      </c>
      <c r="C1025" s="1">
        <v>45173.59652777778</v>
      </c>
      <c r="D1025" t="s">
        <v>14</v>
      </c>
      <c r="E1025" t="str">
        <f t="shared" si="15"/>
        <v>Not Backlog</v>
      </c>
      <c r="F1025" t="s">
        <v>280</v>
      </c>
      <c r="G1025" t="s">
        <v>16</v>
      </c>
      <c r="H1025" t="s">
        <v>1588</v>
      </c>
      <c r="I1025" t="str">
        <f>IF(Table2_1[[#This Row],[Order Status]]="Completed", IF(Table2_1[[#This Row],[Delays (min)]]&gt;10,"Delayed", "On Time"), IF(Table2_1[[#This Row],[Order Status]]="In Progress", IF(Table2_1[[#This Row],[Delays (min)]]&gt;10,"Delayed","In Progress"),""))</f>
        <v>Delayed</v>
      </c>
      <c r="J1025">
        <v>218</v>
      </c>
      <c r="K1025">
        <v>24</v>
      </c>
      <c r="L1025" t="s">
        <v>23</v>
      </c>
      <c r="M1025" cm="1">
        <f t="array" ref="M1025">_xlfn.IFS(
  TRIM(L1025)="positive", 3,
  TRIM(L1025)="neutral", 2,
  TRIM(L1025)="negative", 1
)</f>
        <v>3</v>
      </c>
      <c r="N1025" t="s">
        <v>18</v>
      </c>
      <c r="O1025" t="s">
        <v>19</v>
      </c>
      <c r="P1025" t="s">
        <v>35</v>
      </c>
    </row>
    <row r="1026" spans="1:16" x14ac:dyDescent="0.3">
      <c r="A1026">
        <v>2025</v>
      </c>
      <c r="B1026" t="s">
        <v>1130</v>
      </c>
      <c r="C1026" s="1">
        <v>45175.412499999999</v>
      </c>
      <c r="D1026" t="s">
        <v>37</v>
      </c>
      <c r="E1026" t="str">
        <f t="shared" ref="E1026:E1089" si="16">IF(AND(D1026="In Progress", K1026 &gt;10),"Backlog", "Not Backlog")</f>
        <v>Not Backlog</v>
      </c>
      <c r="F1026" t="s">
        <v>106</v>
      </c>
      <c r="G1026" t="s">
        <v>27</v>
      </c>
      <c r="H1026" t="s">
        <v>1586</v>
      </c>
      <c r="I1026" t="str">
        <f>IF(Table2_1[[#This Row],[Order Status]]="Completed", IF(Table2_1[[#This Row],[Delays (min)]]&gt;10,"Delayed", "On Time"), IF(Table2_1[[#This Row],[Order Status]]="In Progress", IF(Table2_1[[#This Row],[Delays (min)]]&gt;10,"Delayed","In Progress"),""))</f>
        <v>In Progress</v>
      </c>
      <c r="J1026">
        <v>161</v>
      </c>
      <c r="K1026">
        <v>2</v>
      </c>
      <c r="L1026" t="s">
        <v>23</v>
      </c>
      <c r="M1026" cm="1">
        <f t="array" ref="M1026">_xlfn.IFS(
  TRIM(L1026)="positive", 3,
  TRIM(L1026)="neutral", 2,
  TRIM(L1026)="negative", 1
)</f>
        <v>3</v>
      </c>
      <c r="N1026" t="s">
        <v>18</v>
      </c>
      <c r="O1026" t="s">
        <v>19</v>
      </c>
      <c r="P1026" t="s">
        <v>40</v>
      </c>
    </row>
    <row r="1027" spans="1:16" x14ac:dyDescent="0.3">
      <c r="A1027">
        <v>2026</v>
      </c>
      <c r="B1027" t="s">
        <v>1131</v>
      </c>
      <c r="C1027" s="1">
        <v>45175.540277777778</v>
      </c>
      <c r="D1027" t="s">
        <v>14</v>
      </c>
      <c r="E1027" t="str">
        <f t="shared" si="16"/>
        <v>Not Backlog</v>
      </c>
      <c r="F1027" t="s">
        <v>296</v>
      </c>
      <c r="G1027" t="s">
        <v>34</v>
      </c>
      <c r="H1027" t="s">
        <v>1590</v>
      </c>
      <c r="I1027" t="str">
        <f>IF(Table2_1[[#This Row],[Order Status]]="Completed", IF(Table2_1[[#This Row],[Delays (min)]]&gt;10,"Delayed", "On Time"), IF(Table2_1[[#This Row],[Order Status]]="In Progress", IF(Table2_1[[#This Row],[Delays (min)]]&gt;10,"Delayed","In Progress"),""))</f>
        <v>Delayed</v>
      </c>
      <c r="J1027">
        <v>224</v>
      </c>
      <c r="K1027">
        <v>15</v>
      </c>
      <c r="L1027" t="s">
        <v>28</v>
      </c>
      <c r="M1027" cm="1">
        <f t="array" ref="M1027">_xlfn.IFS(
  TRIM(L1027)="positive", 3,
  TRIM(L1027)="neutral", 2,
  TRIM(L1027)="negative", 1
)</f>
        <v>1</v>
      </c>
      <c r="N1027" t="s">
        <v>24</v>
      </c>
      <c r="O1027" t="s">
        <v>48</v>
      </c>
      <c r="P1027" t="s">
        <v>35</v>
      </c>
    </row>
    <row r="1028" spans="1:16" x14ac:dyDescent="0.3">
      <c r="A1028">
        <v>2027</v>
      </c>
      <c r="B1028" t="s">
        <v>1132</v>
      </c>
      <c r="C1028" s="1">
        <v>45174.598611111112</v>
      </c>
      <c r="D1028" t="s">
        <v>14</v>
      </c>
      <c r="E1028" t="str">
        <f t="shared" si="16"/>
        <v>Not Backlog</v>
      </c>
      <c r="F1028" t="s">
        <v>463</v>
      </c>
      <c r="G1028" t="s">
        <v>34</v>
      </c>
      <c r="H1028" t="s">
        <v>1589</v>
      </c>
      <c r="I1028" t="str">
        <f>IF(Table2_1[[#This Row],[Order Status]]="Completed", IF(Table2_1[[#This Row],[Delays (min)]]&gt;10,"Delayed", "On Time"), IF(Table2_1[[#This Row],[Order Status]]="In Progress", IF(Table2_1[[#This Row],[Delays (min)]]&gt;10,"Delayed","In Progress"),""))</f>
        <v>On Time</v>
      </c>
      <c r="J1028">
        <v>134</v>
      </c>
      <c r="K1028">
        <v>1</v>
      </c>
      <c r="L1028" t="s">
        <v>23</v>
      </c>
      <c r="M1028" cm="1">
        <f t="array" ref="M1028">_xlfn.IFS(
  TRIM(L1028)="positive", 3,
  TRIM(L1028)="neutral", 2,
  TRIM(L1028)="negative", 1
)</f>
        <v>3</v>
      </c>
      <c r="N1028" t="s">
        <v>39</v>
      </c>
      <c r="O1028" t="s">
        <v>1591</v>
      </c>
      <c r="P1028" t="s">
        <v>35</v>
      </c>
    </row>
    <row r="1029" spans="1:16" x14ac:dyDescent="0.3">
      <c r="A1029">
        <v>2028</v>
      </c>
      <c r="B1029" t="s">
        <v>1133</v>
      </c>
      <c r="C1029" s="1">
        <v>45176.612500000003</v>
      </c>
      <c r="D1029" t="s">
        <v>14</v>
      </c>
      <c r="E1029" t="str">
        <f t="shared" si="16"/>
        <v>Not Backlog</v>
      </c>
      <c r="F1029" t="s">
        <v>26</v>
      </c>
      <c r="G1029" t="s">
        <v>16</v>
      </c>
      <c r="H1029" t="s">
        <v>1589</v>
      </c>
      <c r="I1029" t="str">
        <f>IF(Table2_1[[#This Row],[Order Status]]="Completed", IF(Table2_1[[#This Row],[Delays (min)]]&gt;10,"Delayed", "On Time"), IF(Table2_1[[#This Row],[Order Status]]="In Progress", IF(Table2_1[[#This Row],[Delays (min)]]&gt;10,"Delayed","In Progress"),""))</f>
        <v>Delayed</v>
      </c>
      <c r="J1029">
        <v>157</v>
      </c>
      <c r="K1029">
        <v>20</v>
      </c>
      <c r="L1029" t="s">
        <v>23</v>
      </c>
      <c r="M1029" cm="1">
        <f t="array" ref="M1029">_xlfn.IFS(
  TRIM(L1029)="positive", 3,
  TRIM(L1029)="neutral", 2,
  TRIM(L1029)="negative", 1
)</f>
        <v>3</v>
      </c>
      <c r="N1029" t="s">
        <v>18</v>
      </c>
      <c r="O1029" t="s">
        <v>1591</v>
      </c>
      <c r="P1029" t="s">
        <v>40</v>
      </c>
    </row>
    <row r="1030" spans="1:16" x14ac:dyDescent="0.3">
      <c r="A1030">
        <v>2029</v>
      </c>
      <c r="B1030" t="s">
        <v>1134</v>
      </c>
      <c r="C1030" s="1">
        <v>45175.47152777778</v>
      </c>
      <c r="D1030" t="s">
        <v>14</v>
      </c>
      <c r="E1030" t="str">
        <f t="shared" si="16"/>
        <v>Not Backlog</v>
      </c>
      <c r="F1030" t="s">
        <v>108</v>
      </c>
      <c r="G1030" t="s">
        <v>27</v>
      </c>
      <c r="H1030" t="s">
        <v>1586</v>
      </c>
      <c r="I1030" t="str">
        <f>IF(Table2_1[[#This Row],[Order Status]]="Completed", IF(Table2_1[[#This Row],[Delays (min)]]&gt;10,"Delayed", "On Time"), IF(Table2_1[[#This Row],[Order Status]]="In Progress", IF(Table2_1[[#This Row],[Delays (min)]]&gt;10,"Delayed","In Progress"),""))</f>
        <v>On Time</v>
      </c>
      <c r="J1030">
        <v>139</v>
      </c>
      <c r="K1030">
        <v>3</v>
      </c>
      <c r="L1030" t="s">
        <v>23</v>
      </c>
      <c r="M1030" cm="1">
        <f t="array" ref="M1030">_xlfn.IFS(
  TRIM(L1030)="positive", 3,
  TRIM(L1030)="neutral", 2,
  TRIM(L1030)="negative", 1
)</f>
        <v>3</v>
      </c>
      <c r="N1030" t="s">
        <v>43</v>
      </c>
      <c r="O1030" t="s">
        <v>1591</v>
      </c>
      <c r="P1030" t="s">
        <v>35</v>
      </c>
    </row>
    <row r="1031" spans="1:16" x14ac:dyDescent="0.3">
      <c r="A1031">
        <v>2030</v>
      </c>
      <c r="B1031" t="s">
        <v>1135</v>
      </c>
      <c r="C1031" s="1">
        <v>45174.538194444445</v>
      </c>
      <c r="D1031" t="s">
        <v>37</v>
      </c>
      <c r="E1031" t="str">
        <f t="shared" si="16"/>
        <v>Backlog</v>
      </c>
      <c r="F1031" t="s">
        <v>244</v>
      </c>
      <c r="G1031" t="s">
        <v>27</v>
      </c>
      <c r="H1031" t="s">
        <v>1589</v>
      </c>
      <c r="I1031" t="str">
        <f>IF(Table2_1[[#This Row],[Order Status]]="Completed", IF(Table2_1[[#This Row],[Delays (min)]]&gt;10,"Delayed", "On Time"), IF(Table2_1[[#This Row],[Order Status]]="In Progress", IF(Table2_1[[#This Row],[Delays (min)]]&gt;10,"Delayed","In Progress"),""))</f>
        <v>Delayed</v>
      </c>
      <c r="J1031">
        <v>201</v>
      </c>
      <c r="K1031">
        <v>14</v>
      </c>
      <c r="L1031" t="s">
        <v>23</v>
      </c>
      <c r="M1031" cm="1">
        <f t="array" ref="M1031">_xlfn.IFS(
  TRIM(L1031)="positive", 3,
  TRIM(L1031)="neutral", 2,
  TRIM(L1031)="negative", 1
)</f>
        <v>3</v>
      </c>
      <c r="N1031" t="s">
        <v>24</v>
      </c>
      <c r="O1031" t="s">
        <v>1591</v>
      </c>
      <c r="P1031" t="s">
        <v>40</v>
      </c>
    </row>
    <row r="1032" spans="1:16" x14ac:dyDescent="0.3">
      <c r="A1032">
        <v>2031</v>
      </c>
      <c r="B1032" t="s">
        <v>1136</v>
      </c>
      <c r="C1032" s="1">
        <v>45174.47152777778</v>
      </c>
      <c r="D1032" t="s">
        <v>37</v>
      </c>
      <c r="E1032" t="str">
        <f t="shared" si="16"/>
        <v>Backlog</v>
      </c>
      <c r="F1032" t="s">
        <v>223</v>
      </c>
      <c r="G1032" t="s">
        <v>27</v>
      </c>
      <c r="H1032" t="s">
        <v>1587</v>
      </c>
      <c r="I1032" t="str">
        <f>IF(Table2_1[[#This Row],[Order Status]]="Completed", IF(Table2_1[[#This Row],[Delays (min)]]&gt;10,"Delayed", "On Time"), IF(Table2_1[[#This Row],[Order Status]]="In Progress", IF(Table2_1[[#This Row],[Delays (min)]]&gt;10,"Delayed","In Progress"),""))</f>
        <v>Delayed</v>
      </c>
      <c r="J1032">
        <v>181</v>
      </c>
      <c r="K1032">
        <v>19</v>
      </c>
      <c r="L1032" t="s">
        <v>17</v>
      </c>
      <c r="M1032" cm="1">
        <f t="array" ref="M1032">_xlfn.IFS(
  TRIM(L1032)="positive", 3,
  TRIM(L1032)="neutral", 2,
  TRIM(L1032)="negative", 1
)</f>
        <v>2</v>
      </c>
      <c r="N1032" t="s">
        <v>39</v>
      </c>
      <c r="O1032" t="s">
        <v>1591</v>
      </c>
      <c r="P1032" t="s">
        <v>35</v>
      </c>
    </row>
    <row r="1033" spans="1:16" x14ac:dyDescent="0.3">
      <c r="A1033">
        <v>2032</v>
      </c>
      <c r="B1033" t="s">
        <v>1137</v>
      </c>
      <c r="C1033" s="1">
        <v>45174.409722222219</v>
      </c>
      <c r="D1033" t="s">
        <v>14</v>
      </c>
      <c r="E1033" t="str">
        <f t="shared" si="16"/>
        <v>Not Backlog</v>
      </c>
      <c r="F1033" t="s">
        <v>180</v>
      </c>
      <c r="G1033" t="s">
        <v>34</v>
      </c>
      <c r="H1033" t="s">
        <v>1587</v>
      </c>
      <c r="I1033" t="str">
        <f>IF(Table2_1[[#This Row],[Order Status]]="Completed", IF(Table2_1[[#This Row],[Delays (min)]]&gt;10,"Delayed", "On Time"), IF(Table2_1[[#This Row],[Order Status]]="In Progress", IF(Table2_1[[#This Row],[Delays (min)]]&gt;10,"Delayed","In Progress"),""))</f>
        <v>Delayed</v>
      </c>
      <c r="J1033">
        <v>93</v>
      </c>
      <c r="K1033">
        <v>18</v>
      </c>
      <c r="L1033" t="s">
        <v>23</v>
      </c>
      <c r="M1033" cm="1">
        <f t="array" ref="M1033">_xlfn.IFS(
  TRIM(L1033)="positive", 3,
  TRIM(L1033)="neutral", 2,
  TRIM(L1033)="negative", 1
)</f>
        <v>3</v>
      </c>
      <c r="N1033" t="s">
        <v>18</v>
      </c>
      <c r="O1033" t="s">
        <v>48</v>
      </c>
      <c r="P1033" t="s">
        <v>35</v>
      </c>
    </row>
    <row r="1034" spans="1:16" x14ac:dyDescent="0.3">
      <c r="A1034">
        <v>2033</v>
      </c>
      <c r="B1034" t="s">
        <v>1138</v>
      </c>
      <c r="C1034" s="1">
        <v>45173.392361111109</v>
      </c>
      <c r="D1034" t="s">
        <v>37</v>
      </c>
      <c r="E1034" t="str">
        <f t="shared" si="16"/>
        <v>Not Backlog</v>
      </c>
      <c r="F1034" t="s">
        <v>215</v>
      </c>
      <c r="G1034" t="s">
        <v>34</v>
      </c>
      <c r="H1034" t="s">
        <v>1588</v>
      </c>
      <c r="I1034" t="str">
        <f>IF(Table2_1[[#This Row],[Order Status]]="Completed", IF(Table2_1[[#This Row],[Delays (min)]]&gt;10,"Delayed", "On Time"), IF(Table2_1[[#This Row],[Order Status]]="In Progress", IF(Table2_1[[#This Row],[Delays (min)]]&gt;10,"Delayed","In Progress"),""))</f>
        <v>In Progress</v>
      </c>
      <c r="J1034">
        <v>150</v>
      </c>
      <c r="K1034">
        <v>3</v>
      </c>
      <c r="L1034" t="s">
        <v>28</v>
      </c>
      <c r="M1034" cm="1">
        <f t="array" ref="M1034">_xlfn.IFS(
  TRIM(L1034)="positive", 3,
  TRIM(L1034)="neutral", 2,
  TRIM(L1034)="negative", 1
)</f>
        <v>1</v>
      </c>
      <c r="N1034" t="s">
        <v>39</v>
      </c>
      <c r="O1034" t="s">
        <v>48</v>
      </c>
      <c r="P1034" t="s">
        <v>40</v>
      </c>
    </row>
    <row r="1035" spans="1:16" x14ac:dyDescent="0.3">
      <c r="A1035">
        <v>2034</v>
      </c>
      <c r="B1035" t="s">
        <v>1139</v>
      </c>
      <c r="C1035" s="1">
        <v>45174.495138888888</v>
      </c>
      <c r="D1035" t="s">
        <v>14</v>
      </c>
      <c r="E1035" t="str">
        <f t="shared" si="16"/>
        <v>Not Backlog</v>
      </c>
      <c r="F1035" t="s">
        <v>197</v>
      </c>
      <c r="G1035" t="s">
        <v>34</v>
      </c>
      <c r="H1035" t="s">
        <v>1590</v>
      </c>
      <c r="I1035" t="str">
        <f>IF(Table2_1[[#This Row],[Order Status]]="Completed", IF(Table2_1[[#This Row],[Delays (min)]]&gt;10,"Delayed", "On Time"), IF(Table2_1[[#This Row],[Order Status]]="In Progress", IF(Table2_1[[#This Row],[Delays (min)]]&gt;10,"Delayed","In Progress"),""))</f>
        <v>Delayed</v>
      </c>
      <c r="J1035">
        <v>91</v>
      </c>
      <c r="K1035">
        <v>22</v>
      </c>
      <c r="L1035" t="s">
        <v>23</v>
      </c>
      <c r="M1035" cm="1">
        <f t="array" ref="M1035">_xlfn.IFS(
  TRIM(L1035)="positive", 3,
  TRIM(L1035)="neutral", 2,
  TRIM(L1035)="negative", 1
)</f>
        <v>3</v>
      </c>
      <c r="N1035" t="s">
        <v>24</v>
      </c>
      <c r="O1035" t="s">
        <v>48</v>
      </c>
      <c r="P1035" t="s">
        <v>35</v>
      </c>
    </row>
    <row r="1036" spans="1:16" x14ac:dyDescent="0.3">
      <c r="A1036">
        <v>2035</v>
      </c>
      <c r="B1036" t="s">
        <v>1140</v>
      </c>
      <c r="C1036" s="1">
        <v>45177.525694444441</v>
      </c>
      <c r="D1036" t="s">
        <v>37</v>
      </c>
      <c r="E1036" t="str">
        <f t="shared" si="16"/>
        <v>Not Backlog</v>
      </c>
      <c r="F1036" t="s">
        <v>65</v>
      </c>
      <c r="G1036" t="s">
        <v>34</v>
      </c>
      <c r="H1036" t="s">
        <v>1586</v>
      </c>
      <c r="I1036" t="str">
        <f>IF(Table2_1[[#This Row],[Order Status]]="Completed", IF(Table2_1[[#This Row],[Delays (min)]]&gt;10,"Delayed", "On Time"), IF(Table2_1[[#This Row],[Order Status]]="In Progress", IF(Table2_1[[#This Row],[Delays (min)]]&gt;10,"Delayed","In Progress"),""))</f>
        <v>In Progress</v>
      </c>
      <c r="J1036">
        <v>197</v>
      </c>
      <c r="K1036">
        <v>5</v>
      </c>
      <c r="L1036" t="s">
        <v>17</v>
      </c>
      <c r="M1036" cm="1">
        <f t="array" ref="M1036">_xlfn.IFS(
  TRIM(L1036)="positive", 3,
  TRIM(L1036)="neutral", 2,
  TRIM(L1036)="negative", 1
)</f>
        <v>2</v>
      </c>
      <c r="N1036" t="s">
        <v>31</v>
      </c>
      <c r="O1036" t="s">
        <v>48</v>
      </c>
      <c r="P1036" t="s">
        <v>35</v>
      </c>
    </row>
    <row r="1037" spans="1:16" x14ac:dyDescent="0.3">
      <c r="A1037">
        <v>2036</v>
      </c>
      <c r="B1037" t="s">
        <v>1141</v>
      </c>
      <c r="C1037" s="1">
        <v>45174.509722222225</v>
      </c>
      <c r="D1037" t="s">
        <v>37</v>
      </c>
      <c r="E1037" t="str">
        <f t="shared" si="16"/>
        <v>Not Backlog</v>
      </c>
      <c r="F1037" t="s">
        <v>240</v>
      </c>
      <c r="G1037" t="s">
        <v>16</v>
      </c>
      <c r="H1037" t="s">
        <v>1586</v>
      </c>
      <c r="I1037" t="str">
        <f>IF(Table2_1[[#This Row],[Order Status]]="Completed", IF(Table2_1[[#This Row],[Delays (min)]]&gt;10,"Delayed", "On Time"), IF(Table2_1[[#This Row],[Order Status]]="In Progress", IF(Table2_1[[#This Row],[Delays (min)]]&gt;10,"Delayed","In Progress"),""))</f>
        <v>In Progress</v>
      </c>
      <c r="J1037">
        <v>173</v>
      </c>
      <c r="K1037">
        <v>2</v>
      </c>
      <c r="L1037" t="s">
        <v>17</v>
      </c>
      <c r="M1037" cm="1">
        <f t="array" ref="M1037">_xlfn.IFS(
  TRIM(L1037)="positive", 3,
  TRIM(L1037)="neutral", 2,
  TRIM(L1037)="negative", 1
)</f>
        <v>2</v>
      </c>
      <c r="N1037" t="s">
        <v>31</v>
      </c>
      <c r="O1037" t="s">
        <v>19</v>
      </c>
      <c r="P1037" t="s">
        <v>20</v>
      </c>
    </row>
    <row r="1038" spans="1:16" x14ac:dyDescent="0.3">
      <c r="A1038">
        <v>2037</v>
      </c>
      <c r="B1038" t="s">
        <v>1142</v>
      </c>
      <c r="C1038" s="1">
        <v>45170.594444444447</v>
      </c>
      <c r="D1038" t="s">
        <v>14</v>
      </c>
      <c r="E1038" t="str">
        <f t="shared" si="16"/>
        <v>Not Backlog</v>
      </c>
      <c r="F1038" t="s">
        <v>296</v>
      </c>
      <c r="G1038" t="s">
        <v>27</v>
      </c>
      <c r="H1038" t="s">
        <v>1586</v>
      </c>
      <c r="I1038" t="str">
        <f>IF(Table2_1[[#This Row],[Order Status]]="Completed", IF(Table2_1[[#This Row],[Delays (min)]]&gt;10,"Delayed", "On Time"), IF(Table2_1[[#This Row],[Order Status]]="In Progress", IF(Table2_1[[#This Row],[Delays (min)]]&gt;10,"Delayed","In Progress"),""))</f>
        <v>On Time</v>
      </c>
      <c r="J1038">
        <v>153</v>
      </c>
      <c r="K1038">
        <v>1</v>
      </c>
      <c r="L1038" t="s">
        <v>17</v>
      </c>
      <c r="M1038" cm="1">
        <f t="array" ref="M1038">_xlfn.IFS(
  TRIM(L1038)="positive", 3,
  TRIM(L1038)="neutral", 2,
  TRIM(L1038)="negative", 1
)</f>
        <v>2</v>
      </c>
      <c r="N1038" t="s">
        <v>24</v>
      </c>
      <c r="O1038" t="s">
        <v>48</v>
      </c>
      <c r="P1038" t="s">
        <v>35</v>
      </c>
    </row>
    <row r="1039" spans="1:16" x14ac:dyDescent="0.3">
      <c r="A1039">
        <v>2038</v>
      </c>
      <c r="B1039" t="s">
        <v>1143</v>
      </c>
      <c r="C1039" s="1">
        <v>45172.7</v>
      </c>
      <c r="D1039" t="s">
        <v>14</v>
      </c>
      <c r="E1039" t="str">
        <f t="shared" si="16"/>
        <v>Not Backlog</v>
      </c>
      <c r="F1039" t="s">
        <v>56</v>
      </c>
      <c r="G1039" t="s">
        <v>16</v>
      </c>
      <c r="H1039" t="s">
        <v>1589</v>
      </c>
      <c r="I1039" t="str">
        <f>IF(Table2_1[[#This Row],[Order Status]]="Completed", IF(Table2_1[[#This Row],[Delays (min)]]&gt;10,"Delayed", "On Time"), IF(Table2_1[[#This Row],[Order Status]]="In Progress", IF(Table2_1[[#This Row],[Delays (min)]]&gt;10,"Delayed","In Progress"),""))</f>
        <v>Delayed</v>
      </c>
      <c r="J1039">
        <v>173</v>
      </c>
      <c r="K1039">
        <v>21</v>
      </c>
      <c r="L1039" t="s">
        <v>28</v>
      </c>
      <c r="M1039" cm="1">
        <f t="array" ref="M1039">_xlfn.IFS(
  TRIM(L1039)="positive", 3,
  TRIM(L1039)="neutral", 2,
  TRIM(L1039)="negative", 1
)</f>
        <v>1</v>
      </c>
      <c r="N1039" t="s">
        <v>18</v>
      </c>
      <c r="O1039" t="s">
        <v>48</v>
      </c>
      <c r="P1039" t="s">
        <v>40</v>
      </c>
    </row>
    <row r="1040" spans="1:16" x14ac:dyDescent="0.3">
      <c r="A1040">
        <v>2039</v>
      </c>
      <c r="B1040" t="s">
        <v>1144</v>
      </c>
      <c r="C1040" s="1">
        <v>45170.426388888889</v>
      </c>
      <c r="D1040" t="s">
        <v>14</v>
      </c>
      <c r="E1040" t="str">
        <f t="shared" si="16"/>
        <v>Not Backlog</v>
      </c>
      <c r="F1040" t="s">
        <v>22</v>
      </c>
      <c r="G1040" t="s">
        <v>27</v>
      </c>
      <c r="H1040" t="s">
        <v>1586</v>
      </c>
      <c r="I1040" t="str">
        <f>IF(Table2_1[[#This Row],[Order Status]]="Completed", IF(Table2_1[[#This Row],[Delays (min)]]&gt;10,"Delayed", "On Time"), IF(Table2_1[[#This Row],[Order Status]]="In Progress", IF(Table2_1[[#This Row],[Delays (min)]]&gt;10,"Delayed","In Progress"),""))</f>
        <v>Delayed</v>
      </c>
      <c r="J1040">
        <v>179</v>
      </c>
      <c r="K1040">
        <v>14</v>
      </c>
      <c r="L1040" t="s">
        <v>17</v>
      </c>
      <c r="M1040" cm="1">
        <f t="array" ref="M1040">_xlfn.IFS(
  TRIM(L1040)="positive", 3,
  TRIM(L1040)="neutral", 2,
  TRIM(L1040)="negative", 1
)</f>
        <v>2</v>
      </c>
      <c r="N1040" t="s">
        <v>43</v>
      </c>
      <c r="O1040" t="s">
        <v>48</v>
      </c>
      <c r="P1040" t="s">
        <v>35</v>
      </c>
    </row>
    <row r="1041" spans="1:16" x14ac:dyDescent="0.3">
      <c r="A1041">
        <v>2040</v>
      </c>
      <c r="B1041" t="s">
        <v>1145</v>
      </c>
      <c r="C1041" s="1">
        <v>45176.563888888886</v>
      </c>
      <c r="D1041" t="s">
        <v>14</v>
      </c>
      <c r="E1041" t="str">
        <f t="shared" si="16"/>
        <v>Not Backlog</v>
      </c>
      <c r="F1041" t="s">
        <v>110</v>
      </c>
      <c r="G1041" t="s">
        <v>16</v>
      </c>
      <c r="H1041" t="s">
        <v>1590</v>
      </c>
      <c r="I1041" t="str">
        <f>IF(Table2_1[[#This Row],[Order Status]]="Completed", IF(Table2_1[[#This Row],[Delays (min)]]&gt;10,"Delayed", "On Time"), IF(Table2_1[[#This Row],[Order Status]]="In Progress", IF(Table2_1[[#This Row],[Delays (min)]]&gt;10,"Delayed","In Progress"),""))</f>
        <v>On Time</v>
      </c>
      <c r="J1041">
        <v>237</v>
      </c>
      <c r="K1041">
        <v>7</v>
      </c>
      <c r="L1041" t="s">
        <v>23</v>
      </c>
      <c r="M1041" cm="1">
        <f t="array" ref="M1041">_xlfn.IFS(
  TRIM(L1041)="positive", 3,
  TRIM(L1041)="neutral", 2,
  TRIM(L1041)="negative", 1
)</f>
        <v>3</v>
      </c>
      <c r="N1041" t="s">
        <v>18</v>
      </c>
      <c r="O1041" t="s">
        <v>48</v>
      </c>
      <c r="P1041" t="s">
        <v>20</v>
      </c>
    </row>
    <row r="1042" spans="1:16" x14ac:dyDescent="0.3">
      <c r="A1042">
        <v>2041</v>
      </c>
      <c r="B1042" t="s">
        <v>1146</v>
      </c>
      <c r="C1042" s="1">
        <v>45177.443055555559</v>
      </c>
      <c r="D1042" t="s">
        <v>37</v>
      </c>
      <c r="E1042" t="str">
        <f t="shared" si="16"/>
        <v>Backlog</v>
      </c>
      <c r="F1042" t="s">
        <v>73</v>
      </c>
      <c r="G1042" t="s">
        <v>16</v>
      </c>
      <c r="H1042" t="s">
        <v>1588</v>
      </c>
      <c r="I1042" t="str">
        <f>IF(Table2_1[[#This Row],[Order Status]]="Completed", IF(Table2_1[[#This Row],[Delays (min)]]&gt;10,"Delayed", "On Time"), IF(Table2_1[[#This Row],[Order Status]]="In Progress", IF(Table2_1[[#This Row],[Delays (min)]]&gt;10,"Delayed","In Progress"),""))</f>
        <v>Delayed</v>
      </c>
      <c r="J1042">
        <v>218</v>
      </c>
      <c r="K1042">
        <v>28</v>
      </c>
      <c r="L1042" t="s">
        <v>23</v>
      </c>
      <c r="M1042" cm="1">
        <f t="array" ref="M1042">_xlfn.IFS(
  TRIM(L1042)="positive", 3,
  TRIM(L1042)="neutral", 2,
  TRIM(L1042)="negative", 1
)</f>
        <v>3</v>
      </c>
      <c r="N1042" t="s">
        <v>43</v>
      </c>
      <c r="O1042" t="s">
        <v>1591</v>
      </c>
      <c r="P1042" t="s">
        <v>35</v>
      </c>
    </row>
    <row r="1043" spans="1:16" x14ac:dyDescent="0.3">
      <c r="A1043">
        <v>2042</v>
      </c>
      <c r="B1043" t="s">
        <v>1147</v>
      </c>
      <c r="C1043" s="1">
        <v>45174.48333333333</v>
      </c>
      <c r="D1043" t="s">
        <v>14</v>
      </c>
      <c r="E1043" t="str">
        <f t="shared" si="16"/>
        <v>Not Backlog</v>
      </c>
      <c r="F1043" t="s">
        <v>174</v>
      </c>
      <c r="G1043" t="s">
        <v>27</v>
      </c>
      <c r="H1043" t="s">
        <v>1589</v>
      </c>
      <c r="I1043" t="str">
        <f>IF(Table2_1[[#This Row],[Order Status]]="Completed", IF(Table2_1[[#This Row],[Delays (min)]]&gt;10,"Delayed", "On Time"), IF(Table2_1[[#This Row],[Order Status]]="In Progress", IF(Table2_1[[#This Row],[Delays (min)]]&gt;10,"Delayed","In Progress"),""))</f>
        <v>On Time</v>
      </c>
      <c r="J1043">
        <v>238</v>
      </c>
      <c r="K1043">
        <v>8</v>
      </c>
      <c r="L1043" t="s">
        <v>17</v>
      </c>
      <c r="M1043" cm="1">
        <f t="array" ref="M1043">_xlfn.IFS(
  TRIM(L1043)="positive", 3,
  TRIM(L1043)="neutral", 2,
  TRIM(L1043)="negative", 1
)</f>
        <v>2</v>
      </c>
      <c r="N1043" t="s">
        <v>39</v>
      </c>
      <c r="O1043" t="s">
        <v>1591</v>
      </c>
      <c r="P1043" t="s">
        <v>40</v>
      </c>
    </row>
    <row r="1044" spans="1:16" x14ac:dyDescent="0.3">
      <c r="A1044">
        <v>2043</v>
      </c>
      <c r="B1044" t="s">
        <v>1148</v>
      </c>
      <c r="C1044" s="1">
        <v>45172.385416666664</v>
      </c>
      <c r="D1044" t="s">
        <v>14</v>
      </c>
      <c r="E1044" t="str">
        <f t="shared" si="16"/>
        <v>Not Backlog</v>
      </c>
      <c r="F1044" t="s">
        <v>398</v>
      </c>
      <c r="G1044" t="s">
        <v>27</v>
      </c>
      <c r="H1044" t="s">
        <v>1587</v>
      </c>
      <c r="I1044" t="str">
        <f>IF(Table2_1[[#This Row],[Order Status]]="Completed", IF(Table2_1[[#This Row],[Delays (min)]]&gt;10,"Delayed", "On Time"), IF(Table2_1[[#This Row],[Order Status]]="In Progress", IF(Table2_1[[#This Row],[Delays (min)]]&gt;10,"Delayed","In Progress"),""))</f>
        <v>On Time</v>
      </c>
      <c r="J1044">
        <v>131</v>
      </c>
      <c r="K1044">
        <v>7</v>
      </c>
      <c r="L1044" t="s">
        <v>17</v>
      </c>
      <c r="M1044" cm="1">
        <f t="array" ref="M1044">_xlfn.IFS(
  TRIM(L1044)="positive", 3,
  TRIM(L1044)="neutral", 2,
  TRIM(L1044)="negative", 1
)</f>
        <v>2</v>
      </c>
      <c r="N1044" t="s">
        <v>31</v>
      </c>
      <c r="O1044" t="s">
        <v>19</v>
      </c>
      <c r="P1044" t="s">
        <v>35</v>
      </c>
    </row>
    <row r="1045" spans="1:16" x14ac:dyDescent="0.3">
      <c r="A1045">
        <v>2044</v>
      </c>
      <c r="B1045" t="s">
        <v>1149</v>
      </c>
      <c r="C1045" s="1">
        <v>45177.375</v>
      </c>
      <c r="D1045" t="s">
        <v>14</v>
      </c>
      <c r="E1045" t="str">
        <f t="shared" si="16"/>
        <v>Not Backlog</v>
      </c>
      <c r="F1045" t="s">
        <v>244</v>
      </c>
      <c r="G1045" t="s">
        <v>16</v>
      </c>
      <c r="H1045" t="s">
        <v>1587</v>
      </c>
      <c r="I1045" t="str">
        <f>IF(Table2_1[[#This Row],[Order Status]]="Completed", IF(Table2_1[[#This Row],[Delays (min)]]&gt;10,"Delayed", "On Time"), IF(Table2_1[[#This Row],[Order Status]]="In Progress", IF(Table2_1[[#This Row],[Delays (min)]]&gt;10,"Delayed","In Progress"),""))</f>
        <v>Delayed</v>
      </c>
      <c r="J1045">
        <v>182</v>
      </c>
      <c r="K1045">
        <v>17</v>
      </c>
      <c r="L1045" t="s">
        <v>28</v>
      </c>
      <c r="M1045" cm="1">
        <f t="array" ref="M1045">_xlfn.IFS(
  TRIM(L1045)="positive", 3,
  TRIM(L1045)="neutral", 2,
  TRIM(L1045)="negative", 1
)</f>
        <v>1</v>
      </c>
      <c r="N1045" t="s">
        <v>31</v>
      </c>
      <c r="O1045" t="s">
        <v>48</v>
      </c>
      <c r="P1045" t="s">
        <v>35</v>
      </c>
    </row>
    <row r="1046" spans="1:16" x14ac:dyDescent="0.3">
      <c r="A1046">
        <v>2045</v>
      </c>
      <c r="B1046" t="s">
        <v>259</v>
      </c>
      <c r="C1046" s="1">
        <v>45172.418749999997</v>
      </c>
      <c r="D1046" t="s">
        <v>37</v>
      </c>
      <c r="E1046" t="str">
        <f t="shared" si="16"/>
        <v>Not Backlog</v>
      </c>
      <c r="F1046" t="s">
        <v>199</v>
      </c>
      <c r="G1046" t="s">
        <v>27</v>
      </c>
      <c r="H1046" t="s">
        <v>1588</v>
      </c>
      <c r="I1046" t="str">
        <f>IF(Table2_1[[#This Row],[Order Status]]="Completed", IF(Table2_1[[#This Row],[Delays (min)]]&gt;10,"Delayed", "On Time"), IF(Table2_1[[#This Row],[Order Status]]="In Progress", IF(Table2_1[[#This Row],[Delays (min)]]&gt;10,"Delayed","In Progress"),""))</f>
        <v>In Progress</v>
      </c>
      <c r="J1046">
        <v>102</v>
      </c>
      <c r="K1046">
        <v>4</v>
      </c>
      <c r="L1046" t="s">
        <v>23</v>
      </c>
      <c r="M1046" cm="1">
        <f t="array" ref="M1046">_xlfn.IFS(
  TRIM(L1046)="positive", 3,
  TRIM(L1046)="neutral", 2,
  TRIM(L1046)="negative", 1
)</f>
        <v>3</v>
      </c>
      <c r="N1046" t="s">
        <v>18</v>
      </c>
      <c r="O1046" t="s">
        <v>19</v>
      </c>
      <c r="P1046" t="s">
        <v>20</v>
      </c>
    </row>
    <row r="1047" spans="1:16" x14ac:dyDescent="0.3">
      <c r="A1047">
        <v>2046</v>
      </c>
      <c r="B1047" t="s">
        <v>1150</v>
      </c>
      <c r="C1047" s="1">
        <v>45177.413194444445</v>
      </c>
      <c r="D1047" t="s">
        <v>14</v>
      </c>
      <c r="E1047" t="str">
        <f t="shared" si="16"/>
        <v>Not Backlog</v>
      </c>
      <c r="F1047" t="s">
        <v>215</v>
      </c>
      <c r="G1047" t="s">
        <v>16</v>
      </c>
      <c r="H1047" t="s">
        <v>1586</v>
      </c>
      <c r="I1047" t="str">
        <f>IF(Table2_1[[#This Row],[Order Status]]="Completed", IF(Table2_1[[#This Row],[Delays (min)]]&gt;10,"Delayed", "On Time"), IF(Table2_1[[#This Row],[Order Status]]="In Progress", IF(Table2_1[[#This Row],[Delays (min)]]&gt;10,"Delayed","In Progress"),""))</f>
        <v>Delayed</v>
      </c>
      <c r="J1047">
        <v>102</v>
      </c>
      <c r="K1047">
        <v>24</v>
      </c>
      <c r="L1047" t="s">
        <v>28</v>
      </c>
      <c r="M1047" cm="1">
        <f t="array" ref="M1047">_xlfn.IFS(
  TRIM(L1047)="positive", 3,
  TRIM(L1047)="neutral", 2,
  TRIM(L1047)="negative", 1
)</f>
        <v>1</v>
      </c>
      <c r="N1047" t="s">
        <v>24</v>
      </c>
      <c r="O1047" t="s">
        <v>19</v>
      </c>
      <c r="P1047" t="s">
        <v>40</v>
      </c>
    </row>
    <row r="1048" spans="1:16" x14ac:dyDescent="0.3">
      <c r="A1048">
        <v>2047</v>
      </c>
      <c r="B1048" t="s">
        <v>1151</v>
      </c>
      <c r="C1048" s="1">
        <v>45175.354166666664</v>
      </c>
      <c r="D1048" t="s">
        <v>37</v>
      </c>
      <c r="E1048" t="str">
        <f t="shared" si="16"/>
        <v>Not Backlog</v>
      </c>
      <c r="F1048" t="s">
        <v>151</v>
      </c>
      <c r="G1048" t="s">
        <v>27</v>
      </c>
      <c r="H1048" t="s">
        <v>1587</v>
      </c>
      <c r="I1048" t="str">
        <f>IF(Table2_1[[#This Row],[Order Status]]="Completed", IF(Table2_1[[#This Row],[Delays (min)]]&gt;10,"Delayed", "On Time"), IF(Table2_1[[#This Row],[Order Status]]="In Progress", IF(Table2_1[[#This Row],[Delays (min)]]&gt;10,"Delayed","In Progress"),""))</f>
        <v>In Progress</v>
      </c>
      <c r="J1048">
        <v>121</v>
      </c>
      <c r="K1048">
        <v>0</v>
      </c>
      <c r="L1048" t="s">
        <v>23</v>
      </c>
      <c r="M1048" cm="1">
        <f t="array" ref="M1048">_xlfn.IFS(
  TRIM(L1048)="positive", 3,
  TRIM(L1048)="neutral", 2,
  TRIM(L1048)="negative", 1
)</f>
        <v>3</v>
      </c>
      <c r="N1048" t="s">
        <v>18</v>
      </c>
      <c r="O1048" t="s">
        <v>48</v>
      </c>
      <c r="P1048" t="s">
        <v>35</v>
      </c>
    </row>
    <row r="1049" spans="1:16" x14ac:dyDescent="0.3">
      <c r="A1049">
        <v>2048</v>
      </c>
      <c r="B1049" t="s">
        <v>1152</v>
      </c>
      <c r="C1049" s="1">
        <v>45175.539583333331</v>
      </c>
      <c r="D1049" t="s">
        <v>37</v>
      </c>
      <c r="E1049" t="str">
        <f t="shared" si="16"/>
        <v>Backlog</v>
      </c>
      <c r="F1049" t="s">
        <v>135</v>
      </c>
      <c r="G1049" t="s">
        <v>34</v>
      </c>
      <c r="H1049" t="s">
        <v>1588</v>
      </c>
      <c r="I1049" t="str">
        <f>IF(Table2_1[[#This Row],[Order Status]]="Completed", IF(Table2_1[[#This Row],[Delays (min)]]&gt;10,"Delayed", "On Time"), IF(Table2_1[[#This Row],[Order Status]]="In Progress", IF(Table2_1[[#This Row],[Delays (min)]]&gt;10,"Delayed","In Progress"),""))</f>
        <v>Delayed</v>
      </c>
      <c r="J1049">
        <v>232</v>
      </c>
      <c r="K1049">
        <v>24</v>
      </c>
      <c r="L1049" t="s">
        <v>28</v>
      </c>
      <c r="M1049" cm="1">
        <f t="array" ref="M1049">_xlfn.IFS(
  TRIM(L1049)="positive", 3,
  TRIM(L1049)="neutral", 2,
  TRIM(L1049)="negative", 1
)</f>
        <v>1</v>
      </c>
      <c r="N1049" t="s">
        <v>24</v>
      </c>
      <c r="O1049" t="s">
        <v>19</v>
      </c>
      <c r="P1049" t="s">
        <v>35</v>
      </c>
    </row>
    <row r="1050" spans="1:16" x14ac:dyDescent="0.3">
      <c r="A1050">
        <v>2049</v>
      </c>
      <c r="B1050" t="s">
        <v>1153</v>
      </c>
      <c r="C1050" s="1">
        <v>45176.470833333333</v>
      </c>
      <c r="D1050" t="s">
        <v>14</v>
      </c>
      <c r="E1050" t="str">
        <f t="shared" si="16"/>
        <v>Not Backlog</v>
      </c>
      <c r="F1050" t="s">
        <v>52</v>
      </c>
      <c r="G1050" t="s">
        <v>16</v>
      </c>
      <c r="H1050" t="s">
        <v>1586</v>
      </c>
      <c r="I1050" t="str">
        <f>IF(Table2_1[[#This Row],[Order Status]]="Completed", IF(Table2_1[[#This Row],[Delays (min)]]&gt;10,"Delayed", "On Time"), IF(Table2_1[[#This Row],[Order Status]]="In Progress", IF(Table2_1[[#This Row],[Delays (min)]]&gt;10,"Delayed","In Progress"),""))</f>
        <v>Delayed</v>
      </c>
      <c r="J1050">
        <v>100</v>
      </c>
      <c r="K1050">
        <v>12</v>
      </c>
      <c r="L1050" t="s">
        <v>23</v>
      </c>
      <c r="M1050" cm="1">
        <f t="array" ref="M1050">_xlfn.IFS(
  TRIM(L1050)="positive", 3,
  TRIM(L1050)="neutral", 2,
  TRIM(L1050)="negative", 1
)</f>
        <v>3</v>
      </c>
      <c r="N1050" t="s">
        <v>43</v>
      </c>
      <c r="O1050" t="s">
        <v>19</v>
      </c>
      <c r="P1050" t="s">
        <v>35</v>
      </c>
    </row>
    <row r="1051" spans="1:16" x14ac:dyDescent="0.3">
      <c r="A1051">
        <v>2050</v>
      </c>
      <c r="B1051" t="s">
        <v>1154</v>
      </c>
      <c r="C1051" s="1">
        <v>45177.556250000001</v>
      </c>
      <c r="D1051" t="s">
        <v>37</v>
      </c>
      <c r="E1051" t="str">
        <f t="shared" si="16"/>
        <v>Backlog</v>
      </c>
      <c r="F1051" t="s">
        <v>210</v>
      </c>
      <c r="G1051" t="s">
        <v>34</v>
      </c>
      <c r="H1051" t="s">
        <v>1587</v>
      </c>
      <c r="I1051" t="str">
        <f>IF(Table2_1[[#This Row],[Order Status]]="Completed", IF(Table2_1[[#This Row],[Delays (min)]]&gt;10,"Delayed", "On Time"), IF(Table2_1[[#This Row],[Order Status]]="In Progress", IF(Table2_1[[#This Row],[Delays (min)]]&gt;10,"Delayed","In Progress"),""))</f>
        <v>Delayed</v>
      </c>
      <c r="J1051">
        <v>123</v>
      </c>
      <c r="K1051">
        <v>26</v>
      </c>
      <c r="L1051" t="s">
        <v>17</v>
      </c>
      <c r="M1051" cm="1">
        <f t="array" ref="M1051">_xlfn.IFS(
  TRIM(L1051)="positive", 3,
  TRIM(L1051)="neutral", 2,
  TRIM(L1051)="negative", 1
)</f>
        <v>2</v>
      </c>
      <c r="N1051" t="s">
        <v>24</v>
      </c>
      <c r="O1051" t="s">
        <v>1591</v>
      </c>
      <c r="P1051" t="s">
        <v>40</v>
      </c>
    </row>
    <row r="1052" spans="1:16" x14ac:dyDescent="0.3">
      <c r="A1052">
        <v>2051</v>
      </c>
      <c r="B1052" t="s">
        <v>1155</v>
      </c>
      <c r="C1052" s="1">
        <v>45172.45416666667</v>
      </c>
      <c r="D1052" t="s">
        <v>14</v>
      </c>
      <c r="E1052" t="str">
        <f t="shared" si="16"/>
        <v>Not Backlog</v>
      </c>
      <c r="F1052" t="s">
        <v>172</v>
      </c>
      <c r="G1052" t="s">
        <v>34</v>
      </c>
      <c r="H1052" t="s">
        <v>1586</v>
      </c>
      <c r="I1052" t="str">
        <f>IF(Table2_1[[#This Row],[Order Status]]="Completed", IF(Table2_1[[#This Row],[Delays (min)]]&gt;10,"Delayed", "On Time"), IF(Table2_1[[#This Row],[Order Status]]="In Progress", IF(Table2_1[[#This Row],[Delays (min)]]&gt;10,"Delayed","In Progress"),""))</f>
        <v>Delayed</v>
      </c>
      <c r="J1052">
        <v>147</v>
      </c>
      <c r="K1052">
        <v>28</v>
      </c>
      <c r="L1052" t="s">
        <v>28</v>
      </c>
      <c r="M1052" cm="1">
        <f t="array" ref="M1052">_xlfn.IFS(
  TRIM(L1052)="positive", 3,
  TRIM(L1052)="neutral", 2,
  TRIM(L1052)="negative", 1
)</f>
        <v>1</v>
      </c>
      <c r="N1052" t="s">
        <v>39</v>
      </c>
      <c r="O1052" t="s">
        <v>48</v>
      </c>
      <c r="P1052" t="s">
        <v>35</v>
      </c>
    </row>
    <row r="1053" spans="1:16" x14ac:dyDescent="0.3">
      <c r="A1053">
        <v>2052</v>
      </c>
      <c r="B1053" t="s">
        <v>1156</v>
      </c>
      <c r="C1053" s="1">
        <v>45170.34375</v>
      </c>
      <c r="D1053" t="s">
        <v>37</v>
      </c>
      <c r="E1053" t="str">
        <f t="shared" si="16"/>
        <v>Not Backlog</v>
      </c>
      <c r="F1053" t="s">
        <v>130</v>
      </c>
      <c r="G1053" t="s">
        <v>16</v>
      </c>
      <c r="H1053" t="s">
        <v>1588</v>
      </c>
      <c r="I1053" t="str">
        <f>IF(Table2_1[[#This Row],[Order Status]]="Completed", IF(Table2_1[[#This Row],[Delays (min)]]&gt;10,"Delayed", "On Time"), IF(Table2_1[[#This Row],[Order Status]]="In Progress", IF(Table2_1[[#This Row],[Delays (min)]]&gt;10,"Delayed","In Progress"),""))</f>
        <v>In Progress</v>
      </c>
      <c r="J1053">
        <v>172</v>
      </c>
      <c r="K1053">
        <v>3</v>
      </c>
      <c r="L1053" t="s">
        <v>28</v>
      </c>
      <c r="M1053" cm="1">
        <f t="array" ref="M1053">_xlfn.IFS(
  TRIM(L1053)="positive", 3,
  TRIM(L1053)="neutral", 2,
  TRIM(L1053)="negative", 1
)</f>
        <v>1</v>
      </c>
      <c r="N1053" t="s">
        <v>39</v>
      </c>
      <c r="O1053" t="s">
        <v>19</v>
      </c>
      <c r="P1053" t="s">
        <v>40</v>
      </c>
    </row>
    <row r="1054" spans="1:16" x14ac:dyDescent="0.3">
      <c r="A1054">
        <v>2053</v>
      </c>
      <c r="B1054" t="s">
        <v>1157</v>
      </c>
      <c r="C1054" s="1">
        <v>45174.34652777778</v>
      </c>
      <c r="D1054" t="s">
        <v>14</v>
      </c>
      <c r="E1054" t="str">
        <f t="shared" si="16"/>
        <v>Not Backlog</v>
      </c>
      <c r="F1054" t="s">
        <v>280</v>
      </c>
      <c r="G1054" t="s">
        <v>27</v>
      </c>
      <c r="H1054" t="s">
        <v>1587</v>
      </c>
      <c r="I1054" t="str">
        <f>IF(Table2_1[[#This Row],[Order Status]]="Completed", IF(Table2_1[[#This Row],[Delays (min)]]&gt;10,"Delayed", "On Time"), IF(Table2_1[[#This Row],[Order Status]]="In Progress", IF(Table2_1[[#This Row],[Delays (min)]]&gt;10,"Delayed","In Progress"),""))</f>
        <v>Delayed</v>
      </c>
      <c r="J1054">
        <v>238</v>
      </c>
      <c r="K1054">
        <v>29</v>
      </c>
      <c r="L1054" t="s">
        <v>23</v>
      </c>
      <c r="M1054" cm="1">
        <f t="array" ref="M1054">_xlfn.IFS(
  TRIM(L1054)="positive", 3,
  TRIM(L1054)="neutral", 2,
  TRIM(L1054)="negative", 1
)</f>
        <v>3</v>
      </c>
      <c r="N1054" t="s">
        <v>31</v>
      </c>
      <c r="O1054" t="s">
        <v>48</v>
      </c>
      <c r="P1054" t="s">
        <v>35</v>
      </c>
    </row>
    <row r="1055" spans="1:16" x14ac:dyDescent="0.3">
      <c r="A1055">
        <v>2054</v>
      </c>
      <c r="B1055" t="s">
        <v>687</v>
      </c>
      <c r="C1055" s="1">
        <v>45174.620833333334</v>
      </c>
      <c r="D1055" t="s">
        <v>37</v>
      </c>
      <c r="E1055" t="str">
        <f t="shared" si="16"/>
        <v>Backlog</v>
      </c>
      <c r="F1055" t="s">
        <v>283</v>
      </c>
      <c r="G1055" t="s">
        <v>27</v>
      </c>
      <c r="H1055" t="s">
        <v>1590</v>
      </c>
      <c r="I1055" t="str">
        <f>IF(Table2_1[[#This Row],[Order Status]]="Completed", IF(Table2_1[[#This Row],[Delays (min)]]&gt;10,"Delayed", "On Time"), IF(Table2_1[[#This Row],[Order Status]]="In Progress", IF(Table2_1[[#This Row],[Delays (min)]]&gt;10,"Delayed","In Progress"),""))</f>
        <v>Delayed</v>
      </c>
      <c r="J1055">
        <v>142</v>
      </c>
      <c r="K1055">
        <v>22</v>
      </c>
      <c r="L1055" t="s">
        <v>23</v>
      </c>
      <c r="M1055" cm="1">
        <f t="array" ref="M1055">_xlfn.IFS(
  TRIM(L1055)="positive", 3,
  TRIM(L1055)="neutral", 2,
  TRIM(L1055)="negative", 1
)</f>
        <v>3</v>
      </c>
      <c r="N1055" t="s">
        <v>18</v>
      </c>
      <c r="O1055" t="s">
        <v>48</v>
      </c>
      <c r="P1055" t="s">
        <v>35</v>
      </c>
    </row>
    <row r="1056" spans="1:16" x14ac:dyDescent="0.3">
      <c r="A1056">
        <v>2055</v>
      </c>
      <c r="B1056" t="s">
        <v>1158</v>
      </c>
      <c r="C1056" s="1">
        <v>45171.624305555553</v>
      </c>
      <c r="D1056" t="s">
        <v>37</v>
      </c>
      <c r="E1056" t="str">
        <f t="shared" si="16"/>
        <v>Backlog</v>
      </c>
      <c r="F1056" t="s">
        <v>267</v>
      </c>
      <c r="G1056" t="s">
        <v>16</v>
      </c>
      <c r="H1056" t="s">
        <v>1588</v>
      </c>
      <c r="I1056" t="str">
        <f>IF(Table2_1[[#This Row],[Order Status]]="Completed", IF(Table2_1[[#This Row],[Delays (min)]]&gt;10,"Delayed", "On Time"), IF(Table2_1[[#This Row],[Order Status]]="In Progress", IF(Table2_1[[#This Row],[Delays (min)]]&gt;10,"Delayed","In Progress"),""))</f>
        <v>Delayed</v>
      </c>
      <c r="J1056">
        <v>92</v>
      </c>
      <c r="K1056">
        <v>29</v>
      </c>
      <c r="L1056" t="s">
        <v>23</v>
      </c>
      <c r="M1056" cm="1">
        <f t="array" ref="M1056">_xlfn.IFS(
  TRIM(L1056)="positive", 3,
  TRIM(L1056)="neutral", 2,
  TRIM(L1056)="negative", 1
)</f>
        <v>3</v>
      </c>
      <c r="N1056" t="s">
        <v>39</v>
      </c>
      <c r="O1056" t="s">
        <v>19</v>
      </c>
      <c r="P1056" t="s">
        <v>40</v>
      </c>
    </row>
    <row r="1057" spans="1:16" x14ac:dyDescent="0.3">
      <c r="A1057">
        <v>2056</v>
      </c>
      <c r="B1057" t="s">
        <v>1159</v>
      </c>
      <c r="C1057" s="1">
        <v>45173.448611111111</v>
      </c>
      <c r="D1057" t="s">
        <v>14</v>
      </c>
      <c r="E1057" t="str">
        <f t="shared" si="16"/>
        <v>Not Backlog</v>
      </c>
      <c r="F1057" t="s">
        <v>226</v>
      </c>
      <c r="G1057" t="s">
        <v>27</v>
      </c>
      <c r="H1057" t="s">
        <v>1588</v>
      </c>
      <c r="I1057" t="str">
        <f>IF(Table2_1[[#This Row],[Order Status]]="Completed", IF(Table2_1[[#This Row],[Delays (min)]]&gt;10,"Delayed", "On Time"), IF(Table2_1[[#This Row],[Order Status]]="In Progress", IF(Table2_1[[#This Row],[Delays (min)]]&gt;10,"Delayed","In Progress"),""))</f>
        <v>Delayed</v>
      </c>
      <c r="J1057">
        <v>177</v>
      </c>
      <c r="K1057">
        <v>18</v>
      </c>
      <c r="L1057" t="s">
        <v>23</v>
      </c>
      <c r="M1057" cm="1">
        <f t="array" ref="M1057">_xlfn.IFS(
  TRIM(L1057)="positive", 3,
  TRIM(L1057)="neutral", 2,
  TRIM(L1057)="negative", 1
)</f>
        <v>3</v>
      </c>
      <c r="N1057" t="s">
        <v>39</v>
      </c>
      <c r="O1057" t="s">
        <v>48</v>
      </c>
      <c r="P1057" t="s">
        <v>35</v>
      </c>
    </row>
    <row r="1058" spans="1:16" x14ac:dyDescent="0.3">
      <c r="A1058">
        <v>2057</v>
      </c>
      <c r="B1058" t="s">
        <v>1160</v>
      </c>
      <c r="C1058" s="1">
        <v>45170.369444444441</v>
      </c>
      <c r="D1058" t="s">
        <v>37</v>
      </c>
      <c r="E1058" t="str">
        <f t="shared" si="16"/>
        <v>Not Backlog</v>
      </c>
      <c r="F1058" t="s">
        <v>192</v>
      </c>
      <c r="G1058" t="s">
        <v>27</v>
      </c>
      <c r="H1058" t="s">
        <v>1588</v>
      </c>
      <c r="I1058" t="str">
        <f>IF(Table2_1[[#This Row],[Order Status]]="Completed", IF(Table2_1[[#This Row],[Delays (min)]]&gt;10,"Delayed", "On Time"), IF(Table2_1[[#This Row],[Order Status]]="In Progress", IF(Table2_1[[#This Row],[Delays (min)]]&gt;10,"Delayed","In Progress"),""))</f>
        <v>In Progress</v>
      </c>
      <c r="J1058">
        <v>118</v>
      </c>
      <c r="K1058">
        <v>2</v>
      </c>
      <c r="L1058" t="s">
        <v>23</v>
      </c>
      <c r="M1058" cm="1">
        <f t="array" ref="M1058">_xlfn.IFS(
  TRIM(L1058)="positive", 3,
  TRIM(L1058)="neutral", 2,
  TRIM(L1058)="negative", 1
)</f>
        <v>3</v>
      </c>
      <c r="N1058" t="s">
        <v>43</v>
      </c>
      <c r="O1058" t="s">
        <v>48</v>
      </c>
      <c r="P1058" t="s">
        <v>35</v>
      </c>
    </row>
    <row r="1059" spans="1:16" x14ac:dyDescent="0.3">
      <c r="A1059">
        <v>2058</v>
      </c>
      <c r="B1059" t="s">
        <v>1161</v>
      </c>
      <c r="C1059" s="1">
        <v>45175.456250000003</v>
      </c>
      <c r="D1059" t="s">
        <v>37</v>
      </c>
      <c r="E1059" t="str">
        <f t="shared" si="16"/>
        <v>Backlog</v>
      </c>
      <c r="F1059" t="s">
        <v>235</v>
      </c>
      <c r="G1059" t="s">
        <v>16</v>
      </c>
      <c r="H1059" t="s">
        <v>1590</v>
      </c>
      <c r="I1059" t="str">
        <f>IF(Table2_1[[#This Row],[Order Status]]="Completed", IF(Table2_1[[#This Row],[Delays (min)]]&gt;10,"Delayed", "On Time"), IF(Table2_1[[#This Row],[Order Status]]="In Progress", IF(Table2_1[[#This Row],[Delays (min)]]&gt;10,"Delayed","In Progress"),""))</f>
        <v>Delayed</v>
      </c>
      <c r="J1059">
        <v>127</v>
      </c>
      <c r="K1059">
        <v>22</v>
      </c>
      <c r="L1059" t="s">
        <v>23</v>
      </c>
      <c r="M1059" cm="1">
        <f t="array" ref="M1059">_xlfn.IFS(
  TRIM(L1059)="positive", 3,
  TRIM(L1059)="neutral", 2,
  TRIM(L1059)="negative", 1
)</f>
        <v>3</v>
      </c>
      <c r="N1059" t="s">
        <v>31</v>
      </c>
      <c r="O1059" t="s">
        <v>19</v>
      </c>
      <c r="P1059" t="s">
        <v>40</v>
      </c>
    </row>
    <row r="1060" spans="1:16" x14ac:dyDescent="0.3">
      <c r="A1060">
        <v>2059</v>
      </c>
      <c r="B1060" t="s">
        <v>1162</v>
      </c>
      <c r="C1060" s="1">
        <v>45171.380555555559</v>
      </c>
      <c r="D1060" t="s">
        <v>14</v>
      </c>
      <c r="E1060" t="str">
        <f t="shared" si="16"/>
        <v>Not Backlog</v>
      </c>
      <c r="F1060" t="s">
        <v>398</v>
      </c>
      <c r="G1060" t="s">
        <v>16</v>
      </c>
      <c r="H1060" t="s">
        <v>1587</v>
      </c>
      <c r="I1060" t="str">
        <f>IF(Table2_1[[#This Row],[Order Status]]="Completed", IF(Table2_1[[#This Row],[Delays (min)]]&gt;10,"Delayed", "On Time"), IF(Table2_1[[#This Row],[Order Status]]="In Progress", IF(Table2_1[[#This Row],[Delays (min)]]&gt;10,"Delayed","In Progress"),""))</f>
        <v>Delayed</v>
      </c>
      <c r="J1060">
        <v>183</v>
      </c>
      <c r="K1060">
        <v>14</v>
      </c>
      <c r="L1060" t="s">
        <v>28</v>
      </c>
      <c r="M1060" cm="1">
        <f t="array" ref="M1060">_xlfn.IFS(
  TRIM(L1060)="positive", 3,
  TRIM(L1060)="neutral", 2,
  TRIM(L1060)="negative", 1
)</f>
        <v>1</v>
      </c>
      <c r="N1060" t="s">
        <v>18</v>
      </c>
      <c r="O1060" t="s">
        <v>1591</v>
      </c>
      <c r="P1060" t="s">
        <v>20</v>
      </c>
    </row>
    <row r="1061" spans="1:16" x14ac:dyDescent="0.3">
      <c r="A1061">
        <v>2060</v>
      </c>
      <c r="B1061" t="s">
        <v>1163</v>
      </c>
      <c r="C1061" s="1">
        <v>45177.490277777775</v>
      </c>
      <c r="D1061" t="s">
        <v>37</v>
      </c>
      <c r="E1061" t="str">
        <f t="shared" si="16"/>
        <v>Backlog</v>
      </c>
      <c r="F1061" t="s">
        <v>328</v>
      </c>
      <c r="G1061" t="s">
        <v>34</v>
      </c>
      <c r="H1061" t="s">
        <v>1586</v>
      </c>
      <c r="I1061" t="str">
        <f>IF(Table2_1[[#This Row],[Order Status]]="Completed", IF(Table2_1[[#This Row],[Delays (min)]]&gt;10,"Delayed", "On Time"), IF(Table2_1[[#This Row],[Order Status]]="In Progress", IF(Table2_1[[#This Row],[Delays (min)]]&gt;10,"Delayed","In Progress"),""))</f>
        <v>Delayed</v>
      </c>
      <c r="J1061">
        <v>149</v>
      </c>
      <c r="K1061">
        <v>29</v>
      </c>
      <c r="L1061" t="s">
        <v>17</v>
      </c>
      <c r="M1061" cm="1">
        <f t="array" ref="M1061">_xlfn.IFS(
  TRIM(L1061)="positive", 3,
  TRIM(L1061)="neutral", 2,
  TRIM(L1061)="negative", 1
)</f>
        <v>2</v>
      </c>
      <c r="N1061" t="s">
        <v>18</v>
      </c>
      <c r="O1061" t="s">
        <v>19</v>
      </c>
      <c r="P1061" t="s">
        <v>40</v>
      </c>
    </row>
    <row r="1062" spans="1:16" x14ac:dyDescent="0.3">
      <c r="A1062">
        <v>2061</v>
      </c>
      <c r="B1062" t="s">
        <v>1164</v>
      </c>
      <c r="C1062" s="1">
        <v>45176.57916666667</v>
      </c>
      <c r="D1062" t="s">
        <v>37</v>
      </c>
      <c r="E1062" t="str">
        <f t="shared" si="16"/>
        <v>Not Backlog</v>
      </c>
      <c r="F1062" t="s">
        <v>223</v>
      </c>
      <c r="G1062" t="s">
        <v>27</v>
      </c>
      <c r="H1062" t="s">
        <v>1587</v>
      </c>
      <c r="I1062" t="str">
        <f>IF(Table2_1[[#This Row],[Order Status]]="Completed", IF(Table2_1[[#This Row],[Delays (min)]]&gt;10,"Delayed", "On Time"), IF(Table2_1[[#This Row],[Order Status]]="In Progress", IF(Table2_1[[#This Row],[Delays (min)]]&gt;10,"Delayed","In Progress"),""))</f>
        <v>In Progress</v>
      </c>
      <c r="J1062">
        <v>145</v>
      </c>
      <c r="K1062">
        <v>6</v>
      </c>
      <c r="L1062" t="s">
        <v>28</v>
      </c>
      <c r="M1062" cm="1">
        <f t="array" ref="M1062">_xlfn.IFS(
  TRIM(L1062)="positive", 3,
  TRIM(L1062)="neutral", 2,
  TRIM(L1062)="negative", 1
)</f>
        <v>1</v>
      </c>
      <c r="N1062" t="s">
        <v>43</v>
      </c>
      <c r="O1062" t="s">
        <v>19</v>
      </c>
      <c r="P1062" t="s">
        <v>35</v>
      </c>
    </row>
    <row r="1063" spans="1:16" x14ac:dyDescent="0.3">
      <c r="A1063">
        <v>2062</v>
      </c>
      <c r="B1063" t="s">
        <v>1165</v>
      </c>
      <c r="C1063" s="1">
        <v>45176.564583333333</v>
      </c>
      <c r="D1063" t="s">
        <v>37</v>
      </c>
      <c r="E1063" t="str">
        <f t="shared" si="16"/>
        <v>Not Backlog</v>
      </c>
      <c r="F1063" t="s">
        <v>26</v>
      </c>
      <c r="G1063" t="s">
        <v>34</v>
      </c>
      <c r="H1063" t="s">
        <v>1586</v>
      </c>
      <c r="I1063" t="str">
        <f>IF(Table2_1[[#This Row],[Order Status]]="Completed", IF(Table2_1[[#This Row],[Delays (min)]]&gt;10,"Delayed", "On Time"), IF(Table2_1[[#This Row],[Order Status]]="In Progress", IF(Table2_1[[#This Row],[Delays (min)]]&gt;10,"Delayed","In Progress"),""))</f>
        <v>In Progress</v>
      </c>
      <c r="J1063">
        <v>154</v>
      </c>
      <c r="K1063">
        <v>4</v>
      </c>
      <c r="L1063" t="s">
        <v>17</v>
      </c>
      <c r="M1063" cm="1">
        <f t="array" ref="M1063">_xlfn.IFS(
  TRIM(L1063)="positive", 3,
  TRIM(L1063)="neutral", 2,
  TRIM(L1063)="negative", 1
)</f>
        <v>2</v>
      </c>
      <c r="N1063" t="s">
        <v>24</v>
      </c>
      <c r="O1063" t="s">
        <v>19</v>
      </c>
      <c r="P1063" t="s">
        <v>35</v>
      </c>
    </row>
    <row r="1064" spans="1:16" x14ac:dyDescent="0.3">
      <c r="A1064">
        <v>2063</v>
      </c>
      <c r="B1064" t="s">
        <v>1166</v>
      </c>
      <c r="C1064" s="1">
        <v>45175.472916666666</v>
      </c>
      <c r="D1064" t="s">
        <v>37</v>
      </c>
      <c r="E1064" t="str">
        <f t="shared" si="16"/>
        <v>Backlog</v>
      </c>
      <c r="F1064" t="s">
        <v>328</v>
      </c>
      <c r="G1064" t="s">
        <v>16</v>
      </c>
      <c r="H1064" t="s">
        <v>1590</v>
      </c>
      <c r="I1064" t="str">
        <f>IF(Table2_1[[#This Row],[Order Status]]="Completed", IF(Table2_1[[#This Row],[Delays (min)]]&gt;10,"Delayed", "On Time"), IF(Table2_1[[#This Row],[Order Status]]="In Progress", IF(Table2_1[[#This Row],[Delays (min)]]&gt;10,"Delayed","In Progress"),""))</f>
        <v>Delayed</v>
      </c>
      <c r="J1064">
        <v>135</v>
      </c>
      <c r="K1064">
        <v>24</v>
      </c>
      <c r="L1064" t="s">
        <v>28</v>
      </c>
      <c r="M1064" cm="1">
        <f t="array" ref="M1064">_xlfn.IFS(
  TRIM(L1064)="positive", 3,
  TRIM(L1064)="neutral", 2,
  TRIM(L1064)="negative", 1
)</f>
        <v>1</v>
      </c>
      <c r="N1064" t="s">
        <v>39</v>
      </c>
      <c r="O1064" t="s">
        <v>48</v>
      </c>
      <c r="P1064" t="s">
        <v>20</v>
      </c>
    </row>
    <row r="1065" spans="1:16" x14ac:dyDescent="0.3">
      <c r="A1065">
        <v>2064</v>
      </c>
      <c r="B1065" t="s">
        <v>1167</v>
      </c>
      <c r="C1065" s="1">
        <v>45176.625</v>
      </c>
      <c r="D1065" t="s">
        <v>14</v>
      </c>
      <c r="E1065" t="str">
        <f t="shared" si="16"/>
        <v>Not Backlog</v>
      </c>
      <c r="F1065" t="s">
        <v>86</v>
      </c>
      <c r="G1065" t="s">
        <v>27</v>
      </c>
      <c r="H1065" t="s">
        <v>1587</v>
      </c>
      <c r="I1065" t="str">
        <f>IF(Table2_1[[#This Row],[Order Status]]="Completed", IF(Table2_1[[#This Row],[Delays (min)]]&gt;10,"Delayed", "On Time"), IF(Table2_1[[#This Row],[Order Status]]="In Progress", IF(Table2_1[[#This Row],[Delays (min)]]&gt;10,"Delayed","In Progress"),""))</f>
        <v>Delayed</v>
      </c>
      <c r="J1065">
        <v>170</v>
      </c>
      <c r="K1065">
        <v>28</v>
      </c>
      <c r="L1065" t="s">
        <v>28</v>
      </c>
      <c r="M1065" cm="1">
        <f t="array" ref="M1065">_xlfn.IFS(
  TRIM(L1065)="positive", 3,
  TRIM(L1065)="neutral", 2,
  TRIM(L1065)="negative", 1
)</f>
        <v>1</v>
      </c>
      <c r="N1065" t="s">
        <v>43</v>
      </c>
      <c r="O1065" t="s">
        <v>1591</v>
      </c>
      <c r="P1065" t="s">
        <v>35</v>
      </c>
    </row>
    <row r="1066" spans="1:16" x14ac:dyDescent="0.3">
      <c r="A1066">
        <v>2065</v>
      </c>
      <c r="B1066" t="s">
        <v>1168</v>
      </c>
      <c r="C1066" s="1">
        <v>45173.415972222225</v>
      </c>
      <c r="D1066" t="s">
        <v>37</v>
      </c>
      <c r="E1066" t="str">
        <f t="shared" si="16"/>
        <v>Backlog</v>
      </c>
      <c r="F1066" t="s">
        <v>223</v>
      </c>
      <c r="G1066" t="s">
        <v>27</v>
      </c>
      <c r="H1066" t="s">
        <v>1590</v>
      </c>
      <c r="I1066" t="str">
        <f>IF(Table2_1[[#This Row],[Order Status]]="Completed", IF(Table2_1[[#This Row],[Delays (min)]]&gt;10,"Delayed", "On Time"), IF(Table2_1[[#This Row],[Order Status]]="In Progress", IF(Table2_1[[#This Row],[Delays (min)]]&gt;10,"Delayed","In Progress"),""))</f>
        <v>Delayed</v>
      </c>
      <c r="J1066">
        <v>203</v>
      </c>
      <c r="K1066">
        <v>24</v>
      </c>
      <c r="L1066" t="s">
        <v>23</v>
      </c>
      <c r="M1066" cm="1">
        <f t="array" ref="M1066">_xlfn.IFS(
  TRIM(L1066)="positive", 3,
  TRIM(L1066)="neutral", 2,
  TRIM(L1066)="negative", 1
)</f>
        <v>3</v>
      </c>
      <c r="N1066" t="s">
        <v>31</v>
      </c>
      <c r="O1066" t="s">
        <v>48</v>
      </c>
      <c r="P1066" t="s">
        <v>20</v>
      </c>
    </row>
    <row r="1067" spans="1:16" x14ac:dyDescent="0.3">
      <c r="A1067">
        <v>2066</v>
      </c>
      <c r="B1067" t="s">
        <v>1169</v>
      </c>
      <c r="C1067" s="1">
        <v>45175.386111111111</v>
      </c>
      <c r="D1067" t="s">
        <v>37</v>
      </c>
      <c r="E1067" t="str">
        <f t="shared" si="16"/>
        <v>Backlog</v>
      </c>
      <c r="F1067" t="s">
        <v>82</v>
      </c>
      <c r="G1067" t="s">
        <v>27</v>
      </c>
      <c r="H1067" t="s">
        <v>1586</v>
      </c>
      <c r="I1067" t="str">
        <f>IF(Table2_1[[#This Row],[Order Status]]="Completed", IF(Table2_1[[#This Row],[Delays (min)]]&gt;10,"Delayed", "On Time"), IF(Table2_1[[#This Row],[Order Status]]="In Progress", IF(Table2_1[[#This Row],[Delays (min)]]&gt;10,"Delayed","In Progress"),""))</f>
        <v>Delayed</v>
      </c>
      <c r="J1067">
        <v>220</v>
      </c>
      <c r="K1067">
        <v>19</v>
      </c>
      <c r="L1067" t="s">
        <v>17</v>
      </c>
      <c r="M1067" cm="1">
        <f t="array" ref="M1067">_xlfn.IFS(
  TRIM(L1067)="positive", 3,
  TRIM(L1067)="neutral", 2,
  TRIM(L1067)="negative", 1
)</f>
        <v>2</v>
      </c>
      <c r="N1067" t="s">
        <v>18</v>
      </c>
      <c r="O1067" t="s">
        <v>19</v>
      </c>
      <c r="P1067" t="s">
        <v>40</v>
      </c>
    </row>
    <row r="1068" spans="1:16" x14ac:dyDescent="0.3">
      <c r="A1068">
        <v>2067</v>
      </c>
      <c r="B1068" t="s">
        <v>1170</v>
      </c>
      <c r="C1068" s="1">
        <v>45173.679861111108</v>
      </c>
      <c r="D1068" t="s">
        <v>14</v>
      </c>
      <c r="E1068" t="str">
        <f t="shared" si="16"/>
        <v>Not Backlog</v>
      </c>
      <c r="F1068" t="s">
        <v>33</v>
      </c>
      <c r="G1068" t="s">
        <v>34</v>
      </c>
      <c r="H1068" t="s">
        <v>1587</v>
      </c>
      <c r="I1068" t="str">
        <f>IF(Table2_1[[#This Row],[Order Status]]="Completed", IF(Table2_1[[#This Row],[Delays (min)]]&gt;10,"Delayed", "On Time"), IF(Table2_1[[#This Row],[Order Status]]="In Progress", IF(Table2_1[[#This Row],[Delays (min)]]&gt;10,"Delayed","In Progress"),""))</f>
        <v>Delayed</v>
      </c>
      <c r="J1068">
        <v>86</v>
      </c>
      <c r="K1068">
        <v>13</v>
      </c>
      <c r="L1068" t="s">
        <v>28</v>
      </c>
      <c r="M1068" cm="1">
        <f t="array" ref="M1068">_xlfn.IFS(
  TRIM(L1068)="positive", 3,
  TRIM(L1068)="neutral", 2,
  TRIM(L1068)="negative", 1
)</f>
        <v>1</v>
      </c>
      <c r="N1068" t="s">
        <v>43</v>
      </c>
      <c r="O1068" t="s">
        <v>48</v>
      </c>
      <c r="P1068" t="s">
        <v>20</v>
      </c>
    </row>
    <row r="1069" spans="1:16" x14ac:dyDescent="0.3">
      <c r="A1069">
        <v>2068</v>
      </c>
      <c r="B1069" t="s">
        <v>1171</v>
      </c>
      <c r="C1069" s="1">
        <v>45175.530555555553</v>
      </c>
      <c r="D1069" t="s">
        <v>14</v>
      </c>
      <c r="E1069" t="str">
        <f t="shared" si="16"/>
        <v>Not Backlog</v>
      </c>
      <c r="F1069" t="s">
        <v>276</v>
      </c>
      <c r="G1069" t="s">
        <v>27</v>
      </c>
      <c r="H1069" t="s">
        <v>1588</v>
      </c>
      <c r="I1069" t="str">
        <f>IF(Table2_1[[#This Row],[Order Status]]="Completed", IF(Table2_1[[#This Row],[Delays (min)]]&gt;10,"Delayed", "On Time"), IF(Table2_1[[#This Row],[Order Status]]="In Progress", IF(Table2_1[[#This Row],[Delays (min)]]&gt;10,"Delayed","In Progress"),""))</f>
        <v>On Time</v>
      </c>
      <c r="J1069">
        <v>221</v>
      </c>
      <c r="K1069">
        <v>8</v>
      </c>
      <c r="L1069" t="s">
        <v>17</v>
      </c>
      <c r="M1069" cm="1">
        <f t="array" ref="M1069">_xlfn.IFS(
  TRIM(L1069)="positive", 3,
  TRIM(L1069)="neutral", 2,
  TRIM(L1069)="negative", 1
)</f>
        <v>2</v>
      </c>
      <c r="N1069" t="s">
        <v>39</v>
      </c>
      <c r="O1069" t="s">
        <v>19</v>
      </c>
      <c r="P1069" t="s">
        <v>35</v>
      </c>
    </row>
    <row r="1070" spans="1:16" x14ac:dyDescent="0.3">
      <c r="A1070">
        <v>2069</v>
      </c>
      <c r="B1070" t="s">
        <v>1172</v>
      </c>
      <c r="C1070" s="1">
        <v>45173.599999999999</v>
      </c>
      <c r="D1070" t="s">
        <v>37</v>
      </c>
      <c r="E1070" t="str">
        <f t="shared" si="16"/>
        <v>Not Backlog</v>
      </c>
      <c r="F1070" t="s">
        <v>229</v>
      </c>
      <c r="G1070" t="s">
        <v>16</v>
      </c>
      <c r="H1070" t="s">
        <v>1587</v>
      </c>
      <c r="I1070" t="str">
        <f>IF(Table2_1[[#This Row],[Order Status]]="Completed", IF(Table2_1[[#This Row],[Delays (min)]]&gt;10,"Delayed", "On Time"), IF(Table2_1[[#This Row],[Order Status]]="In Progress", IF(Table2_1[[#This Row],[Delays (min)]]&gt;10,"Delayed","In Progress"),""))</f>
        <v>In Progress</v>
      </c>
      <c r="J1070">
        <v>199</v>
      </c>
      <c r="K1070">
        <v>9</v>
      </c>
      <c r="L1070" t="s">
        <v>17</v>
      </c>
      <c r="M1070" cm="1">
        <f t="array" ref="M1070">_xlfn.IFS(
  TRIM(L1070)="positive", 3,
  TRIM(L1070)="neutral", 2,
  TRIM(L1070)="negative", 1
)</f>
        <v>2</v>
      </c>
      <c r="N1070" t="s">
        <v>24</v>
      </c>
      <c r="O1070" t="s">
        <v>48</v>
      </c>
      <c r="P1070" t="s">
        <v>40</v>
      </c>
    </row>
    <row r="1071" spans="1:16" x14ac:dyDescent="0.3">
      <c r="A1071">
        <v>2070</v>
      </c>
      <c r="B1071" t="s">
        <v>1173</v>
      </c>
      <c r="C1071" s="1">
        <v>45173.37777777778</v>
      </c>
      <c r="D1071" t="s">
        <v>14</v>
      </c>
      <c r="E1071" t="str">
        <f t="shared" si="16"/>
        <v>Not Backlog</v>
      </c>
      <c r="F1071" t="s">
        <v>159</v>
      </c>
      <c r="G1071" t="s">
        <v>16</v>
      </c>
      <c r="H1071" t="s">
        <v>1590</v>
      </c>
      <c r="I1071" t="str">
        <f>IF(Table2_1[[#This Row],[Order Status]]="Completed", IF(Table2_1[[#This Row],[Delays (min)]]&gt;10,"Delayed", "On Time"), IF(Table2_1[[#This Row],[Order Status]]="In Progress", IF(Table2_1[[#This Row],[Delays (min)]]&gt;10,"Delayed","In Progress"),""))</f>
        <v>On Time</v>
      </c>
      <c r="J1071">
        <v>207</v>
      </c>
      <c r="K1071">
        <v>5</v>
      </c>
      <c r="L1071" t="s">
        <v>28</v>
      </c>
      <c r="M1071" cm="1">
        <f t="array" ref="M1071">_xlfn.IFS(
  TRIM(L1071)="positive", 3,
  TRIM(L1071)="neutral", 2,
  TRIM(L1071)="negative", 1
)</f>
        <v>1</v>
      </c>
      <c r="N1071" t="s">
        <v>31</v>
      </c>
      <c r="O1071" t="s">
        <v>48</v>
      </c>
      <c r="P1071" t="s">
        <v>35</v>
      </c>
    </row>
    <row r="1072" spans="1:16" x14ac:dyDescent="0.3">
      <c r="A1072">
        <v>2071</v>
      </c>
      <c r="B1072" t="s">
        <v>1174</v>
      </c>
      <c r="C1072" s="1">
        <v>45175.690972222219</v>
      </c>
      <c r="D1072" t="s">
        <v>37</v>
      </c>
      <c r="E1072" t="str">
        <f t="shared" si="16"/>
        <v>Not Backlog</v>
      </c>
      <c r="F1072" t="s">
        <v>84</v>
      </c>
      <c r="G1072" t="s">
        <v>27</v>
      </c>
      <c r="H1072" t="s">
        <v>1588</v>
      </c>
      <c r="I1072" t="str">
        <f>IF(Table2_1[[#This Row],[Order Status]]="Completed", IF(Table2_1[[#This Row],[Delays (min)]]&gt;10,"Delayed", "On Time"), IF(Table2_1[[#This Row],[Order Status]]="In Progress", IF(Table2_1[[#This Row],[Delays (min)]]&gt;10,"Delayed","In Progress"),""))</f>
        <v>In Progress</v>
      </c>
      <c r="J1072">
        <v>202</v>
      </c>
      <c r="K1072">
        <v>1</v>
      </c>
      <c r="L1072" t="s">
        <v>17</v>
      </c>
      <c r="M1072" cm="1">
        <f t="array" ref="M1072">_xlfn.IFS(
  TRIM(L1072)="positive", 3,
  TRIM(L1072)="neutral", 2,
  TRIM(L1072)="negative", 1
)</f>
        <v>2</v>
      </c>
      <c r="N1072" t="s">
        <v>39</v>
      </c>
      <c r="O1072" t="s">
        <v>48</v>
      </c>
      <c r="P1072" t="s">
        <v>40</v>
      </c>
    </row>
    <row r="1073" spans="1:16" x14ac:dyDescent="0.3">
      <c r="A1073">
        <v>2072</v>
      </c>
      <c r="B1073" t="s">
        <v>1175</v>
      </c>
      <c r="C1073" s="1">
        <v>45173.37222222222</v>
      </c>
      <c r="D1073" t="s">
        <v>14</v>
      </c>
      <c r="E1073" t="str">
        <f t="shared" si="16"/>
        <v>Not Backlog</v>
      </c>
      <c r="F1073" t="s">
        <v>182</v>
      </c>
      <c r="G1073" t="s">
        <v>34</v>
      </c>
      <c r="H1073" t="s">
        <v>1590</v>
      </c>
      <c r="I1073" t="str">
        <f>IF(Table2_1[[#This Row],[Order Status]]="Completed", IF(Table2_1[[#This Row],[Delays (min)]]&gt;10,"Delayed", "On Time"), IF(Table2_1[[#This Row],[Order Status]]="In Progress", IF(Table2_1[[#This Row],[Delays (min)]]&gt;10,"Delayed","In Progress"),""))</f>
        <v>Delayed</v>
      </c>
      <c r="J1073">
        <v>170</v>
      </c>
      <c r="K1073">
        <v>14</v>
      </c>
      <c r="L1073" t="s">
        <v>28</v>
      </c>
      <c r="M1073" cm="1">
        <f t="array" ref="M1073">_xlfn.IFS(
  TRIM(L1073)="positive", 3,
  TRIM(L1073)="neutral", 2,
  TRIM(L1073)="negative", 1
)</f>
        <v>1</v>
      </c>
      <c r="N1073" t="s">
        <v>39</v>
      </c>
      <c r="O1073" t="s">
        <v>19</v>
      </c>
      <c r="P1073" t="s">
        <v>20</v>
      </c>
    </row>
    <row r="1074" spans="1:16" x14ac:dyDescent="0.3">
      <c r="A1074">
        <v>2073</v>
      </c>
      <c r="B1074" t="s">
        <v>1176</v>
      </c>
      <c r="C1074" s="1">
        <v>45172.538888888892</v>
      </c>
      <c r="D1074" t="s">
        <v>37</v>
      </c>
      <c r="E1074" t="str">
        <f t="shared" si="16"/>
        <v>Backlog</v>
      </c>
      <c r="F1074" t="s">
        <v>398</v>
      </c>
      <c r="G1074" t="s">
        <v>27</v>
      </c>
      <c r="H1074" t="s">
        <v>1589</v>
      </c>
      <c r="I1074" t="str">
        <f>IF(Table2_1[[#This Row],[Order Status]]="Completed", IF(Table2_1[[#This Row],[Delays (min)]]&gt;10,"Delayed", "On Time"), IF(Table2_1[[#This Row],[Order Status]]="In Progress", IF(Table2_1[[#This Row],[Delays (min)]]&gt;10,"Delayed","In Progress"),""))</f>
        <v>Delayed</v>
      </c>
      <c r="J1074">
        <v>110</v>
      </c>
      <c r="K1074">
        <v>13</v>
      </c>
      <c r="L1074" t="s">
        <v>23</v>
      </c>
      <c r="M1074" cm="1">
        <f t="array" ref="M1074">_xlfn.IFS(
  TRIM(L1074)="positive", 3,
  TRIM(L1074)="neutral", 2,
  TRIM(L1074)="negative", 1
)</f>
        <v>3</v>
      </c>
      <c r="N1074" t="s">
        <v>43</v>
      </c>
      <c r="O1074" t="s">
        <v>19</v>
      </c>
      <c r="P1074" t="s">
        <v>35</v>
      </c>
    </row>
    <row r="1075" spans="1:16" x14ac:dyDescent="0.3">
      <c r="A1075">
        <v>2074</v>
      </c>
      <c r="B1075" t="s">
        <v>1177</v>
      </c>
      <c r="C1075" s="1">
        <v>45176.495138888888</v>
      </c>
      <c r="D1075" t="s">
        <v>37</v>
      </c>
      <c r="E1075" t="str">
        <f t="shared" si="16"/>
        <v>Backlog</v>
      </c>
      <c r="F1075" t="s">
        <v>65</v>
      </c>
      <c r="G1075" t="s">
        <v>16</v>
      </c>
      <c r="H1075" t="s">
        <v>1589</v>
      </c>
      <c r="I1075" t="str">
        <f>IF(Table2_1[[#This Row],[Order Status]]="Completed", IF(Table2_1[[#This Row],[Delays (min)]]&gt;10,"Delayed", "On Time"), IF(Table2_1[[#This Row],[Order Status]]="In Progress", IF(Table2_1[[#This Row],[Delays (min)]]&gt;10,"Delayed","In Progress"),""))</f>
        <v>Delayed</v>
      </c>
      <c r="J1075">
        <v>117</v>
      </c>
      <c r="K1075">
        <v>13</v>
      </c>
      <c r="L1075" t="s">
        <v>17</v>
      </c>
      <c r="M1075" cm="1">
        <f t="array" ref="M1075">_xlfn.IFS(
  TRIM(L1075)="positive", 3,
  TRIM(L1075)="neutral", 2,
  TRIM(L1075)="negative", 1
)</f>
        <v>2</v>
      </c>
      <c r="N1075" t="s">
        <v>39</v>
      </c>
      <c r="O1075" t="s">
        <v>19</v>
      </c>
      <c r="P1075" t="s">
        <v>20</v>
      </c>
    </row>
    <row r="1076" spans="1:16" x14ac:dyDescent="0.3">
      <c r="A1076">
        <v>2075</v>
      </c>
      <c r="B1076" t="s">
        <v>1178</v>
      </c>
      <c r="C1076" s="1">
        <v>45172.457638888889</v>
      </c>
      <c r="D1076" t="s">
        <v>37</v>
      </c>
      <c r="E1076" t="str">
        <f t="shared" si="16"/>
        <v>Backlog</v>
      </c>
      <c r="F1076" t="s">
        <v>463</v>
      </c>
      <c r="G1076" t="s">
        <v>16</v>
      </c>
      <c r="H1076" t="s">
        <v>1589</v>
      </c>
      <c r="I1076" t="str">
        <f>IF(Table2_1[[#This Row],[Order Status]]="Completed", IF(Table2_1[[#This Row],[Delays (min)]]&gt;10,"Delayed", "On Time"), IF(Table2_1[[#This Row],[Order Status]]="In Progress", IF(Table2_1[[#This Row],[Delays (min)]]&gt;10,"Delayed","In Progress"),""))</f>
        <v>Delayed</v>
      </c>
      <c r="J1076">
        <v>131</v>
      </c>
      <c r="K1076">
        <v>24</v>
      </c>
      <c r="L1076" t="s">
        <v>23</v>
      </c>
      <c r="M1076" cm="1">
        <f t="array" ref="M1076">_xlfn.IFS(
  TRIM(L1076)="positive", 3,
  TRIM(L1076)="neutral", 2,
  TRIM(L1076)="negative", 1
)</f>
        <v>3</v>
      </c>
      <c r="N1076" t="s">
        <v>18</v>
      </c>
      <c r="O1076" t="s">
        <v>1591</v>
      </c>
      <c r="P1076" t="s">
        <v>40</v>
      </c>
    </row>
    <row r="1077" spans="1:16" x14ac:dyDescent="0.3">
      <c r="A1077">
        <v>2076</v>
      </c>
      <c r="B1077" t="s">
        <v>1179</v>
      </c>
      <c r="C1077" s="1">
        <v>45173.370833333334</v>
      </c>
      <c r="D1077" t="s">
        <v>37</v>
      </c>
      <c r="E1077" t="str">
        <f t="shared" si="16"/>
        <v>Backlog</v>
      </c>
      <c r="F1077" t="s">
        <v>197</v>
      </c>
      <c r="G1077" t="s">
        <v>34</v>
      </c>
      <c r="H1077" t="s">
        <v>1590</v>
      </c>
      <c r="I1077" t="str">
        <f>IF(Table2_1[[#This Row],[Order Status]]="Completed", IF(Table2_1[[#This Row],[Delays (min)]]&gt;10,"Delayed", "On Time"), IF(Table2_1[[#This Row],[Order Status]]="In Progress", IF(Table2_1[[#This Row],[Delays (min)]]&gt;10,"Delayed","In Progress"),""))</f>
        <v>Delayed</v>
      </c>
      <c r="J1077">
        <v>209</v>
      </c>
      <c r="K1077">
        <v>11</v>
      </c>
      <c r="L1077" t="s">
        <v>17</v>
      </c>
      <c r="M1077" cm="1">
        <f t="array" ref="M1077">_xlfn.IFS(
  TRIM(L1077)="positive", 3,
  TRIM(L1077)="neutral", 2,
  TRIM(L1077)="negative", 1
)</f>
        <v>2</v>
      </c>
      <c r="N1077" t="s">
        <v>31</v>
      </c>
      <c r="O1077" t="s">
        <v>1591</v>
      </c>
      <c r="P1077" t="s">
        <v>40</v>
      </c>
    </row>
    <row r="1078" spans="1:16" x14ac:dyDescent="0.3">
      <c r="A1078">
        <v>2077</v>
      </c>
      <c r="B1078" t="s">
        <v>1180</v>
      </c>
      <c r="C1078" s="1">
        <v>45177.47152777778</v>
      </c>
      <c r="D1078" t="s">
        <v>14</v>
      </c>
      <c r="E1078" t="str">
        <f t="shared" si="16"/>
        <v>Not Backlog</v>
      </c>
      <c r="F1078" t="s">
        <v>80</v>
      </c>
      <c r="G1078" t="s">
        <v>27</v>
      </c>
      <c r="H1078" t="s">
        <v>1589</v>
      </c>
      <c r="I1078" t="str">
        <f>IF(Table2_1[[#This Row],[Order Status]]="Completed", IF(Table2_1[[#This Row],[Delays (min)]]&gt;10,"Delayed", "On Time"), IF(Table2_1[[#This Row],[Order Status]]="In Progress", IF(Table2_1[[#This Row],[Delays (min)]]&gt;10,"Delayed","In Progress"),""))</f>
        <v>Delayed</v>
      </c>
      <c r="J1078">
        <v>159</v>
      </c>
      <c r="K1078">
        <v>19</v>
      </c>
      <c r="L1078" t="s">
        <v>28</v>
      </c>
      <c r="M1078" cm="1">
        <f t="array" ref="M1078">_xlfn.IFS(
  TRIM(L1078)="positive", 3,
  TRIM(L1078)="neutral", 2,
  TRIM(L1078)="negative", 1
)</f>
        <v>1</v>
      </c>
      <c r="N1078" t="s">
        <v>24</v>
      </c>
      <c r="O1078" t="s">
        <v>19</v>
      </c>
      <c r="P1078" t="s">
        <v>40</v>
      </c>
    </row>
    <row r="1079" spans="1:16" x14ac:dyDescent="0.3">
      <c r="A1079">
        <v>2078</v>
      </c>
      <c r="B1079" t="s">
        <v>1181</v>
      </c>
      <c r="C1079" s="1">
        <v>45174.507638888892</v>
      </c>
      <c r="D1079" t="s">
        <v>14</v>
      </c>
      <c r="E1079" t="str">
        <f t="shared" si="16"/>
        <v>Not Backlog</v>
      </c>
      <c r="F1079" t="s">
        <v>127</v>
      </c>
      <c r="G1079" t="s">
        <v>27</v>
      </c>
      <c r="H1079" t="s">
        <v>1586</v>
      </c>
      <c r="I1079" t="str">
        <f>IF(Table2_1[[#This Row],[Order Status]]="Completed", IF(Table2_1[[#This Row],[Delays (min)]]&gt;10,"Delayed", "On Time"), IF(Table2_1[[#This Row],[Order Status]]="In Progress", IF(Table2_1[[#This Row],[Delays (min)]]&gt;10,"Delayed","In Progress"),""))</f>
        <v>On Time</v>
      </c>
      <c r="J1079">
        <v>91</v>
      </c>
      <c r="K1079">
        <v>4</v>
      </c>
      <c r="L1079" t="s">
        <v>23</v>
      </c>
      <c r="M1079" cm="1">
        <f t="array" ref="M1079">_xlfn.IFS(
  TRIM(L1079)="positive", 3,
  TRIM(L1079)="neutral", 2,
  TRIM(L1079)="negative", 1
)</f>
        <v>3</v>
      </c>
      <c r="N1079" t="s">
        <v>39</v>
      </c>
      <c r="O1079" t="s">
        <v>19</v>
      </c>
      <c r="P1079" t="s">
        <v>40</v>
      </c>
    </row>
    <row r="1080" spans="1:16" x14ac:dyDescent="0.3">
      <c r="A1080">
        <v>2079</v>
      </c>
      <c r="B1080" t="s">
        <v>1182</v>
      </c>
      <c r="C1080" s="1">
        <v>45171.592361111114</v>
      </c>
      <c r="D1080" t="s">
        <v>14</v>
      </c>
      <c r="E1080" t="str">
        <f t="shared" si="16"/>
        <v>Not Backlog</v>
      </c>
      <c r="F1080" t="s">
        <v>94</v>
      </c>
      <c r="G1080" t="s">
        <v>34</v>
      </c>
      <c r="H1080" t="s">
        <v>1588</v>
      </c>
      <c r="I1080" t="str">
        <f>IF(Table2_1[[#This Row],[Order Status]]="Completed", IF(Table2_1[[#This Row],[Delays (min)]]&gt;10,"Delayed", "On Time"), IF(Table2_1[[#This Row],[Order Status]]="In Progress", IF(Table2_1[[#This Row],[Delays (min)]]&gt;10,"Delayed","In Progress"),""))</f>
        <v>On Time</v>
      </c>
      <c r="J1080">
        <v>232</v>
      </c>
      <c r="K1080">
        <v>2</v>
      </c>
      <c r="L1080" t="s">
        <v>23</v>
      </c>
      <c r="M1080" cm="1">
        <f t="array" ref="M1080">_xlfn.IFS(
  TRIM(L1080)="positive", 3,
  TRIM(L1080)="neutral", 2,
  TRIM(L1080)="negative", 1
)</f>
        <v>3</v>
      </c>
      <c r="N1080" t="s">
        <v>31</v>
      </c>
      <c r="O1080" t="s">
        <v>48</v>
      </c>
      <c r="P1080" t="s">
        <v>20</v>
      </c>
    </row>
    <row r="1081" spans="1:16" x14ac:dyDescent="0.3">
      <c r="A1081">
        <v>2080</v>
      </c>
      <c r="B1081" t="s">
        <v>1183</v>
      </c>
      <c r="C1081" s="1">
        <v>45173.34652777778</v>
      </c>
      <c r="D1081" t="s">
        <v>37</v>
      </c>
      <c r="E1081" t="str">
        <f t="shared" si="16"/>
        <v>Backlog</v>
      </c>
      <c r="F1081" t="s">
        <v>101</v>
      </c>
      <c r="G1081" t="s">
        <v>16</v>
      </c>
      <c r="H1081" t="s">
        <v>1590</v>
      </c>
      <c r="I1081" t="str">
        <f>IF(Table2_1[[#This Row],[Order Status]]="Completed", IF(Table2_1[[#This Row],[Delays (min)]]&gt;10,"Delayed", "On Time"), IF(Table2_1[[#This Row],[Order Status]]="In Progress", IF(Table2_1[[#This Row],[Delays (min)]]&gt;10,"Delayed","In Progress"),""))</f>
        <v>Delayed</v>
      </c>
      <c r="J1081">
        <v>239</v>
      </c>
      <c r="K1081">
        <v>21</v>
      </c>
      <c r="L1081" t="s">
        <v>17</v>
      </c>
      <c r="M1081" cm="1">
        <f t="array" ref="M1081">_xlfn.IFS(
  TRIM(L1081)="positive", 3,
  TRIM(L1081)="neutral", 2,
  TRIM(L1081)="negative", 1
)</f>
        <v>2</v>
      </c>
      <c r="N1081" t="s">
        <v>18</v>
      </c>
      <c r="O1081" t="s">
        <v>48</v>
      </c>
      <c r="P1081" t="s">
        <v>40</v>
      </c>
    </row>
    <row r="1082" spans="1:16" x14ac:dyDescent="0.3">
      <c r="A1082">
        <v>2081</v>
      </c>
      <c r="B1082" t="s">
        <v>1184</v>
      </c>
      <c r="C1082" s="1">
        <v>45176.65625</v>
      </c>
      <c r="D1082" t="s">
        <v>37</v>
      </c>
      <c r="E1082" t="str">
        <f t="shared" si="16"/>
        <v>Backlog</v>
      </c>
      <c r="F1082" t="s">
        <v>256</v>
      </c>
      <c r="G1082" t="s">
        <v>34</v>
      </c>
      <c r="H1082" t="s">
        <v>1589</v>
      </c>
      <c r="I1082" t="str">
        <f>IF(Table2_1[[#This Row],[Order Status]]="Completed", IF(Table2_1[[#This Row],[Delays (min)]]&gt;10,"Delayed", "On Time"), IF(Table2_1[[#This Row],[Order Status]]="In Progress", IF(Table2_1[[#This Row],[Delays (min)]]&gt;10,"Delayed","In Progress"),""))</f>
        <v>Delayed</v>
      </c>
      <c r="J1082">
        <v>232</v>
      </c>
      <c r="K1082">
        <v>23</v>
      </c>
      <c r="L1082" t="s">
        <v>17</v>
      </c>
      <c r="M1082" cm="1">
        <f t="array" ref="M1082">_xlfn.IFS(
  TRIM(L1082)="positive", 3,
  TRIM(L1082)="neutral", 2,
  TRIM(L1082)="negative", 1
)</f>
        <v>2</v>
      </c>
      <c r="N1082" t="s">
        <v>18</v>
      </c>
      <c r="O1082" t="s">
        <v>48</v>
      </c>
      <c r="P1082" t="s">
        <v>20</v>
      </c>
    </row>
    <row r="1083" spans="1:16" x14ac:dyDescent="0.3">
      <c r="A1083">
        <v>2082</v>
      </c>
      <c r="B1083" t="s">
        <v>1185</v>
      </c>
      <c r="C1083" s="1">
        <v>45176.699305555558</v>
      </c>
      <c r="D1083" t="s">
        <v>14</v>
      </c>
      <c r="E1083" t="str">
        <f t="shared" si="16"/>
        <v>Not Backlog</v>
      </c>
      <c r="F1083" t="s">
        <v>149</v>
      </c>
      <c r="G1083" t="s">
        <v>16</v>
      </c>
      <c r="H1083" t="s">
        <v>1589</v>
      </c>
      <c r="I1083" t="str">
        <f>IF(Table2_1[[#This Row],[Order Status]]="Completed", IF(Table2_1[[#This Row],[Delays (min)]]&gt;10,"Delayed", "On Time"), IF(Table2_1[[#This Row],[Order Status]]="In Progress", IF(Table2_1[[#This Row],[Delays (min)]]&gt;10,"Delayed","In Progress"),""))</f>
        <v>Delayed</v>
      </c>
      <c r="J1083">
        <v>92</v>
      </c>
      <c r="K1083">
        <v>16</v>
      </c>
      <c r="L1083" t="s">
        <v>28</v>
      </c>
      <c r="M1083" cm="1">
        <f t="array" ref="M1083">_xlfn.IFS(
  TRIM(L1083)="positive", 3,
  TRIM(L1083)="neutral", 2,
  TRIM(L1083)="negative", 1
)</f>
        <v>1</v>
      </c>
      <c r="N1083" t="s">
        <v>39</v>
      </c>
      <c r="O1083" t="s">
        <v>19</v>
      </c>
      <c r="P1083" t="s">
        <v>20</v>
      </c>
    </row>
    <row r="1084" spans="1:16" x14ac:dyDescent="0.3">
      <c r="A1084">
        <v>2083</v>
      </c>
      <c r="B1084" t="s">
        <v>1186</v>
      </c>
      <c r="C1084" s="1">
        <v>45170.703472222223</v>
      </c>
      <c r="D1084" t="s">
        <v>14</v>
      </c>
      <c r="E1084" t="str">
        <f t="shared" si="16"/>
        <v>Not Backlog</v>
      </c>
      <c r="F1084" t="s">
        <v>210</v>
      </c>
      <c r="G1084" t="s">
        <v>27</v>
      </c>
      <c r="H1084" t="s">
        <v>1586</v>
      </c>
      <c r="I1084" t="str">
        <f>IF(Table2_1[[#This Row],[Order Status]]="Completed", IF(Table2_1[[#This Row],[Delays (min)]]&gt;10,"Delayed", "On Time"), IF(Table2_1[[#This Row],[Order Status]]="In Progress", IF(Table2_1[[#This Row],[Delays (min)]]&gt;10,"Delayed","In Progress"),""))</f>
        <v>Delayed</v>
      </c>
      <c r="J1084">
        <v>86</v>
      </c>
      <c r="K1084">
        <v>15</v>
      </c>
      <c r="L1084" t="s">
        <v>28</v>
      </c>
      <c r="M1084" cm="1">
        <f t="array" ref="M1084">_xlfn.IFS(
  TRIM(L1084)="positive", 3,
  TRIM(L1084)="neutral", 2,
  TRIM(L1084)="negative", 1
)</f>
        <v>1</v>
      </c>
      <c r="N1084" t="s">
        <v>43</v>
      </c>
      <c r="O1084" t="s">
        <v>1591</v>
      </c>
      <c r="P1084" t="s">
        <v>20</v>
      </c>
    </row>
    <row r="1085" spans="1:16" x14ac:dyDescent="0.3">
      <c r="A1085">
        <v>2084</v>
      </c>
      <c r="B1085" t="s">
        <v>1187</v>
      </c>
      <c r="C1085" s="1">
        <v>45175.357638888891</v>
      </c>
      <c r="D1085" t="s">
        <v>14</v>
      </c>
      <c r="E1085" t="str">
        <f t="shared" si="16"/>
        <v>Not Backlog</v>
      </c>
      <c r="F1085" t="s">
        <v>82</v>
      </c>
      <c r="G1085" t="s">
        <v>27</v>
      </c>
      <c r="H1085" t="s">
        <v>1588</v>
      </c>
      <c r="I1085" t="str">
        <f>IF(Table2_1[[#This Row],[Order Status]]="Completed", IF(Table2_1[[#This Row],[Delays (min)]]&gt;10,"Delayed", "On Time"), IF(Table2_1[[#This Row],[Order Status]]="In Progress", IF(Table2_1[[#This Row],[Delays (min)]]&gt;10,"Delayed","In Progress"),""))</f>
        <v>Delayed</v>
      </c>
      <c r="J1085">
        <v>84</v>
      </c>
      <c r="K1085">
        <v>29</v>
      </c>
      <c r="L1085" t="s">
        <v>17</v>
      </c>
      <c r="M1085" cm="1">
        <f t="array" ref="M1085">_xlfn.IFS(
  TRIM(L1085)="positive", 3,
  TRIM(L1085)="neutral", 2,
  TRIM(L1085)="negative", 1
)</f>
        <v>2</v>
      </c>
      <c r="N1085" t="s">
        <v>39</v>
      </c>
      <c r="O1085" t="s">
        <v>48</v>
      </c>
      <c r="P1085" t="s">
        <v>20</v>
      </c>
    </row>
    <row r="1086" spans="1:16" x14ac:dyDescent="0.3">
      <c r="A1086">
        <v>2085</v>
      </c>
      <c r="B1086" t="s">
        <v>1188</v>
      </c>
      <c r="C1086" s="1">
        <v>45174.441666666666</v>
      </c>
      <c r="D1086" t="s">
        <v>37</v>
      </c>
      <c r="E1086" t="str">
        <f t="shared" si="16"/>
        <v>Backlog</v>
      </c>
      <c r="F1086" t="s">
        <v>153</v>
      </c>
      <c r="G1086" t="s">
        <v>16</v>
      </c>
      <c r="H1086" t="s">
        <v>1587</v>
      </c>
      <c r="I1086" t="str">
        <f>IF(Table2_1[[#This Row],[Order Status]]="Completed", IF(Table2_1[[#This Row],[Delays (min)]]&gt;10,"Delayed", "On Time"), IF(Table2_1[[#This Row],[Order Status]]="In Progress", IF(Table2_1[[#This Row],[Delays (min)]]&gt;10,"Delayed","In Progress"),""))</f>
        <v>Delayed</v>
      </c>
      <c r="J1086">
        <v>112</v>
      </c>
      <c r="K1086">
        <v>13</v>
      </c>
      <c r="L1086" t="s">
        <v>23</v>
      </c>
      <c r="M1086" cm="1">
        <f t="array" ref="M1086">_xlfn.IFS(
  TRIM(L1086)="positive", 3,
  TRIM(L1086)="neutral", 2,
  TRIM(L1086)="negative", 1
)</f>
        <v>3</v>
      </c>
      <c r="N1086" t="s">
        <v>18</v>
      </c>
      <c r="O1086" t="s">
        <v>19</v>
      </c>
      <c r="P1086" t="s">
        <v>40</v>
      </c>
    </row>
    <row r="1087" spans="1:16" x14ac:dyDescent="0.3">
      <c r="A1087">
        <v>2086</v>
      </c>
      <c r="B1087" t="s">
        <v>1189</v>
      </c>
      <c r="C1087" s="1">
        <v>45170.616666666669</v>
      </c>
      <c r="D1087" t="s">
        <v>14</v>
      </c>
      <c r="E1087" t="str">
        <f t="shared" si="16"/>
        <v>Not Backlog</v>
      </c>
      <c r="F1087" t="s">
        <v>177</v>
      </c>
      <c r="G1087" t="s">
        <v>34</v>
      </c>
      <c r="H1087" t="s">
        <v>1587</v>
      </c>
      <c r="I1087" t="str">
        <f>IF(Table2_1[[#This Row],[Order Status]]="Completed", IF(Table2_1[[#This Row],[Delays (min)]]&gt;10,"Delayed", "On Time"), IF(Table2_1[[#This Row],[Order Status]]="In Progress", IF(Table2_1[[#This Row],[Delays (min)]]&gt;10,"Delayed","In Progress"),""))</f>
        <v>Delayed</v>
      </c>
      <c r="J1087">
        <v>190</v>
      </c>
      <c r="K1087">
        <v>11</v>
      </c>
      <c r="L1087" t="s">
        <v>23</v>
      </c>
      <c r="M1087" cm="1">
        <f t="array" ref="M1087">_xlfn.IFS(
  TRIM(L1087)="positive", 3,
  TRIM(L1087)="neutral", 2,
  TRIM(L1087)="negative", 1
)</f>
        <v>3</v>
      </c>
      <c r="N1087" t="s">
        <v>43</v>
      </c>
      <c r="O1087" t="s">
        <v>48</v>
      </c>
      <c r="P1087" t="s">
        <v>40</v>
      </c>
    </row>
    <row r="1088" spans="1:16" x14ac:dyDescent="0.3">
      <c r="A1088">
        <v>2087</v>
      </c>
      <c r="B1088" t="s">
        <v>1190</v>
      </c>
      <c r="C1088" s="1">
        <v>45171.455555555556</v>
      </c>
      <c r="D1088" t="s">
        <v>14</v>
      </c>
      <c r="E1088" t="str">
        <f t="shared" si="16"/>
        <v>Not Backlog</v>
      </c>
      <c r="F1088" t="s">
        <v>172</v>
      </c>
      <c r="G1088" t="s">
        <v>27</v>
      </c>
      <c r="H1088" t="s">
        <v>1590</v>
      </c>
      <c r="I1088" t="str">
        <f>IF(Table2_1[[#This Row],[Order Status]]="Completed", IF(Table2_1[[#This Row],[Delays (min)]]&gt;10,"Delayed", "On Time"), IF(Table2_1[[#This Row],[Order Status]]="In Progress", IF(Table2_1[[#This Row],[Delays (min)]]&gt;10,"Delayed","In Progress"),""))</f>
        <v>Delayed</v>
      </c>
      <c r="J1088">
        <v>238</v>
      </c>
      <c r="K1088">
        <v>24</v>
      </c>
      <c r="L1088" t="s">
        <v>23</v>
      </c>
      <c r="M1088" cm="1">
        <f t="array" ref="M1088">_xlfn.IFS(
  TRIM(L1088)="positive", 3,
  TRIM(L1088)="neutral", 2,
  TRIM(L1088)="negative", 1
)</f>
        <v>3</v>
      </c>
      <c r="N1088" t="s">
        <v>43</v>
      </c>
      <c r="O1088" t="s">
        <v>1591</v>
      </c>
      <c r="P1088" t="s">
        <v>20</v>
      </c>
    </row>
    <row r="1089" spans="1:16" x14ac:dyDescent="0.3">
      <c r="A1089">
        <v>2088</v>
      </c>
      <c r="B1089" t="s">
        <v>1191</v>
      </c>
      <c r="C1089" s="1">
        <v>45174.644444444442</v>
      </c>
      <c r="D1089" t="s">
        <v>14</v>
      </c>
      <c r="E1089" t="str">
        <f t="shared" si="16"/>
        <v>Not Backlog</v>
      </c>
      <c r="F1089" t="s">
        <v>215</v>
      </c>
      <c r="G1089" t="s">
        <v>16</v>
      </c>
      <c r="H1089" t="s">
        <v>1587</v>
      </c>
      <c r="I1089" t="str">
        <f>IF(Table2_1[[#This Row],[Order Status]]="Completed", IF(Table2_1[[#This Row],[Delays (min)]]&gt;10,"Delayed", "On Time"), IF(Table2_1[[#This Row],[Order Status]]="In Progress", IF(Table2_1[[#This Row],[Delays (min)]]&gt;10,"Delayed","In Progress"),""))</f>
        <v>Delayed</v>
      </c>
      <c r="J1089">
        <v>77</v>
      </c>
      <c r="K1089">
        <v>21</v>
      </c>
      <c r="L1089" t="s">
        <v>17</v>
      </c>
      <c r="M1089" cm="1">
        <f t="array" ref="M1089">_xlfn.IFS(
  TRIM(L1089)="positive", 3,
  TRIM(L1089)="neutral", 2,
  TRIM(L1089)="negative", 1
)</f>
        <v>2</v>
      </c>
      <c r="N1089" t="s">
        <v>39</v>
      </c>
      <c r="O1089" t="s">
        <v>1591</v>
      </c>
      <c r="P1089" t="s">
        <v>40</v>
      </c>
    </row>
    <row r="1090" spans="1:16" x14ac:dyDescent="0.3">
      <c r="A1090">
        <v>2089</v>
      </c>
      <c r="B1090" t="s">
        <v>1192</v>
      </c>
      <c r="C1090" s="1">
        <v>45174.395138888889</v>
      </c>
      <c r="D1090" t="s">
        <v>37</v>
      </c>
      <c r="E1090" t="str">
        <f t="shared" ref="E1090:E1153" si="17">IF(AND(D1090="In Progress", K1090 &gt;10),"Backlog", "Not Backlog")</f>
        <v>Not Backlog</v>
      </c>
      <c r="F1090" t="s">
        <v>280</v>
      </c>
      <c r="G1090" t="s">
        <v>16</v>
      </c>
      <c r="H1090" t="s">
        <v>1589</v>
      </c>
      <c r="I1090" t="str">
        <f>IF(Table2_1[[#This Row],[Order Status]]="Completed", IF(Table2_1[[#This Row],[Delays (min)]]&gt;10,"Delayed", "On Time"), IF(Table2_1[[#This Row],[Order Status]]="In Progress", IF(Table2_1[[#This Row],[Delays (min)]]&gt;10,"Delayed","In Progress"),""))</f>
        <v>In Progress</v>
      </c>
      <c r="J1090">
        <v>127</v>
      </c>
      <c r="K1090">
        <v>9</v>
      </c>
      <c r="L1090" t="s">
        <v>17</v>
      </c>
      <c r="M1090" cm="1">
        <f t="array" ref="M1090">_xlfn.IFS(
  TRIM(L1090)="positive", 3,
  TRIM(L1090)="neutral", 2,
  TRIM(L1090)="negative", 1
)</f>
        <v>2</v>
      </c>
      <c r="N1090" t="s">
        <v>43</v>
      </c>
      <c r="O1090" t="s">
        <v>1591</v>
      </c>
      <c r="P1090" t="s">
        <v>20</v>
      </c>
    </row>
    <row r="1091" spans="1:16" x14ac:dyDescent="0.3">
      <c r="A1091">
        <v>2090</v>
      </c>
      <c r="B1091" t="s">
        <v>1193</v>
      </c>
      <c r="C1091" s="1">
        <v>45174.459722222222</v>
      </c>
      <c r="D1091" t="s">
        <v>37</v>
      </c>
      <c r="E1091" t="str">
        <f t="shared" si="17"/>
        <v>Not Backlog</v>
      </c>
      <c r="F1091" t="s">
        <v>159</v>
      </c>
      <c r="G1091" t="s">
        <v>27</v>
      </c>
      <c r="H1091" t="s">
        <v>1590</v>
      </c>
      <c r="I1091" t="str">
        <f>IF(Table2_1[[#This Row],[Order Status]]="Completed", IF(Table2_1[[#This Row],[Delays (min)]]&gt;10,"Delayed", "On Time"), IF(Table2_1[[#This Row],[Order Status]]="In Progress", IF(Table2_1[[#This Row],[Delays (min)]]&gt;10,"Delayed","In Progress"),""))</f>
        <v>In Progress</v>
      </c>
      <c r="J1091">
        <v>119</v>
      </c>
      <c r="K1091">
        <v>9</v>
      </c>
      <c r="L1091" t="s">
        <v>28</v>
      </c>
      <c r="M1091" cm="1">
        <f t="array" ref="M1091">_xlfn.IFS(
  TRIM(L1091)="positive", 3,
  TRIM(L1091)="neutral", 2,
  TRIM(L1091)="negative", 1
)</f>
        <v>1</v>
      </c>
      <c r="N1091" t="s">
        <v>18</v>
      </c>
      <c r="O1091" t="s">
        <v>48</v>
      </c>
      <c r="P1091" t="s">
        <v>20</v>
      </c>
    </row>
    <row r="1092" spans="1:16" x14ac:dyDescent="0.3">
      <c r="A1092">
        <v>2091</v>
      </c>
      <c r="B1092" t="s">
        <v>1194</v>
      </c>
      <c r="C1092" s="1">
        <v>45175.495138888888</v>
      </c>
      <c r="D1092" t="s">
        <v>14</v>
      </c>
      <c r="E1092" t="str">
        <f t="shared" si="17"/>
        <v>Not Backlog</v>
      </c>
      <c r="F1092" t="s">
        <v>88</v>
      </c>
      <c r="G1092" t="s">
        <v>34</v>
      </c>
      <c r="H1092" t="s">
        <v>1589</v>
      </c>
      <c r="I1092" t="str">
        <f>IF(Table2_1[[#This Row],[Order Status]]="Completed", IF(Table2_1[[#This Row],[Delays (min)]]&gt;10,"Delayed", "On Time"), IF(Table2_1[[#This Row],[Order Status]]="In Progress", IF(Table2_1[[#This Row],[Delays (min)]]&gt;10,"Delayed","In Progress"),""))</f>
        <v>Delayed</v>
      </c>
      <c r="J1092">
        <v>133</v>
      </c>
      <c r="K1092">
        <v>22</v>
      </c>
      <c r="L1092" t="s">
        <v>23</v>
      </c>
      <c r="M1092" cm="1">
        <f t="array" ref="M1092">_xlfn.IFS(
  TRIM(L1092)="positive", 3,
  TRIM(L1092)="neutral", 2,
  TRIM(L1092)="negative", 1
)</f>
        <v>3</v>
      </c>
      <c r="N1092" t="s">
        <v>31</v>
      </c>
      <c r="O1092" t="s">
        <v>48</v>
      </c>
      <c r="P1092" t="s">
        <v>40</v>
      </c>
    </row>
    <row r="1093" spans="1:16" x14ac:dyDescent="0.3">
      <c r="A1093">
        <v>2092</v>
      </c>
      <c r="B1093" t="s">
        <v>1195</v>
      </c>
      <c r="C1093" s="1">
        <v>45173.339583333334</v>
      </c>
      <c r="D1093" t="s">
        <v>37</v>
      </c>
      <c r="E1093" t="str">
        <f t="shared" si="17"/>
        <v>Backlog</v>
      </c>
      <c r="F1093" t="s">
        <v>195</v>
      </c>
      <c r="G1093" t="s">
        <v>16</v>
      </c>
      <c r="H1093" t="s">
        <v>1590</v>
      </c>
      <c r="I1093" t="str">
        <f>IF(Table2_1[[#This Row],[Order Status]]="Completed", IF(Table2_1[[#This Row],[Delays (min)]]&gt;10,"Delayed", "On Time"), IF(Table2_1[[#This Row],[Order Status]]="In Progress", IF(Table2_1[[#This Row],[Delays (min)]]&gt;10,"Delayed","In Progress"),""))</f>
        <v>Delayed</v>
      </c>
      <c r="J1093">
        <v>200</v>
      </c>
      <c r="K1093">
        <v>11</v>
      </c>
      <c r="L1093" t="s">
        <v>17</v>
      </c>
      <c r="M1093" cm="1">
        <f t="array" ref="M1093">_xlfn.IFS(
  TRIM(L1093)="positive", 3,
  TRIM(L1093)="neutral", 2,
  TRIM(L1093)="negative", 1
)</f>
        <v>2</v>
      </c>
      <c r="N1093" t="s">
        <v>43</v>
      </c>
      <c r="O1093" t="s">
        <v>19</v>
      </c>
      <c r="P1093" t="s">
        <v>40</v>
      </c>
    </row>
    <row r="1094" spans="1:16" x14ac:dyDescent="0.3">
      <c r="A1094">
        <v>2093</v>
      </c>
      <c r="B1094" t="s">
        <v>1196</v>
      </c>
      <c r="C1094" s="1">
        <v>45175.701388888891</v>
      </c>
      <c r="D1094" t="s">
        <v>37</v>
      </c>
      <c r="E1094" t="str">
        <f t="shared" si="17"/>
        <v>Backlog</v>
      </c>
      <c r="F1094" t="s">
        <v>45</v>
      </c>
      <c r="G1094" t="s">
        <v>27</v>
      </c>
      <c r="H1094" t="s">
        <v>1589</v>
      </c>
      <c r="I1094" t="str">
        <f>IF(Table2_1[[#This Row],[Order Status]]="Completed", IF(Table2_1[[#This Row],[Delays (min)]]&gt;10,"Delayed", "On Time"), IF(Table2_1[[#This Row],[Order Status]]="In Progress", IF(Table2_1[[#This Row],[Delays (min)]]&gt;10,"Delayed","In Progress"),""))</f>
        <v>Delayed</v>
      </c>
      <c r="J1094">
        <v>94</v>
      </c>
      <c r="K1094">
        <v>21</v>
      </c>
      <c r="L1094" t="s">
        <v>17</v>
      </c>
      <c r="M1094" cm="1">
        <f t="array" ref="M1094">_xlfn.IFS(
  TRIM(L1094)="positive", 3,
  TRIM(L1094)="neutral", 2,
  TRIM(L1094)="negative", 1
)</f>
        <v>2</v>
      </c>
      <c r="N1094" t="s">
        <v>43</v>
      </c>
      <c r="O1094" t="s">
        <v>19</v>
      </c>
      <c r="P1094" t="s">
        <v>35</v>
      </c>
    </row>
    <row r="1095" spans="1:16" x14ac:dyDescent="0.3">
      <c r="A1095">
        <v>2094</v>
      </c>
      <c r="B1095" t="s">
        <v>1197</v>
      </c>
      <c r="C1095" s="1">
        <v>45172.340277777781</v>
      </c>
      <c r="D1095" t="s">
        <v>14</v>
      </c>
      <c r="E1095" t="str">
        <f t="shared" si="17"/>
        <v>Not Backlog</v>
      </c>
      <c r="F1095" t="s">
        <v>117</v>
      </c>
      <c r="G1095" t="s">
        <v>16</v>
      </c>
      <c r="H1095" t="s">
        <v>1590</v>
      </c>
      <c r="I1095" t="str">
        <f>IF(Table2_1[[#This Row],[Order Status]]="Completed", IF(Table2_1[[#This Row],[Delays (min)]]&gt;10,"Delayed", "On Time"), IF(Table2_1[[#This Row],[Order Status]]="In Progress", IF(Table2_1[[#This Row],[Delays (min)]]&gt;10,"Delayed","In Progress"),""))</f>
        <v>Delayed</v>
      </c>
      <c r="J1095">
        <v>125</v>
      </c>
      <c r="K1095">
        <v>25</v>
      </c>
      <c r="L1095" t="s">
        <v>23</v>
      </c>
      <c r="M1095" cm="1">
        <f t="array" ref="M1095">_xlfn.IFS(
  TRIM(L1095)="positive", 3,
  TRIM(L1095)="neutral", 2,
  TRIM(L1095)="negative", 1
)</f>
        <v>3</v>
      </c>
      <c r="N1095" t="s">
        <v>43</v>
      </c>
      <c r="O1095" t="s">
        <v>48</v>
      </c>
      <c r="P1095" t="s">
        <v>40</v>
      </c>
    </row>
    <row r="1096" spans="1:16" x14ac:dyDescent="0.3">
      <c r="A1096">
        <v>2095</v>
      </c>
      <c r="B1096" t="s">
        <v>1198</v>
      </c>
      <c r="C1096" s="1">
        <v>45174.693749999999</v>
      </c>
      <c r="D1096" t="s">
        <v>14</v>
      </c>
      <c r="E1096" t="str">
        <f t="shared" si="17"/>
        <v>Not Backlog</v>
      </c>
      <c r="F1096" t="s">
        <v>38</v>
      </c>
      <c r="G1096" t="s">
        <v>27</v>
      </c>
      <c r="H1096" t="s">
        <v>1588</v>
      </c>
      <c r="I1096" t="str">
        <f>IF(Table2_1[[#This Row],[Order Status]]="Completed", IF(Table2_1[[#This Row],[Delays (min)]]&gt;10,"Delayed", "On Time"), IF(Table2_1[[#This Row],[Order Status]]="In Progress", IF(Table2_1[[#This Row],[Delays (min)]]&gt;10,"Delayed","In Progress"),""))</f>
        <v>On Time</v>
      </c>
      <c r="J1096">
        <v>197</v>
      </c>
      <c r="K1096">
        <v>4</v>
      </c>
      <c r="L1096" t="s">
        <v>23</v>
      </c>
      <c r="M1096" cm="1">
        <f t="array" ref="M1096">_xlfn.IFS(
  TRIM(L1096)="positive", 3,
  TRIM(L1096)="neutral", 2,
  TRIM(L1096)="negative", 1
)</f>
        <v>3</v>
      </c>
      <c r="N1096" t="s">
        <v>18</v>
      </c>
      <c r="O1096" t="s">
        <v>19</v>
      </c>
      <c r="P1096" t="s">
        <v>35</v>
      </c>
    </row>
    <row r="1097" spans="1:16" x14ac:dyDescent="0.3">
      <c r="A1097">
        <v>2096</v>
      </c>
      <c r="B1097" t="s">
        <v>1199</v>
      </c>
      <c r="C1097" s="1">
        <v>45175.600694444445</v>
      </c>
      <c r="D1097" t="s">
        <v>37</v>
      </c>
      <c r="E1097" t="str">
        <f t="shared" si="17"/>
        <v>Not Backlog</v>
      </c>
      <c r="F1097" t="s">
        <v>106</v>
      </c>
      <c r="G1097" t="s">
        <v>34</v>
      </c>
      <c r="H1097" t="s">
        <v>1586</v>
      </c>
      <c r="I1097" t="str">
        <f>IF(Table2_1[[#This Row],[Order Status]]="Completed", IF(Table2_1[[#This Row],[Delays (min)]]&gt;10,"Delayed", "On Time"), IF(Table2_1[[#This Row],[Order Status]]="In Progress", IF(Table2_1[[#This Row],[Delays (min)]]&gt;10,"Delayed","In Progress"),""))</f>
        <v>In Progress</v>
      </c>
      <c r="J1097">
        <v>195</v>
      </c>
      <c r="K1097">
        <v>4</v>
      </c>
      <c r="L1097" t="s">
        <v>23</v>
      </c>
      <c r="M1097" cm="1">
        <f t="array" ref="M1097">_xlfn.IFS(
  TRIM(L1097)="positive", 3,
  TRIM(L1097)="neutral", 2,
  TRIM(L1097)="negative", 1
)</f>
        <v>3</v>
      </c>
      <c r="N1097" t="s">
        <v>43</v>
      </c>
      <c r="O1097" t="s">
        <v>1591</v>
      </c>
      <c r="P1097" t="s">
        <v>63</v>
      </c>
    </row>
    <row r="1098" spans="1:16" x14ac:dyDescent="0.3">
      <c r="A1098">
        <v>2097</v>
      </c>
      <c r="B1098" t="s">
        <v>1200</v>
      </c>
      <c r="C1098" s="1">
        <v>45175.436111111114</v>
      </c>
      <c r="D1098" t="s">
        <v>37</v>
      </c>
      <c r="E1098" t="str">
        <f t="shared" si="17"/>
        <v>Backlog</v>
      </c>
      <c r="F1098" t="s">
        <v>238</v>
      </c>
      <c r="G1098" t="s">
        <v>16</v>
      </c>
      <c r="H1098" t="s">
        <v>1587</v>
      </c>
      <c r="I1098" t="str">
        <f>IF(Table2_1[[#This Row],[Order Status]]="Completed", IF(Table2_1[[#This Row],[Delays (min)]]&gt;10,"Delayed", "On Time"), IF(Table2_1[[#This Row],[Order Status]]="In Progress", IF(Table2_1[[#This Row],[Delays (min)]]&gt;10,"Delayed","In Progress"),""))</f>
        <v>Delayed</v>
      </c>
      <c r="J1098">
        <v>168</v>
      </c>
      <c r="K1098">
        <v>15</v>
      </c>
      <c r="L1098" t="s">
        <v>23</v>
      </c>
      <c r="M1098" cm="1">
        <f t="array" ref="M1098">_xlfn.IFS(
  TRIM(L1098)="positive", 3,
  TRIM(L1098)="neutral", 2,
  TRIM(L1098)="negative", 1
)</f>
        <v>3</v>
      </c>
      <c r="N1098" t="s">
        <v>18</v>
      </c>
      <c r="O1098" t="s">
        <v>19</v>
      </c>
      <c r="P1098" t="s">
        <v>40</v>
      </c>
    </row>
    <row r="1099" spans="1:16" x14ac:dyDescent="0.3">
      <c r="A1099">
        <v>2098</v>
      </c>
      <c r="B1099" t="s">
        <v>1201</v>
      </c>
      <c r="C1099" s="1">
        <v>45173.425000000003</v>
      </c>
      <c r="D1099" t="s">
        <v>14</v>
      </c>
      <c r="E1099" t="str">
        <f t="shared" si="17"/>
        <v>Not Backlog</v>
      </c>
      <c r="F1099" t="s">
        <v>215</v>
      </c>
      <c r="G1099" t="s">
        <v>34</v>
      </c>
      <c r="H1099" t="s">
        <v>1586</v>
      </c>
      <c r="I1099" t="str">
        <f>IF(Table2_1[[#This Row],[Order Status]]="Completed", IF(Table2_1[[#This Row],[Delays (min)]]&gt;10,"Delayed", "On Time"), IF(Table2_1[[#This Row],[Order Status]]="In Progress", IF(Table2_1[[#This Row],[Delays (min)]]&gt;10,"Delayed","In Progress"),""))</f>
        <v>Delayed</v>
      </c>
      <c r="J1099">
        <v>180</v>
      </c>
      <c r="K1099">
        <v>26</v>
      </c>
      <c r="L1099" t="s">
        <v>23</v>
      </c>
      <c r="M1099" cm="1">
        <f t="array" ref="M1099">_xlfn.IFS(
  TRIM(L1099)="positive", 3,
  TRIM(L1099)="neutral", 2,
  TRIM(L1099)="negative", 1
)</f>
        <v>3</v>
      </c>
      <c r="N1099" t="s">
        <v>31</v>
      </c>
      <c r="O1099" t="s">
        <v>19</v>
      </c>
      <c r="P1099" t="s">
        <v>20</v>
      </c>
    </row>
    <row r="1100" spans="1:16" x14ac:dyDescent="0.3">
      <c r="A1100">
        <v>2099</v>
      </c>
      <c r="B1100" t="s">
        <v>1202</v>
      </c>
      <c r="C1100" s="1">
        <v>45172.439583333333</v>
      </c>
      <c r="D1100" t="s">
        <v>37</v>
      </c>
      <c r="E1100" t="str">
        <f t="shared" si="17"/>
        <v>Backlog</v>
      </c>
      <c r="F1100" t="s">
        <v>82</v>
      </c>
      <c r="G1100" t="s">
        <v>16</v>
      </c>
      <c r="H1100" t="s">
        <v>1587</v>
      </c>
      <c r="I1100" t="str">
        <f>IF(Table2_1[[#This Row],[Order Status]]="Completed", IF(Table2_1[[#This Row],[Delays (min)]]&gt;10,"Delayed", "On Time"), IF(Table2_1[[#This Row],[Order Status]]="In Progress", IF(Table2_1[[#This Row],[Delays (min)]]&gt;10,"Delayed","In Progress"),""))</f>
        <v>Delayed</v>
      </c>
      <c r="J1100">
        <v>237</v>
      </c>
      <c r="K1100">
        <v>16</v>
      </c>
      <c r="L1100" t="s">
        <v>23</v>
      </c>
      <c r="M1100" cm="1">
        <f t="array" ref="M1100">_xlfn.IFS(
  TRIM(L1100)="positive", 3,
  TRIM(L1100)="neutral", 2,
  TRIM(L1100)="negative", 1
)</f>
        <v>3</v>
      </c>
      <c r="N1100" t="s">
        <v>24</v>
      </c>
      <c r="O1100" t="s">
        <v>1591</v>
      </c>
      <c r="P1100" t="s">
        <v>20</v>
      </c>
    </row>
    <row r="1101" spans="1:16" x14ac:dyDescent="0.3">
      <c r="A1101">
        <v>2100</v>
      </c>
      <c r="B1101" t="s">
        <v>1203</v>
      </c>
      <c r="C1101" s="1">
        <v>45172.458333333336</v>
      </c>
      <c r="D1101" t="s">
        <v>14</v>
      </c>
      <c r="E1101" t="str">
        <f t="shared" si="17"/>
        <v>Not Backlog</v>
      </c>
      <c r="F1101" t="s">
        <v>184</v>
      </c>
      <c r="G1101" t="s">
        <v>16</v>
      </c>
      <c r="H1101" t="s">
        <v>1590</v>
      </c>
      <c r="I1101" t="str">
        <f>IF(Table2_1[[#This Row],[Order Status]]="Completed", IF(Table2_1[[#This Row],[Delays (min)]]&gt;10,"Delayed", "On Time"), IF(Table2_1[[#This Row],[Order Status]]="In Progress", IF(Table2_1[[#This Row],[Delays (min)]]&gt;10,"Delayed","In Progress"),""))</f>
        <v>Delayed</v>
      </c>
      <c r="J1101">
        <v>79</v>
      </c>
      <c r="K1101">
        <v>11</v>
      </c>
      <c r="L1101" t="s">
        <v>17</v>
      </c>
      <c r="M1101" cm="1">
        <f t="array" ref="M1101">_xlfn.IFS(
  TRIM(L1101)="positive", 3,
  TRIM(L1101)="neutral", 2,
  TRIM(L1101)="negative", 1
)</f>
        <v>2</v>
      </c>
      <c r="N1101" t="s">
        <v>18</v>
      </c>
      <c r="O1101" t="s">
        <v>1591</v>
      </c>
      <c r="P1101" t="s">
        <v>40</v>
      </c>
    </row>
    <row r="1102" spans="1:16" x14ac:dyDescent="0.3">
      <c r="A1102">
        <v>2101</v>
      </c>
      <c r="B1102" t="s">
        <v>152</v>
      </c>
      <c r="C1102" s="1">
        <v>45175.338888888888</v>
      </c>
      <c r="D1102" t="s">
        <v>14</v>
      </c>
      <c r="E1102" t="str">
        <f t="shared" si="17"/>
        <v>Not Backlog</v>
      </c>
      <c r="F1102" t="s">
        <v>153</v>
      </c>
      <c r="G1102" t="s">
        <v>16</v>
      </c>
      <c r="H1102" t="s">
        <v>1590</v>
      </c>
      <c r="I1102" t="str">
        <f>IF(Table2_1[[#This Row],[Order Status]]="Completed", IF(Table2_1[[#This Row],[Delays (min)]]&gt;10,"Delayed", "On Time"), IF(Table2_1[[#This Row],[Order Status]]="In Progress", IF(Table2_1[[#This Row],[Delays (min)]]&gt;10,"Delayed","In Progress"),""))</f>
        <v>Delayed</v>
      </c>
      <c r="J1102">
        <v>90</v>
      </c>
      <c r="K1102">
        <v>20</v>
      </c>
      <c r="L1102" t="s">
        <v>28</v>
      </c>
      <c r="M1102" cm="1">
        <f t="array" ref="M1102">_xlfn.IFS(
  TRIM(L1102)="positive", 3,
  TRIM(L1102)="neutral", 2,
  TRIM(L1102)="negative", 1
)</f>
        <v>1</v>
      </c>
      <c r="N1102" t="s">
        <v>39</v>
      </c>
      <c r="O1102" t="s">
        <v>19</v>
      </c>
      <c r="P1102" t="s">
        <v>40</v>
      </c>
    </row>
    <row r="1103" spans="1:16" x14ac:dyDescent="0.3">
      <c r="A1103">
        <v>2102</v>
      </c>
      <c r="B1103" t="s">
        <v>1204</v>
      </c>
      <c r="C1103" s="1">
        <v>45171.60833333333</v>
      </c>
      <c r="D1103" t="s">
        <v>37</v>
      </c>
      <c r="E1103" t="str">
        <f t="shared" si="17"/>
        <v>Not Backlog</v>
      </c>
      <c r="F1103" t="s">
        <v>235</v>
      </c>
      <c r="G1103" t="s">
        <v>34</v>
      </c>
      <c r="H1103" t="s">
        <v>1588</v>
      </c>
      <c r="I1103" t="str">
        <f>IF(Table2_1[[#This Row],[Order Status]]="Completed", IF(Table2_1[[#This Row],[Delays (min)]]&gt;10,"Delayed", "On Time"), IF(Table2_1[[#This Row],[Order Status]]="In Progress", IF(Table2_1[[#This Row],[Delays (min)]]&gt;10,"Delayed","In Progress"),""))</f>
        <v>In Progress</v>
      </c>
      <c r="J1103">
        <v>203</v>
      </c>
      <c r="K1103">
        <v>5</v>
      </c>
      <c r="L1103" t="s">
        <v>28</v>
      </c>
      <c r="M1103" cm="1">
        <f t="array" ref="M1103">_xlfn.IFS(
  TRIM(L1103)="positive", 3,
  TRIM(L1103)="neutral", 2,
  TRIM(L1103)="negative", 1
)</f>
        <v>1</v>
      </c>
      <c r="N1103" t="s">
        <v>18</v>
      </c>
      <c r="O1103" t="s">
        <v>48</v>
      </c>
      <c r="P1103" t="s">
        <v>40</v>
      </c>
    </row>
    <row r="1104" spans="1:16" x14ac:dyDescent="0.3">
      <c r="A1104">
        <v>2103</v>
      </c>
      <c r="B1104" t="s">
        <v>1205</v>
      </c>
      <c r="C1104" s="1">
        <v>45170.467361111114</v>
      </c>
      <c r="D1104" t="s">
        <v>37</v>
      </c>
      <c r="E1104" t="str">
        <f t="shared" si="17"/>
        <v>Not Backlog</v>
      </c>
      <c r="F1104" t="s">
        <v>369</v>
      </c>
      <c r="G1104" t="s">
        <v>16</v>
      </c>
      <c r="H1104" t="s">
        <v>1589</v>
      </c>
      <c r="I1104" t="str">
        <f>IF(Table2_1[[#This Row],[Order Status]]="Completed", IF(Table2_1[[#This Row],[Delays (min)]]&gt;10,"Delayed", "On Time"), IF(Table2_1[[#This Row],[Order Status]]="In Progress", IF(Table2_1[[#This Row],[Delays (min)]]&gt;10,"Delayed","In Progress"),""))</f>
        <v>In Progress</v>
      </c>
      <c r="J1104">
        <v>188</v>
      </c>
      <c r="K1104">
        <v>1</v>
      </c>
      <c r="L1104" t="s">
        <v>23</v>
      </c>
      <c r="M1104" cm="1">
        <f t="array" ref="M1104">_xlfn.IFS(
  TRIM(L1104)="positive", 3,
  TRIM(L1104)="neutral", 2,
  TRIM(L1104)="negative", 1
)</f>
        <v>3</v>
      </c>
      <c r="N1104" t="s">
        <v>31</v>
      </c>
      <c r="O1104" t="s">
        <v>48</v>
      </c>
      <c r="P1104" t="s">
        <v>40</v>
      </c>
    </row>
    <row r="1105" spans="1:16" x14ac:dyDescent="0.3">
      <c r="A1105">
        <v>2104</v>
      </c>
      <c r="B1105" t="s">
        <v>1206</v>
      </c>
      <c r="C1105" s="1">
        <v>45173.459027777775</v>
      </c>
      <c r="D1105" t="s">
        <v>37</v>
      </c>
      <c r="E1105" t="str">
        <f t="shared" si="17"/>
        <v>Backlog</v>
      </c>
      <c r="F1105" t="s">
        <v>195</v>
      </c>
      <c r="G1105" t="s">
        <v>16</v>
      </c>
      <c r="H1105" t="s">
        <v>1590</v>
      </c>
      <c r="I1105" t="str">
        <f>IF(Table2_1[[#This Row],[Order Status]]="Completed", IF(Table2_1[[#This Row],[Delays (min)]]&gt;10,"Delayed", "On Time"), IF(Table2_1[[#This Row],[Order Status]]="In Progress", IF(Table2_1[[#This Row],[Delays (min)]]&gt;10,"Delayed","In Progress"),""))</f>
        <v>Delayed</v>
      </c>
      <c r="J1105">
        <v>191</v>
      </c>
      <c r="K1105">
        <v>23</v>
      </c>
      <c r="L1105" t="s">
        <v>28</v>
      </c>
      <c r="M1105" cm="1">
        <f t="array" ref="M1105">_xlfn.IFS(
  TRIM(L1105)="positive", 3,
  TRIM(L1105)="neutral", 2,
  TRIM(L1105)="negative", 1
)</f>
        <v>1</v>
      </c>
      <c r="N1105" t="s">
        <v>24</v>
      </c>
      <c r="O1105" t="s">
        <v>48</v>
      </c>
      <c r="P1105" t="s">
        <v>20</v>
      </c>
    </row>
    <row r="1106" spans="1:16" x14ac:dyDescent="0.3">
      <c r="A1106">
        <v>2105</v>
      </c>
      <c r="B1106" t="s">
        <v>1207</v>
      </c>
      <c r="C1106" s="1">
        <v>45176.469444444447</v>
      </c>
      <c r="D1106" t="s">
        <v>14</v>
      </c>
      <c r="E1106" t="str">
        <f t="shared" si="17"/>
        <v>Not Backlog</v>
      </c>
      <c r="F1106" t="s">
        <v>262</v>
      </c>
      <c r="G1106" t="s">
        <v>34</v>
      </c>
      <c r="H1106" t="s">
        <v>1587</v>
      </c>
      <c r="I1106" t="str">
        <f>IF(Table2_1[[#This Row],[Order Status]]="Completed", IF(Table2_1[[#This Row],[Delays (min)]]&gt;10,"Delayed", "On Time"), IF(Table2_1[[#This Row],[Order Status]]="In Progress", IF(Table2_1[[#This Row],[Delays (min)]]&gt;10,"Delayed","In Progress"),""))</f>
        <v>On Time</v>
      </c>
      <c r="J1106">
        <v>162</v>
      </c>
      <c r="K1106">
        <v>9</v>
      </c>
      <c r="L1106" t="s">
        <v>28</v>
      </c>
      <c r="M1106" cm="1">
        <f t="array" ref="M1106">_xlfn.IFS(
  TRIM(L1106)="positive", 3,
  TRIM(L1106)="neutral", 2,
  TRIM(L1106)="negative", 1
)</f>
        <v>1</v>
      </c>
      <c r="N1106" t="s">
        <v>31</v>
      </c>
      <c r="O1106" t="s">
        <v>19</v>
      </c>
      <c r="P1106" t="s">
        <v>40</v>
      </c>
    </row>
    <row r="1107" spans="1:16" x14ac:dyDescent="0.3">
      <c r="A1107">
        <v>2106</v>
      </c>
      <c r="B1107" t="s">
        <v>1208</v>
      </c>
      <c r="C1107" s="1">
        <v>45171.644444444442</v>
      </c>
      <c r="D1107" t="s">
        <v>37</v>
      </c>
      <c r="E1107" t="str">
        <f t="shared" si="17"/>
        <v>Not Backlog</v>
      </c>
      <c r="F1107" t="s">
        <v>75</v>
      </c>
      <c r="G1107" t="s">
        <v>34</v>
      </c>
      <c r="H1107" t="s">
        <v>1590</v>
      </c>
      <c r="I1107" t="str">
        <f>IF(Table2_1[[#This Row],[Order Status]]="Completed", IF(Table2_1[[#This Row],[Delays (min)]]&gt;10,"Delayed", "On Time"), IF(Table2_1[[#This Row],[Order Status]]="In Progress", IF(Table2_1[[#This Row],[Delays (min)]]&gt;10,"Delayed","In Progress"),""))</f>
        <v>In Progress</v>
      </c>
      <c r="J1107">
        <v>151</v>
      </c>
      <c r="K1107">
        <v>3</v>
      </c>
      <c r="L1107" t="s">
        <v>17</v>
      </c>
      <c r="M1107" cm="1">
        <f t="array" ref="M1107">_xlfn.IFS(
  TRIM(L1107)="positive", 3,
  TRIM(L1107)="neutral", 2,
  TRIM(L1107)="negative", 1
)</f>
        <v>2</v>
      </c>
      <c r="N1107" t="s">
        <v>39</v>
      </c>
      <c r="O1107" t="s">
        <v>19</v>
      </c>
      <c r="P1107" t="s">
        <v>35</v>
      </c>
    </row>
    <row r="1108" spans="1:16" x14ac:dyDescent="0.3">
      <c r="A1108">
        <v>2107</v>
      </c>
      <c r="B1108" t="s">
        <v>1209</v>
      </c>
      <c r="C1108" s="1">
        <v>45176.404166666667</v>
      </c>
      <c r="D1108" t="s">
        <v>37</v>
      </c>
      <c r="E1108" t="str">
        <f t="shared" si="17"/>
        <v>Backlog</v>
      </c>
      <c r="F1108" t="s">
        <v>283</v>
      </c>
      <c r="G1108" t="s">
        <v>27</v>
      </c>
      <c r="H1108" t="s">
        <v>1586</v>
      </c>
      <c r="I1108" t="str">
        <f>IF(Table2_1[[#This Row],[Order Status]]="Completed", IF(Table2_1[[#This Row],[Delays (min)]]&gt;10,"Delayed", "On Time"), IF(Table2_1[[#This Row],[Order Status]]="In Progress", IF(Table2_1[[#This Row],[Delays (min)]]&gt;10,"Delayed","In Progress"),""))</f>
        <v>Delayed</v>
      </c>
      <c r="J1108">
        <v>98</v>
      </c>
      <c r="K1108">
        <v>26</v>
      </c>
      <c r="L1108" t="s">
        <v>28</v>
      </c>
      <c r="M1108" cm="1">
        <f t="array" ref="M1108">_xlfn.IFS(
  TRIM(L1108)="positive", 3,
  TRIM(L1108)="neutral", 2,
  TRIM(L1108)="negative", 1
)</f>
        <v>1</v>
      </c>
      <c r="N1108" t="s">
        <v>18</v>
      </c>
      <c r="O1108" t="s">
        <v>48</v>
      </c>
      <c r="P1108" t="s">
        <v>40</v>
      </c>
    </row>
    <row r="1109" spans="1:16" x14ac:dyDescent="0.3">
      <c r="A1109">
        <v>2108</v>
      </c>
      <c r="B1109" t="s">
        <v>1210</v>
      </c>
      <c r="C1109" s="1">
        <v>45170.640972222223</v>
      </c>
      <c r="D1109" t="s">
        <v>37</v>
      </c>
      <c r="E1109" t="str">
        <f t="shared" si="17"/>
        <v>Backlog</v>
      </c>
      <c r="F1109" t="s">
        <v>199</v>
      </c>
      <c r="G1109" t="s">
        <v>27</v>
      </c>
      <c r="H1109" t="s">
        <v>1589</v>
      </c>
      <c r="I1109" t="str">
        <f>IF(Table2_1[[#This Row],[Order Status]]="Completed", IF(Table2_1[[#This Row],[Delays (min)]]&gt;10,"Delayed", "On Time"), IF(Table2_1[[#This Row],[Order Status]]="In Progress", IF(Table2_1[[#This Row],[Delays (min)]]&gt;10,"Delayed","In Progress"),""))</f>
        <v>Delayed</v>
      </c>
      <c r="J1109">
        <v>65</v>
      </c>
      <c r="K1109">
        <v>11</v>
      </c>
      <c r="L1109" t="s">
        <v>28</v>
      </c>
      <c r="M1109" cm="1">
        <f t="array" ref="M1109">_xlfn.IFS(
  TRIM(L1109)="positive", 3,
  TRIM(L1109)="neutral", 2,
  TRIM(L1109)="negative", 1
)</f>
        <v>1</v>
      </c>
      <c r="N1109" t="s">
        <v>43</v>
      </c>
      <c r="O1109" t="s">
        <v>19</v>
      </c>
      <c r="P1109" t="s">
        <v>40</v>
      </c>
    </row>
    <row r="1110" spans="1:16" x14ac:dyDescent="0.3">
      <c r="A1110">
        <v>2109</v>
      </c>
      <c r="B1110" t="s">
        <v>1211</v>
      </c>
      <c r="C1110" s="1">
        <v>45176.662499999999</v>
      </c>
      <c r="D1110" t="s">
        <v>14</v>
      </c>
      <c r="E1110" t="str">
        <f t="shared" si="17"/>
        <v>Not Backlog</v>
      </c>
      <c r="F1110" t="s">
        <v>153</v>
      </c>
      <c r="G1110" t="s">
        <v>34</v>
      </c>
      <c r="H1110" t="s">
        <v>1586</v>
      </c>
      <c r="I1110" t="str">
        <f>IF(Table2_1[[#This Row],[Order Status]]="Completed", IF(Table2_1[[#This Row],[Delays (min)]]&gt;10,"Delayed", "On Time"), IF(Table2_1[[#This Row],[Order Status]]="In Progress", IF(Table2_1[[#This Row],[Delays (min)]]&gt;10,"Delayed","In Progress"),""))</f>
        <v>Delayed</v>
      </c>
      <c r="J1110">
        <v>177</v>
      </c>
      <c r="K1110">
        <v>12</v>
      </c>
      <c r="L1110" t="s">
        <v>28</v>
      </c>
      <c r="M1110" cm="1">
        <f t="array" ref="M1110">_xlfn.IFS(
  TRIM(L1110)="positive", 3,
  TRIM(L1110)="neutral", 2,
  TRIM(L1110)="negative", 1
)</f>
        <v>1</v>
      </c>
      <c r="N1110" t="s">
        <v>24</v>
      </c>
      <c r="O1110" t="s">
        <v>48</v>
      </c>
      <c r="P1110" t="s">
        <v>40</v>
      </c>
    </row>
    <row r="1111" spans="1:16" x14ac:dyDescent="0.3">
      <c r="A1111">
        <v>2110</v>
      </c>
      <c r="B1111" t="s">
        <v>1212</v>
      </c>
      <c r="C1111" s="1">
        <v>45177.450694444444</v>
      </c>
      <c r="D1111" t="s">
        <v>14</v>
      </c>
      <c r="E1111" t="str">
        <f t="shared" si="17"/>
        <v>Not Backlog</v>
      </c>
      <c r="F1111" t="s">
        <v>398</v>
      </c>
      <c r="G1111" t="s">
        <v>27</v>
      </c>
      <c r="H1111" t="s">
        <v>1588</v>
      </c>
      <c r="I1111" t="str">
        <f>IF(Table2_1[[#This Row],[Order Status]]="Completed", IF(Table2_1[[#This Row],[Delays (min)]]&gt;10,"Delayed", "On Time"), IF(Table2_1[[#This Row],[Order Status]]="In Progress", IF(Table2_1[[#This Row],[Delays (min)]]&gt;10,"Delayed","In Progress"),""))</f>
        <v>Delayed</v>
      </c>
      <c r="J1111">
        <v>238</v>
      </c>
      <c r="K1111">
        <v>16</v>
      </c>
      <c r="L1111" t="s">
        <v>28</v>
      </c>
      <c r="M1111" cm="1">
        <f t="array" ref="M1111">_xlfn.IFS(
  TRIM(L1111)="positive", 3,
  TRIM(L1111)="neutral", 2,
  TRIM(L1111)="negative", 1
)</f>
        <v>1</v>
      </c>
      <c r="N1111" t="s">
        <v>39</v>
      </c>
      <c r="O1111" t="s">
        <v>48</v>
      </c>
      <c r="P1111" t="s">
        <v>40</v>
      </c>
    </row>
    <row r="1112" spans="1:16" x14ac:dyDescent="0.3">
      <c r="A1112">
        <v>2111</v>
      </c>
      <c r="B1112" t="s">
        <v>1213</v>
      </c>
      <c r="C1112" s="1">
        <v>45175.574999999997</v>
      </c>
      <c r="D1112" t="s">
        <v>14</v>
      </c>
      <c r="E1112" t="str">
        <f t="shared" si="17"/>
        <v>Not Backlog</v>
      </c>
      <c r="F1112" t="s">
        <v>240</v>
      </c>
      <c r="G1112" t="s">
        <v>16</v>
      </c>
      <c r="H1112" t="s">
        <v>1588</v>
      </c>
      <c r="I1112" t="str">
        <f>IF(Table2_1[[#This Row],[Order Status]]="Completed", IF(Table2_1[[#This Row],[Delays (min)]]&gt;10,"Delayed", "On Time"), IF(Table2_1[[#This Row],[Order Status]]="In Progress", IF(Table2_1[[#This Row],[Delays (min)]]&gt;10,"Delayed","In Progress"),""))</f>
        <v>On Time</v>
      </c>
      <c r="J1112">
        <v>75</v>
      </c>
      <c r="K1112">
        <v>3</v>
      </c>
      <c r="L1112" t="s">
        <v>17</v>
      </c>
      <c r="M1112" cm="1">
        <f t="array" ref="M1112">_xlfn.IFS(
  TRIM(L1112)="positive", 3,
  TRIM(L1112)="neutral", 2,
  TRIM(L1112)="negative", 1
)</f>
        <v>2</v>
      </c>
      <c r="N1112" t="s">
        <v>43</v>
      </c>
      <c r="O1112" t="s">
        <v>48</v>
      </c>
      <c r="P1112" t="s">
        <v>40</v>
      </c>
    </row>
    <row r="1113" spans="1:16" x14ac:dyDescent="0.3">
      <c r="A1113">
        <v>2112</v>
      </c>
      <c r="B1113" t="s">
        <v>1214</v>
      </c>
      <c r="C1113" s="1">
        <v>45170.497916666667</v>
      </c>
      <c r="D1113" t="s">
        <v>37</v>
      </c>
      <c r="E1113" t="str">
        <f t="shared" si="17"/>
        <v>Not Backlog</v>
      </c>
      <c r="F1113" t="s">
        <v>192</v>
      </c>
      <c r="G1113" t="s">
        <v>16</v>
      </c>
      <c r="H1113" t="s">
        <v>1587</v>
      </c>
      <c r="I1113" t="str">
        <f>IF(Table2_1[[#This Row],[Order Status]]="Completed", IF(Table2_1[[#This Row],[Delays (min)]]&gt;10,"Delayed", "On Time"), IF(Table2_1[[#This Row],[Order Status]]="In Progress", IF(Table2_1[[#This Row],[Delays (min)]]&gt;10,"Delayed","In Progress"),""))</f>
        <v>In Progress</v>
      </c>
      <c r="J1113">
        <v>64</v>
      </c>
      <c r="K1113">
        <v>10</v>
      </c>
      <c r="L1113" t="s">
        <v>17</v>
      </c>
      <c r="M1113" cm="1">
        <f t="array" ref="M1113">_xlfn.IFS(
  TRIM(L1113)="positive", 3,
  TRIM(L1113)="neutral", 2,
  TRIM(L1113)="negative", 1
)</f>
        <v>2</v>
      </c>
      <c r="N1113" t="s">
        <v>43</v>
      </c>
      <c r="O1113" t="s">
        <v>1591</v>
      </c>
      <c r="P1113" t="s">
        <v>20</v>
      </c>
    </row>
    <row r="1114" spans="1:16" x14ac:dyDescent="0.3">
      <c r="A1114">
        <v>2113</v>
      </c>
      <c r="B1114" t="s">
        <v>1215</v>
      </c>
      <c r="C1114" s="1">
        <v>45175.428472222222</v>
      </c>
      <c r="D1114" t="s">
        <v>37</v>
      </c>
      <c r="E1114" t="str">
        <f t="shared" si="17"/>
        <v>Backlog</v>
      </c>
      <c r="F1114" t="s">
        <v>104</v>
      </c>
      <c r="G1114" t="s">
        <v>16</v>
      </c>
      <c r="H1114" t="s">
        <v>1590</v>
      </c>
      <c r="I1114" t="str">
        <f>IF(Table2_1[[#This Row],[Order Status]]="Completed", IF(Table2_1[[#This Row],[Delays (min)]]&gt;10,"Delayed", "On Time"), IF(Table2_1[[#This Row],[Order Status]]="In Progress", IF(Table2_1[[#This Row],[Delays (min)]]&gt;10,"Delayed","In Progress"),""))</f>
        <v>Delayed</v>
      </c>
      <c r="J1114">
        <v>110</v>
      </c>
      <c r="K1114">
        <v>14</v>
      </c>
      <c r="L1114" t="s">
        <v>23</v>
      </c>
      <c r="M1114" cm="1">
        <f t="array" ref="M1114">_xlfn.IFS(
  TRIM(L1114)="positive", 3,
  TRIM(L1114)="neutral", 2,
  TRIM(L1114)="negative", 1
)</f>
        <v>3</v>
      </c>
      <c r="N1114" t="s">
        <v>43</v>
      </c>
      <c r="O1114" t="s">
        <v>19</v>
      </c>
      <c r="P1114" t="s">
        <v>40</v>
      </c>
    </row>
    <row r="1115" spans="1:16" x14ac:dyDescent="0.3">
      <c r="A1115">
        <v>2114</v>
      </c>
      <c r="B1115" t="s">
        <v>1216</v>
      </c>
      <c r="C1115" s="1">
        <v>45171.460416666669</v>
      </c>
      <c r="D1115" t="s">
        <v>14</v>
      </c>
      <c r="E1115" t="str">
        <f t="shared" si="17"/>
        <v>Not Backlog</v>
      </c>
      <c r="F1115" t="s">
        <v>280</v>
      </c>
      <c r="G1115" t="s">
        <v>27</v>
      </c>
      <c r="H1115" t="s">
        <v>1586</v>
      </c>
      <c r="I1115" t="str">
        <f>IF(Table2_1[[#This Row],[Order Status]]="Completed", IF(Table2_1[[#This Row],[Delays (min)]]&gt;10,"Delayed", "On Time"), IF(Table2_1[[#This Row],[Order Status]]="In Progress", IF(Table2_1[[#This Row],[Delays (min)]]&gt;10,"Delayed","In Progress"),""))</f>
        <v>On Time</v>
      </c>
      <c r="J1115">
        <v>149</v>
      </c>
      <c r="K1115">
        <v>6</v>
      </c>
      <c r="L1115" t="s">
        <v>23</v>
      </c>
      <c r="M1115" cm="1">
        <f t="array" ref="M1115">_xlfn.IFS(
  TRIM(L1115)="positive", 3,
  TRIM(L1115)="neutral", 2,
  TRIM(L1115)="negative", 1
)</f>
        <v>3</v>
      </c>
      <c r="N1115" t="s">
        <v>18</v>
      </c>
      <c r="O1115" t="s">
        <v>19</v>
      </c>
      <c r="P1115" t="s">
        <v>35</v>
      </c>
    </row>
    <row r="1116" spans="1:16" x14ac:dyDescent="0.3">
      <c r="A1116">
        <v>2115</v>
      </c>
      <c r="B1116" t="s">
        <v>1217</v>
      </c>
      <c r="C1116" s="1">
        <v>45173.456944444442</v>
      </c>
      <c r="D1116" t="s">
        <v>14</v>
      </c>
      <c r="E1116" t="str">
        <f t="shared" si="17"/>
        <v>Not Backlog</v>
      </c>
      <c r="F1116" t="s">
        <v>155</v>
      </c>
      <c r="G1116" t="s">
        <v>16</v>
      </c>
      <c r="H1116" t="s">
        <v>1588</v>
      </c>
      <c r="I1116" t="str">
        <f>IF(Table2_1[[#This Row],[Order Status]]="Completed", IF(Table2_1[[#This Row],[Delays (min)]]&gt;10,"Delayed", "On Time"), IF(Table2_1[[#This Row],[Order Status]]="In Progress", IF(Table2_1[[#This Row],[Delays (min)]]&gt;10,"Delayed","In Progress"),""))</f>
        <v>Delayed</v>
      </c>
      <c r="J1116">
        <v>62</v>
      </c>
      <c r="K1116">
        <v>27</v>
      </c>
      <c r="L1116" t="s">
        <v>23</v>
      </c>
      <c r="M1116" cm="1">
        <f t="array" ref="M1116">_xlfn.IFS(
  TRIM(L1116)="positive", 3,
  TRIM(L1116)="neutral", 2,
  TRIM(L1116)="negative", 1
)</f>
        <v>3</v>
      </c>
      <c r="N1116" t="s">
        <v>31</v>
      </c>
      <c r="O1116" t="s">
        <v>19</v>
      </c>
      <c r="P1116" t="s">
        <v>40</v>
      </c>
    </row>
    <row r="1117" spans="1:16" x14ac:dyDescent="0.3">
      <c r="A1117">
        <v>2116</v>
      </c>
      <c r="B1117" t="s">
        <v>1218</v>
      </c>
      <c r="C1117" s="1">
        <v>45174.700694444444</v>
      </c>
      <c r="D1117" t="s">
        <v>14</v>
      </c>
      <c r="E1117" t="str">
        <f t="shared" si="17"/>
        <v>Not Backlog</v>
      </c>
      <c r="F1117" t="s">
        <v>226</v>
      </c>
      <c r="G1117" t="s">
        <v>34</v>
      </c>
      <c r="H1117" t="s">
        <v>1588</v>
      </c>
      <c r="I1117" t="str">
        <f>IF(Table2_1[[#This Row],[Order Status]]="Completed", IF(Table2_1[[#This Row],[Delays (min)]]&gt;10,"Delayed", "On Time"), IF(Table2_1[[#This Row],[Order Status]]="In Progress", IF(Table2_1[[#This Row],[Delays (min)]]&gt;10,"Delayed","In Progress"),""))</f>
        <v>Delayed</v>
      </c>
      <c r="J1117">
        <v>184</v>
      </c>
      <c r="K1117">
        <v>13</v>
      </c>
      <c r="L1117" t="s">
        <v>23</v>
      </c>
      <c r="M1117" cm="1">
        <f t="array" ref="M1117">_xlfn.IFS(
  TRIM(L1117)="positive", 3,
  TRIM(L1117)="neutral", 2,
  TRIM(L1117)="negative", 1
)</f>
        <v>3</v>
      </c>
      <c r="N1117" t="s">
        <v>43</v>
      </c>
      <c r="O1117" t="s">
        <v>48</v>
      </c>
      <c r="P1117" t="s">
        <v>40</v>
      </c>
    </row>
    <row r="1118" spans="1:16" x14ac:dyDescent="0.3">
      <c r="A1118">
        <v>2117</v>
      </c>
      <c r="B1118" t="s">
        <v>987</v>
      </c>
      <c r="C1118" s="1">
        <v>45173.631944444445</v>
      </c>
      <c r="D1118" t="s">
        <v>14</v>
      </c>
      <c r="E1118" t="str">
        <f t="shared" si="17"/>
        <v>Not Backlog</v>
      </c>
      <c r="F1118" t="s">
        <v>272</v>
      </c>
      <c r="G1118" t="s">
        <v>16</v>
      </c>
      <c r="H1118" t="s">
        <v>1587</v>
      </c>
      <c r="I1118" t="str">
        <f>IF(Table2_1[[#This Row],[Order Status]]="Completed", IF(Table2_1[[#This Row],[Delays (min)]]&gt;10,"Delayed", "On Time"), IF(Table2_1[[#This Row],[Order Status]]="In Progress", IF(Table2_1[[#This Row],[Delays (min)]]&gt;10,"Delayed","In Progress"),""))</f>
        <v>Delayed</v>
      </c>
      <c r="J1118">
        <v>184</v>
      </c>
      <c r="K1118">
        <v>18</v>
      </c>
      <c r="L1118" t="s">
        <v>17</v>
      </c>
      <c r="M1118" cm="1">
        <f t="array" ref="M1118">_xlfn.IFS(
  TRIM(L1118)="positive", 3,
  TRIM(L1118)="neutral", 2,
  TRIM(L1118)="negative", 1
)</f>
        <v>2</v>
      </c>
      <c r="N1118" t="s">
        <v>24</v>
      </c>
      <c r="O1118" t="s">
        <v>48</v>
      </c>
      <c r="P1118" t="s">
        <v>20</v>
      </c>
    </row>
    <row r="1119" spans="1:16" x14ac:dyDescent="0.3">
      <c r="A1119">
        <v>2118</v>
      </c>
      <c r="B1119" t="s">
        <v>1219</v>
      </c>
      <c r="C1119" s="1">
        <v>45174.342361111114</v>
      </c>
      <c r="D1119" t="s">
        <v>14</v>
      </c>
      <c r="E1119" t="str">
        <f t="shared" si="17"/>
        <v>Not Backlog</v>
      </c>
      <c r="F1119" t="s">
        <v>92</v>
      </c>
      <c r="G1119" t="s">
        <v>34</v>
      </c>
      <c r="H1119" t="s">
        <v>1590</v>
      </c>
      <c r="I1119" t="str">
        <f>IF(Table2_1[[#This Row],[Order Status]]="Completed", IF(Table2_1[[#This Row],[Delays (min)]]&gt;10,"Delayed", "On Time"), IF(Table2_1[[#This Row],[Order Status]]="In Progress", IF(Table2_1[[#This Row],[Delays (min)]]&gt;10,"Delayed","In Progress"),""))</f>
        <v>Delayed</v>
      </c>
      <c r="J1119">
        <v>134</v>
      </c>
      <c r="K1119">
        <v>14</v>
      </c>
      <c r="L1119" t="s">
        <v>17</v>
      </c>
      <c r="M1119" cm="1">
        <f t="array" ref="M1119">_xlfn.IFS(
  TRIM(L1119)="positive", 3,
  TRIM(L1119)="neutral", 2,
  TRIM(L1119)="negative", 1
)</f>
        <v>2</v>
      </c>
      <c r="N1119" t="s">
        <v>31</v>
      </c>
      <c r="O1119" t="s">
        <v>48</v>
      </c>
      <c r="P1119" t="s">
        <v>35</v>
      </c>
    </row>
    <row r="1120" spans="1:16" x14ac:dyDescent="0.3">
      <c r="A1120">
        <v>2119</v>
      </c>
      <c r="B1120" t="s">
        <v>1220</v>
      </c>
      <c r="C1120" s="1">
        <v>45172.418055555558</v>
      </c>
      <c r="D1120" t="s">
        <v>37</v>
      </c>
      <c r="E1120" t="str">
        <f t="shared" si="17"/>
        <v>Backlog</v>
      </c>
      <c r="F1120" t="s">
        <v>88</v>
      </c>
      <c r="G1120" t="s">
        <v>27</v>
      </c>
      <c r="H1120" t="s">
        <v>1589</v>
      </c>
      <c r="I1120" t="str">
        <f>IF(Table2_1[[#This Row],[Order Status]]="Completed", IF(Table2_1[[#This Row],[Delays (min)]]&gt;10,"Delayed", "On Time"), IF(Table2_1[[#This Row],[Order Status]]="In Progress", IF(Table2_1[[#This Row],[Delays (min)]]&gt;10,"Delayed","In Progress"),""))</f>
        <v>Delayed</v>
      </c>
      <c r="J1120">
        <v>235</v>
      </c>
      <c r="K1120">
        <v>22</v>
      </c>
      <c r="L1120" t="s">
        <v>23</v>
      </c>
      <c r="M1120" cm="1">
        <f t="array" ref="M1120">_xlfn.IFS(
  TRIM(L1120)="positive", 3,
  TRIM(L1120)="neutral", 2,
  TRIM(L1120)="negative", 1
)</f>
        <v>3</v>
      </c>
      <c r="N1120" t="s">
        <v>39</v>
      </c>
      <c r="O1120" t="s">
        <v>1591</v>
      </c>
      <c r="P1120" t="s">
        <v>20</v>
      </c>
    </row>
    <row r="1121" spans="1:16" x14ac:dyDescent="0.3">
      <c r="A1121">
        <v>2120</v>
      </c>
      <c r="B1121" t="s">
        <v>1221</v>
      </c>
      <c r="C1121" s="1">
        <v>45177.679166666669</v>
      </c>
      <c r="D1121" t="s">
        <v>14</v>
      </c>
      <c r="E1121" t="str">
        <f t="shared" si="17"/>
        <v>Not Backlog</v>
      </c>
      <c r="F1121" t="s">
        <v>151</v>
      </c>
      <c r="G1121" t="s">
        <v>16</v>
      </c>
      <c r="H1121" t="s">
        <v>1590</v>
      </c>
      <c r="I1121" t="str">
        <f>IF(Table2_1[[#This Row],[Order Status]]="Completed", IF(Table2_1[[#This Row],[Delays (min)]]&gt;10,"Delayed", "On Time"), IF(Table2_1[[#This Row],[Order Status]]="In Progress", IF(Table2_1[[#This Row],[Delays (min)]]&gt;10,"Delayed","In Progress"),""))</f>
        <v>On Time</v>
      </c>
      <c r="J1121">
        <v>167</v>
      </c>
      <c r="K1121">
        <v>4</v>
      </c>
      <c r="L1121" t="s">
        <v>28</v>
      </c>
      <c r="M1121" cm="1">
        <f t="array" ref="M1121">_xlfn.IFS(
  TRIM(L1121)="positive", 3,
  TRIM(L1121)="neutral", 2,
  TRIM(L1121)="negative", 1
)</f>
        <v>1</v>
      </c>
      <c r="N1121" t="s">
        <v>24</v>
      </c>
      <c r="O1121" t="s">
        <v>19</v>
      </c>
      <c r="P1121" t="s">
        <v>35</v>
      </c>
    </row>
    <row r="1122" spans="1:16" x14ac:dyDescent="0.3">
      <c r="A1122">
        <v>2121</v>
      </c>
      <c r="B1122" t="s">
        <v>1222</v>
      </c>
      <c r="C1122" s="1">
        <v>45170.410416666666</v>
      </c>
      <c r="D1122" t="s">
        <v>14</v>
      </c>
      <c r="E1122" t="str">
        <f t="shared" si="17"/>
        <v>Not Backlog</v>
      </c>
      <c r="F1122" t="s">
        <v>96</v>
      </c>
      <c r="G1122" t="s">
        <v>27</v>
      </c>
      <c r="H1122" t="s">
        <v>1588</v>
      </c>
      <c r="I1122" t="str">
        <f>IF(Table2_1[[#This Row],[Order Status]]="Completed", IF(Table2_1[[#This Row],[Delays (min)]]&gt;10,"Delayed", "On Time"), IF(Table2_1[[#This Row],[Order Status]]="In Progress", IF(Table2_1[[#This Row],[Delays (min)]]&gt;10,"Delayed","In Progress"),""))</f>
        <v>Delayed</v>
      </c>
      <c r="J1122">
        <v>161</v>
      </c>
      <c r="K1122">
        <v>21</v>
      </c>
      <c r="L1122" t="s">
        <v>17</v>
      </c>
      <c r="M1122" cm="1">
        <f t="array" ref="M1122">_xlfn.IFS(
  TRIM(L1122)="positive", 3,
  TRIM(L1122)="neutral", 2,
  TRIM(L1122)="negative", 1
)</f>
        <v>2</v>
      </c>
      <c r="N1122" t="s">
        <v>31</v>
      </c>
      <c r="O1122" t="s">
        <v>19</v>
      </c>
      <c r="P1122" t="s">
        <v>20</v>
      </c>
    </row>
    <row r="1123" spans="1:16" x14ac:dyDescent="0.3">
      <c r="A1123">
        <v>2122</v>
      </c>
      <c r="B1123" t="s">
        <v>1223</v>
      </c>
      <c r="C1123" s="1">
        <v>45172.395138888889</v>
      </c>
      <c r="D1123" t="s">
        <v>37</v>
      </c>
      <c r="E1123" t="str">
        <f t="shared" si="17"/>
        <v>Backlog</v>
      </c>
      <c r="F1123" t="s">
        <v>436</v>
      </c>
      <c r="G1123" t="s">
        <v>16</v>
      </c>
      <c r="H1123" t="s">
        <v>1589</v>
      </c>
      <c r="I1123" t="str">
        <f>IF(Table2_1[[#This Row],[Order Status]]="Completed", IF(Table2_1[[#This Row],[Delays (min)]]&gt;10,"Delayed", "On Time"), IF(Table2_1[[#This Row],[Order Status]]="In Progress", IF(Table2_1[[#This Row],[Delays (min)]]&gt;10,"Delayed","In Progress"),""))</f>
        <v>Delayed</v>
      </c>
      <c r="J1123">
        <v>74</v>
      </c>
      <c r="K1123">
        <v>19</v>
      </c>
      <c r="L1123" t="s">
        <v>28</v>
      </c>
      <c r="M1123" cm="1">
        <f t="array" ref="M1123">_xlfn.IFS(
  TRIM(L1123)="positive", 3,
  TRIM(L1123)="neutral", 2,
  TRIM(L1123)="negative", 1
)</f>
        <v>1</v>
      </c>
      <c r="N1123" t="s">
        <v>43</v>
      </c>
      <c r="O1123" t="s">
        <v>19</v>
      </c>
      <c r="P1123" t="s">
        <v>40</v>
      </c>
    </row>
    <row r="1124" spans="1:16" x14ac:dyDescent="0.3">
      <c r="A1124">
        <v>2123</v>
      </c>
      <c r="B1124" t="s">
        <v>1224</v>
      </c>
      <c r="C1124" s="1">
        <v>45172.445833333331</v>
      </c>
      <c r="D1124" t="s">
        <v>14</v>
      </c>
      <c r="E1124" t="str">
        <f t="shared" si="17"/>
        <v>Not Backlog</v>
      </c>
      <c r="F1124" t="s">
        <v>127</v>
      </c>
      <c r="G1124" t="s">
        <v>16</v>
      </c>
      <c r="H1124" t="s">
        <v>1590</v>
      </c>
      <c r="I1124" t="str">
        <f>IF(Table2_1[[#This Row],[Order Status]]="Completed", IF(Table2_1[[#This Row],[Delays (min)]]&gt;10,"Delayed", "On Time"), IF(Table2_1[[#This Row],[Order Status]]="In Progress", IF(Table2_1[[#This Row],[Delays (min)]]&gt;10,"Delayed","In Progress"),""))</f>
        <v>On Time</v>
      </c>
      <c r="J1124">
        <v>117</v>
      </c>
      <c r="K1124">
        <v>6</v>
      </c>
      <c r="L1124" t="s">
        <v>28</v>
      </c>
      <c r="M1124" cm="1">
        <f t="array" ref="M1124">_xlfn.IFS(
  TRIM(L1124)="positive", 3,
  TRIM(L1124)="neutral", 2,
  TRIM(L1124)="negative", 1
)</f>
        <v>1</v>
      </c>
      <c r="N1124" t="s">
        <v>43</v>
      </c>
      <c r="O1124" t="s">
        <v>19</v>
      </c>
      <c r="P1124" t="s">
        <v>35</v>
      </c>
    </row>
    <row r="1125" spans="1:16" x14ac:dyDescent="0.3">
      <c r="A1125">
        <v>2124</v>
      </c>
      <c r="B1125" t="s">
        <v>723</v>
      </c>
      <c r="C1125" s="1">
        <v>45175.502083333333</v>
      </c>
      <c r="D1125" t="s">
        <v>14</v>
      </c>
      <c r="E1125" t="str">
        <f t="shared" si="17"/>
        <v>Not Backlog</v>
      </c>
      <c r="F1125" t="s">
        <v>184</v>
      </c>
      <c r="G1125" t="s">
        <v>27</v>
      </c>
      <c r="H1125" t="s">
        <v>1589</v>
      </c>
      <c r="I1125" t="str">
        <f>IF(Table2_1[[#This Row],[Order Status]]="Completed", IF(Table2_1[[#This Row],[Delays (min)]]&gt;10,"Delayed", "On Time"), IF(Table2_1[[#This Row],[Order Status]]="In Progress", IF(Table2_1[[#This Row],[Delays (min)]]&gt;10,"Delayed","In Progress"),""))</f>
        <v>Delayed</v>
      </c>
      <c r="J1125">
        <v>111</v>
      </c>
      <c r="K1125">
        <v>15</v>
      </c>
      <c r="L1125" t="s">
        <v>28</v>
      </c>
      <c r="M1125" cm="1">
        <f t="array" ref="M1125">_xlfn.IFS(
  TRIM(L1125)="positive", 3,
  TRIM(L1125)="neutral", 2,
  TRIM(L1125)="negative", 1
)</f>
        <v>1</v>
      </c>
      <c r="N1125" t="s">
        <v>31</v>
      </c>
      <c r="O1125" t="s">
        <v>48</v>
      </c>
      <c r="P1125" t="s">
        <v>35</v>
      </c>
    </row>
    <row r="1126" spans="1:16" x14ac:dyDescent="0.3">
      <c r="A1126">
        <v>2125</v>
      </c>
      <c r="B1126" t="s">
        <v>1225</v>
      </c>
      <c r="C1126" s="1">
        <v>45176.352777777778</v>
      </c>
      <c r="D1126" t="s">
        <v>37</v>
      </c>
      <c r="E1126" t="str">
        <f t="shared" si="17"/>
        <v>Backlog</v>
      </c>
      <c r="F1126" t="s">
        <v>110</v>
      </c>
      <c r="G1126" t="s">
        <v>16</v>
      </c>
      <c r="H1126" t="s">
        <v>1587</v>
      </c>
      <c r="I1126" t="str">
        <f>IF(Table2_1[[#This Row],[Order Status]]="Completed", IF(Table2_1[[#This Row],[Delays (min)]]&gt;10,"Delayed", "On Time"), IF(Table2_1[[#This Row],[Order Status]]="In Progress", IF(Table2_1[[#This Row],[Delays (min)]]&gt;10,"Delayed","In Progress"),""))</f>
        <v>Delayed</v>
      </c>
      <c r="J1126">
        <v>154</v>
      </c>
      <c r="K1126">
        <v>13</v>
      </c>
      <c r="L1126" t="s">
        <v>28</v>
      </c>
      <c r="M1126" cm="1">
        <f t="array" ref="M1126">_xlfn.IFS(
  TRIM(L1126)="positive", 3,
  TRIM(L1126)="neutral", 2,
  TRIM(L1126)="negative", 1
)</f>
        <v>1</v>
      </c>
      <c r="N1126" t="s">
        <v>18</v>
      </c>
      <c r="O1126" t="s">
        <v>48</v>
      </c>
      <c r="P1126" t="s">
        <v>35</v>
      </c>
    </row>
    <row r="1127" spans="1:16" x14ac:dyDescent="0.3">
      <c r="A1127">
        <v>2126</v>
      </c>
      <c r="B1127" t="s">
        <v>1226</v>
      </c>
      <c r="C1127" s="1">
        <v>45177.529166666667</v>
      </c>
      <c r="D1127" t="s">
        <v>14</v>
      </c>
      <c r="E1127" t="str">
        <f t="shared" si="17"/>
        <v>Not Backlog</v>
      </c>
      <c r="F1127" t="s">
        <v>78</v>
      </c>
      <c r="G1127" t="s">
        <v>27</v>
      </c>
      <c r="H1127" t="s">
        <v>1589</v>
      </c>
      <c r="I1127" t="str">
        <f>IF(Table2_1[[#This Row],[Order Status]]="Completed", IF(Table2_1[[#This Row],[Delays (min)]]&gt;10,"Delayed", "On Time"), IF(Table2_1[[#This Row],[Order Status]]="In Progress", IF(Table2_1[[#This Row],[Delays (min)]]&gt;10,"Delayed","In Progress"),""))</f>
        <v>Delayed</v>
      </c>
      <c r="J1127">
        <v>230</v>
      </c>
      <c r="K1127">
        <v>12</v>
      </c>
      <c r="L1127" t="s">
        <v>23</v>
      </c>
      <c r="M1127" cm="1">
        <f t="array" ref="M1127">_xlfn.IFS(
  TRIM(L1127)="positive", 3,
  TRIM(L1127)="neutral", 2,
  TRIM(L1127)="negative", 1
)</f>
        <v>3</v>
      </c>
      <c r="N1127" t="s">
        <v>18</v>
      </c>
      <c r="O1127" t="s">
        <v>1591</v>
      </c>
      <c r="P1127" t="s">
        <v>40</v>
      </c>
    </row>
    <row r="1128" spans="1:16" x14ac:dyDescent="0.3">
      <c r="A1128">
        <v>2127</v>
      </c>
      <c r="B1128" t="s">
        <v>1227</v>
      </c>
      <c r="C1128" s="1">
        <v>45177.411805555559</v>
      </c>
      <c r="D1128" t="s">
        <v>37</v>
      </c>
      <c r="E1128" t="str">
        <f t="shared" si="17"/>
        <v>Backlog</v>
      </c>
      <c r="F1128" t="s">
        <v>94</v>
      </c>
      <c r="G1128" t="s">
        <v>34</v>
      </c>
      <c r="H1128" t="s">
        <v>1589</v>
      </c>
      <c r="I1128" t="str">
        <f>IF(Table2_1[[#This Row],[Order Status]]="Completed", IF(Table2_1[[#This Row],[Delays (min)]]&gt;10,"Delayed", "On Time"), IF(Table2_1[[#This Row],[Order Status]]="In Progress", IF(Table2_1[[#This Row],[Delays (min)]]&gt;10,"Delayed","In Progress"),""))</f>
        <v>Delayed</v>
      </c>
      <c r="J1128">
        <v>206</v>
      </c>
      <c r="K1128">
        <v>13</v>
      </c>
      <c r="L1128" t="s">
        <v>23</v>
      </c>
      <c r="M1128" cm="1">
        <f t="array" ref="M1128">_xlfn.IFS(
  TRIM(L1128)="positive", 3,
  TRIM(L1128)="neutral", 2,
  TRIM(L1128)="negative", 1
)</f>
        <v>3</v>
      </c>
      <c r="N1128" t="s">
        <v>31</v>
      </c>
      <c r="O1128" t="s">
        <v>48</v>
      </c>
      <c r="P1128" t="s">
        <v>35</v>
      </c>
    </row>
    <row r="1129" spans="1:16" x14ac:dyDescent="0.3">
      <c r="A1129">
        <v>2128</v>
      </c>
      <c r="B1129" t="s">
        <v>1228</v>
      </c>
      <c r="C1129" s="1">
        <v>45174.638888888891</v>
      </c>
      <c r="D1129" t="s">
        <v>37</v>
      </c>
      <c r="E1129" t="str">
        <f t="shared" si="17"/>
        <v>Backlog</v>
      </c>
      <c r="F1129" t="s">
        <v>258</v>
      </c>
      <c r="G1129" t="s">
        <v>16</v>
      </c>
      <c r="H1129" t="s">
        <v>1590</v>
      </c>
      <c r="I1129" t="str">
        <f>IF(Table2_1[[#This Row],[Order Status]]="Completed", IF(Table2_1[[#This Row],[Delays (min)]]&gt;10,"Delayed", "On Time"), IF(Table2_1[[#This Row],[Order Status]]="In Progress", IF(Table2_1[[#This Row],[Delays (min)]]&gt;10,"Delayed","In Progress"),""))</f>
        <v>Delayed</v>
      </c>
      <c r="J1129">
        <v>141</v>
      </c>
      <c r="K1129">
        <v>24</v>
      </c>
      <c r="L1129" t="s">
        <v>28</v>
      </c>
      <c r="M1129" cm="1">
        <f t="array" ref="M1129">_xlfn.IFS(
  TRIM(L1129)="positive", 3,
  TRIM(L1129)="neutral", 2,
  TRIM(L1129)="negative", 1
)</f>
        <v>1</v>
      </c>
      <c r="N1129" t="s">
        <v>24</v>
      </c>
      <c r="O1129" t="s">
        <v>19</v>
      </c>
      <c r="P1129" t="s">
        <v>20</v>
      </c>
    </row>
    <row r="1130" spans="1:16" x14ac:dyDescent="0.3">
      <c r="A1130">
        <v>2129</v>
      </c>
      <c r="B1130" t="s">
        <v>1229</v>
      </c>
      <c r="C1130" s="1">
        <v>45172.587500000001</v>
      </c>
      <c r="D1130" t="s">
        <v>37</v>
      </c>
      <c r="E1130" t="str">
        <f t="shared" si="17"/>
        <v>Backlog</v>
      </c>
      <c r="F1130" t="s">
        <v>54</v>
      </c>
      <c r="G1130" t="s">
        <v>34</v>
      </c>
      <c r="H1130" t="s">
        <v>1588</v>
      </c>
      <c r="I1130" t="str">
        <f>IF(Table2_1[[#This Row],[Order Status]]="Completed", IF(Table2_1[[#This Row],[Delays (min)]]&gt;10,"Delayed", "On Time"), IF(Table2_1[[#This Row],[Order Status]]="In Progress", IF(Table2_1[[#This Row],[Delays (min)]]&gt;10,"Delayed","In Progress"),""))</f>
        <v>Delayed</v>
      </c>
      <c r="J1130">
        <v>224</v>
      </c>
      <c r="K1130">
        <v>27</v>
      </c>
      <c r="L1130" t="s">
        <v>28</v>
      </c>
      <c r="M1130" cm="1">
        <f t="array" ref="M1130">_xlfn.IFS(
  TRIM(L1130)="positive", 3,
  TRIM(L1130)="neutral", 2,
  TRIM(L1130)="negative", 1
)</f>
        <v>1</v>
      </c>
      <c r="N1130" t="s">
        <v>39</v>
      </c>
      <c r="O1130" t="s">
        <v>19</v>
      </c>
      <c r="P1130" t="s">
        <v>20</v>
      </c>
    </row>
    <row r="1131" spans="1:16" x14ac:dyDescent="0.3">
      <c r="A1131">
        <v>2130</v>
      </c>
      <c r="B1131" t="s">
        <v>1230</v>
      </c>
      <c r="C1131" s="1">
        <v>45176.502083333333</v>
      </c>
      <c r="D1131" t="s">
        <v>37</v>
      </c>
      <c r="E1131" t="str">
        <f t="shared" si="17"/>
        <v>Backlog</v>
      </c>
      <c r="F1131" t="s">
        <v>265</v>
      </c>
      <c r="G1131" t="s">
        <v>34</v>
      </c>
      <c r="H1131" t="s">
        <v>1589</v>
      </c>
      <c r="I1131" t="str">
        <f>IF(Table2_1[[#This Row],[Order Status]]="Completed", IF(Table2_1[[#This Row],[Delays (min)]]&gt;10,"Delayed", "On Time"), IF(Table2_1[[#This Row],[Order Status]]="In Progress", IF(Table2_1[[#This Row],[Delays (min)]]&gt;10,"Delayed","In Progress"),""))</f>
        <v>Delayed</v>
      </c>
      <c r="J1131">
        <v>167</v>
      </c>
      <c r="K1131">
        <v>22</v>
      </c>
      <c r="L1131" t="s">
        <v>28</v>
      </c>
      <c r="M1131" cm="1">
        <f t="array" ref="M1131">_xlfn.IFS(
  TRIM(L1131)="positive", 3,
  TRIM(L1131)="neutral", 2,
  TRIM(L1131)="negative", 1
)</f>
        <v>1</v>
      </c>
      <c r="N1131" t="s">
        <v>24</v>
      </c>
      <c r="O1131" t="s">
        <v>19</v>
      </c>
      <c r="P1131" t="s">
        <v>40</v>
      </c>
    </row>
    <row r="1132" spans="1:16" x14ac:dyDescent="0.3">
      <c r="A1132">
        <v>2131</v>
      </c>
      <c r="B1132" t="s">
        <v>1231</v>
      </c>
      <c r="C1132" s="1">
        <v>45173.569444444445</v>
      </c>
      <c r="D1132" t="s">
        <v>37</v>
      </c>
      <c r="E1132" t="str">
        <f t="shared" si="17"/>
        <v>Backlog</v>
      </c>
      <c r="F1132" t="s">
        <v>54</v>
      </c>
      <c r="G1132" t="s">
        <v>27</v>
      </c>
      <c r="H1132" t="s">
        <v>1586</v>
      </c>
      <c r="I1132" t="str">
        <f>IF(Table2_1[[#This Row],[Order Status]]="Completed", IF(Table2_1[[#This Row],[Delays (min)]]&gt;10,"Delayed", "On Time"), IF(Table2_1[[#This Row],[Order Status]]="In Progress", IF(Table2_1[[#This Row],[Delays (min)]]&gt;10,"Delayed","In Progress"),""))</f>
        <v>Delayed</v>
      </c>
      <c r="J1132">
        <v>188</v>
      </c>
      <c r="K1132">
        <v>15</v>
      </c>
      <c r="L1132" t="s">
        <v>17</v>
      </c>
      <c r="M1132" cm="1">
        <f t="array" ref="M1132">_xlfn.IFS(
  TRIM(L1132)="positive", 3,
  TRIM(L1132)="neutral", 2,
  TRIM(L1132)="negative", 1
)</f>
        <v>2</v>
      </c>
      <c r="N1132" t="s">
        <v>39</v>
      </c>
      <c r="O1132" t="s">
        <v>19</v>
      </c>
      <c r="P1132" t="s">
        <v>40</v>
      </c>
    </row>
    <row r="1133" spans="1:16" x14ac:dyDescent="0.3">
      <c r="A1133">
        <v>2132</v>
      </c>
      <c r="B1133" t="s">
        <v>1232</v>
      </c>
      <c r="C1133" s="1">
        <v>45177.704861111109</v>
      </c>
      <c r="D1133" t="s">
        <v>37</v>
      </c>
      <c r="E1133" t="str">
        <f t="shared" si="17"/>
        <v>Backlog</v>
      </c>
      <c r="F1133" t="s">
        <v>151</v>
      </c>
      <c r="G1133" t="s">
        <v>27</v>
      </c>
      <c r="H1133" t="s">
        <v>1587</v>
      </c>
      <c r="I1133" t="str">
        <f>IF(Table2_1[[#This Row],[Order Status]]="Completed", IF(Table2_1[[#This Row],[Delays (min)]]&gt;10,"Delayed", "On Time"), IF(Table2_1[[#This Row],[Order Status]]="In Progress", IF(Table2_1[[#This Row],[Delays (min)]]&gt;10,"Delayed","In Progress"),""))</f>
        <v>Delayed</v>
      </c>
      <c r="J1133">
        <v>75</v>
      </c>
      <c r="K1133">
        <v>28</v>
      </c>
      <c r="L1133" t="s">
        <v>17</v>
      </c>
      <c r="M1133" cm="1">
        <f t="array" ref="M1133">_xlfn.IFS(
  TRIM(L1133)="positive", 3,
  TRIM(L1133)="neutral", 2,
  TRIM(L1133)="negative", 1
)</f>
        <v>2</v>
      </c>
      <c r="N1133" t="s">
        <v>18</v>
      </c>
      <c r="O1133" t="s">
        <v>19</v>
      </c>
      <c r="P1133" t="s">
        <v>20</v>
      </c>
    </row>
    <row r="1134" spans="1:16" x14ac:dyDescent="0.3">
      <c r="A1134">
        <v>2133</v>
      </c>
      <c r="B1134" t="s">
        <v>1233</v>
      </c>
      <c r="C1134" s="1">
        <v>45177.451388888891</v>
      </c>
      <c r="D1134" t="s">
        <v>37</v>
      </c>
      <c r="E1134" t="str">
        <f t="shared" si="17"/>
        <v>Backlog</v>
      </c>
      <c r="F1134" t="s">
        <v>306</v>
      </c>
      <c r="G1134" t="s">
        <v>16</v>
      </c>
      <c r="H1134" t="s">
        <v>1586</v>
      </c>
      <c r="I1134" t="str">
        <f>IF(Table2_1[[#This Row],[Order Status]]="Completed", IF(Table2_1[[#This Row],[Delays (min)]]&gt;10,"Delayed", "On Time"), IF(Table2_1[[#This Row],[Order Status]]="In Progress", IF(Table2_1[[#This Row],[Delays (min)]]&gt;10,"Delayed","In Progress"),""))</f>
        <v>Delayed</v>
      </c>
      <c r="J1134">
        <v>198</v>
      </c>
      <c r="K1134">
        <v>24</v>
      </c>
      <c r="L1134" t="s">
        <v>23</v>
      </c>
      <c r="M1134" cm="1">
        <f t="array" ref="M1134">_xlfn.IFS(
  TRIM(L1134)="positive", 3,
  TRIM(L1134)="neutral", 2,
  TRIM(L1134)="negative", 1
)</f>
        <v>3</v>
      </c>
      <c r="N1134" t="s">
        <v>39</v>
      </c>
      <c r="O1134" t="s">
        <v>1591</v>
      </c>
      <c r="P1134" t="s">
        <v>40</v>
      </c>
    </row>
    <row r="1135" spans="1:16" x14ac:dyDescent="0.3">
      <c r="A1135">
        <v>2134</v>
      </c>
      <c r="B1135" t="s">
        <v>1234</v>
      </c>
      <c r="C1135" s="1">
        <v>45171.431250000001</v>
      </c>
      <c r="D1135" t="s">
        <v>37</v>
      </c>
      <c r="E1135" t="str">
        <f t="shared" si="17"/>
        <v>Backlog</v>
      </c>
      <c r="F1135" t="s">
        <v>73</v>
      </c>
      <c r="G1135" t="s">
        <v>27</v>
      </c>
      <c r="H1135" t="s">
        <v>1588</v>
      </c>
      <c r="I1135" t="str">
        <f>IF(Table2_1[[#This Row],[Order Status]]="Completed", IF(Table2_1[[#This Row],[Delays (min)]]&gt;10,"Delayed", "On Time"), IF(Table2_1[[#This Row],[Order Status]]="In Progress", IF(Table2_1[[#This Row],[Delays (min)]]&gt;10,"Delayed","In Progress"),""))</f>
        <v>Delayed</v>
      </c>
      <c r="J1135">
        <v>64</v>
      </c>
      <c r="K1135">
        <v>18</v>
      </c>
      <c r="L1135" t="s">
        <v>28</v>
      </c>
      <c r="M1135" cm="1">
        <f t="array" ref="M1135">_xlfn.IFS(
  TRIM(L1135)="positive", 3,
  TRIM(L1135)="neutral", 2,
  TRIM(L1135)="negative", 1
)</f>
        <v>1</v>
      </c>
      <c r="N1135" t="s">
        <v>31</v>
      </c>
      <c r="O1135" t="s">
        <v>48</v>
      </c>
      <c r="P1135" t="s">
        <v>40</v>
      </c>
    </row>
    <row r="1136" spans="1:16" x14ac:dyDescent="0.3">
      <c r="A1136">
        <v>2135</v>
      </c>
      <c r="B1136" t="s">
        <v>1235</v>
      </c>
      <c r="C1136" s="1">
        <v>45175.42291666667</v>
      </c>
      <c r="D1136" t="s">
        <v>37</v>
      </c>
      <c r="E1136" t="str">
        <f t="shared" si="17"/>
        <v>Backlog</v>
      </c>
      <c r="F1136" t="s">
        <v>110</v>
      </c>
      <c r="G1136" t="s">
        <v>16</v>
      </c>
      <c r="H1136" t="s">
        <v>1589</v>
      </c>
      <c r="I1136" t="str">
        <f>IF(Table2_1[[#This Row],[Order Status]]="Completed", IF(Table2_1[[#This Row],[Delays (min)]]&gt;10,"Delayed", "On Time"), IF(Table2_1[[#This Row],[Order Status]]="In Progress", IF(Table2_1[[#This Row],[Delays (min)]]&gt;10,"Delayed","In Progress"),""))</f>
        <v>Delayed</v>
      </c>
      <c r="J1136">
        <v>101</v>
      </c>
      <c r="K1136">
        <v>25</v>
      </c>
      <c r="L1136" t="s">
        <v>28</v>
      </c>
      <c r="M1136" cm="1">
        <f t="array" ref="M1136">_xlfn.IFS(
  TRIM(L1136)="positive", 3,
  TRIM(L1136)="neutral", 2,
  TRIM(L1136)="negative", 1
)</f>
        <v>1</v>
      </c>
      <c r="N1136" t="s">
        <v>18</v>
      </c>
      <c r="O1136" t="s">
        <v>1591</v>
      </c>
      <c r="P1136" t="s">
        <v>40</v>
      </c>
    </row>
    <row r="1137" spans="1:16" x14ac:dyDescent="0.3">
      <c r="A1137">
        <v>2136</v>
      </c>
      <c r="B1137" t="s">
        <v>1236</v>
      </c>
      <c r="C1137" s="1">
        <v>45175.368750000001</v>
      </c>
      <c r="D1137" t="s">
        <v>37</v>
      </c>
      <c r="E1137" t="str">
        <f t="shared" si="17"/>
        <v>Backlog</v>
      </c>
      <c r="F1137" t="s">
        <v>164</v>
      </c>
      <c r="G1137" t="s">
        <v>34</v>
      </c>
      <c r="H1137" t="s">
        <v>1589</v>
      </c>
      <c r="I1137" t="str">
        <f>IF(Table2_1[[#This Row],[Order Status]]="Completed", IF(Table2_1[[#This Row],[Delays (min)]]&gt;10,"Delayed", "On Time"), IF(Table2_1[[#This Row],[Order Status]]="In Progress", IF(Table2_1[[#This Row],[Delays (min)]]&gt;10,"Delayed","In Progress"),""))</f>
        <v>Delayed</v>
      </c>
      <c r="J1137">
        <v>179</v>
      </c>
      <c r="K1137">
        <v>16</v>
      </c>
      <c r="L1137" t="s">
        <v>23</v>
      </c>
      <c r="M1137" cm="1">
        <f t="array" ref="M1137">_xlfn.IFS(
  TRIM(L1137)="positive", 3,
  TRIM(L1137)="neutral", 2,
  TRIM(L1137)="negative", 1
)</f>
        <v>3</v>
      </c>
      <c r="N1137" t="s">
        <v>24</v>
      </c>
      <c r="O1137" t="s">
        <v>48</v>
      </c>
      <c r="P1137" t="s">
        <v>35</v>
      </c>
    </row>
    <row r="1138" spans="1:16" x14ac:dyDescent="0.3">
      <c r="A1138">
        <v>2137</v>
      </c>
      <c r="B1138" t="s">
        <v>1237</v>
      </c>
      <c r="C1138" s="1">
        <v>45174.600694444445</v>
      </c>
      <c r="D1138" t="s">
        <v>37</v>
      </c>
      <c r="E1138" t="str">
        <f t="shared" si="17"/>
        <v>Not Backlog</v>
      </c>
      <c r="F1138" t="s">
        <v>256</v>
      </c>
      <c r="G1138" t="s">
        <v>27</v>
      </c>
      <c r="H1138" t="s">
        <v>1587</v>
      </c>
      <c r="I1138" t="str">
        <f>IF(Table2_1[[#This Row],[Order Status]]="Completed", IF(Table2_1[[#This Row],[Delays (min)]]&gt;10,"Delayed", "On Time"), IF(Table2_1[[#This Row],[Order Status]]="In Progress", IF(Table2_1[[#This Row],[Delays (min)]]&gt;10,"Delayed","In Progress"),""))</f>
        <v>In Progress</v>
      </c>
      <c r="J1138">
        <v>137</v>
      </c>
      <c r="K1138">
        <v>0</v>
      </c>
      <c r="L1138" t="s">
        <v>17</v>
      </c>
      <c r="M1138" cm="1">
        <f t="array" ref="M1138">_xlfn.IFS(
  TRIM(L1138)="positive", 3,
  TRIM(L1138)="neutral", 2,
  TRIM(L1138)="negative", 1
)</f>
        <v>2</v>
      </c>
      <c r="N1138" t="s">
        <v>18</v>
      </c>
      <c r="O1138" t="s">
        <v>1591</v>
      </c>
      <c r="P1138" t="s">
        <v>35</v>
      </c>
    </row>
    <row r="1139" spans="1:16" x14ac:dyDescent="0.3">
      <c r="A1139">
        <v>2138</v>
      </c>
      <c r="B1139" t="s">
        <v>1238</v>
      </c>
      <c r="C1139" s="1">
        <v>45172.540277777778</v>
      </c>
      <c r="D1139" t="s">
        <v>37</v>
      </c>
      <c r="E1139" t="str">
        <f t="shared" si="17"/>
        <v>Backlog</v>
      </c>
      <c r="F1139" t="s">
        <v>306</v>
      </c>
      <c r="G1139" t="s">
        <v>34</v>
      </c>
      <c r="H1139" t="s">
        <v>1590</v>
      </c>
      <c r="I1139" t="str">
        <f>IF(Table2_1[[#This Row],[Order Status]]="Completed", IF(Table2_1[[#This Row],[Delays (min)]]&gt;10,"Delayed", "On Time"), IF(Table2_1[[#This Row],[Order Status]]="In Progress", IF(Table2_1[[#This Row],[Delays (min)]]&gt;10,"Delayed","In Progress"),""))</f>
        <v>Delayed</v>
      </c>
      <c r="J1139">
        <v>86</v>
      </c>
      <c r="K1139">
        <v>19</v>
      </c>
      <c r="L1139" t="s">
        <v>17</v>
      </c>
      <c r="M1139" cm="1">
        <f t="array" ref="M1139">_xlfn.IFS(
  TRIM(L1139)="positive", 3,
  TRIM(L1139)="neutral", 2,
  TRIM(L1139)="negative", 1
)</f>
        <v>2</v>
      </c>
      <c r="N1139" t="s">
        <v>18</v>
      </c>
      <c r="O1139" t="s">
        <v>1591</v>
      </c>
      <c r="P1139" t="s">
        <v>20</v>
      </c>
    </row>
    <row r="1140" spans="1:16" x14ac:dyDescent="0.3">
      <c r="A1140">
        <v>2139</v>
      </c>
      <c r="B1140" t="s">
        <v>1239</v>
      </c>
      <c r="C1140" s="1">
        <v>45173.479861111111</v>
      </c>
      <c r="D1140" t="s">
        <v>37</v>
      </c>
      <c r="E1140" t="str">
        <f t="shared" si="17"/>
        <v>Not Backlog</v>
      </c>
      <c r="F1140" t="s">
        <v>117</v>
      </c>
      <c r="G1140" t="s">
        <v>27</v>
      </c>
      <c r="H1140" t="s">
        <v>1588</v>
      </c>
      <c r="I1140" t="str">
        <f>IF(Table2_1[[#This Row],[Order Status]]="Completed", IF(Table2_1[[#This Row],[Delays (min)]]&gt;10,"Delayed", "On Time"), IF(Table2_1[[#This Row],[Order Status]]="In Progress", IF(Table2_1[[#This Row],[Delays (min)]]&gt;10,"Delayed","In Progress"),""))</f>
        <v>In Progress</v>
      </c>
      <c r="J1140">
        <v>73</v>
      </c>
      <c r="K1140">
        <v>9</v>
      </c>
      <c r="L1140" t="s">
        <v>17</v>
      </c>
      <c r="M1140" cm="1">
        <f t="array" ref="M1140">_xlfn.IFS(
  TRIM(L1140)="positive", 3,
  TRIM(L1140)="neutral", 2,
  TRIM(L1140)="negative", 1
)</f>
        <v>2</v>
      </c>
      <c r="N1140" t="s">
        <v>18</v>
      </c>
      <c r="O1140" t="s">
        <v>1591</v>
      </c>
      <c r="P1140" t="s">
        <v>20</v>
      </c>
    </row>
    <row r="1141" spans="1:16" x14ac:dyDescent="0.3">
      <c r="A1141">
        <v>2140</v>
      </c>
      <c r="B1141" t="s">
        <v>1240</v>
      </c>
      <c r="C1141" s="1">
        <v>45171.477777777778</v>
      </c>
      <c r="D1141" t="s">
        <v>14</v>
      </c>
      <c r="E1141" t="str">
        <f t="shared" si="17"/>
        <v>Not Backlog</v>
      </c>
      <c r="F1141" t="s">
        <v>151</v>
      </c>
      <c r="G1141" t="s">
        <v>27</v>
      </c>
      <c r="H1141" t="s">
        <v>1589</v>
      </c>
      <c r="I1141" t="str">
        <f>IF(Table2_1[[#This Row],[Order Status]]="Completed", IF(Table2_1[[#This Row],[Delays (min)]]&gt;10,"Delayed", "On Time"), IF(Table2_1[[#This Row],[Order Status]]="In Progress", IF(Table2_1[[#This Row],[Delays (min)]]&gt;10,"Delayed","In Progress"),""))</f>
        <v>On Time</v>
      </c>
      <c r="J1141">
        <v>224</v>
      </c>
      <c r="K1141">
        <v>0</v>
      </c>
      <c r="L1141" t="s">
        <v>17</v>
      </c>
      <c r="M1141" cm="1">
        <f t="array" ref="M1141">_xlfn.IFS(
  TRIM(L1141)="positive", 3,
  TRIM(L1141)="neutral", 2,
  TRIM(L1141)="negative", 1
)</f>
        <v>2</v>
      </c>
      <c r="N1141" t="s">
        <v>39</v>
      </c>
      <c r="O1141" t="s">
        <v>1591</v>
      </c>
      <c r="P1141" t="s">
        <v>40</v>
      </c>
    </row>
    <row r="1142" spans="1:16" x14ac:dyDescent="0.3">
      <c r="A1142">
        <v>2141</v>
      </c>
      <c r="B1142" t="s">
        <v>1241</v>
      </c>
      <c r="C1142" s="1">
        <v>45172.42083333333</v>
      </c>
      <c r="D1142" t="s">
        <v>37</v>
      </c>
      <c r="E1142" t="str">
        <f t="shared" si="17"/>
        <v>Not Backlog</v>
      </c>
      <c r="F1142" t="s">
        <v>144</v>
      </c>
      <c r="G1142" t="s">
        <v>27</v>
      </c>
      <c r="H1142" t="s">
        <v>1586</v>
      </c>
      <c r="I1142" t="str">
        <f>IF(Table2_1[[#This Row],[Order Status]]="Completed", IF(Table2_1[[#This Row],[Delays (min)]]&gt;10,"Delayed", "On Time"), IF(Table2_1[[#This Row],[Order Status]]="In Progress", IF(Table2_1[[#This Row],[Delays (min)]]&gt;10,"Delayed","In Progress"),""))</f>
        <v>In Progress</v>
      </c>
      <c r="J1142">
        <v>232</v>
      </c>
      <c r="K1142">
        <v>10</v>
      </c>
      <c r="L1142" t="s">
        <v>17</v>
      </c>
      <c r="M1142" cm="1">
        <f t="array" ref="M1142">_xlfn.IFS(
  TRIM(L1142)="positive", 3,
  TRIM(L1142)="neutral", 2,
  TRIM(L1142)="negative", 1
)</f>
        <v>2</v>
      </c>
      <c r="N1142" t="s">
        <v>39</v>
      </c>
      <c r="O1142" t="s">
        <v>48</v>
      </c>
      <c r="P1142" t="s">
        <v>40</v>
      </c>
    </row>
    <row r="1143" spans="1:16" x14ac:dyDescent="0.3">
      <c r="A1143">
        <v>2142</v>
      </c>
      <c r="B1143" t="s">
        <v>1242</v>
      </c>
      <c r="C1143" s="1">
        <v>45170.378472222219</v>
      </c>
      <c r="D1143" t="s">
        <v>14</v>
      </c>
      <c r="E1143" t="str">
        <f t="shared" si="17"/>
        <v>Not Backlog</v>
      </c>
      <c r="F1143" t="s">
        <v>258</v>
      </c>
      <c r="G1143" t="s">
        <v>34</v>
      </c>
      <c r="H1143" t="s">
        <v>1586</v>
      </c>
      <c r="I1143" t="str">
        <f>IF(Table2_1[[#This Row],[Order Status]]="Completed", IF(Table2_1[[#This Row],[Delays (min)]]&gt;10,"Delayed", "On Time"), IF(Table2_1[[#This Row],[Order Status]]="In Progress", IF(Table2_1[[#This Row],[Delays (min)]]&gt;10,"Delayed","In Progress"),""))</f>
        <v>Delayed</v>
      </c>
      <c r="J1143">
        <v>165</v>
      </c>
      <c r="K1143">
        <v>15</v>
      </c>
      <c r="L1143" t="s">
        <v>17</v>
      </c>
      <c r="M1143" cm="1">
        <f t="array" ref="M1143">_xlfn.IFS(
  TRIM(L1143)="positive", 3,
  TRIM(L1143)="neutral", 2,
  TRIM(L1143)="negative", 1
)</f>
        <v>2</v>
      </c>
      <c r="N1143" t="s">
        <v>24</v>
      </c>
      <c r="O1143" t="s">
        <v>19</v>
      </c>
      <c r="P1143" t="s">
        <v>40</v>
      </c>
    </row>
    <row r="1144" spans="1:16" x14ac:dyDescent="0.3">
      <c r="A1144">
        <v>2143</v>
      </c>
      <c r="B1144" t="s">
        <v>1243</v>
      </c>
      <c r="C1144" s="1">
        <v>45177.397916666669</v>
      </c>
      <c r="D1144" t="s">
        <v>37</v>
      </c>
      <c r="E1144" t="str">
        <f t="shared" si="17"/>
        <v>Not Backlog</v>
      </c>
      <c r="F1144" t="s">
        <v>62</v>
      </c>
      <c r="G1144" t="s">
        <v>27</v>
      </c>
      <c r="H1144" t="s">
        <v>1590</v>
      </c>
      <c r="I1144" t="str">
        <f>IF(Table2_1[[#This Row],[Order Status]]="Completed", IF(Table2_1[[#This Row],[Delays (min)]]&gt;10,"Delayed", "On Time"), IF(Table2_1[[#This Row],[Order Status]]="In Progress", IF(Table2_1[[#This Row],[Delays (min)]]&gt;10,"Delayed","In Progress"),""))</f>
        <v>In Progress</v>
      </c>
      <c r="J1144">
        <v>184</v>
      </c>
      <c r="K1144">
        <v>1</v>
      </c>
      <c r="L1144" t="s">
        <v>28</v>
      </c>
      <c r="M1144" cm="1">
        <f t="array" ref="M1144">_xlfn.IFS(
  TRIM(L1144)="positive", 3,
  TRIM(L1144)="neutral", 2,
  TRIM(L1144)="negative", 1
)</f>
        <v>1</v>
      </c>
      <c r="N1144" t="s">
        <v>24</v>
      </c>
      <c r="O1144" t="s">
        <v>19</v>
      </c>
      <c r="P1144" t="s">
        <v>40</v>
      </c>
    </row>
    <row r="1145" spans="1:16" x14ac:dyDescent="0.3">
      <c r="A1145">
        <v>2144</v>
      </c>
      <c r="B1145" t="s">
        <v>1244</v>
      </c>
      <c r="C1145" s="1">
        <v>45173.668055555558</v>
      </c>
      <c r="D1145" t="s">
        <v>37</v>
      </c>
      <c r="E1145" t="str">
        <f t="shared" si="17"/>
        <v>Backlog</v>
      </c>
      <c r="F1145" t="s">
        <v>215</v>
      </c>
      <c r="G1145" t="s">
        <v>34</v>
      </c>
      <c r="H1145" t="s">
        <v>1587</v>
      </c>
      <c r="I1145" t="str">
        <f>IF(Table2_1[[#This Row],[Order Status]]="Completed", IF(Table2_1[[#This Row],[Delays (min)]]&gt;10,"Delayed", "On Time"), IF(Table2_1[[#This Row],[Order Status]]="In Progress", IF(Table2_1[[#This Row],[Delays (min)]]&gt;10,"Delayed","In Progress"),""))</f>
        <v>Delayed</v>
      </c>
      <c r="J1145">
        <v>142</v>
      </c>
      <c r="K1145">
        <v>25</v>
      </c>
      <c r="L1145" t="s">
        <v>23</v>
      </c>
      <c r="M1145" cm="1">
        <f t="array" ref="M1145">_xlfn.IFS(
  TRIM(L1145)="positive", 3,
  TRIM(L1145)="neutral", 2,
  TRIM(L1145)="negative", 1
)</f>
        <v>3</v>
      </c>
      <c r="N1145" t="s">
        <v>18</v>
      </c>
      <c r="O1145" t="s">
        <v>48</v>
      </c>
      <c r="P1145" t="s">
        <v>40</v>
      </c>
    </row>
    <row r="1146" spans="1:16" x14ac:dyDescent="0.3">
      <c r="A1146">
        <v>2145</v>
      </c>
      <c r="B1146" t="s">
        <v>1245</v>
      </c>
      <c r="C1146" s="1">
        <v>45176.572222222225</v>
      </c>
      <c r="D1146" t="s">
        <v>14</v>
      </c>
      <c r="E1146" t="str">
        <f t="shared" si="17"/>
        <v>Not Backlog</v>
      </c>
      <c r="F1146" t="s">
        <v>52</v>
      </c>
      <c r="G1146" t="s">
        <v>27</v>
      </c>
      <c r="H1146" t="s">
        <v>1589</v>
      </c>
      <c r="I1146" t="str">
        <f>IF(Table2_1[[#This Row],[Order Status]]="Completed", IF(Table2_1[[#This Row],[Delays (min)]]&gt;10,"Delayed", "On Time"), IF(Table2_1[[#This Row],[Order Status]]="In Progress", IF(Table2_1[[#This Row],[Delays (min)]]&gt;10,"Delayed","In Progress"),""))</f>
        <v>Delayed</v>
      </c>
      <c r="J1146">
        <v>115</v>
      </c>
      <c r="K1146">
        <v>16</v>
      </c>
      <c r="L1146" t="s">
        <v>17</v>
      </c>
      <c r="M1146" cm="1">
        <f t="array" ref="M1146">_xlfn.IFS(
  TRIM(L1146)="positive", 3,
  TRIM(L1146)="neutral", 2,
  TRIM(L1146)="negative", 1
)</f>
        <v>2</v>
      </c>
      <c r="N1146" t="s">
        <v>24</v>
      </c>
      <c r="O1146" t="s">
        <v>48</v>
      </c>
      <c r="P1146" t="s">
        <v>35</v>
      </c>
    </row>
    <row r="1147" spans="1:16" x14ac:dyDescent="0.3">
      <c r="A1147">
        <v>2146</v>
      </c>
      <c r="B1147" t="s">
        <v>1246</v>
      </c>
      <c r="C1147" s="1">
        <v>45171.362500000003</v>
      </c>
      <c r="D1147" t="s">
        <v>14</v>
      </c>
      <c r="E1147" t="str">
        <f t="shared" si="17"/>
        <v>Not Backlog</v>
      </c>
      <c r="F1147" t="s">
        <v>256</v>
      </c>
      <c r="G1147" t="s">
        <v>27</v>
      </c>
      <c r="H1147" t="s">
        <v>1586</v>
      </c>
      <c r="I1147" t="str">
        <f>IF(Table2_1[[#This Row],[Order Status]]="Completed", IF(Table2_1[[#This Row],[Delays (min)]]&gt;10,"Delayed", "On Time"), IF(Table2_1[[#This Row],[Order Status]]="In Progress", IF(Table2_1[[#This Row],[Delays (min)]]&gt;10,"Delayed","In Progress"),""))</f>
        <v>Delayed</v>
      </c>
      <c r="J1147">
        <v>66</v>
      </c>
      <c r="K1147">
        <v>18</v>
      </c>
      <c r="L1147" t="s">
        <v>28</v>
      </c>
      <c r="M1147" cm="1">
        <f t="array" ref="M1147">_xlfn.IFS(
  TRIM(L1147)="positive", 3,
  TRIM(L1147)="neutral", 2,
  TRIM(L1147)="negative", 1
)</f>
        <v>1</v>
      </c>
      <c r="N1147" t="s">
        <v>31</v>
      </c>
      <c r="O1147" t="s">
        <v>19</v>
      </c>
      <c r="P1147" t="s">
        <v>35</v>
      </c>
    </row>
    <row r="1148" spans="1:16" x14ac:dyDescent="0.3">
      <c r="A1148">
        <v>2147</v>
      </c>
      <c r="B1148" t="s">
        <v>761</v>
      </c>
      <c r="C1148" s="1">
        <v>45170.662499999999</v>
      </c>
      <c r="D1148" t="s">
        <v>14</v>
      </c>
      <c r="E1148" t="str">
        <f t="shared" si="17"/>
        <v>Not Backlog</v>
      </c>
      <c r="F1148" t="s">
        <v>121</v>
      </c>
      <c r="G1148" t="s">
        <v>34</v>
      </c>
      <c r="H1148" t="s">
        <v>1588</v>
      </c>
      <c r="I1148" t="str">
        <f>IF(Table2_1[[#This Row],[Order Status]]="Completed", IF(Table2_1[[#This Row],[Delays (min)]]&gt;10,"Delayed", "On Time"), IF(Table2_1[[#This Row],[Order Status]]="In Progress", IF(Table2_1[[#This Row],[Delays (min)]]&gt;10,"Delayed","In Progress"),""))</f>
        <v>Delayed</v>
      </c>
      <c r="J1148">
        <v>204</v>
      </c>
      <c r="K1148">
        <v>29</v>
      </c>
      <c r="L1148" t="s">
        <v>23</v>
      </c>
      <c r="M1148" cm="1">
        <f t="array" ref="M1148">_xlfn.IFS(
  TRIM(L1148)="positive", 3,
  TRIM(L1148)="neutral", 2,
  TRIM(L1148)="negative", 1
)</f>
        <v>3</v>
      </c>
      <c r="N1148" t="s">
        <v>18</v>
      </c>
      <c r="O1148" t="s">
        <v>19</v>
      </c>
      <c r="P1148" t="s">
        <v>20</v>
      </c>
    </row>
    <row r="1149" spans="1:16" x14ac:dyDescent="0.3">
      <c r="A1149">
        <v>2148</v>
      </c>
      <c r="B1149" t="s">
        <v>1247</v>
      </c>
      <c r="C1149" s="1">
        <v>45170.637499999997</v>
      </c>
      <c r="D1149" t="s">
        <v>37</v>
      </c>
      <c r="E1149" t="str">
        <f t="shared" si="17"/>
        <v>Backlog</v>
      </c>
      <c r="F1149" t="s">
        <v>238</v>
      </c>
      <c r="G1149" t="s">
        <v>34</v>
      </c>
      <c r="H1149" t="s">
        <v>1588</v>
      </c>
      <c r="I1149" t="str">
        <f>IF(Table2_1[[#This Row],[Order Status]]="Completed", IF(Table2_1[[#This Row],[Delays (min)]]&gt;10,"Delayed", "On Time"), IF(Table2_1[[#This Row],[Order Status]]="In Progress", IF(Table2_1[[#This Row],[Delays (min)]]&gt;10,"Delayed","In Progress"),""))</f>
        <v>Delayed</v>
      </c>
      <c r="J1149">
        <v>170</v>
      </c>
      <c r="K1149">
        <v>29</v>
      </c>
      <c r="L1149" t="s">
        <v>23</v>
      </c>
      <c r="M1149" cm="1">
        <f t="array" ref="M1149">_xlfn.IFS(
  TRIM(L1149)="positive", 3,
  TRIM(L1149)="neutral", 2,
  TRIM(L1149)="negative", 1
)</f>
        <v>3</v>
      </c>
      <c r="N1149" t="s">
        <v>18</v>
      </c>
      <c r="O1149" t="s">
        <v>48</v>
      </c>
      <c r="P1149" t="s">
        <v>40</v>
      </c>
    </row>
    <row r="1150" spans="1:16" x14ac:dyDescent="0.3">
      <c r="A1150">
        <v>2149</v>
      </c>
      <c r="B1150" t="s">
        <v>1248</v>
      </c>
      <c r="C1150" s="1">
        <v>45172.484722222223</v>
      </c>
      <c r="D1150" t="s">
        <v>37</v>
      </c>
      <c r="E1150" t="str">
        <f t="shared" si="17"/>
        <v>Backlog</v>
      </c>
      <c r="F1150" t="s">
        <v>88</v>
      </c>
      <c r="G1150" t="s">
        <v>16</v>
      </c>
      <c r="H1150" t="s">
        <v>1590</v>
      </c>
      <c r="I1150" t="str">
        <f>IF(Table2_1[[#This Row],[Order Status]]="Completed", IF(Table2_1[[#This Row],[Delays (min)]]&gt;10,"Delayed", "On Time"), IF(Table2_1[[#This Row],[Order Status]]="In Progress", IF(Table2_1[[#This Row],[Delays (min)]]&gt;10,"Delayed","In Progress"),""))</f>
        <v>Delayed</v>
      </c>
      <c r="J1150">
        <v>71</v>
      </c>
      <c r="K1150">
        <v>16</v>
      </c>
      <c r="L1150" t="s">
        <v>28</v>
      </c>
      <c r="M1150" cm="1">
        <f t="array" ref="M1150">_xlfn.IFS(
  TRIM(L1150)="positive", 3,
  TRIM(L1150)="neutral", 2,
  TRIM(L1150)="negative", 1
)</f>
        <v>1</v>
      </c>
      <c r="N1150" t="s">
        <v>39</v>
      </c>
      <c r="O1150" t="s">
        <v>1591</v>
      </c>
      <c r="P1150" t="s">
        <v>35</v>
      </c>
    </row>
    <row r="1151" spans="1:16" x14ac:dyDescent="0.3">
      <c r="A1151">
        <v>2150</v>
      </c>
      <c r="B1151" t="s">
        <v>1249</v>
      </c>
      <c r="C1151" s="1">
        <v>45174.54583333333</v>
      </c>
      <c r="D1151" t="s">
        <v>14</v>
      </c>
      <c r="E1151" t="str">
        <f t="shared" si="17"/>
        <v>Not Backlog</v>
      </c>
      <c r="F1151" t="s">
        <v>33</v>
      </c>
      <c r="G1151" t="s">
        <v>34</v>
      </c>
      <c r="H1151" t="s">
        <v>1586</v>
      </c>
      <c r="I1151" t="str">
        <f>IF(Table2_1[[#This Row],[Order Status]]="Completed", IF(Table2_1[[#This Row],[Delays (min)]]&gt;10,"Delayed", "On Time"), IF(Table2_1[[#This Row],[Order Status]]="In Progress", IF(Table2_1[[#This Row],[Delays (min)]]&gt;10,"Delayed","In Progress"),""))</f>
        <v>Delayed</v>
      </c>
      <c r="J1151">
        <v>182</v>
      </c>
      <c r="K1151">
        <v>24</v>
      </c>
      <c r="L1151" t="s">
        <v>17</v>
      </c>
      <c r="M1151" cm="1">
        <f t="array" ref="M1151">_xlfn.IFS(
  TRIM(L1151)="positive", 3,
  TRIM(L1151)="neutral", 2,
  TRIM(L1151)="negative", 1
)</f>
        <v>2</v>
      </c>
      <c r="N1151" t="s">
        <v>43</v>
      </c>
      <c r="O1151" t="s">
        <v>48</v>
      </c>
      <c r="P1151" t="s">
        <v>35</v>
      </c>
    </row>
    <row r="1152" spans="1:16" x14ac:dyDescent="0.3">
      <c r="A1152">
        <v>2151</v>
      </c>
      <c r="B1152" t="s">
        <v>1250</v>
      </c>
      <c r="C1152" s="1">
        <v>45175.549305555556</v>
      </c>
      <c r="D1152" t="s">
        <v>37</v>
      </c>
      <c r="E1152" t="str">
        <f t="shared" si="17"/>
        <v>Not Backlog</v>
      </c>
      <c r="F1152" t="s">
        <v>195</v>
      </c>
      <c r="G1152" t="s">
        <v>34</v>
      </c>
      <c r="H1152" t="s">
        <v>1589</v>
      </c>
      <c r="I1152" t="str">
        <f>IF(Table2_1[[#This Row],[Order Status]]="Completed", IF(Table2_1[[#This Row],[Delays (min)]]&gt;10,"Delayed", "On Time"), IF(Table2_1[[#This Row],[Order Status]]="In Progress", IF(Table2_1[[#This Row],[Delays (min)]]&gt;10,"Delayed","In Progress"),""))</f>
        <v>In Progress</v>
      </c>
      <c r="J1152">
        <v>114</v>
      </c>
      <c r="K1152">
        <v>5</v>
      </c>
      <c r="L1152" t="s">
        <v>28</v>
      </c>
      <c r="M1152" cm="1">
        <f t="array" ref="M1152">_xlfn.IFS(
  TRIM(L1152)="positive", 3,
  TRIM(L1152)="neutral", 2,
  TRIM(L1152)="negative", 1
)</f>
        <v>1</v>
      </c>
      <c r="N1152" t="s">
        <v>39</v>
      </c>
      <c r="O1152" t="s">
        <v>19</v>
      </c>
      <c r="P1152" t="s">
        <v>40</v>
      </c>
    </row>
    <row r="1153" spans="1:16" x14ac:dyDescent="0.3">
      <c r="A1153">
        <v>2152</v>
      </c>
      <c r="B1153" t="s">
        <v>1251</v>
      </c>
      <c r="C1153" s="1">
        <v>45171.396527777775</v>
      </c>
      <c r="D1153" t="s">
        <v>14</v>
      </c>
      <c r="E1153" t="str">
        <f t="shared" si="17"/>
        <v>Not Backlog</v>
      </c>
      <c r="F1153" t="s">
        <v>328</v>
      </c>
      <c r="G1153" t="s">
        <v>16</v>
      </c>
      <c r="H1153" t="s">
        <v>1589</v>
      </c>
      <c r="I1153" t="str">
        <f>IF(Table2_1[[#This Row],[Order Status]]="Completed", IF(Table2_1[[#This Row],[Delays (min)]]&gt;10,"Delayed", "On Time"), IF(Table2_1[[#This Row],[Order Status]]="In Progress", IF(Table2_1[[#This Row],[Delays (min)]]&gt;10,"Delayed","In Progress"),""))</f>
        <v>On Time</v>
      </c>
      <c r="J1153">
        <v>84</v>
      </c>
      <c r="K1153">
        <v>7</v>
      </c>
      <c r="L1153" t="s">
        <v>28</v>
      </c>
      <c r="M1153" cm="1">
        <f t="array" ref="M1153">_xlfn.IFS(
  TRIM(L1153)="positive", 3,
  TRIM(L1153)="neutral", 2,
  TRIM(L1153)="negative", 1
)</f>
        <v>1</v>
      </c>
      <c r="N1153" t="s">
        <v>43</v>
      </c>
      <c r="O1153" t="s">
        <v>48</v>
      </c>
      <c r="P1153" t="s">
        <v>40</v>
      </c>
    </row>
    <row r="1154" spans="1:16" x14ac:dyDescent="0.3">
      <c r="A1154">
        <v>2153</v>
      </c>
      <c r="B1154" t="s">
        <v>1252</v>
      </c>
      <c r="C1154" s="1">
        <v>45172.424305555556</v>
      </c>
      <c r="D1154" t="s">
        <v>14</v>
      </c>
      <c r="E1154" t="str">
        <f t="shared" ref="E1154:E1217" si="18">IF(AND(D1154="In Progress", K1154 &gt;10),"Backlog", "Not Backlog")</f>
        <v>Not Backlog</v>
      </c>
      <c r="F1154" t="s">
        <v>283</v>
      </c>
      <c r="G1154" t="s">
        <v>27</v>
      </c>
      <c r="H1154" t="s">
        <v>1588</v>
      </c>
      <c r="I1154" t="str">
        <f>IF(Table2_1[[#This Row],[Order Status]]="Completed", IF(Table2_1[[#This Row],[Delays (min)]]&gt;10,"Delayed", "On Time"), IF(Table2_1[[#This Row],[Order Status]]="In Progress", IF(Table2_1[[#This Row],[Delays (min)]]&gt;10,"Delayed","In Progress"),""))</f>
        <v>Delayed</v>
      </c>
      <c r="J1154">
        <v>181</v>
      </c>
      <c r="K1154">
        <v>16</v>
      </c>
      <c r="L1154" t="s">
        <v>28</v>
      </c>
      <c r="M1154" cm="1">
        <f t="array" ref="M1154">_xlfn.IFS(
  TRIM(L1154)="positive", 3,
  TRIM(L1154)="neutral", 2,
  TRIM(L1154)="negative", 1
)</f>
        <v>1</v>
      </c>
      <c r="N1154" t="s">
        <v>18</v>
      </c>
      <c r="O1154" t="s">
        <v>48</v>
      </c>
      <c r="P1154" t="s">
        <v>20</v>
      </c>
    </row>
    <row r="1155" spans="1:16" x14ac:dyDescent="0.3">
      <c r="A1155">
        <v>2154</v>
      </c>
      <c r="B1155" t="s">
        <v>1253</v>
      </c>
      <c r="C1155" s="1">
        <v>45174.64166666667</v>
      </c>
      <c r="D1155" t="s">
        <v>14</v>
      </c>
      <c r="E1155" t="str">
        <f t="shared" si="18"/>
        <v>Not Backlog</v>
      </c>
      <c r="F1155" t="s">
        <v>157</v>
      </c>
      <c r="G1155" t="s">
        <v>27</v>
      </c>
      <c r="H1155" t="s">
        <v>1588</v>
      </c>
      <c r="I1155" t="str">
        <f>IF(Table2_1[[#This Row],[Order Status]]="Completed", IF(Table2_1[[#This Row],[Delays (min)]]&gt;10,"Delayed", "On Time"), IF(Table2_1[[#This Row],[Order Status]]="In Progress", IF(Table2_1[[#This Row],[Delays (min)]]&gt;10,"Delayed","In Progress"),""))</f>
        <v>Delayed</v>
      </c>
      <c r="J1155">
        <v>188</v>
      </c>
      <c r="K1155">
        <v>26</v>
      </c>
      <c r="L1155" t="s">
        <v>23</v>
      </c>
      <c r="M1155" cm="1">
        <f t="array" ref="M1155">_xlfn.IFS(
  TRIM(L1155)="positive", 3,
  TRIM(L1155)="neutral", 2,
  TRIM(L1155)="negative", 1
)</f>
        <v>3</v>
      </c>
      <c r="N1155" t="s">
        <v>24</v>
      </c>
      <c r="O1155" t="s">
        <v>48</v>
      </c>
      <c r="P1155" t="s">
        <v>20</v>
      </c>
    </row>
    <row r="1156" spans="1:16" x14ac:dyDescent="0.3">
      <c r="A1156">
        <v>2155</v>
      </c>
      <c r="B1156" t="s">
        <v>1254</v>
      </c>
      <c r="C1156" s="1">
        <v>45177.468055555553</v>
      </c>
      <c r="D1156" t="s">
        <v>37</v>
      </c>
      <c r="E1156" t="str">
        <f t="shared" si="18"/>
        <v>Not Backlog</v>
      </c>
      <c r="F1156" t="s">
        <v>88</v>
      </c>
      <c r="G1156" t="s">
        <v>27</v>
      </c>
      <c r="H1156" t="s">
        <v>1590</v>
      </c>
      <c r="I1156" t="str">
        <f>IF(Table2_1[[#This Row],[Order Status]]="Completed", IF(Table2_1[[#This Row],[Delays (min)]]&gt;10,"Delayed", "On Time"), IF(Table2_1[[#This Row],[Order Status]]="In Progress", IF(Table2_1[[#This Row],[Delays (min)]]&gt;10,"Delayed","In Progress"),""))</f>
        <v>In Progress</v>
      </c>
      <c r="J1156">
        <v>162</v>
      </c>
      <c r="K1156">
        <v>3</v>
      </c>
      <c r="L1156" t="s">
        <v>23</v>
      </c>
      <c r="M1156" cm="1">
        <f t="array" ref="M1156">_xlfn.IFS(
  TRIM(L1156)="positive", 3,
  TRIM(L1156)="neutral", 2,
  TRIM(L1156)="negative", 1
)</f>
        <v>3</v>
      </c>
      <c r="N1156" t="s">
        <v>39</v>
      </c>
      <c r="O1156" t="s">
        <v>19</v>
      </c>
      <c r="P1156" t="s">
        <v>63</v>
      </c>
    </row>
    <row r="1157" spans="1:16" x14ac:dyDescent="0.3">
      <c r="A1157">
        <v>2156</v>
      </c>
      <c r="B1157" t="s">
        <v>1255</v>
      </c>
      <c r="C1157" s="1">
        <v>45170.423611111109</v>
      </c>
      <c r="D1157" t="s">
        <v>37</v>
      </c>
      <c r="E1157" t="str">
        <f t="shared" si="18"/>
        <v>Not Backlog</v>
      </c>
      <c r="F1157" t="s">
        <v>149</v>
      </c>
      <c r="G1157" t="s">
        <v>34</v>
      </c>
      <c r="H1157" t="s">
        <v>1590</v>
      </c>
      <c r="I1157" t="str">
        <f>IF(Table2_1[[#This Row],[Order Status]]="Completed", IF(Table2_1[[#This Row],[Delays (min)]]&gt;10,"Delayed", "On Time"), IF(Table2_1[[#This Row],[Order Status]]="In Progress", IF(Table2_1[[#This Row],[Delays (min)]]&gt;10,"Delayed","In Progress"),""))</f>
        <v>In Progress</v>
      </c>
      <c r="J1157">
        <v>227</v>
      </c>
      <c r="K1157">
        <v>1</v>
      </c>
      <c r="L1157" t="s">
        <v>23</v>
      </c>
      <c r="M1157" cm="1">
        <f t="array" ref="M1157">_xlfn.IFS(
  TRIM(L1157)="positive", 3,
  TRIM(L1157)="neutral", 2,
  TRIM(L1157)="negative", 1
)</f>
        <v>3</v>
      </c>
      <c r="N1157" t="s">
        <v>24</v>
      </c>
      <c r="O1157" t="s">
        <v>19</v>
      </c>
      <c r="P1157" t="s">
        <v>35</v>
      </c>
    </row>
    <row r="1158" spans="1:16" x14ac:dyDescent="0.3">
      <c r="A1158">
        <v>2157</v>
      </c>
      <c r="B1158" t="s">
        <v>1256</v>
      </c>
      <c r="C1158" s="1">
        <v>45174.57916666667</v>
      </c>
      <c r="D1158" t="s">
        <v>37</v>
      </c>
      <c r="E1158" t="str">
        <f t="shared" si="18"/>
        <v>Backlog</v>
      </c>
      <c r="F1158" t="s">
        <v>38</v>
      </c>
      <c r="G1158" t="s">
        <v>34</v>
      </c>
      <c r="H1158" t="s">
        <v>1590</v>
      </c>
      <c r="I1158" t="str">
        <f>IF(Table2_1[[#This Row],[Order Status]]="Completed", IF(Table2_1[[#This Row],[Delays (min)]]&gt;10,"Delayed", "On Time"), IF(Table2_1[[#This Row],[Order Status]]="In Progress", IF(Table2_1[[#This Row],[Delays (min)]]&gt;10,"Delayed","In Progress"),""))</f>
        <v>Delayed</v>
      </c>
      <c r="J1158">
        <v>131</v>
      </c>
      <c r="K1158">
        <v>27</v>
      </c>
      <c r="L1158" t="s">
        <v>28</v>
      </c>
      <c r="M1158" cm="1">
        <f t="array" ref="M1158">_xlfn.IFS(
  TRIM(L1158)="positive", 3,
  TRIM(L1158)="neutral", 2,
  TRIM(L1158)="negative", 1
)</f>
        <v>1</v>
      </c>
      <c r="N1158" t="s">
        <v>39</v>
      </c>
      <c r="O1158" t="s">
        <v>48</v>
      </c>
      <c r="P1158" t="s">
        <v>35</v>
      </c>
    </row>
    <row r="1159" spans="1:16" x14ac:dyDescent="0.3">
      <c r="A1159">
        <v>2158</v>
      </c>
      <c r="B1159" t="s">
        <v>1257</v>
      </c>
      <c r="C1159" s="1">
        <v>45171.42291666667</v>
      </c>
      <c r="D1159" t="s">
        <v>37</v>
      </c>
      <c r="E1159" t="str">
        <f t="shared" si="18"/>
        <v>Not Backlog</v>
      </c>
      <c r="F1159" t="s">
        <v>82</v>
      </c>
      <c r="G1159" t="s">
        <v>16</v>
      </c>
      <c r="H1159" t="s">
        <v>1590</v>
      </c>
      <c r="I1159" t="str">
        <f>IF(Table2_1[[#This Row],[Order Status]]="Completed", IF(Table2_1[[#This Row],[Delays (min)]]&gt;10,"Delayed", "On Time"), IF(Table2_1[[#This Row],[Order Status]]="In Progress", IF(Table2_1[[#This Row],[Delays (min)]]&gt;10,"Delayed","In Progress"),""))</f>
        <v>In Progress</v>
      </c>
      <c r="J1159">
        <v>219</v>
      </c>
      <c r="K1159">
        <v>10</v>
      </c>
      <c r="L1159" t="s">
        <v>17</v>
      </c>
      <c r="M1159" cm="1">
        <f t="array" ref="M1159">_xlfn.IFS(
  TRIM(L1159)="positive", 3,
  TRIM(L1159)="neutral", 2,
  TRIM(L1159)="negative", 1
)</f>
        <v>2</v>
      </c>
      <c r="N1159" t="s">
        <v>24</v>
      </c>
      <c r="O1159" t="s">
        <v>1591</v>
      </c>
      <c r="P1159" t="s">
        <v>40</v>
      </c>
    </row>
    <row r="1160" spans="1:16" x14ac:dyDescent="0.3">
      <c r="A1160">
        <v>2159</v>
      </c>
      <c r="B1160" t="s">
        <v>1258</v>
      </c>
      <c r="C1160" s="1">
        <v>45176.59097222222</v>
      </c>
      <c r="D1160" t="s">
        <v>37</v>
      </c>
      <c r="E1160" t="str">
        <f t="shared" si="18"/>
        <v>Backlog</v>
      </c>
      <c r="F1160" t="s">
        <v>135</v>
      </c>
      <c r="G1160" t="s">
        <v>34</v>
      </c>
      <c r="H1160" t="s">
        <v>1588</v>
      </c>
      <c r="I1160" t="str">
        <f>IF(Table2_1[[#This Row],[Order Status]]="Completed", IF(Table2_1[[#This Row],[Delays (min)]]&gt;10,"Delayed", "On Time"), IF(Table2_1[[#This Row],[Order Status]]="In Progress", IF(Table2_1[[#This Row],[Delays (min)]]&gt;10,"Delayed","In Progress"),""))</f>
        <v>Delayed</v>
      </c>
      <c r="J1160">
        <v>139</v>
      </c>
      <c r="K1160">
        <v>26</v>
      </c>
      <c r="L1160" t="s">
        <v>17</v>
      </c>
      <c r="M1160" cm="1">
        <f t="array" ref="M1160">_xlfn.IFS(
  TRIM(L1160)="positive", 3,
  TRIM(L1160)="neutral", 2,
  TRIM(L1160)="negative", 1
)</f>
        <v>2</v>
      </c>
      <c r="N1160" t="s">
        <v>43</v>
      </c>
      <c r="O1160" t="s">
        <v>19</v>
      </c>
      <c r="P1160" t="s">
        <v>35</v>
      </c>
    </row>
    <row r="1161" spans="1:16" x14ac:dyDescent="0.3">
      <c r="A1161">
        <v>2160</v>
      </c>
      <c r="B1161" t="s">
        <v>1259</v>
      </c>
      <c r="C1161" s="1">
        <v>45174.571527777778</v>
      </c>
      <c r="D1161" t="s">
        <v>37</v>
      </c>
      <c r="E1161" t="str">
        <f t="shared" si="18"/>
        <v>Not Backlog</v>
      </c>
      <c r="F1161" t="s">
        <v>22</v>
      </c>
      <c r="G1161" t="s">
        <v>27</v>
      </c>
      <c r="H1161" t="s">
        <v>1587</v>
      </c>
      <c r="I1161" t="str">
        <f>IF(Table2_1[[#This Row],[Order Status]]="Completed", IF(Table2_1[[#This Row],[Delays (min)]]&gt;10,"Delayed", "On Time"), IF(Table2_1[[#This Row],[Order Status]]="In Progress", IF(Table2_1[[#This Row],[Delays (min)]]&gt;10,"Delayed","In Progress"),""))</f>
        <v>In Progress</v>
      </c>
      <c r="J1161">
        <v>217</v>
      </c>
      <c r="K1161">
        <v>7</v>
      </c>
      <c r="L1161" t="s">
        <v>28</v>
      </c>
      <c r="M1161" cm="1">
        <f t="array" ref="M1161">_xlfn.IFS(
  TRIM(L1161)="positive", 3,
  TRIM(L1161)="neutral", 2,
  TRIM(L1161)="negative", 1
)</f>
        <v>1</v>
      </c>
      <c r="N1161" t="s">
        <v>31</v>
      </c>
      <c r="O1161" t="s">
        <v>48</v>
      </c>
      <c r="P1161" t="s">
        <v>35</v>
      </c>
    </row>
    <row r="1162" spans="1:16" x14ac:dyDescent="0.3">
      <c r="A1162">
        <v>2161</v>
      </c>
      <c r="B1162" t="s">
        <v>1260</v>
      </c>
      <c r="C1162" s="1">
        <v>45173.620833333334</v>
      </c>
      <c r="D1162" t="s">
        <v>37</v>
      </c>
      <c r="E1162" t="str">
        <f t="shared" si="18"/>
        <v>Backlog</v>
      </c>
      <c r="F1162" t="s">
        <v>229</v>
      </c>
      <c r="G1162" t="s">
        <v>16</v>
      </c>
      <c r="H1162" t="s">
        <v>1588</v>
      </c>
      <c r="I1162" t="str">
        <f>IF(Table2_1[[#This Row],[Order Status]]="Completed", IF(Table2_1[[#This Row],[Delays (min)]]&gt;10,"Delayed", "On Time"), IF(Table2_1[[#This Row],[Order Status]]="In Progress", IF(Table2_1[[#This Row],[Delays (min)]]&gt;10,"Delayed","In Progress"),""))</f>
        <v>Delayed</v>
      </c>
      <c r="J1162">
        <v>60</v>
      </c>
      <c r="K1162">
        <v>16</v>
      </c>
      <c r="L1162" t="s">
        <v>28</v>
      </c>
      <c r="M1162" cm="1">
        <f t="array" ref="M1162">_xlfn.IFS(
  TRIM(L1162)="positive", 3,
  TRIM(L1162)="neutral", 2,
  TRIM(L1162)="negative", 1
)</f>
        <v>1</v>
      </c>
      <c r="N1162" t="s">
        <v>39</v>
      </c>
      <c r="O1162" t="s">
        <v>48</v>
      </c>
      <c r="P1162" t="s">
        <v>40</v>
      </c>
    </row>
    <row r="1163" spans="1:16" x14ac:dyDescent="0.3">
      <c r="A1163">
        <v>2162</v>
      </c>
      <c r="B1163" t="s">
        <v>1261</v>
      </c>
      <c r="C1163" s="1">
        <v>45170.490972222222</v>
      </c>
      <c r="D1163" t="s">
        <v>14</v>
      </c>
      <c r="E1163" t="str">
        <f t="shared" si="18"/>
        <v>Not Backlog</v>
      </c>
      <c r="F1163" t="s">
        <v>177</v>
      </c>
      <c r="G1163" t="s">
        <v>27</v>
      </c>
      <c r="H1163" t="s">
        <v>1588</v>
      </c>
      <c r="I1163" t="str">
        <f>IF(Table2_1[[#This Row],[Order Status]]="Completed", IF(Table2_1[[#This Row],[Delays (min)]]&gt;10,"Delayed", "On Time"), IF(Table2_1[[#This Row],[Order Status]]="In Progress", IF(Table2_1[[#This Row],[Delays (min)]]&gt;10,"Delayed","In Progress"),""))</f>
        <v>Delayed</v>
      </c>
      <c r="J1163">
        <v>118</v>
      </c>
      <c r="K1163">
        <v>11</v>
      </c>
      <c r="L1163" t="s">
        <v>23</v>
      </c>
      <c r="M1163" cm="1">
        <f t="array" ref="M1163">_xlfn.IFS(
  TRIM(L1163)="positive", 3,
  TRIM(L1163)="neutral", 2,
  TRIM(L1163)="negative", 1
)</f>
        <v>3</v>
      </c>
      <c r="N1163" t="s">
        <v>31</v>
      </c>
      <c r="O1163" t="s">
        <v>19</v>
      </c>
      <c r="P1163" t="s">
        <v>40</v>
      </c>
    </row>
    <row r="1164" spans="1:16" x14ac:dyDescent="0.3">
      <c r="A1164">
        <v>2163</v>
      </c>
      <c r="B1164" t="s">
        <v>1262</v>
      </c>
      <c r="C1164" s="1">
        <v>45173.702777777777</v>
      </c>
      <c r="D1164" t="s">
        <v>14</v>
      </c>
      <c r="E1164" t="str">
        <f t="shared" si="18"/>
        <v>Not Backlog</v>
      </c>
      <c r="F1164" t="s">
        <v>138</v>
      </c>
      <c r="G1164" t="s">
        <v>27</v>
      </c>
      <c r="H1164" t="s">
        <v>1588</v>
      </c>
      <c r="I1164" t="str">
        <f>IF(Table2_1[[#This Row],[Order Status]]="Completed", IF(Table2_1[[#This Row],[Delays (min)]]&gt;10,"Delayed", "On Time"), IF(Table2_1[[#This Row],[Order Status]]="In Progress", IF(Table2_1[[#This Row],[Delays (min)]]&gt;10,"Delayed","In Progress"),""))</f>
        <v>Delayed</v>
      </c>
      <c r="J1164">
        <v>72</v>
      </c>
      <c r="K1164">
        <v>28</v>
      </c>
      <c r="L1164" t="s">
        <v>28</v>
      </c>
      <c r="M1164" cm="1">
        <f t="array" ref="M1164">_xlfn.IFS(
  TRIM(L1164)="positive", 3,
  TRIM(L1164)="neutral", 2,
  TRIM(L1164)="negative", 1
)</f>
        <v>1</v>
      </c>
      <c r="N1164" t="s">
        <v>18</v>
      </c>
      <c r="O1164" t="s">
        <v>48</v>
      </c>
      <c r="P1164" t="s">
        <v>40</v>
      </c>
    </row>
    <row r="1165" spans="1:16" x14ac:dyDescent="0.3">
      <c r="A1165">
        <v>2164</v>
      </c>
      <c r="B1165" t="s">
        <v>1263</v>
      </c>
      <c r="C1165" s="1">
        <v>45174.470833333333</v>
      </c>
      <c r="D1165" t="s">
        <v>14</v>
      </c>
      <c r="E1165" t="str">
        <f t="shared" si="18"/>
        <v>Not Backlog</v>
      </c>
      <c r="F1165" t="s">
        <v>149</v>
      </c>
      <c r="G1165" t="s">
        <v>34</v>
      </c>
      <c r="H1165" t="s">
        <v>1586</v>
      </c>
      <c r="I1165" t="str">
        <f>IF(Table2_1[[#This Row],[Order Status]]="Completed", IF(Table2_1[[#This Row],[Delays (min)]]&gt;10,"Delayed", "On Time"), IF(Table2_1[[#This Row],[Order Status]]="In Progress", IF(Table2_1[[#This Row],[Delays (min)]]&gt;10,"Delayed","In Progress"),""))</f>
        <v>On Time</v>
      </c>
      <c r="J1165">
        <v>118</v>
      </c>
      <c r="K1165">
        <v>0</v>
      </c>
      <c r="L1165" t="s">
        <v>28</v>
      </c>
      <c r="M1165" cm="1">
        <f t="array" ref="M1165">_xlfn.IFS(
  TRIM(L1165)="positive", 3,
  TRIM(L1165)="neutral", 2,
  TRIM(L1165)="negative", 1
)</f>
        <v>1</v>
      </c>
      <c r="N1165" t="s">
        <v>43</v>
      </c>
      <c r="O1165" t="s">
        <v>1591</v>
      </c>
      <c r="P1165" t="s">
        <v>20</v>
      </c>
    </row>
    <row r="1166" spans="1:16" x14ac:dyDescent="0.3">
      <c r="A1166">
        <v>2165</v>
      </c>
      <c r="B1166" t="s">
        <v>1264</v>
      </c>
      <c r="C1166" s="1">
        <v>45170.519444444442</v>
      </c>
      <c r="D1166" t="s">
        <v>37</v>
      </c>
      <c r="E1166" t="str">
        <f t="shared" si="18"/>
        <v>Backlog</v>
      </c>
      <c r="F1166" t="s">
        <v>238</v>
      </c>
      <c r="G1166" t="s">
        <v>34</v>
      </c>
      <c r="H1166" t="s">
        <v>1586</v>
      </c>
      <c r="I1166" t="str">
        <f>IF(Table2_1[[#This Row],[Order Status]]="Completed", IF(Table2_1[[#This Row],[Delays (min)]]&gt;10,"Delayed", "On Time"), IF(Table2_1[[#This Row],[Order Status]]="In Progress", IF(Table2_1[[#This Row],[Delays (min)]]&gt;10,"Delayed","In Progress"),""))</f>
        <v>Delayed</v>
      </c>
      <c r="J1166">
        <v>228</v>
      </c>
      <c r="K1166">
        <v>20</v>
      </c>
      <c r="L1166" t="s">
        <v>28</v>
      </c>
      <c r="M1166" cm="1">
        <f t="array" ref="M1166">_xlfn.IFS(
  TRIM(L1166)="positive", 3,
  TRIM(L1166)="neutral", 2,
  TRIM(L1166)="negative", 1
)</f>
        <v>1</v>
      </c>
      <c r="N1166" t="s">
        <v>39</v>
      </c>
      <c r="O1166" t="s">
        <v>48</v>
      </c>
      <c r="P1166" t="s">
        <v>40</v>
      </c>
    </row>
    <row r="1167" spans="1:16" x14ac:dyDescent="0.3">
      <c r="A1167">
        <v>2166</v>
      </c>
      <c r="B1167" t="s">
        <v>1265</v>
      </c>
      <c r="C1167" s="1">
        <v>45177.522222222222</v>
      </c>
      <c r="D1167" t="s">
        <v>14</v>
      </c>
      <c r="E1167" t="str">
        <f t="shared" si="18"/>
        <v>Not Backlog</v>
      </c>
      <c r="F1167" t="s">
        <v>199</v>
      </c>
      <c r="G1167" t="s">
        <v>34</v>
      </c>
      <c r="H1167" t="s">
        <v>1586</v>
      </c>
      <c r="I1167" t="str">
        <f>IF(Table2_1[[#This Row],[Order Status]]="Completed", IF(Table2_1[[#This Row],[Delays (min)]]&gt;10,"Delayed", "On Time"), IF(Table2_1[[#This Row],[Order Status]]="In Progress", IF(Table2_1[[#This Row],[Delays (min)]]&gt;10,"Delayed","In Progress"),""))</f>
        <v>On Time</v>
      </c>
      <c r="J1167">
        <v>212</v>
      </c>
      <c r="K1167">
        <v>9</v>
      </c>
      <c r="L1167" t="s">
        <v>17</v>
      </c>
      <c r="M1167" cm="1">
        <f t="array" ref="M1167">_xlfn.IFS(
  TRIM(L1167)="positive", 3,
  TRIM(L1167)="neutral", 2,
  TRIM(L1167)="negative", 1
)</f>
        <v>2</v>
      </c>
      <c r="N1167" t="s">
        <v>18</v>
      </c>
      <c r="O1167" t="s">
        <v>48</v>
      </c>
      <c r="P1167" t="s">
        <v>40</v>
      </c>
    </row>
    <row r="1168" spans="1:16" x14ac:dyDescent="0.3">
      <c r="A1168">
        <v>2167</v>
      </c>
      <c r="B1168" t="s">
        <v>1266</v>
      </c>
      <c r="C1168" s="1">
        <v>45175.693055555559</v>
      </c>
      <c r="D1168" t="s">
        <v>37</v>
      </c>
      <c r="E1168" t="str">
        <f t="shared" si="18"/>
        <v>Backlog</v>
      </c>
      <c r="F1168" t="s">
        <v>256</v>
      </c>
      <c r="G1168" t="s">
        <v>27</v>
      </c>
      <c r="H1168" t="s">
        <v>1588</v>
      </c>
      <c r="I1168" t="str">
        <f>IF(Table2_1[[#This Row],[Order Status]]="Completed", IF(Table2_1[[#This Row],[Delays (min)]]&gt;10,"Delayed", "On Time"), IF(Table2_1[[#This Row],[Order Status]]="In Progress", IF(Table2_1[[#This Row],[Delays (min)]]&gt;10,"Delayed","In Progress"),""))</f>
        <v>Delayed</v>
      </c>
      <c r="J1168">
        <v>169</v>
      </c>
      <c r="K1168">
        <v>24</v>
      </c>
      <c r="L1168" t="s">
        <v>17</v>
      </c>
      <c r="M1168" cm="1">
        <f t="array" ref="M1168">_xlfn.IFS(
  TRIM(L1168)="positive", 3,
  TRIM(L1168)="neutral", 2,
  TRIM(L1168)="negative", 1
)</f>
        <v>2</v>
      </c>
      <c r="N1168" t="s">
        <v>43</v>
      </c>
      <c r="O1168" t="s">
        <v>48</v>
      </c>
      <c r="P1168" t="s">
        <v>20</v>
      </c>
    </row>
    <row r="1169" spans="1:16" x14ac:dyDescent="0.3">
      <c r="A1169">
        <v>2168</v>
      </c>
      <c r="B1169" t="s">
        <v>1267</v>
      </c>
      <c r="C1169" s="1">
        <v>45177.345138888886</v>
      </c>
      <c r="D1169" t="s">
        <v>14</v>
      </c>
      <c r="E1169" t="str">
        <f t="shared" si="18"/>
        <v>Not Backlog</v>
      </c>
      <c r="F1169" t="s">
        <v>369</v>
      </c>
      <c r="G1169" t="s">
        <v>16</v>
      </c>
      <c r="H1169" t="s">
        <v>1589</v>
      </c>
      <c r="I1169" t="str">
        <f>IF(Table2_1[[#This Row],[Order Status]]="Completed", IF(Table2_1[[#This Row],[Delays (min)]]&gt;10,"Delayed", "On Time"), IF(Table2_1[[#This Row],[Order Status]]="In Progress", IF(Table2_1[[#This Row],[Delays (min)]]&gt;10,"Delayed","In Progress"),""))</f>
        <v>Delayed</v>
      </c>
      <c r="J1169">
        <v>138</v>
      </c>
      <c r="K1169">
        <v>19</v>
      </c>
      <c r="L1169" t="s">
        <v>17</v>
      </c>
      <c r="M1169" cm="1">
        <f t="array" ref="M1169">_xlfn.IFS(
  TRIM(L1169)="positive", 3,
  TRIM(L1169)="neutral", 2,
  TRIM(L1169)="negative", 1
)</f>
        <v>2</v>
      </c>
      <c r="N1169" t="s">
        <v>24</v>
      </c>
      <c r="O1169" t="s">
        <v>1591</v>
      </c>
      <c r="P1169" t="s">
        <v>20</v>
      </c>
    </row>
    <row r="1170" spans="1:16" x14ac:dyDescent="0.3">
      <c r="A1170">
        <v>2169</v>
      </c>
      <c r="B1170" t="s">
        <v>1268</v>
      </c>
      <c r="C1170" s="1">
        <v>45172.368750000001</v>
      </c>
      <c r="D1170" t="s">
        <v>14</v>
      </c>
      <c r="E1170" t="str">
        <f t="shared" si="18"/>
        <v>Not Backlog</v>
      </c>
      <c r="F1170" t="s">
        <v>299</v>
      </c>
      <c r="G1170" t="s">
        <v>16</v>
      </c>
      <c r="H1170" t="s">
        <v>1586</v>
      </c>
      <c r="I1170" t="str">
        <f>IF(Table2_1[[#This Row],[Order Status]]="Completed", IF(Table2_1[[#This Row],[Delays (min)]]&gt;10,"Delayed", "On Time"), IF(Table2_1[[#This Row],[Order Status]]="In Progress", IF(Table2_1[[#This Row],[Delays (min)]]&gt;10,"Delayed","In Progress"),""))</f>
        <v>Delayed</v>
      </c>
      <c r="J1170">
        <v>99</v>
      </c>
      <c r="K1170">
        <v>13</v>
      </c>
      <c r="L1170" t="s">
        <v>28</v>
      </c>
      <c r="M1170" cm="1">
        <f t="array" ref="M1170">_xlfn.IFS(
  TRIM(L1170)="positive", 3,
  TRIM(L1170)="neutral", 2,
  TRIM(L1170)="negative", 1
)</f>
        <v>1</v>
      </c>
      <c r="N1170" t="s">
        <v>31</v>
      </c>
      <c r="O1170" t="s">
        <v>1591</v>
      </c>
      <c r="P1170" t="s">
        <v>40</v>
      </c>
    </row>
    <row r="1171" spans="1:16" x14ac:dyDescent="0.3">
      <c r="A1171">
        <v>2170</v>
      </c>
      <c r="B1171" t="s">
        <v>1269</v>
      </c>
      <c r="C1171" s="1">
        <v>45175.371527777781</v>
      </c>
      <c r="D1171" t="s">
        <v>14</v>
      </c>
      <c r="E1171" t="str">
        <f t="shared" si="18"/>
        <v>Not Backlog</v>
      </c>
      <c r="F1171" t="s">
        <v>223</v>
      </c>
      <c r="G1171" t="s">
        <v>16</v>
      </c>
      <c r="H1171" t="s">
        <v>1587</v>
      </c>
      <c r="I1171" t="str">
        <f>IF(Table2_1[[#This Row],[Order Status]]="Completed", IF(Table2_1[[#This Row],[Delays (min)]]&gt;10,"Delayed", "On Time"), IF(Table2_1[[#This Row],[Order Status]]="In Progress", IF(Table2_1[[#This Row],[Delays (min)]]&gt;10,"Delayed","In Progress"),""))</f>
        <v>Delayed</v>
      </c>
      <c r="J1171">
        <v>164</v>
      </c>
      <c r="K1171">
        <v>27</v>
      </c>
      <c r="L1171" t="s">
        <v>28</v>
      </c>
      <c r="M1171" cm="1">
        <f t="array" ref="M1171">_xlfn.IFS(
  TRIM(L1171)="positive", 3,
  TRIM(L1171)="neutral", 2,
  TRIM(L1171)="negative", 1
)</f>
        <v>1</v>
      </c>
      <c r="N1171" t="s">
        <v>39</v>
      </c>
      <c r="O1171" t="s">
        <v>19</v>
      </c>
      <c r="P1171" t="s">
        <v>40</v>
      </c>
    </row>
    <row r="1172" spans="1:16" x14ac:dyDescent="0.3">
      <c r="A1172">
        <v>2171</v>
      </c>
      <c r="B1172" t="s">
        <v>1270</v>
      </c>
      <c r="C1172" s="1">
        <v>45175.617361111108</v>
      </c>
      <c r="D1172" t="s">
        <v>14</v>
      </c>
      <c r="E1172" t="str">
        <f t="shared" si="18"/>
        <v>Not Backlog</v>
      </c>
      <c r="F1172" t="s">
        <v>144</v>
      </c>
      <c r="G1172" t="s">
        <v>27</v>
      </c>
      <c r="H1172" t="s">
        <v>1590</v>
      </c>
      <c r="I1172" t="str">
        <f>IF(Table2_1[[#This Row],[Order Status]]="Completed", IF(Table2_1[[#This Row],[Delays (min)]]&gt;10,"Delayed", "On Time"), IF(Table2_1[[#This Row],[Order Status]]="In Progress", IF(Table2_1[[#This Row],[Delays (min)]]&gt;10,"Delayed","In Progress"),""))</f>
        <v>Delayed</v>
      </c>
      <c r="J1172">
        <v>82</v>
      </c>
      <c r="K1172">
        <v>13</v>
      </c>
      <c r="L1172" t="s">
        <v>17</v>
      </c>
      <c r="M1172" cm="1">
        <f t="array" ref="M1172">_xlfn.IFS(
  TRIM(L1172)="positive", 3,
  TRIM(L1172)="neutral", 2,
  TRIM(L1172)="negative", 1
)</f>
        <v>2</v>
      </c>
      <c r="N1172" t="s">
        <v>43</v>
      </c>
      <c r="O1172" t="s">
        <v>1591</v>
      </c>
      <c r="P1172" t="s">
        <v>40</v>
      </c>
    </row>
    <row r="1173" spans="1:16" x14ac:dyDescent="0.3">
      <c r="A1173">
        <v>2172</v>
      </c>
      <c r="B1173" t="s">
        <v>1271</v>
      </c>
      <c r="C1173" s="1">
        <v>45175.402083333334</v>
      </c>
      <c r="D1173" t="s">
        <v>14</v>
      </c>
      <c r="E1173" t="str">
        <f t="shared" si="18"/>
        <v>Not Backlog</v>
      </c>
      <c r="F1173" t="s">
        <v>33</v>
      </c>
      <c r="G1173" t="s">
        <v>16</v>
      </c>
      <c r="H1173" t="s">
        <v>1589</v>
      </c>
      <c r="I1173" t="str">
        <f>IF(Table2_1[[#This Row],[Order Status]]="Completed", IF(Table2_1[[#This Row],[Delays (min)]]&gt;10,"Delayed", "On Time"), IF(Table2_1[[#This Row],[Order Status]]="In Progress", IF(Table2_1[[#This Row],[Delays (min)]]&gt;10,"Delayed","In Progress"),""))</f>
        <v>On Time</v>
      </c>
      <c r="J1173">
        <v>164</v>
      </c>
      <c r="K1173">
        <v>6</v>
      </c>
      <c r="L1173" t="s">
        <v>17</v>
      </c>
      <c r="M1173" cm="1">
        <f t="array" ref="M1173">_xlfn.IFS(
  TRIM(L1173)="positive", 3,
  TRIM(L1173)="neutral", 2,
  TRIM(L1173)="negative", 1
)</f>
        <v>2</v>
      </c>
      <c r="N1173" t="s">
        <v>43</v>
      </c>
      <c r="O1173" t="s">
        <v>19</v>
      </c>
      <c r="P1173" t="s">
        <v>20</v>
      </c>
    </row>
    <row r="1174" spans="1:16" x14ac:dyDescent="0.3">
      <c r="A1174">
        <v>2173</v>
      </c>
      <c r="B1174" t="s">
        <v>1272</v>
      </c>
      <c r="C1174" s="1">
        <v>45177.493055555555</v>
      </c>
      <c r="D1174" t="s">
        <v>14</v>
      </c>
      <c r="E1174" t="str">
        <f t="shared" si="18"/>
        <v>Not Backlog</v>
      </c>
      <c r="F1174" t="s">
        <v>195</v>
      </c>
      <c r="G1174" t="s">
        <v>34</v>
      </c>
      <c r="H1174" t="s">
        <v>1586</v>
      </c>
      <c r="I1174" t="str">
        <f>IF(Table2_1[[#This Row],[Order Status]]="Completed", IF(Table2_1[[#This Row],[Delays (min)]]&gt;10,"Delayed", "On Time"), IF(Table2_1[[#This Row],[Order Status]]="In Progress", IF(Table2_1[[#This Row],[Delays (min)]]&gt;10,"Delayed","In Progress"),""))</f>
        <v>Delayed</v>
      </c>
      <c r="J1174">
        <v>208</v>
      </c>
      <c r="K1174">
        <v>25</v>
      </c>
      <c r="L1174" t="s">
        <v>17</v>
      </c>
      <c r="M1174" cm="1">
        <f t="array" ref="M1174">_xlfn.IFS(
  TRIM(L1174)="positive", 3,
  TRIM(L1174)="neutral", 2,
  TRIM(L1174)="negative", 1
)</f>
        <v>2</v>
      </c>
      <c r="N1174" t="s">
        <v>18</v>
      </c>
      <c r="O1174" t="s">
        <v>48</v>
      </c>
      <c r="P1174" t="s">
        <v>40</v>
      </c>
    </row>
    <row r="1175" spans="1:16" x14ac:dyDescent="0.3">
      <c r="A1175">
        <v>2174</v>
      </c>
      <c r="B1175" t="s">
        <v>1273</v>
      </c>
      <c r="C1175" s="1">
        <v>45172.636111111111</v>
      </c>
      <c r="D1175" t="s">
        <v>37</v>
      </c>
      <c r="E1175" t="str">
        <f t="shared" si="18"/>
        <v>Backlog</v>
      </c>
      <c r="F1175" t="s">
        <v>159</v>
      </c>
      <c r="G1175" t="s">
        <v>16</v>
      </c>
      <c r="H1175" t="s">
        <v>1589</v>
      </c>
      <c r="I1175" t="str">
        <f>IF(Table2_1[[#This Row],[Order Status]]="Completed", IF(Table2_1[[#This Row],[Delays (min)]]&gt;10,"Delayed", "On Time"), IF(Table2_1[[#This Row],[Order Status]]="In Progress", IF(Table2_1[[#This Row],[Delays (min)]]&gt;10,"Delayed","In Progress"),""))</f>
        <v>Delayed</v>
      </c>
      <c r="J1175">
        <v>89</v>
      </c>
      <c r="K1175">
        <v>18</v>
      </c>
      <c r="L1175" t="s">
        <v>28</v>
      </c>
      <c r="M1175" cm="1">
        <f t="array" ref="M1175">_xlfn.IFS(
  TRIM(L1175)="positive", 3,
  TRIM(L1175)="neutral", 2,
  TRIM(L1175)="negative", 1
)</f>
        <v>1</v>
      </c>
      <c r="N1175" t="s">
        <v>18</v>
      </c>
      <c r="O1175" t="s">
        <v>19</v>
      </c>
      <c r="P1175" t="s">
        <v>35</v>
      </c>
    </row>
    <row r="1176" spans="1:16" x14ac:dyDescent="0.3">
      <c r="A1176">
        <v>2175</v>
      </c>
      <c r="B1176" t="s">
        <v>1274</v>
      </c>
      <c r="C1176" s="1">
        <v>45173.602083333331</v>
      </c>
      <c r="D1176" t="s">
        <v>14</v>
      </c>
      <c r="E1176" t="str">
        <f t="shared" si="18"/>
        <v>Not Backlog</v>
      </c>
      <c r="F1176" t="s">
        <v>92</v>
      </c>
      <c r="G1176" t="s">
        <v>34</v>
      </c>
      <c r="H1176" t="s">
        <v>1586</v>
      </c>
      <c r="I1176" t="str">
        <f>IF(Table2_1[[#This Row],[Order Status]]="Completed", IF(Table2_1[[#This Row],[Delays (min)]]&gt;10,"Delayed", "On Time"), IF(Table2_1[[#This Row],[Order Status]]="In Progress", IF(Table2_1[[#This Row],[Delays (min)]]&gt;10,"Delayed","In Progress"),""))</f>
        <v>Delayed</v>
      </c>
      <c r="J1176">
        <v>110</v>
      </c>
      <c r="K1176">
        <v>19</v>
      </c>
      <c r="L1176" t="s">
        <v>28</v>
      </c>
      <c r="M1176" cm="1">
        <f t="array" ref="M1176">_xlfn.IFS(
  TRIM(L1176)="positive", 3,
  TRIM(L1176)="neutral", 2,
  TRIM(L1176)="negative", 1
)</f>
        <v>1</v>
      </c>
      <c r="N1176" t="s">
        <v>39</v>
      </c>
      <c r="O1176" t="s">
        <v>48</v>
      </c>
      <c r="P1176" t="s">
        <v>40</v>
      </c>
    </row>
    <row r="1177" spans="1:16" x14ac:dyDescent="0.3">
      <c r="A1177">
        <v>2176</v>
      </c>
      <c r="B1177" t="s">
        <v>1275</v>
      </c>
      <c r="C1177" s="1">
        <v>45175.455555555556</v>
      </c>
      <c r="D1177" t="s">
        <v>37</v>
      </c>
      <c r="E1177" t="str">
        <f t="shared" si="18"/>
        <v>Backlog</v>
      </c>
      <c r="F1177" t="s">
        <v>235</v>
      </c>
      <c r="G1177" t="s">
        <v>16</v>
      </c>
      <c r="H1177" t="s">
        <v>1588</v>
      </c>
      <c r="I1177" t="str">
        <f>IF(Table2_1[[#This Row],[Order Status]]="Completed", IF(Table2_1[[#This Row],[Delays (min)]]&gt;10,"Delayed", "On Time"), IF(Table2_1[[#This Row],[Order Status]]="In Progress", IF(Table2_1[[#This Row],[Delays (min)]]&gt;10,"Delayed","In Progress"),""))</f>
        <v>Delayed</v>
      </c>
      <c r="J1177">
        <v>105</v>
      </c>
      <c r="K1177">
        <v>29</v>
      </c>
      <c r="L1177" t="s">
        <v>28</v>
      </c>
      <c r="M1177" cm="1">
        <f t="array" ref="M1177">_xlfn.IFS(
  TRIM(L1177)="positive", 3,
  TRIM(L1177)="neutral", 2,
  TRIM(L1177)="negative", 1
)</f>
        <v>1</v>
      </c>
      <c r="N1177" t="s">
        <v>39</v>
      </c>
      <c r="O1177" t="s">
        <v>48</v>
      </c>
      <c r="P1177" t="s">
        <v>35</v>
      </c>
    </row>
    <row r="1178" spans="1:16" x14ac:dyDescent="0.3">
      <c r="A1178">
        <v>2177</v>
      </c>
      <c r="B1178" t="s">
        <v>1276</v>
      </c>
      <c r="C1178" s="1">
        <v>45174.593055555553</v>
      </c>
      <c r="D1178" t="s">
        <v>14</v>
      </c>
      <c r="E1178" t="str">
        <f t="shared" si="18"/>
        <v>Not Backlog</v>
      </c>
      <c r="F1178" t="s">
        <v>68</v>
      </c>
      <c r="G1178" t="s">
        <v>16</v>
      </c>
      <c r="H1178" t="s">
        <v>1590</v>
      </c>
      <c r="I1178" t="str">
        <f>IF(Table2_1[[#This Row],[Order Status]]="Completed", IF(Table2_1[[#This Row],[Delays (min)]]&gt;10,"Delayed", "On Time"), IF(Table2_1[[#This Row],[Order Status]]="In Progress", IF(Table2_1[[#This Row],[Delays (min)]]&gt;10,"Delayed","In Progress"),""))</f>
        <v>Delayed</v>
      </c>
      <c r="J1178">
        <v>107</v>
      </c>
      <c r="K1178">
        <v>28</v>
      </c>
      <c r="L1178" t="s">
        <v>17</v>
      </c>
      <c r="M1178" cm="1">
        <f t="array" ref="M1178">_xlfn.IFS(
  TRIM(L1178)="positive", 3,
  TRIM(L1178)="neutral", 2,
  TRIM(L1178)="negative", 1
)</f>
        <v>2</v>
      </c>
      <c r="N1178" t="s">
        <v>31</v>
      </c>
      <c r="O1178" t="s">
        <v>19</v>
      </c>
      <c r="P1178" t="s">
        <v>20</v>
      </c>
    </row>
    <row r="1179" spans="1:16" x14ac:dyDescent="0.3">
      <c r="A1179">
        <v>2178</v>
      </c>
      <c r="B1179" t="s">
        <v>1277</v>
      </c>
      <c r="C1179" s="1">
        <v>45177.436111111114</v>
      </c>
      <c r="D1179" t="s">
        <v>37</v>
      </c>
      <c r="E1179" t="str">
        <f t="shared" si="18"/>
        <v>Backlog</v>
      </c>
      <c r="F1179" t="s">
        <v>350</v>
      </c>
      <c r="G1179" t="s">
        <v>27</v>
      </c>
      <c r="H1179" t="s">
        <v>1590</v>
      </c>
      <c r="I1179" t="str">
        <f>IF(Table2_1[[#This Row],[Order Status]]="Completed", IF(Table2_1[[#This Row],[Delays (min)]]&gt;10,"Delayed", "On Time"), IF(Table2_1[[#This Row],[Order Status]]="In Progress", IF(Table2_1[[#This Row],[Delays (min)]]&gt;10,"Delayed","In Progress"),""))</f>
        <v>Delayed</v>
      </c>
      <c r="J1179">
        <v>114</v>
      </c>
      <c r="K1179">
        <v>23</v>
      </c>
      <c r="L1179" t="s">
        <v>28</v>
      </c>
      <c r="M1179" cm="1">
        <f t="array" ref="M1179">_xlfn.IFS(
  TRIM(L1179)="positive", 3,
  TRIM(L1179)="neutral", 2,
  TRIM(L1179)="negative", 1
)</f>
        <v>1</v>
      </c>
      <c r="N1179" t="s">
        <v>18</v>
      </c>
      <c r="O1179" t="s">
        <v>48</v>
      </c>
      <c r="P1179" t="s">
        <v>40</v>
      </c>
    </row>
    <row r="1180" spans="1:16" x14ac:dyDescent="0.3">
      <c r="A1180">
        <v>2179</v>
      </c>
      <c r="B1180" t="s">
        <v>1278</v>
      </c>
      <c r="C1180" s="1">
        <v>45172.638888888891</v>
      </c>
      <c r="D1180" t="s">
        <v>14</v>
      </c>
      <c r="E1180" t="str">
        <f t="shared" si="18"/>
        <v>Not Backlog</v>
      </c>
      <c r="F1180" t="s">
        <v>123</v>
      </c>
      <c r="G1180" t="s">
        <v>16</v>
      </c>
      <c r="H1180" t="s">
        <v>1587</v>
      </c>
      <c r="I1180" t="str">
        <f>IF(Table2_1[[#This Row],[Order Status]]="Completed", IF(Table2_1[[#This Row],[Delays (min)]]&gt;10,"Delayed", "On Time"), IF(Table2_1[[#This Row],[Order Status]]="In Progress", IF(Table2_1[[#This Row],[Delays (min)]]&gt;10,"Delayed","In Progress"),""))</f>
        <v>On Time</v>
      </c>
      <c r="J1180">
        <v>194</v>
      </c>
      <c r="K1180">
        <v>6</v>
      </c>
      <c r="L1180" t="s">
        <v>28</v>
      </c>
      <c r="M1180" cm="1">
        <f t="array" ref="M1180">_xlfn.IFS(
  TRIM(L1180)="positive", 3,
  TRIM(L1180)="neutral", 2,
  TRIM(L1180)="negative", 1
)</f>
        <v>1</v>
      </c>
      <c r="N1180" t="s">
        <v>31</v>
      </c>
      <c r="O1180" t="s">
        <v>1591</v>
      </c>
      <c r="P1180" t="s">
        <v>35</v>
      </c>
    </row>
    <row r="1181" spans="1:16" x14ac:dyDescent="0.3">
      <c r="A1181">
        <v>2180</v>
      </c>
      <c r="B1181" t="s">
        <v>1279</v>
      </c>
      <c r="C1181" s="1">
        <v>45175.456944444442</v>
      </c>
      <c r="D1181" t="s">
        <v>37</v>
      </c>
      <c r="E1181" t="str">
        <f t="shared" si="18"/>
        <v>Backlog</v>
      </c>
      <c r="F1181" t="s">
        <v>238</v>
      </c>
      <c r="G1181" t="s">
        <v>16</v>
      </c>
      <c r="H1181" t="s">
        <v>1589</v>
      </c>
      <c r="I1181" t="str">
        <f>IF(Table2_1[[#This Row],[Order Status]]="Completed", IF(Table2_1[[#This Row],[Delays (min)]]&gt;10,"Delayed", "On Time"), IF(Table2_1[[#This Row],[Order Status]]="In Progress", IF(Table2_1[[#This Row],[Delays (min)]]&gt;10,"Delayed","In Progress"),""))</f>
        <v>Delayed</v>
      </c>
      <c r="J1181">
        <v>105</v>
      </c>
      <c r="K1181">
        <v>13</v>
      </c>
      <c r="L1181" t="s">
        <v>28</v>
      </c>
      <c r="M1181" cm="1">
        <f t="array" ref="M1181">_xlfn.IFS(
  TRIM(L1181)="positive", 3,
  TRIM(L1181)="neutral", 2,
  TRIM(L1181)="negative", 1
)</f>
        <v>1</v>
      </c>
      <c r="N1181" t="s">
        <v>18</v>
      </c>
      <c r="O1181" t="s">
        <v>19</v>
      </c>
      <c r="P1181" t="s">
        <v>20</v>
      </c>
    </row>
    <row r="1182" spans="1:16" x14ac:dyDescent="0.3">
      <c r="A1182">
        <v>2181</v>
      </c>
      <c r="B1182" t="s">
        <v>1280</v>
      </c>
      <c r="C1182" s="1">
        <v>45176.417361111111</v>
      </c>
      <c r="D1182" t="s">
        <v>14</v>
      </c>
      <c r="E1182" t="str">
        <f t="shared" si="18"/>
        <v>Not Backlog</v>
      </c>
      <c r="F1182" t="s">
        <v>110</v>
      </c>
      <c r="G1182" t="s">
        <v>16</v>
      </c>
      <c r="H1182" t="s">
        <v>1590</v>
      </c>
      <c r="I1182" t="str">
        <f>IF(Table2_1[[#This Row],[Order Status]]="Completed", IF(Table2_1[[#This Row],[Delays (min)]]&gt;10,"Delayed", "On Time"), IF(Table2_1[[#This Row],[Order Status]]="In Progress", IF(Table2_1[[#This Row],[Delays (min)]]&gt;10,"Delayed","In Progress"),""))</f>
        <v>Delayed</v>
      </c>
      <c r="J1182">
        <v>89</v>
      </c>
      <c r="K1182">
        <v>28</v>
      </c>
      <c r="L1182" t="s">
        <v>28</v>
      </c>
      <c r="M1182" cm="1">
        <f t="array" ref="M1182">_xlfn.IFS(
  TRIM(L1182)="positive", 3,
  TRIM(L1182)="neutral", 2,
  TRIM(L1182)="negative", 1
)</f>
        <v>1</v>
      </c>
      <c r="N1182" t="s">
        <v>18</v>
      </c>
      <c r="O1182" t="s">
        <v>1591</v>
      </c>
      <c r="P1182" t="s">
        <v>35</v>
      </c>
    </row>
    <row r="1183" spans="1:16" x14ac:dyDescent="0.3">
      <c r="A1183">
        <v>2182</v>
      </c>
      <c r="B1183" t="s">
        <v>1281</v>
      </c>
      <c r="C1183" s="1">
        <v>45176.413888888892</v>
      </c>
      <c r="D1183" t="s">
        <v>37</v>
      </c>
      <c r="E1183" t="str">
        <f t="shared" si="18"/>
        <v>Backlog</v>
      </c>
      <c r="F1183" t="s">
        <v>98</v>
      </c>
      <c r="G1183" t="s">
        <v>16</v>
      </c>
      <c r="H1183" t="s">
        <v>1586</v>
      </c>
      <c r="I1183" t="str">
        <f>IF(Table2_1[[#This Row],[Order Status]]="Completed", IF(Table2_1[[#This Row],[Delays (min)]]&gt;10,"Delayed", "On Time"), IF(Table2_1[[#This Row],[Order Status]]="In Progress", IF(Table2_1[[#This Row],[Delays (min)]]&gt;10,"Delayed","In Progress"),""))</f>
        <v>Delayed</v>
      </c>
      <c r="J1183">
        <v>173</v>
      </c>
      <c r="K1183">
        <v>28</v>
      </c>
      <c r="L1183" t="s">
        <v>17</v>
      </c>
      <c r="M1183" cm="1">
        <f t="array" ref="M1183">_xlfn.IFS(
  TRIM(L1183)="positive", 3,
  TRIM(L1183)="neutral", 2,
  TRIM(L1183)="negative", 1
)</f>
        <v>2</v>
      </c>
      <c r="N1183" t="s">
        <v>39</v>
      </c>
      <c r="O1183" t="s">
        <v>48</v>
      </c>
      <c r="P1183" t="s">
        <v>35</v>
      </c>
    </row>
    <row r="1184" spans="1:16" x14ac:dyDescent="0.3">
      <c r="A1184">
        <v>2183</v>
      </c>
      <c r="B1184" t="s">
        <v>1282</v>
      </c>
      <c r="C1184" s="1">
        <v>45171.56527777778</v>
      </c>
      <c r="D1184" t="s">
        <v>14</v>
      </c>
      <c r="E1184" t="str">
        <f t="shared" si="18"/>
        <v>Not Backlog</v>
      </c>
      <c r="F1184" t="s">
        <v>223</v>
      </c>
      <c r="G1184" t="s">
        <v>27</v>
      </c>
      <c r="H1184" t="s">
        <v>1586</v>
      </c>
      <c r="I1184" t="str">
        <f>IF(Table2_1[[#This Row],[Order Status]]="Completed", IF(Table2_1[[#This Row],[Delays (min)]]&gt;10,"Delayed", "On Time"), IF(Table2_1[[#This Row],[Order Status]]="In Progress", IF(Table2_1[[#This Row],[Delays (min)]]&gt;10,"Delayed","In Progress"),""))</f>
        <v>On Time</v>
      </c>
      <c r="J1184">
        <v>72</v>
      </c>
      <c r="K1184">
        <v>4</v>
      </c>
      <c r="L1184" t="s">
        <v>17</v>
      </c>
      <c r="M1184" cm="1">
        <f t="array" ref="M1184">_xlfn.IFS(
  TRIM(L1184)="positive", 3,
  TRIM(L1184)="neutral", 2,
  TRIM(L1184)="negative", 1
)</f>
        <v>2</v>
      </c>
      <c r="N1184" t="s">
        <v>18</v>
      </c>
      <c r="O1184" t="s">
        <v>48</v>
      </c>
      <c r="P1184" t="s">
        <v>35</v>
      </c>
    </row>
    <row r="1185" spans="1:16" x14ac:dyDescent="0.3">
      <c r="A1185">
        <v>2184</v>
      </c>
      <c r="B1185" t="s">
        <v>1283</v>
      </c>
      <c r="C1185" s="1">
        <v>45172.45208333333</v>
      </c>
      <c r="D1185" t="s">
        <v>37</v>
      </c>
      <c r="E1185" t="str">
        <f t="shared" si="18"/>
        <v>Backlog</v>
      </c>
      <c r="F1185" t="s">
        <v>123</v>
      </c>
      <c r="G1185" t="s">
        <v>34</v>
      </c>
      <c r="H1185" t="s">
        <v>1588</v>
      </c>
      <c r="I1185" t="str">
        <f>IF(Table2_1[[#This Row],[Order Status]]="Completed", IF(Table2_1[[#This Row],[Delays (min)]]&gt;10,"Delayed", "On Time"), IF(Table2_1[[#This Row],[Order Status]]="In Progress", IF(Table2_1[[#This Row],[Delays (min)]]&gt;10,"Delayed","In Progress"),""))</f>
        <v>Delayed</v>
      </c>
      <c r="J1185">
        <v>205</v>
      </c>
      <c r="K1185">
        <v>20</v>
      </c>
      <c r="L1185" t="s">
        <v>23</v>
      </c>
      <c r="M1185" cm="1">
        <f t="array" ref="M1185">_xlfn.IFS(
  TRIM(L1185)="positive", 3,
  TRIM(L1185)="neutral", 2,
  TRIM(L1185)="negative", 1
)</f>
        <v>3</v>
      </c>
      <c r="N1185" t="s">
        <v>39</v>
      </c>
      <c r="O1185" t="s">
        <v>1591</v>
      </c>
      <c r="P1185" t="s">
        <v>40</v>
      </c>
    </row>
    <row r="1186" spans="1:16" x14ac:dyDescent="0.3">
      <c r="A1186">
        <v>2185</v>
      </c>
      <c r="B1186" t="s">
        <v>1284</v>
      </c>
      <c r="C1186" s="1">
        <v>45175.361805555556</v>
      </c>
      <c r="D1186" t="s">
        <v>37</v>
      </c>
      <c r="E1186" t="str">
        <f t="shared" si="18"/>
        <v>Backlog</v>
      </c>
      <c r="F1186" t="s">
        <v>54</v>
      </c>
      <c r="G1186" t="s">
        <v>27</v>
      </c>
      <c r="H1186" t="s">
        <v>1590</v>
      </c>
      <c r="I1186" t="str">
        <f>IF(Table2_1[[#This Row],[Order Status]]="Completed", IF(Table2_1[[#This Row],[Delays (min)]]&gt;10,"Delayed", "On Time"), IF(Table2_1[[#This Row],[Order Status]]="In Progress", IF(Table2_1[[#This Row],[Delays (min)]]&gt;10,"Delayed","In Progress"),""))</f>
        <v>Delayed</v>
      </c>
      <c r="J1186">
        <v>80</v>
      </c>
      <c r="K1186">
        <v>22</v>
      </c>
      <c r="L1186" t="s">
        <v>28</v>
      </c>
      <c r="M1186" cm="1">
        <f t="array" ref="M1186">_xlfn.IFS(
  TRIM(L1186)="positive", 3,
  TRIM(L1186)="neutral", 2,
  TRIM(L1186)="negative", 1
)</f>
        <v>1</v>
      </c>
      <c r="N1186" t="s">
        <v>31</v>
      </c>
      <c r="O1186" t="s">
        <v>1591</v>
      </c>
      <c r="P1186" t="s">
        <v>35</v>
      </c>
    </row>
    <row r="1187" spans="1:16" x14ac:dyDescent="0.3">
      <c r="A1187">
        <v>2186</v>
      </c>
      <c r="B1187" t="s">
        <v>1285</v>
      </c>
      <c r="C1187" s="1">
        <v>45174.42291666667</v>
      </c>
      <c r="D1187" t="s">
        <v>14</v>
      </c>
      <c r="E1187" t="str">
        <f t="shared" si="18"/>
        <v>Not Backlog</v>
      </c>
      <c r="F1187" t="s">
        <v>157</v>
      </c>
      <c r="G1187" t="s">
        <v>34</v>
      </c>
      <c r="H1187" t="s">
        <v>1590</v>
      </c>
      <c r="I1187" t="str">
        <f>IF(Table2_1[[#This Row],[Order Status]]="Completed", IF(Table2_1[[#This Row],[Delays (min)]]&gt;10,"Delayed", "On Time"), IF(Table2_1[[#This Row],[Order Status]]="In Progress", IF(Table2_1[[#This Row],[Delays (min)]]&gt;10,"Delayed","In Progress"),""))</f>
        <v>Delayed</v>
      </c>
      <c r="J1187">
        <v>105</v>
      </c>
      <c r="K1187">
        <v>14</v>
      </c>
      <c r="L1187" t="s">
        <v>23</v>
      </c>
      <c r="M1187" cm="1">
        <f t="array" ref="M1187">_xlfn.IFS(
  TRIM(L1187)="positive", 3,
  TRIM(L1187)="neutral", 2,
  TRIM(L1187)="negative", 1
)</f>
        <v>3</v>
      </c>
      <c r="N1187" t="s">
        <v>39</v>
      </c>
      <c r="O1187" t="s">
        <v>19</v>
      </c>
      <c r="P1187" t="s">
        <v>35</v>
      </c>
    </row>
    <row r="1188" spans="1:16" x14ac:dyDescent="0.3">
      <c r="A1188">
        <v>2187</v>
      </c>
      <c r="B1188" t="s">
        <v>1286</v>
      </c>
      <c r="C1188" s="1">
        <v>45175.37777777778</v>
      </c>
      <c r="D1188" t="s">
        <v>37</v>
      </c>
      <c r="E1188" t="str">
        <f t="shared" si="18"/>
        <v>Backlog</v>
      </c>
      <c r="F1188" t="s">
        <v>106</v>
      </c>
      <c r="G1188" t="s">
        <v>34</v>
      </c>
      <c r="H1188" t="s">
        <v>1588</v>
      </c>
      <c r="I1188" t="str">
        <f>IF(Table2_1[[#This Row],[Order Status]]="Completed", IF(Table2_1[[#This Row],[Delays (min)]]&gt;10,"Delayed", "On Time"), IF(Table2_1[[#This Row],[Order Status]]="In Progress", IF(Table2_1[[#This Row],[Delays (min)]]&gt;10,"Delayed","In Progress"),""))</f>
        <v>Delayed</v>
      </c>
      <c r="J1188">
        <v>134</v>
      </c>
      <c r="K1188">
        <v>28</v>
      </c>
      <c r="L1188" t="s">
        <v>17</v>
      </c>
      <c r="M1188" cm="1">
        <f t="array" ref="M1188">_xlfn.IFS(
  TRIM(L1188)="positive", 3,
  TRIM(L1188)="neutral", 2,
  TRIM(L1188)="negative", 1
)</f>
        <v>2</v>
      </c>
      <c r="N1188" t="s">
        <v>31</v>
      </c>
      <c r="O1188" t="s">
        <v>1591</v>
      </c>
      <c r="P1188" t="s">
        <v>35</v>
      </c>
    </row>
    <row r="1189" spans="1:16" x14ac:dyDescent="0.3">
      <c r="A1189">
        <v>2188</v>
      </c>
      <c r="B1189" t="s">
        <v>1287</v>
      </c>
      <c r="C1189" s="1">
        <v>45170.592361111114</v>
      </c>
      <c r="D1189" t="s">
        <v>14</v>
      </c>
      <c r="E1189" t="str">
        <f t="shared" si="18"/>
        <v>Not Backlog</v>
      </c>
      <c r="F1189" t="s">
        <v>276</v>
      </c>
      <c r="G1189" t="s">
        <v>34</v>
      </c>
      <c r="H1189" t="s">
        <v>1586</v>
      </c>
      <c r="I1189" t="str">
        <f>IF(Table2_1[[#This Row],[Order Status]]="Completed", IF(Table2_1[[#This Row],[Delays (min)]]&gt;10,"Delayed", "On Time"), IF(Table2_1[[#This Row],[Order Status]]="In Progress", IF(Table2_1[[#This Row],[Delays (min)]]&gt;10,"Delayed","In Progress"),""))</f>
        <v>Delayed</v>
      </c>
      <c r="J1189">
        <v>126</v>
      </c>
      <c r="K1189">
        <v>29</v>
      </c>
      <c r="L1189" t="s">
        <v>17</v>
      </c>
      <c r="M1189" cm="1">
        <f t="array" ref="M1189">_xlfn.IFS(
  TRIM(L1189)="positive", 3,
  TRIM(L1189)="neutral", 2,
  TRIM(L1189)="negative", 1
)</f>
        <v>2</v>
      </c>
      <c r="N1189" t="s">
        <v>31</v>
      </c>
      <c r="O1189" t="s">
        <v>19</v>
      </c>
      <c r="P1189" t="s">
        <v>35</v>
      </c>
    </row>
    <row r="1190" spans="1:16" x14ac:dyDescent="0.3">
      <c r="A1190">
        <v>2189</v>
      </c>
      <c r="B1190" t="s">
        <v>1288</v>
      </c>
      <c r="C1190" s="1">
        <v>45175.442361111112</v>
      </c>
      <c r="D1190" t="s">
        <v>14</v>
      </c>
      <c r="E1190" t="str">
        <f t="shared" si="18"/>
        <v>Not Backlog</v>
      </c>
      <c r="F1190" t="s">
        <v>38</v>
      </c>
      <c r="G1190" t="s">
        <v>16</v>
      </c>
      <c r="H1190" t="s">
        <v>1586</v>
      </c>
      <c r="I1190" t="str">
        <f>IF(Table2_1[[#This Row],[Order Status]]="Completed", IF(Table2_1[[#This Row],[Delays (min)]]&gt;10,"Delayed", "On Time"), IF(Table2_1[[#This Row],[Order Status]]="In Progress", IF(Table2_1[[#This Row],[Delays (min)]]&gt;10,"Delayed","In Progress"),""))</f>
        <v>On Time</v>
      </c>
      <c r="J1190">
        <v>98</v>
      </c>
      <c r="K1190">
        <v>10</v>
      </c>
      <c r="L1190" t="s">
        <v>23</v>
      </c>
      <c r="M1190" cm="1">
        <f t="array" ref="M1190">_xlfn.IFS(
  TRIM(L1190)="positive", 3,
  TRIM(L1190)="neutral", 2,
  TRIM(L1190)="negative", 1
)</f>
        <v>3</v>
      </c>
      <c r="N1190" t="s">
        <v>24</v>
      </c>
      <c r="O1190" t="s">
        <v>19</v>
      </c>
      <c r="P1190" t="s">
        <v>40</v>
      </c>
    </row>
    <row r="1191" spans="1:16" x14ac:dyDescent="0.3">
      <c r="A1191">
        <v>2190</v>
      </c>
      <c r="B1191" t="s">
        <v>1161</v>
      </c>
      <c r="C1191" s="1">
        <v>45176.574999999997</v>
      </c>
      <c r="D1191" t="s">
        <v>37</v>
      </c>
      <c r="E1191" t="str">
        <f t="shared" si="18"/>
        <v>Backlog</v>
      </c>
      <c r="F1191" t="s">
        <v>117</v>
      </c>
      <c r="G1191" t="s">
        <v>27</v>
      </c>
      <c r="H1191" t="s">
        <v>1590</v>
      </c>
      <c r="I1191" t="str">
        <f>IF(Table2_1[[#This Row],[Order Status]]="Completed", IF(Table2_1[[#This Row],[Delays (min)]]&gt;10,"Delayed", "On Time"), IF(Table2_1[[#This Row],[Order Status]]="In Progress", IF(Table2_1[[#This Row],[Delays (min)]]&gt;10,"Delayed","In Progress"),""))</f>
        <v>Delayed</v>
      </c>
      <c r="J1191">
        <v>166</v>
      </c>
      <c r="K1191">
        <v>17</v>
      </c>
      <c r="L1191" t="s">
        <v>28</v>
      </c>
      <c r="M1191" cm="1">
        <f t="array" ref="M1191">_xlfn.IFS(
  TRIM(L1191)="positive", 3,
  TRIM(L1191)="neutral", 2,
  TRIM(L1191)="negative", 1
)</f>
        <v>1</v>
      </c>
      <c r="N1191" t="s">
        <v>39</v>
      </c>
      <c r="O1191" t="s">
        <v>19</v>
      </c>
      <c r="P1191" t="s">
        <v>40</v>
      </c>
    </row>
    <row r="1192" spans="1:16" x14ac:dyDescent="0.3">
      <c r="A1192">
        <v>2191</v>
      </c>
      <c r="B1192" t="s">
        <v>1289</v>
      </c>
      <c r="C1192" s="1">
        <v>45173.477083333331</v>
      </c>
      <c r="D1192" t="s">
        <v>37</v>
      </c>
      <c r="E1192" t="str">
        <f t="shared" si="18"/>
        <v>Not Backlog</v>
      </c>
      <c r="F1192" t="s">
        <v>82</v>
      </c>
      <c r="G1192" t="s">
        <v>27</v>
      </c>
      <c r="H1192" t="s">
        <v>1587</v>
      </c>
      <c r="I1192" t="str">
        <f>IF(Table2_1[[#This Row],[Order Status]]="Completed", IF(Table2_1[[#This Row],[Delays (min)]]&gt;10,"Delayed", "On Time"), IF(Table2_1[[#This Row],[Order Status]]="In Progress", IF(Table2_1[[#This Row],[Delays (min)]]&gt;10,"Delayed","In Progress"),""))</f>
        <v>In Progress</v>
      </c>
      <c r="J1192">
        <v>162</v>
      </c>
      <c r="K1192">
        <v>0</v>
      </c>
      <c r="L1192" t="s">
        <v>23</v>
      </c>
      <c r="M1192" cm="1">
        <f t="array" ref="M1192">_xlfn.IFS(
  TRIM(L1192)="positive", 3,
  TRIM(L1192)="neutral", 2,
  TRIM(L1192)="negative", 1
)</f>
        <v>3</v>
      </c>
      <c r="N1192" t="s">
        <v>31</v>
      </c>
      <c r="O1192" t="s">
        <v>1591</v>
      </c>
      <c r="P1192" t="s">
        <v>20</v>
      </c>
    </row>
    <row r="1193" spans="1:16" x14ac:dyDescent="0.3">
      <c r="A1193">
        <v>2192</v>
      </c>
      <c r="B1193" t="s">
        <v>1290</v>
      </c>
      <c r="C1193" s="1">
        <v>45172.654166666667</v>
      </c>
      <c r="D1193" t="s">
        <v>37</v>
      </c>
      <c r="E1193" t="str">
        <f t="shared" si="18"/>
        <v>Backlog</v>
      </c>
      <c r="F1193" t="s">
        <v>52</v>
      </c>
      <c r="G1193" t="s">
        <v>16</v>
      </c>
      <c r="H1193" t="s">
        <v>1588</v>
      </c>
      <c r="I1193" t="str">
        <f>IF(Table2_1[[#This Row],[Order Status]]="Completed", IF(Table2_1[[#This Row],[Delays (min)]]&gt;10,"Delayed", "On Time"), IF(Table2_1[[#This Row],[Order Status]]="In Progress", IF(Table2_1[[#This Row],[Delays (min)]]&gt;10,"Delayed","In Progress"),""))</f>
        <v>Delayed</v>
      </c>
      <c r="J1193">
        <v>174</v>
      </c>
      <c r="K1193">
        <v>22</v>
      </c>
      <c r="L1193" t="s">
        <v>23</v>
      </c>
      <c r="M1193" cm="1">
        <f t="array" ref="M1193">_xlfn.IFS(
  TRIM(L1193)="positive", 3,
  TRIM(L1193)="neutral", 2,
  TRIM(L1193)="negative", 1
)</f>
        <v>3</v>
      </c>
      <c r="N1193" t="s">
        <v>24</v>
      </c>
      <c r="O1193" t="s">
        <v>19</v>
      </c>
      <c r="P1193" t="s">
        <v>40</v>
      </c>
    </row>
    <row r="1194" spans="1:16" x14ac:dyDescent="0.3">
      <c r="A1194">
        <v>2193</v>
      </c>
      <c r="B1194" t="s">
        <v>1291</v>
      </c>
      <c r="C1194" s="1">
        <v>45174.59097222222</v>
      </c>
      <c r="D1194" t="s">
        <v>37</v>
      </c>
      <c r="E1194" t="str">
        <f t="shared" si="18"/>
        <v>Not Backlog</v>
      </c>
      <c r="F1194" t="s">
        <v>296</v>
      </c>
      <c r="G1194" t="s">
        <v>16</v>
      </c>
      <c r="H1194" t="s">
        <v>1588</v>
      </c>
      <c r="I1194" t="str">
        <f>IF(Table2_1[[#This Row],[Order Status]]="Completed", IF(Table2_1[[#This Row],[Delays (min)]]&gt;10,"Delayed", "On Time"), IF(Table2_1[[#This Row],[Order Status]]="In Progress", IF(Table2_1[[#This Row],[Delays (min)]]&gt;10,"Delayed","In Progress"),""))</f>
        <v>In Progress</v>
      </c>
      <c r="J1194">
        <v>155</v>
      </c>
      <c r="K1194">
        <v>1</v>
      </c>
      <c r="L1194" t="s">
        <v>17</v>
      </c>
      <c r="M1194" cm="1">
        <f t="array" ref="M1194">_xlfn.IFS(
  TRIM(L1194)="positive", 3,
  TRIM(L1194)="neutral", 2,
  TRIM(L1194)="negative", 1
)</f>
        <v>2</v>
      </c>
      <c r="N1194" t="s">
        <v>18</v>
      </c>
      <c r="O1194" t="s">
        <v>19</v>
      </c>
      <c r="P1194" t="s">
        <v>40</v>
      </c>
    </row>
    <row r="1195" spans="1:16" x14ac:dyDescent="0.3">
      <c r="A1195">
        <v>2194</v>
      </c>
      <c r="B1195" t="s">
        <v>1292</v>
      </c>
      <c r="C1195" s="1">
        <v>45176.418055555558</v>
      </c>
      <c r="D1195" t="s">
        <v>37</v>
      </c>
      <c r="E1195" t="str">
        <f t="shared" si="18"/>
        <v>Backlog</v>
      </c>
      <c r="F1195" t="s">
        <v>272</v>
      </c>
      <c r="G1195" t="s">
        <v>16</v>
      </c>
      <c r="H1195" t="s">
        <v>1588</v>
      </c>
      <c r="I1195" t="str">
        <f>IF(Table2_1[[#This Row],[Order Status]]="Completed", IF(Table2_1[[#This Row],[Delays (min)]]&gt;10,"Delayed", "On Time"), IF(Table2_1[[#This Row],[Order Status]]="In Progress", IF(Table2_1[[#This Row],[Delays (min)]]&gt;10,"Delayed","In Progress"),""))</f>
        <v>Delayed</v>
      </c>
      <c r="J1195">
        <v>138</v>
      </c>
      <c r="K1195">
        <v>20</v>
      </c>
      <c r="L1195" t="s">
        <v>23</v>
      </c>
      <c r="M1195" cm="1">
        <f t="array" ref="M1195">_xlfn.IFS(
  TRIM(L1195)="positive", 3,
  TRIM(L1195)="neutral", 2,
  TRIM(L1195)="negative", 1
)</f>
        <v>3</v>
      </c>
      <c r="N1195" t="s">
        <v>24</v>
      </c>
      <c r="O1195" t="s">
        <v>1591</v>
      </c>
      <c r="P1195" t="s">
        <v>40</v>
      </c>
    </row>
    <row r="1196" spans="1:16" x14ac:dyDescent="0.3">
      <c r="A1196">
        <v>2195</v>
      </c>
      <c r="B1196" t="s">
        <v>1293</v>
      </c>
      <c r="C1196" s="1">
        <v>45175.586111111108</v>
      </c>
      <c r="D1196" t="s">
        <v>14</v>
      </c>
      <c r="E1196" t="str">
        <f t="shared" si="18"/>
        <v>Not Backlog</v>
      </c>
      <c r="F1196" t="s">
        <v>229</v>
      </c>
      <c r="G1196" t="s">
        <v>27</v>
      </c>
      <c r="H1196" t="s">
        <v>1587</v>
      </c>
      <c r="I1196" t="str">
        <f>IF(Table2_1[[#This Row],[Order Status]]="Completed", IF(Table2_1[[#This Row],[Delays (min)]]&gt;10,"Delayed", "On Time"), IF(Table2_1[[#This Row],[Order Status]]="In Progress", IF(Table2_1[[#This Row],[Delays (min)]]&gt;10,"Delayed","In Progress"),""))</f>
        <v>Delayed</v>
      </c>
      <c r="J1196">
        <v>135</v>
      </c>
      <c r="K1196">
        <v>12</v>
      </c>
      <c r="L1196" t="s">
        <v>28</v>
      </c>
      <c r="M1196" cm="1">
        <f t="array" ref="M1196">_xlfn.IFS(
  TRIM(L1196)="positive", 3,
  TRIM(L1196)="neutral", 2,
  TRIM(L1196)="negative", 1
)</f>
        <v>1</v>
      </c>
      <c r="N1196" t="s">
        <v>39</v>
      </c>
      <c r="O1196" t="s">
        <v>1591</v>
      </c>
      <c r="P1196" t="s">
        <v>20</v>
      </c>
    </row>
    <row r="1197" spans="1:16" x14ac:dyDescent="0.3">
      <c r="A1197">
        <v>2196</v>
      </c>
      <c r="B1197" t="s">
        <v>1294</v>
      </c>
      <c r="C1197" s="1">
        <v>45170.527083333334</v>
      </c>
      <c r="D1197" t="s">
        <v>37</v>
      </c>
      <c r="E1197" t="str">
        <f t="shared" si="18"/>
        <v>Not Backlog</v>
      </c>
      <c r="F1197" t="s">
        <v>127</v>
      </c>
      <c r="G1197" t="s">
        <v>16</v>
      </c>
      <c r="H1197" t="s">
        <v>1588</v>
      </c>
      <c r="I1197" t="str">
        <f>IF(Table2_1[[#This Row],[Order Status]]="Completed", IF(Table2_1[[#This Row],[Delays (min)]]&gt;10,"Delayed", "On Time"), IF(Table2_1[[#This Row],[Order Status]]="In Progress", IF(Table2_1[[#This Row],[Delays (min)]]&gt;10,"Delayed","In Progress"),""))</f>
        <v>In Progress</v>
      </c>
      <c r="J1197">
        <v>183</v>
      </c>
      <c r="K1197">
        <v>2</v>
      </c>
      <c r="L1197" t="s">
        <v>23</v>
      </c>
      <c r="M1197" cm="1">
        <f t="array" ref="M1197">_xlfn.IFS(
  TRIM(L1197)="positive", 3,
  TRIM(L1197)="neutral", 2,
  TRIM(L1197)="negative", 1
)</f>
        <v>3</v>
      </c>
      <c r="N1197" t="s">
        <v>43</v>
      </c>
      <c r="O1197" t="s">
        <v>19</v>
      </c>
      <c r="P1197" t="s">
        <v>40</v>
      </c>
    </row>
    <row r="1198" spans="1:16" x14ac:dyDescent="0.3">
      <c r="A1198">
        <v>2197</v>
      </c>
      <c r="B1198" t="s">
        <v>1295</v>
      </c>
      <c r="C1198" s="1">
        <v>45171.681250000001</v>
      </c>
      <c r="D1198" t="s">
        <v>37</v>
      </c>
      <c r="E1198" t="str">
        <f t="shared" si="18"/>
        <v>Backlog</v>
      </c>
      <c r="F1198" t="s">
        <v>144</v>
      </c>
      <c r="G1198" t="s">
        <v>27</v>
      </c>
      <c r="H1198" t="s">
        <v>1586</v>
      </c>
      <c r="I1198" t="str">
        <f>IF(Table2_1[[#This Row],[Order Status]]="Completed", IF(Table2_1[[#This Row],[Delays (min)]]&gt;10,"Delayed", "On Time"), IF(Table2_1[[#This Row],[Order Status]]="In Progress", IF(Table2_1[[#This Row],[Delays (min)]]&gt;10,"Delayed","In Progress"),""))</f>
        <v>Delayed</v>
      </c>
      <c r="J1198">
        <v>189</v>
      </c>
      <c r="K1198">
        <v>22</v>
      </c>
      <c r="L1198" t="s">
        <v>17</v>
      </c>
      <c r="M1198" cm="1">
        <f t="array" ref="M1198">_xlfn.IFS(
  TRIM(L1198)="positive", 3,
  TRIM(L1198)="neutral", 2,
  TRIM(L1198)="negative", 1
)</f>
        <v>2</v>
      </c>
      <c r="N1198" t="s">
        <v>31</v>
      </c>
      <c r="O1198" t="s">
        <v>48</v>
      </c>
      <c r="P1198" t="s">
        <v>40</v>
      </c>
    </row>
    <row r="1199" spans="1:16" x14ac:dyDescent="0.3">
      <c r="A1199">
        <v>2198</v>
      </c>
      <c r="B1199" t="s">
        <v>1296</v>
      </c>
      <c r="C1199" s="1">
        <v>45171.467361111114</v>
      </c>
      <c r="D1199" t="s">
        <v>14</v>
      </c>
      <c r="E1199" t="str">
        <f t="shared" si="18"/>
        <v>Not Backlog</v>
      </c>
      <c r="F1199" t="s">
        <v>240</v>
      </c>
      <c r="G1199" t="s">
        <v>16</v>
      </c>
      <c r="H1199" t="s">
        <v>1586</v>
      </c>
      <c r="I1199" t="str">
        <f>IF(Table2_1[[#This Row],[Order Status]]="Completed", IF(Table2_1[[#This Row],[Delays (min)]]&gt;10,"Delayed", "On Time"), IF(Table2_1[[#This Row],[Order Status]]="In Progress", IF(Table2_1[[#This Row],[Delays (min)]]&gt;10,"Delayed","In Progress"),""))</f>
        <v>Delayed</v>
      </c>
      <c r="J1199">
        <v>225</v>
      </c>
      <c r="K1199">
        <v>11</v>
      </c>
      <c r="L1199" t="s">
        <v>23</v>
      </c>
      <c r="M1199" cm="1">
        <f t="array" ref="M1199">_xlfn.IFS(
  TRIM(L1199)="positive", 3,
  TRIM(L1199)="neutral", 2,
  TRIM(L1199)="negative", 1
)</f>
        <v>3</v>
      </c>
      <c r="N1199" t="s">
        <v>18</v>
      </c>
      <c r="O1199" t="s">
        <v>1591</v>
      </c>
      <c r="P1199" t="s">
        <v>35</v>
      </c>
    </row>
    <row r="1200" spans="1:16" x14ac:dyDescent="0.3">
      <c r="A1200">
        <v>2199</v>
      </c>
      <c r="B1200" t="s">
        <v>1297</v>
      </c>
      <c r="C1200" s="1">
        <v>45170.486805555556</v>
      </c>
      <c r="D1200" t="s">
        <v>37</v>
      </c>
      <c r="E1200" t="str">
        <f t="shared" si="18"/>
        <v>Not Backlog</v>
      </c>
      <c r="F1200" t="s">
        <v>283</v>
      </c>
      <c r="G1200" t="s">
        <v>34</v>
      </c>
      <c r="H1200" t="s">
        <v>1588</v>
      </c>
      <c r="I1200" t="str">
        <f>IF(Table2_1[[#This Row],[Order Status]]="Completed", IF(Table2_1[[#This Row],[Delays (min)]]&gt;10,"Delayed", "On Time"), IF(Table2_1[[#This Row],[Order Status]]="In Progress", IF(Table2_1[[#This Row],[Delays (min)]]&gt;10,"Delayed","In Progress"),""))</f>
        <v>In Progress</v>
      </c>
      <c r="J1200">
        <v>68</v>
      </c>
      <c r="K1200">
        <v>4</v>
      </c>
      <c r="L1200" t="s">
        <v>23</v>
      </c>
      <c r="M1200" cm="1">
        <f t="array" ref="M1200">_xlfn.IFS(
  TRIM(L1200)="positive", 3,
  TRIM(L1200)="neutral", 2,
  TRIM(L1200)="negative", 1
)</f>
        <v>3</v>
      </c>
      <c r="N1200" t="s">
        <v>18</v>
      </c>
      <c r="O1200" t="s">
        <v>48</v>
      </c>
      <c r="P1200" t="s">
        <v>35</v>
      </c>
    </row>
    <row r="1201" spans="1:16" x14ac:dyDescent="0.3">
      <c r="A1201">
        <v>2200</v>
      </c>
      <c r="B1201" t="s">
        <v>1298</v>
      </c>
      <c r="C1201" s="1">
        <v>45173.345138888886</v>
      </c>
      <c r="D1201" t="s">
        <v>14</v>
      </c>
      <c r="E1201" t="str">
        <f t="shared" si="18"/>
        <v>Not Backlog</v>
      </c>
      <c r="F1201" t="s">
        <v>229</v>
      </c>
      <c r="G1201" t="s">
        <v>16</v>
      </c>
      <c r="H1201" t="s">
        <v>1590</v>
      </c>
      <c r="I1201" t="str">
        <f>IF(Table2_1[[#This Row],[Order Status]]="Completed", IF(Table2_1[[#This Row],[Delays (min)]]&gt;10,"Delayed", "On Time"), IF(Table2_1[[#This Row],[Order Status]]="In Progress", IF(Table2_1[[#This Row],[Delays (min)]]&gt;10,"Delayed","In Progress"),""))</f>
        <v>On Time</v>
      </c>
      <c r="J1201">
        <v>163</v>
      </c>
      <c r="K1201">
        <v>9</v>
      </c>
      <c r="L1201" t="s">
        <v>23</v>
      </c>
      <c r="M1201" cm="1">
        <f t="array" ref="M1201">_xlfn.IFS(
  TRIM(L1201)="positive", 3,
  TRIM(L1201)="neutral", 2,
  TRIM(L1201)="negative", 1
)</f>
        <v>3</v>
      </c>
      <c r="N1201" t="s">
        <v>24</v>
      </c>
      <c r="O1201" t="s">
        <v>48</v>
      </c>
      <c r="P1201" t="s">
        <v>40</v>
      </c>
    </row>
    <row r="1202" spans="1:16" x14ac:dyDescent="0.3">
      <c r="A1202">
        <v>2201</v>
      </c>
      <c r="B1202" t="s">
        <v>1299</v>
      </c>
      <c r="C1202" s="1">
        <v>45171.419444444444</v>
      </c>
      <c r="D1202" t="s">
        <v>37</v>
      </c>
      <c r="E1202" t="str">
        <f t="shared" si="18"/>
        <v>Not Backlog</v>
      </c>
      <c r="F1202" t="s">
        <v>436</v>
      </c>
      <c r="G1202" t="s">
        <v>34</v>
      </c>
      <c r="H1202" t="s">
        <v>1590</v>
      </c>
      <c r="I1202" t="str">
        <f>IF(Table2_1[[#This Row],[Order Status]]="Completed", IF(Table2_1[[#This Row],[Delays (min)]]&gt;10,"Delayed", "On Time"), IF(Table2_1[[#This Row],[Order Status]]="In Progress", IF(Table2_1[[#This Row],[Delays (min)]]&gt;10,"Delayed","In Progress"),""))</f>
        <v>In Progress</v>
      </c>
      <c r="J1202">
        <v>234</v>
      </c>
      <c r="K1202">
        <v>3</v>
      </c>
      <c r="L1202" t="s">
        <v>17</v>
      </c>
      <c r="M1202" cm="1">
        <f t="array" ref="M1202">_xlfn.IFS(
  TRIM(L1202)="positive", 3,
  TRIM(L1202)="neutral", 2,
  TRIM(L1202)="negative", 1
)</f>
        <v>2</v>
      </c>
      <c r="N1202" t="s">
        <v>31</v>
      </c>
      <c r="O1202" t="s">
        <v>19</v>
      </c>
      <c r="P1202" t="s">
        <v>40</v>
      </c>
    </row>
    <row r="1203" spans="1:16" x14ac:dyDescent="0.3">
      <c r="A1203">
        <v>2202</v>
      </c>
      <c r="B1203" t="s">
        <v>1300</v>
      </c>
      <c r="C1203" s="1">
        <v>45172.45416666667</v>
      </c>
      <c r="D1203" t="s">
        <v>37</v>
      </c>
      <c r="E1203" t="str">
        <f t="shared" si="18"/>
        <v>Backlog</v>
      </c>
      <c r="F1203" t="s">
        <v>262</v>
      </c>
      <c r="G1203" t="s">
        <v>27</v>
      </c>
      <c r="H1203" t="s">
        <v>1589</v>
      </c>
      <c r="I1203" t="str">
        <f>IF(Table2_1[[#This Row],[Order Status]]="Completed", IF(Table2_1[[#This Row],[Delays (min)]]&gt;10,"Delayed", "On Time"), IF(Table2_1[[#This Row],[Order Status]]="In Progress", IF(Table2_1[[#This Row],[Delays (min)]]&gt;10,"Delayed","In Progress"),""))</f>
        <v>Delayed</v>
      </c>
      <c r="J1203">
        <v>160</v>
      </c>
      <c r="K1203">
        <v>27</v>
      </c>
      <c r="L1203" t="s">
        <v>28</v>
      </c>
      <c r="M1203" cm="1">
        <f t="array" ref="M1203">_xlfn.IFS(
  TRIM(L1203)="positive", 3,
  TRIM(L1203)="neutral", 2,
  TRIM(L1203)="negative", 1
)</f>
        <v>1</v>
      </c>
      <c r="N1203" t="s">
        <v>24</v>
      </c>
      <c r="O1203" t="s">
        <v>1591</v>
      </c>
      <c r="P1203" t="s">
        <v>20</v>
      </c>
    </row>
    <row r="1204" spans="1:16" x14ac:dyDescent="0.3">
      <c r="A1204">
        <v>2203</v>
      </c>
      <c r="B1204" t="s">
        <v>1301</v>
      </c>
      <c r="C1204" s="1">
        <v>45172.411805555559</v>
      </c>
      <c r="D1204" t="s">
        <v>14</v>
      </c>
      <c r="E1204" t="str">
        <f t="shared" si="18"/>
        <v>Not Backlog</v>
      </c>
      <c r="F1204" t="s">
        <v>88</v>
      </c>
      <c r="G1204" t="s">
        <v>16</v>
      </c>
      <c r="H1204" t="s">
        <v>1588</v>
      </c>
      <c r="I1204" t="str">
        <f>IF(Table2_1[[#This Row],[Order Status]]="Completed", IF(Table2_1[[#This Row],[Delays (min)]]&gt;10,"Delayed", "On Time"), IF(Table2_1[[#This Row],[Order Status]]="In Progress", IF(Table2_1[[#This Row],[Delays (min)]]&gt;10,"Delayed","In Progress"),""))</f>
        <v>Delayed</v>
      </c>
      <c r="J1204">
        <v>105</v>
      </c>
      <c r="K1204">
        <v>21</v>
      </c>
      <c r="L1204" t="s">
        <v>28</v>
      </c>
      <c r="M1204" cm="1">
        <f t="array" ref="M1204">_xlfn.IFS(
  TRIM(L1204)="positive", 3,
  TRIM(L1204)="neutral", 2,
  TRIM(L1204)="negative", 1
)</f>
        <v>1</v>
      </c>
      <c r="N1204" t="s">
        <v>24</v>
      </c>
      <c r="O1204" t="s">
        <v>48</v>
      </c>
      <c r="P1204" t="s">
        <v>40</v>
      </c>
    </row>
    <row r="1205" spans="1:16" x14ac:dyDescent="0.3">
      <c r="A1205">
        <v>2204</v>
      </c>
      <c r="B1205" t="s">
        <v>1302</v>
      </c>
      <c r="C1205" s="1">
        <v>45174.390972222223</v>
      </c>
      <c r="D1205" t="s">
        <v>37</v>
      </c>
      <c r="E1205" t="str">
        <f t="shared" si="18"/>
        <v>Not Backlog</v>
      </c>
      <c r="F1205" t="s">
        <v>192</v>
      </c>
      <c r="G1205" t="s">
        <v>34</v>
      </c>
      <c r="H1205" t="s">
        <v>1586</v>
      </c>
      <c r="I1205" t="str">
        <f>IF(Table2_1[[#This Row],[Order Status]]="Completed", IF(Table2_1[[#This Row],[Delays (min)]]&gt;10,"Delayed", "On Time"), IF(Table2_1[[#This Row],[Order Status]]="In Progress", IF(Table2_1[[#This Row],[Delays (min)]]&gt;10,"Delayed","In Progress"),""))</f>
        <v>In Progress</v>
      </c>
      <c r="J1205">
        <v>165</v>
      </c>
      <c r="K1205">
        <v>2</v>
      </c>
      <c r="L1205" t="s">
        <v>17</v>
      </c>
      <c r="M1205" cm="1">
        <f t="array" ref="M1205">_xlfn.IFS(
  TRIM(L1205)="positive", 3,
  TRIM(L1205)="neutral", 2,
  TRIM(L1205)="negative", 1
)</f>
        <v>2</v>
      </c>
      <c r="N1205" t="s">
        <v>31</v>
      </c>
      <c r="O1205" t="s">
        <v>19</v>
      </c>
      <c r="P1205" t="s">
        <v>35</v>
      </c>
    </row>
    <row r="1206" spans="1:16" x14ac:dyDescent="0.3">
      <c r="A1206">
        <v>2205</v>
      </c>
      <c r="B1206" t="s">
        <v>1303</v>
      </c>
      <c r="C1206" s="1">
        <v>45171.695833333331</v>
      </c>
      <c r="D1206" t="s">
        <v>37</v>
      </c>
      <c r="E1206" t="str">
        <f t="shared" si="18"/>
        <v>Backlog</v>
      </c>
      <c r="F1206" t="s">
        <v>80</v>
      </c>
      <c r="G1206" t="s">
        <v>34</v>
      </c>
      <c r="H1206" t="s">
        <v>1586</v>
      </c>
      <c r="I1206" t="str">
        <f>IF(Table2_1[[#This Row],[Order Status]]="Completed", IF(Table2_1[[#This Row],[Delays (min)]]&gt;10,"Delayed", "On Time"), IF(Table2_1[[#This Row],[Order Status]]="In Progress", IF(Table2_1[[#This Row],[Delays (min)]]&gt;10,"Delayed","In Progress"),""))</f>
        <v>Delayed</v>
      </c>
      <c r="J1206">
        <v>192</v>
      </c>
      <c r="K1206">
        <v>13</v>
      </c>
      <c r="L1206" t="s">
        <v>23</v>
      </c>
      <c r="M1206" cm="1">
        <f t="array" ref="M1206">_xlfn.IFS(
  TRIM(L1206)="positive", 3,
  TRIM(L1206)="neutral", 2,
  TRIM(L1206)="negative", 1
)</f>
        <v>3</v>
      </c>
      <c r="N1206" t="s">
        <v>39</v>
      </c>
      <c r="O1206" t="s">
        <v>1591</v>
      </c>
      <c r="P1206" t="s">
        <v>40</v>
      </c>
    </row>
    <row r="1207" spans="1:16" x14ac:dyDescent="0.3">
      <c r="A1207">
        <v>2206</v>
      </c>
      <c r="B1207" t="s">
        <v>1304</v>
      </c>
      <c r="C1207" s="1">
        <v>45172.56527777778</v>
      </c>
      <c r="D1207" t="s">
        <v>37</v>
      </c>
      <c r="E1207" t="str">
        <f t="shared" si="18"/>
        <v>Backlog</v>
      </c>
      <c r="F1207" t="s">
        <v>127</v>
      </c>
      <c r="G1207" t="s">
        <v>16</v>
      </c>
      <c r="H1207" t="s">
        <v>1586</v>
      </c>
      <c r="I1207" t="str">
        <f>IF(Table2_1[[#This Row],[Order Status]]="Completed", IF(Table2_1[[#This Row],[Delays (min)]]&gt;10,"Delayed", "On Time"), IF(Table2_1[[#This Row],[Order Status]]="In Progress", IF(Table2_1[[#This Row],[Delays (min)]]&gt;10,"Delayed","In Progress"),""))</f>
        <v>Delayed</v>
      </c>
      <c r="J1207">
        <v>94</v>
      </c>
      <c r="K1207">
        <v>24</v>
      </c>
      <c r="L1207" t="s">
        <v>28</v>
      </c>
      <c r="M1207" cm="1">
        <f t="array" ref="M1207">_xlfn.IFS(
  TRIM(L1207)="positive", 3,
  TRIM(L1207)="neutral", 2,
  TRIM(L1207)="negative", 1
)</f>
        <v>1</v>
      </c>
      <c r="N1207" t="s">
        <v>24</v>
      </c>
      <c r="O1207" t="s">
        <v>48</v>
      </c>
      <c r="P1207" t="s">
        <v>40</v>
      </c>
    </row>
    <row r="1208" spans="1:16" x14ac:dyDescent="0.3">
      <c r="A1208">
        <v>2207</v>
      </c>
      <c r="B1208" t="s">
        <v>1305</v>
      </c>
      <c r="C1208" s="1">
        <v>45176.606944444444</v>
      </c>
      <c r="D1208" t="s">
        <v>37</v>
      </c>
      <c r="E1208" t="str">
        <f t="shared" si="18"/>
        <v>Backlog</v>
      </c>
      <c r="F1208" t="s">
        <v>306</v>
      </c>
      <c r="G1208" t="s">
        <v>16</v>
      </c>
      <c r="H1208" t="s">
        <v>1590</v>
      </c>
      <c r="I1208" t="str">
        <f>IF(Table2_1[[#This Row],[Order Status]]="Completed", IF(Table2_1[[#This Row],[Delays (min)]]&gt;10,"Delayed", "On Time"), IF(Table2_1[[#This Row],[Order Status]]="In Progress", IF(Table2_1[[#This Row],[Delays (min)]]&gt;10,"Delayed","In Progress"),""))</f>
        <v>Delayed</v>
      </c>
      <c r="J1208">
        <v>90</v>
      </c>
      <c r="K1208">
        <v>20</v>
      </c>
      <c r="L1208" t="s">
        <v>28</v>
      </c>
      <c r="M1208" cm="1">
        <f t="array" ref="M1208">_xlfn.IFS(
  TRIM(L1208)="positive", 3,
  TRIM(L1208)="neutral", 2,
  TRIM(L1208)="negative", 1
)</f>
        <v>1</v>
      </c>
      <c r="N1208" t="s">
        <v>43</v>
      </c>
      <c r="O1208" t="s">
        <v>19</v>
      </c>
      <c r="P1208" t="s">
        <v>20</v>
      </c>
    </row>
    <row r="1209" spans="1:16" x14ac:dyDescent="0.3">
      <c r="A1209">
        <v>2208</v>
      </c>
      <c r="B1209" t="s">
        <v>1306</v>
      </c>
      <c r="C1209" s="1">
        <v>45176.688194444447</v>
      </c>
      <c r="D1209" t="s">
        <v>14</v>
      </c>
      <c r="E1209" t="str">
        <f t="shared" si="18"/>
        <v>Not Backlog</v>
      </c>
      <c r="F1209" t="s">
        <v>45</v>
      </c>
      <c r="G1209" t="s">
        <v>34</v>
      </c>
      <c r="H1209" t="s">
        <v>1586</v>
      </c>
      <c r="I1209" t="str">
        <f>IF(Table2_1[[#This Row],[Order Status]]="Completed", IF(Table2_1[[#This Row],[Delays (min)]]&gt;10,"Delayed", "On Time"), IF(Table2_1[[#This Row],[Order Status]]="In Progress", IF(Table2_1[[#This Row],[Delays (min)]]&gt;10,"Delayed","In Progress"),""))</f>
        <v>Delayed</v>
      </c>
      <c r="J1209">
        <v>219</v>
      </c>
      <c r="K1209">
        <v>17</v>
      </c>
      <c r="L1209" t="s">
        <v>23</v>
      </c>
      <c r="M1209" cm="1">
        <f t="array" ref="M1209">_xlfn.IFS(
  TRIM(L1209)="positive", 3,
  TRIM(L1209)="neutral", 2,
  TRIM(L1209)="negative", 1
)</f>
        <v>3</v>
      </c>
      <c r="N1209" t="s">
        <v>24</v>
      </c>
      <c r="O1209" t="s">
        <v>1591</v>
      </c>
      <c r="P1209" t="s">
        <v>20</v>
      </c>
    </row>
    <row r="1210" spans="1:16" x14ac:dyDescent="0.3">
      <c r="A1210">
        <v>2209</v>
      </c>
      <c r="B1210" t="s">
        <v>1307</v>
      </c>
      <c r="C1210" s="1">
        <v>45170.539583333331</v>
      </c>
      <c r="D1210" t="s">
        <v>14</v>
      </c>
      <c r="E1210" t="str">
        <f t="shared" si="18"/>
        <v>Not Backlog</v>
      </c>
      <c r="F1210" t="s">
        <v>68</v>
      </c>
      <c r="G1210" t="s">
        <v>34</v>
      </c>
      <c r="H1210" t="s">
        <v>1586</v>
      </c>
      <c r="I1210" t="str">
        <f>IF(Table2_1[[#This Row],[Order Status]]="Completed", IF(Table2_1[[#This Row],[Delays (min)]]&gt;10,"Delayed", "On Time"), IF(Table2_1[[#This Row],[Order Status]]="In Progress", IF(Table2_1[[#This Row],[Delays (min)]]&gt;10,"Delayed","In Progress"),""))</f>
        <v>On Time</v>
      </c>
      <c r="J1210">
        <v>176</v>
      </c>
      <c r="K1210">
        <v>2</v>
      </c>
      <c r="L1210" t="s">
        <v>28</v>
      </c>
      <c r="M1210" cm="1">
        <f t="array" ref="M1210">_xlfn.IFS(
  TRIM(L1210)="positive", 3,
  TRIM(L1210)="neutral", 2,
  TRIM(L1210)="negative", 1
)</f>
        <v>1</v>
      </c>
      <c r="N1210" t="s">
        <v>18</v>
      </c>
      <c r="O1210" t="s">
        <v>19</v>
      </c>
      <c r="P1210" t="s">
        <v>35</v>
      </c>
    </row>
    <row r="1211" spans="1:16" x14ac:dyDescent="0.3">
      <c r="A1211">
        <v>2210</v>
      </c>
      <c r="B1211" t="s">
        <v>1308</v>
      </c>
      <c r="C1211" s="1">
        <v>45171.408333333333</v>
      </c>
      <c r="D1211" t="s">
        <v>37</v>
      </c>
      <c r="E1211" t="str">
        <f t="shared" si="18"/>
        <v>Backlog</v>
      </c>
      <c r="F1211" t="s">
        <v>115</v>
      </c>
      <c r="G1211" t="s">
        <v>27</v>
      </c>
      <c r="H1211" t="s">
        <v>1586</v>
      </c>
      <c r="I1211" t="str">
        <f>IF(Table2_1[[#This Row],[Order Status]]="Completed", IF(Table2_1[[#This Row],[Delays (min)]]&gt;10,"Delayed", "On Time"), IF(Table2_1[[#This Row],[Order Status]]="In Progress", IF(Table2_1[[#This Row],[Delays (min)]]&gt;10,"Delayed","In Progress"),""))</f>
        <v>Delayed</v>
      </c>
      <c r="J1211">
        <v>210</v>
      </c>
      <c r="K1211">
        <v>16</v>
      </c>
      <c r="L1211" t="s">
        <v>23</v>
      </c>
      <c r="M1211" cm="1">
        <f t="array" ref="M1211">_xlfn.IFS(
  TRIM(L1211)="positive", 3,
  TRIM(L1211)="neutral", 2,
  TRIM(L1211)="negative", 1
)</f>
        <v>3</v>
      </c>
      <c r="N1211" t="s">
        <v>39</v>
      </c>
      <c r="O1211" t="s">
        <v>1591</v>
      </c>
      <c r="P1211" t="s">
        <v>35</v>
      </c>
    </row>
    <row r="1212" spans="1:16" x14ac:dyDescent="0.3">
      <c r="A1212">
        <v>2211</v>
      </c>
      <c r="B1212" t="s">
        <v>1309</v>
      </c>
      <c r="C1212" s="1">
        <v>45174.680555555555</v>
      </c>
      <c r="D1212" t="s">
        <v>14</v>
      </c>
      <c r="E1212" t="str">
        <f t="shared" si="18"/>
        <v>Not Backlog</v>
      </c>
      <c r="F1212" t="s">
        <v>58</v>
      </c>
      <c r="G1212" t="s">
        <v>16</v>
      </c>
      <c r="H1212" t="s">
        <v>1590</v>
      </c>
      <c r="I1212" t="str">
        <f>IF(Table2_1[[#This Row],[Order Status]]="Completed", IF(Table2_1[[#This Row],[Delays (min)]]&gt;10,"Delayed", "On Time"), IF(Table2_1[[#This Row],[Order Status]]="In Progress", IF(Table2_1[[#This Row],[Delays (min)]]&gt;10,"Delayed","In Progress"),""))</f>
        <v>On Time</v>
      </c>
      <c r="J1212">
        <v>64</v>
      </c>
      <c r="K1212">
        <v>0</v>
      </c>
      <c r="L1212" t="s">
        <v>23</v>
      </c>
      <c r="M1212" cm="1">
        <f t="array" ref="M1212">_xlfn.IFS(
  TRIM(L1212)="positive", 3,
  TRIM(L1212)="neutral", 2,
  TRIM(L1212)="negative", 1
)</f>
        <v>3</v>
      </c>
      <c r="N1212" t="s">
        <v>39</v>
      </c>
      <c r="O1212" t="s">
        <v>19</v>
      </c>
      <c r="P1212" t="s">
        <v>20</v>
      </c>
    </row>
    <row r="1213" spans="1:16" x14ac:dyDescent="0.3">
      <c r="A1213">
        <v>2212</v>
      </c>
      <c r="B1213" t="s">
        <v>1310</v>
      </c>
      <c r="C1213" s="1">
        <v>45170.69027777778</v>
      </c>
      <c r="D1213" t="s">
        <v>37</v>
      </c>
      <c r="E1213" t="str">
        <f t="shared" si="18"/>
        <v>Backlog</v>
      </c>
      <c r="F1213" t="s">
        <v>113</v>
      </c>
      <c r="G1213" t="s">
        <v>27</v>
      </c>
      <c r="H1213" t="s">
        <v>1590</v>
      </c>
      <c r="I1213" t="str">
        <f>IF(Table2_1[[#This Row],[Order Status]]="Completed", IF(Table2_1[[#This Row],[Delays (min)]]&gt;10,"Delayed", "On Time"), IF(Table2_1[[#This Row],[Order Status]]="In Progress", IF(Table2_1[[#This Row],[Delays (min)]]&gt;10,"Delayed","In Progress"),""))</f>
        <v>Delayed</v>
      </c>
      <c r="J1213">
        <v>218</v>
      </c>
      <c r="K1213">
        <v>16</v>
      </c>
      <c r="L1213" t="s">
        <v>23</v>
      </c>
      <c r="M1213" cm="1">
        <f t="array" ref="M1213">_xlfn.IFS(
  TRIM(L1213)="positive", 3,
  TRIM(L1213)="neutral", 2,
  TRIM(L1213)="negative", 1
)</f>
        <v>3</v>
      </c>
      <c r="N1213" t="s">
        <v>24</v>
      </c>
      <c r="O1213" t="s">
        <v>19</v>
      </c>
      <c r="P1213" t="s">
        <v>20</v>
      </c>
    </row>
    <row r="1214" spans="1:16" x14ac:dyDescent="0.3">
      <c r="A1214">
        <v>2213</v>
      </c>
      <c r="B1214" t="s">
        <v>1311</v>
      </c>
      <c r="C1214" s="1">
        <v>45174.59652777778</v>
      </c>
      <c r="D1214" t="s">
        <v>14</v>
      </c>
      <c r="E1214" t="str">
        <f t="shared" si="18"/>
        <v>Not Backlog</v>
      </c>
      <c r="F1214" t="s">
        <v>42</v>
      </c>
      <c r="G1214" t="s">
        <v>34</v>
      </c>
      <c r="H1214" t="s">
        <v>1589</v>
      </c>
      <c r="I1214" t="str">
        <f>IF(Table2_1[[#This Row],[Order Status]]="Completed", IF(Table2_1[[#This Row],[Delays (min)]]&gt;10,"Delayed", "On Time"), IF(Table2_1[[#This Row],[Order Status]]="In Progress", IF(Table2_1[[#This Row],[Delays (min)]]&gt;10,"Delayed","In Progress"),""))</f>
        <v>Delayed</v>
      </c>
      <c r="J1214">
        <v>198</v>
      </c>
      <c r="K1214">
        <v>23</v>
      </c>
      <c r="L1214" t="s">
        <v>23</v>
      </c>
      <c r="M1214" cm="1">
        <f t="array" ref="M1214">_xlfn.IFS(
  TRIM(L1214)="positive", 3,
  TRIM(L1214)="neutral", 2,
  TRIM(L1214)="negative", 1
)</f>
        <v>3</v>
      </c>
      <c r="N1214" t="s">
        <v>31</v>
      </c>
      <c r="O1214" t="s">
        <v>1591</v>
      </c>
      <c r="P1214" t="s">
        <v>20</v>
      </c>
    </row>
    <row r="1215" spans="1:16" x14ac:dyDescent="0.3">
      <c r="A1215">
        <v>2214</v>
      </c>
      <c r="B1215" t="s">
        <v>1312</v>
      </c>
      <c r="C1215" s="1">
        <v>45170.453472222223</v>
      </c>
      <c r="D1215" t="s">
        <v>37</v>
      </c>
      <c r="E1215" t="str">
        <f t="shared" si="18"/>
        <v>Backlog</v>
      </c>
      <c r="F1215" t="s">
        <v>121</v>
      </c>
      <c r="G1215" t="s">
        <v>27</v>
      </c>
      <c r="H1215" t="s">
        <v>1586</v>
      </c>
      <c r="I1215" t="str">
        <f>IF(Table2_1[[#This Row],[Order Status]]="Completed", IF(Table2_1[[#This Row],[Delays (min)]]&gt;10,"Delayed", "On Time"), IF(Table2_1[[#This Row],[Order Status]]="In Progress", IF(Table2_1[[#This Row],[Delays (min)]]&gt;10,"Delayed","In Progress"),""))</f>
        <v>Delayed</v>
      </c>
      <c r="J1215">
        <v>76</v>
      </c>
      <c r="K1215">
        <v>19</v>
      </c>
      <c r="L1215" t="s">
        <v>28</v>
      </c>
      <c r="M1215" cm="1">
        <f t="array" ref="M1215">_xlfn.IFS(
  TRIM(L1215)="positive", 3,
  TRIM(L1215)="neutral", 2,
  TRIM(L1215)="negative", 1
)</f>
        <v>1</v>
      </c>
      <c r="N1215" t="s">
        <v>24</v>
      </c>
      <c r="O1215" t="s">
        <v>48</v>
      </c>
      <c r="P1215" t="s">
        <v>20</v>
      </c>
    </row>
    <row r="1216" spans="1:16" x14ac:dyDescent="0.3">
      <c r="A1216">
        <v>2215</v>
      </c>
      <c r="B1216" t="s">
        <v>1313</v>
      </c>
      <c r="C1216" s="1">
        <v>45176.368055555555</v>
      </c>
      <c r="D1216" t="s">
        <v>37</v>
      </c>
      <c r="E1216" t="str">
        <f t="shared" si="18"/>
        <v>Backlog</v>
      </c>
      <c r="F1216" t="s">
        <v>125</v>
      </c>
      <c r="G1216" t="s">
        <v>27</v>
      </c>
      <c r="H1216" t="s">
        <v>1588</v>
      </c>
      <c r="I1216" t="str">
        <f>IF(Table2_1[[#This Row],[Order Status]]="Completed", IF(Table2_1[[#This Row],[Delays (min)]]&gt;10,"Delayed", "On Time"), IF(Table2_1[[#This Row],[Order Status]]="In Progress", IF(Table2_1[[#This Row],[Delays (min)]]&gt;10,"Delayed","In Progress"),""))</f>
        <v>Delayed</v>
      </c>
      <c r="J1216">
        <v>148</v>
      </c>
      <c r="K1216">
        <v>20</v>
      </c>
      <c r="L1216" t="s">
        <v>28</v>
      </c>
      <c r="M1216" cm="1">
        <f t="array" ref="M1216">_xlfn.IFS(
  TRIM(L1216)="positive", 3,
  TRIM(L1216)="neutral", 2,
  TRIM(L1216)="negative", 1
)</f>
        <v>1</v>
      </c>
      <c r="N1216" t="s">
        <v>39</v>
      </c>
      <c r="O1216" t="s">
        <v>48</v>
      </c>
      <c r="P1216" t="s">
        <v>35</v>
      </c>
    </row>
    <row r="1217" spans="1:16" x14ac:dyDescent="0.3">
      <c r="A1217">
        <v>2216</v>
      </c>
      <c r="B1217" t="s">
        <v>1314</v>
      </c>
      <c r="C1217" s="1">
        <v>45177.441666666666</v>
      </c>
      <c r="D1217" t="s">
        <v>37</v>
      </c>
      <c r="E1217" t="str">
        <f t="shared" si="18"/>
        <v>Not Backlog</v>
      </c>
      <c r="F1217" t="s">
        <v>301</v>
      </c>
      <c r="G1217" t="s">
        <v>34</v>
      </c>
      <c r="H1217" t="s">
        <v>1588</v>
      </c>
      <c r="I1217" t="str">
        <f>IF(Table2_1[[#This Row],[Order Status]]="Completed", IF(Table2_1[[#This Row],[Delays (min)]]&gt;10,"Delayed", "On Time"), IF(Table2_1[[#This Row],[Order Status]]="In Progress", IF(Table2_1[[#This Row],[Delays (min)]]&gt;10,"Delayed","In Progress"),""))</f>
        <v>In Progress</v>
      </c>
      <c r="J1217">
        <v>161</v>
      </c>
      <c r="K1217">
        <v>3</v>
      </c>
      <c r="L1217" t="s">
        <v>23</v>
      </c>
      <c r="M1217" cm="1">
        <f t="array" ref="M1217">_xlfn.IFS(
  TRIM(L1217)="positive", 3,
  TRIM(L1217)="neutral", 2,
  TRIM(L1217)="negative", 1
)</f>
        <v>3</v>
      </c>
      <c r="N1217" t="s">
        <v>39</v>
      </c>
      <c r="O1217" t="s">
        <v>48</v>
      </c>
      <c r="P1217" t="s">
        <v>35</v>
      </c>
    </row>
    <row r="1218" spans="1:16" x14ac:dyDescent="0.3">
      <c r="A1218">
        <v>2217</v>
      </c>
      <c r="B1218" t="s">
        <v>1315</v>
      </c>
      <c r="C1218" s="1">
        <v>45177.652777777781</v>
      </c>
      <c r="D1218" t="s">
        <v>37</v>
      </c>
      <c r="E1218" t="str">
        <f t="shared" ref="E1218:E1281" si="19">IF(AND(D1218="In Progress", K1218 &gt;10),"Backlog", "Not Backlog")</f>
        <v>Not Backlog</v>
      </c>
      <c r="F1218" t="s">
        <v>296</v>
      </c>
      <c r="G1218" t="s">
        <v>34</v>
      </c>
      <c r="H1218" t="s">
        <v>1586</v>
      </c>
      <c r="I1218" t="str">
        <f>IF(Table2_1[[#This Row],[Order Status]]="Completed", IF(Table2_1[[#This Row],[Delays (min)]]&gt;10,"Delayed", "On Time"), IF(Table2_1[[#This Row],[Order Status]]="In Progress", IF(Table2_1[[#This Row],[Delays (min)]]&gt;10,"Delayed","In Progress"),""))</f>
        <v>In Progress</v>
      </c>
      <c r="J1218">
        <v>121</v>
      </c>
      <c r="K1218">
        <v>10</v>
      </c>
      <c r="L1218" t="s">
        <v>23</v>
      </c>
      <c r="M1218" cm="1">
        <f t="array" ref="M1218">_xlfn.IFS(
  TRIM(L1218)="positive", 3,
  TRIM(L1218)="neutral", 2,
  TRIM(L1218)="negative", 1
)</f>
        <v>3</v>
      </c>
      <c r="N1218" t="s">
        <v>43</v>
      </c>
      <c r="O1218" t="s">
        <v>1591</v>
      </c>
      <c r="P1218" t="s">
        <v>20</v>
      </c>
    </row>
    <row r="1219" spans="1:16" x14ac:dyDescent="0.3">
      <c r="A1219">
        <v>2218</v>
      </c>
      <c r="B1219" t="s">
        <v>1316</v>
      </c>
      <c r="C1219" s="1">
        <v>45175.495138888888</v>
      </c>
      <c r="D1219" t="s">
        <v>14</v>
      </c>
      <c r="E1219" t="str">
        <f t="shared" si="19"/>
        <v>Not Backlog</v>
      </c>
      <c r="F1219" t="s">
        <v>26</v>
      </c>
      <c r="G1219" t="s">
        <v>34</v>
      </c>
      <c r="H1219" t="s">
        <v>1586</v>
      </c>
      <c r="I1219" t="str">
        <f>IF(Table2_1[[#This Row],[Order Status]]="Completed", IF(Table2_1[[#This Row],[Delays (min)]]&gt;10,"Delayed", "On Time"), IF(Table2_1[[#This Row],[Order Status]]="In Progress", IF(Table2_1[[#This Row],[Delays (min)]]&gt;10,"Delayed","In Progress"),""))</f>
        <v>On Time</v>
      </c>
      <c r="J1219">
        <v>145</v>
      </c>
      <c r="K1219">
        <v>9</v>
      </c>
      <c r="L1219" t="s">
        <v>28</v>
      </c>
      <c r="M1219" cm="1">
        <f t="array" ref="M1219">_xlfn.IFS(
  TRIM(L1219)="positive", 3,
  TRIM(L1219)="neutral", 2,
  TRIM(L1219)="negative", 1
)</f>
        <v>1</v>
      </c>
      <c r="N1219" t="s">
        <v>31</v>
      </c>
      <c r="O1219" t="s">
        <v>48</v>
      </c>
      <c r="P1219" t="s">
        <v>35</v>
      </c>
    </row>
    <row r="1220" spans="1:16" x14ac:dyDescent="0.3">
      <c r="A1220">
        <v>2219</v>
      </c>
      <c r="B1220" t="s">
        <v>1317</v>
      </c>
      <c r="C1220" s="1">
        <v>45176.680555555555</v>
      </c>
      <c r="D1220" t="s">
        <v>14</v>
      </c>
      <c r="E1220" t="str">
        <f t="shared" si="19"/>
        <v>Not Backlog</v>
      </c>
      <c r="F1220" t="s">
        <v>110</v>
      </c>
      <c r="G1220" t="s">
        <v>34</v>
      </c>
      <c r="H1220" t="s">
        <v>1588</v>
      </c>
      <c r="I1220" t="str">
        <f>IF(Table2_1[[#This Row],[Order Status]]="Completed", IF(Table2_1[[#This Row],[Delays (min)]]&gt;10,"Delayed", "On Time"), IF(Table2_1[[#This Row],[Order Status]]="In Progress", IF(Table2_1[[#This Row],[Delays (min)]]&gt;10,"Delayed","In Progress"),""))</f>
        <v>Delayed</v>
      </c>
      <c r="J1220">
        <v>220</v>
      </c>
      <c r="K1220">
        <v>22</v>
      </c>
      <c r="L1220" t="s">
        <v>17</v>
      </c>
      <c r="M1220" cm="1">
        <f t="array" ref="M1220">_xlfn.IFS(
  TRIM(L1220)="positive", 3,
  TRIM(L1220)="neutral", 2,
  TRIM(L1220)="negative", 1
)</f>
        <v>2</v>
      </c>
      <c r="N1220" t="s">
        <v>31</v>
      </c>
      <c r="O1220" t="s">
        <v>19</v>
      </c>
      <c r="P1220" t="s">
        <v>40</v>
      </c>
    </row>
    <row r="1221" spans="1:16" x14ac:dyDescent="0.3">
      <c r="A1221">
        <v>2220</v>
      </c>
      <c r="B1221" t="s">
        <v>1318</v>
      </c>
      <c r="C1221" s="1">
        <v>45176.595833333333</v>
      </c>
      <c r="D1221" t="s">
        <v>14</v>
      </c>
      <c r="E1221" t="str">
        <f t="shared" si="19"/>
        <v>Not Backlog</v>
      </c>
      <c r="F1221" t="s">
        <v>301</v>
      </c>
      <c r="G1221" t="s">
        <v>34</v>
      </c>
      <c r="H1221" t="s">
        <v>1588</v>
      </c>
      <c r="I1221" t="str">
        <f>IF(Table2_1[[#This Row],[Order Status]]="Completed", IF(Table2_1[[#This Row],[Delays (min)]]&gt;10,"Delayed", "On Time"), IF(Table2_1[[#This Row],[Order Status]]="In Progress", IF(Table2_1[[#This Row],[Delays (min)]]&gt;10,"Delayed","In Progress"),""))</f>
        <v>Delayed</v>
      </c>
      <c r="J1221">
        <v>219</v>
      </c>
      <c r="K1221">
        <v>21</v>
      </c>
      <c r="L1221" t="s">
        <v>23</v>
      </c>
      <c r="M1221" cm="1">
        <f t="array" ref="M1221">_xlfn.IFS(
  TRIM(L1221)="positive", 3,
  TRIM(L1221)="neutral", 2,
  TRIM(L1221)="negative", 1
)</f>
        <v>3</v>
      </c>
      <c r="N1221" t="s">
        <v>31</v>
      </c>
      <c r="O1221" t="s">
        <v>19</v>
      </c>
      <c r="P1221" t="s">
        <v>35</v>
      </c>
    </row>
    <row r="1222" spans="1:16" x14ac:dyDescent="0.3">
      <c r="A1222">
        <v>2221</v>
      </c>
      <c r="B1222" t="s">
        <v>1319</v>
      </c>
      <c r="C1222" s="1">
        <v>45171.53402777778</v>
      </c>
      <c r="D1222" t="s">
        <v>37</v>
      </c>
      <c r="E1222" t="str">
        <f t="shared" si="19"/>
        <v>Backlog</v>
      </c>
      <c r="F1222" t="s">
        <v>155</v>
      </c>
      <c r="G1222" t="s">
        <v>27</v>
      </c>
      <c r="H1222" t="s">
        <v>1588</v>
      </c>
      <c r="I1222" t="str">
        <f>IF(Table2_1[[#This Row],[Order Status]]="Completed", IF(Table2_1[[#This Row],[Delays (min)]]&gt;10,"Delayed", "On Time"), IF(Table2_1[[#This Row],[Order Status]]="In Progress", IF(Table2_1[[#This Row],[Delays (min)]]&gt;10,"Delayed","In Progress"),""))</f>
        <v>Delayed</v>
      </c>
      <c r="J1222">
        <v>186</v>
      </c>
      <c r="K1222">
        <v>17</v>
      </c>
      <c r="L1222" t="s">
        <v>28</v>
      </c>
      <c r="M1222" cm="1">
        <f t="array" ref="M1222">_xlfn.IFS(
  TRIM(L1222)="positive", 3,
  TRIM(L1222)="neutral", 2,
  TRIM(L1222)="negative", 1
)</f>
        <v>1</v>
      </c>
      <c r="N1222" t="s">
        <v>31</v>
      </c>
      <c r="O1222" t="s">
        <v>48</v>
      </c>
      <c r="P1222" t="s">
        <v>35</v>
      </c>
    </row>
    <row r="1223" spans="1:16" x14ac:dyDescent="0.3">
      <c r="A1223">
        <v>2222</v>
      </c>
      <c r="B1223" t="s">
        <v>1320</v>
      </c>
      <c r="C1223" s="1">
        <v>45172.615277777775</v>
      </c>
      <c r="D1223" t="s">
        <v>37</v>
      </c>
      <c r="E1223" t="str">
        <f t="shared" si="19"/>
        <v>Backlog</v>
      </c>
      <c r="F1223" t="s">
        <v>80</v>
      </c>
      <c r="G1223" t="s">
        <v>34</v>
      </c>
      <c r="H1223" t="s">
        <v>1586</v>
      </c>
      <c r="I1223" t="str">
        <f>IF(Table2_1[[#This Row],[Order Status]]="Completed", IF(Table2_1[[#This Row],[Delays (min)]]&gt;10,"Delayed", "On Time"), IF(Table2_1[[#This Row],[Order Status]]="In Progress", IF(Table2_1[[#This Row],[Delays (min)]]&gt;10,"Delayed","In Progress"),""))</f>
        <v>Delayed</v>
      </c>
      <c r="J1223">
        <v>229</v>
      </c>
      <c r="K1223">
        <v>18</v>
      </c>
      <c r="L1223" t="s">
        <v>17</v>
      </c>
      <c r="M1223" cm="1">
        <f t="array" ref="M1223">_xlfn.IFS(
  TRIM(L1223)="positive", 3,
  TRIM(L1223)="neutral", 2,
  TRIM(L1223)="negative", 1
)</f>
        <v>2</v>
      </c>
      <c r="N1223" t="s">
        <v>31</v>
      </c>
      <c r="O1223" t="s">
        <v>48</v>
      </c>
      <c r="P1223" t="s">
        <v>20</v>
      </c>
    </row>
    <row r="1224" spans="1:16" x14ac:dyDescent="0.3">
      <c r="A1224">
        <v>2223</v>
      </c>
      <c r="B1224" t="s">
        <v>1321</v>
      </c>
      <c r="C1224" s="1">
        <v>45172.470833333333</v>
      </c>
      <c r="D1224" t="s">
        <v>14</v>
      </c>
      <c r="E1224" t="str">
        <f t="shared" si="19"/>
        <v>Not Backlog</v>
      </c>
      <c r="F1224" t="s">
        <v>235</v>
      </c>
      <c r="G1224" t="s">
        <v>34</v>
      </c>
      <c r="H1224" t="s">
        <v>1590</v>
      </c>
      <c r="I1224" t="str">
        <f>IF(Table2_1[[#This Row],[Order Status]]="Completed", IF(Table2_1[[#This Row],[Delays (min)]]&gt;10,"Delayed", "On Time"), IF(Table2_1[[#This Row],[Order Status]]="In Progress", IF(Table2_1[[#This Row],[Delays (min)]]&gt;10,"Delayed","In Progress"),""))</f>
        <v>Delayed</v>
      </c>
      <c r="J1224">
        <v>123</v>
      </c>
      <c r="K1224">
        <v>19</v>
      </c>
      <c r="L1224" t="s">
        <v>23</v>
      </c>
      <c r="M1224" cm="1">
        <f t="array" ref="M1224">_xlfn.IFS(
  TRIM(L1224)="positive", 3,
  TRIM(L1224)="neutral", 2,
  TRIM(L1224)="negative", 1
)</f>
        <v>3</v>
      </c>
      <c r="N1224" t="s">
        <v>43</v>
      </c>
      <c r="O1224" t="s">
        <v>48</v>
      </c>
      <c r="P1224" t="s">
        <v>35</v>
      </c>
    </row>
    <row r="1225" spans="1:16" x14ac:dyDescent="0.3">
      <c r="A1225">
        <v>2224</v>
      </c>
      <c r="B1225" t="s">
        <v>1322</v>
      </c>
      <c r="C1225" s="1">
        <v>45172.402083333334</v>
      </c>
      <c r="D1225" t="s">
        <v>14</v>
      </c>
      <c r="E1225" t="str">
        <f t="shared" si="19"/>
        <v>Not Backlog</v>
      </c>
      <c r="F1225" t="s">
        <v>182</v>
      </c>
      <c r="G1225" t="s">
        <v>34</v>
      </c>
      <c r="H1225" t="s">
        <v>1589</v>
      </c>
      <c r="I1225" t="str">
        <f>IF(Table2_1[[#This Row],[Order Status]]="Completed", IF(Table2_1[[#This Row],[Delays (min)]]&gt;10,"Delayed", "On Time"), IF(Table2_1[[#This Row],[Order Status]]="In Progress", IF(Table2_1[[#This Row],[Delays (min)]]&gt;10,"Delayed","In Progress"),""))</f>
        <v>Delayed</v>
      </c>
      <c r="J1225">
        <v>176</v>
      </c>
      <c r="K1225">
        <v>12</v>
      </c>
      <c r="L1225" t="s">
        <v>23</v>
      </c>
      <c r="M1225" cm="1">
        <f t="array" ref="M1225">_xlfn.IFS(
  TRIM(L1225)="positive", 3,
  TRIM(L1225)="neutral", 2,
  TRIM(L1225)="negative", 1
)</f>
        <v>3</v>
      </c>
      <c r="N1225" t="s">
        <v>39</v>
      </c>
      <c r="O1225" t="s">
        <v>48</v>
      </c>
      <c r="P1225" t="s">
        <v>20</v>
      </c>
    </row>
    <row r="1226" spans="1:16" x14ac:dyDescent="0.3">
      <c r="A1226">
        <v>2225</v>
      </c>
      <c r="B1226" t="s">
        <v>1323</v>
      </c>
      <c r="C1226" s="1">
        <v>45172.618750000001</v>
      </c>
      <c r="D1226" t="s">
        <v>14</v>
      </c>
      <c r="E1226" t="str">
        <f t="shared" si="19"/>
        <v>Not Backlog</v>
      </c>
      <c r="F1226" t="s">
        <v>115</v>
      </c>
      <c r="G1226" t="s">
        <v>27</v>
      </c>
      <c r="H1226" t="s">
        <v>1588</v>
      </c>
      <c r="I1226" t="str">
        <f>IF(Table2_1[[#This Row],[Order Status]]="Completed", IF(Table2_1[[#This Row],[Delays (min)]]&gt;10,"Delayed", "On Time"), IF(Table2_1[[#This Row],[Order Status]]="In Progress", IF(Table2_1[[#This Row],[Delays (min)]]&gt;10,"Delayed","In Progress"),""))</f>
        <v>Delayed</v>
      </c>
      <c r="J1226">
        <v>141</v>
      </c>
      <c r="K1226">
        <v>29</v>
      </c>
      <c r="L1226" t="s">
        <v>28</v>
      </c>
      <c r="M1226" cm="1">
        <f t="array" ref="M1226">_xlfn.IFS(
  TRIM(L1226)="positive", 3,
  TRIM(L1226)="neutral", 2,
  TRIM(L1226)="negative", 1
)</f>
        <v>1</v>
      </c>
      <c r="N1226" t="s">
        <v>31</v>
      </c>
      <c r="O1226" t="s">
        <v>19</v>
      </c>
      <c r="P1226" t="s">
        <v>40</v>
      </c>
    </row>
    <row r="1227" spans="1:16" x14ac:dyDescent="0.3">
      <c r="A1227">
        <v>2226</v>
      </c>
      <c r="B1227" t="s">
        <v>1324</v>
      </c>
      <c r="C1227" s="1">
        <v>45173.419444444444</v>
      </c>
      <c r="D1227" t="s">
        <v>14</v>
      </c>
      <c r="E1227" t="str">
        <f t="shared" si="19"/>
        <v>Not Backlog</v>
      </c>
      <c r="F1227" t="s">
        <v>195</v>
      </c>
      <c r="G1227" t="s">
        <v>27</v>
      </c>
      <c r="H1227" t="s">
        <v>1587</v>
      </c>
      <c r="I1227" t="str">
        <f>IF(Table2_1[[#This Row],[Order Status]]="Completed", IF(Table2_1[[#This Row],[Delays (min)]]&gt;10,"Delayed", "On Time"), IF(Table2_1[[#This Row],[Order Status]]="In Progress", IF(Table2_1[[#This Row],[Delays (min)]]&gt;10,"Delayed","In Progress"),""))</f>
        <v>Delayed</v>
      </c>
      <c r="J1227">
        <v>170</v>
      </c>
      <c r="K1227">
        <v>23</v>
      </c>
      <c r="L1227" t="s">
        <v>17</v>
      </c>
      <c r="M1227" cm="1">
        <f t="array" ref="M1227">_xlfn.IFS(
  TRIM(L1227)="positive", 3,
  TRIM(L1227)="neutral", 2,
  TRIM(L1227)="negative", 1
)</f>
        <v>2</v>
      </c>
      <c r="N1227" t="s">
        <v>43</v>
      </c>
      <c r="O1227" t="s">
        <v>1591</v>
      </c>
      <c r="P1227" t="s">
        <v>20</v>
      </c>
    </row>
    <row r="1228" spans="1:16" x14ac:dyDescent="0.3">
      <c r="A1228">
        <v>2227</v>
      </c>
      <c r="B1228" t="s">
        <v>225</v>
      </c>
      <c r="C1228" s="1">
        <v>45174.417361111111</v>
      </c>
      <c r="D1228" t="s">
        <v>14</v>
      </c>
      <c r="E1228" t="str">
        <f t="shared" si="19"/>
        <v>Not Backlog</v>
      </c>
      <c r="F1228" t="s">
        <v>47</v>
      </c>
      <c r="G1228" t="s">
        <v>16</v>
      </c>
      <c r="H1228" t="s">
        <v>1589</v>
      </c>
      <c r="I1228" t="str">
        <f>IF(Table2_1[[#This Row],[Order Status]]="Completed", IF(Table2_1[[#This Row],[Delays (min)]]&gt;10,"Delayed", "On Time"), IF(Table2_1[[#This Row],[Order Status]]="In Progress", IF(Table2_1[[#This Row],[Delays (min)]]&gt;10,"Delayed","In Progress"),""))</f>
        <v>Delayed</v>
      </c>
      <c r="J1228">
        <v>94</v>
      </c>
      <c r="K1228">
        <v>19</v>
      </c>
      <c r="L1228" t="s">
        <v>28</v>
      </c>
      <c r="M1228" cm="1">
        <f t="array" ref="M1228">_xlfn.IFS(
  TRIM(L1228)="positive", 3,
  TRIM(L1228)="neutral", 2,
  TRIM(L1228)="negative", 1
)</f>
        <v>1</v>
      </c>
      <c r="N1228" t="s">
        <v>43</v>
      </c>
      <c r="O1228" t="s">
        <v>19</v>
      </c>
      <c r="P1228" t="s">
        <v>20</v>
      </c>
    </row>
    <row r="1229" spans="1:16" x14ac:dyDescent="0.3">
      <c r="A1229">
        <v>2228</v>
      </c>
      <c r="B1229" t="s">
        <v>1325</v>
      </c>
      <c r="C1229" s="1">
        <v>45174.376388888886</v>
      </c>
      <c r="D1229" t="s">
        <v>37</v>
      </c>
      <c r="E1229" t="str">
        <f t="shared" si="19"/>
        <v>Not Backlog</v>
      </c>
      <c r="F1229" t="s">
        <v>229</v>
      </c>
      <c r="G1229" t="s">
        <v>16</v>
      </c>
      <c r="H1229" t="s">
        <v>1587</v>
      </c>
      <c r="I1229" t="str">
        <f>IF(Table2_1[[#This Row],[Order Status]]="Completed", IF(Table2_1[[#This Row],[Delays (min)]]&gt;10,"Delayed", "On Time"), IF(Table2_1[[#This Row],[Order Status]]="In Progress", IF(Table2_1[[#This Row],[Delays (min)]]&gt;10,"Delayed","In Progress"),""))</f>
        <v>In Progress</v>
      </c>
      <c r="J1229">
        <v>145</v>
      </c>
      <c r="K1229">
        <v>5</v>
      </c>
      <c r="L1229" t="s">
        <v>28</v>
      </c>
      <c r="M1229" cm="1">
        <f t="array" ref="M1229">_xlfn.IFS(
  TRIM(L1229)="positive", 3,
  TRIM(L1229)="neutral", 2,
  TRIM(L1229)="negative", 1
)</f>
        <v>1</v>
      </c>
      <c r="N1229" t="s">
        <v>39</v>
      </c>
      <c r="O1229" t="s">
        <v>48</v>
      </c>
      <c r="P1229" t="s">
        <v>35</v>
      </c>
    </row>
    <row r="1230" spans="1:16" x14ac:dyDescent="0.3">
      <c r="A1230">
        <v>2229</v>
      </c>
      <c r="B1230" t="s">
        <v>712</v>
      </c>
      <c r="C1230" s="1">
        <v>45174.443749999999</v>
      </c>
      <c r="D1230" t="s">
        <v>37</v>
      </c>
      <c r="E1230" t="str">
        <f t="shared" si="19"/>
        <v>Not Backlog</v>
      </c>
      <c r="F1230" t="s">
        <v>262</v>
      </c>
      <c r="G1230" t="s">
        <v>27</v>
      </c>
      <c r="H1230" t="s">
        <v>1590</v>
      </c>
      <c r="I1230" t="str">
        <f>IF(Table2_1[[#This Row],[Order Status]]="Completed", IF(Table2_1[[#This Row],[Delays (min)]]&gt;10,"Delayed", "On Time"), IF(Table2_1[[#This Row],[Order Status]]="In Progress", IF(Table2_1[[#This Row],[Delays (min)]]&gt;10,"Delayed","In Progress"),""))</f>
        <v>In Progress</v>
      </c>
      <c r="J1230">
        <v>71</v>
      </c>
      <c r="K1230">
        <v>5</v>
      </c>
      <c r="L1230" t="s">
        <v>17</v>
      </c>
      <c r="M1230" cm="1">
        <f t="array" ref="M1230">_xlfn.IFS(
  TRIM(L1230)="positive", 3,
  TRIM(L1230)="neutral", 2,
  TRIM(L1230)="negative", 1
)</f>
        <v>2</v>
      </c>
      <c r="N1230" t="s">
        <v>39</v>
      </c>
      <c r="O1230" t="s">
        <v>1591</v>
      </c>
      <c r="P1230" t="s">
        <v>35</v>
      </c>
    </row>
    <row r="1231" spans="1:16" x14ac:dyDescent="0.3">
      <c r="A1231">
        <v>2230</v>
      </c>
      <c r="B1231" t="s">
        <v>1326</v>
      </c>
      <c r="C1231" s="1">
        <v>45171.675694444442</v>
      </c>
      <c r="D1231" t="s">
        <v>14</v>
      </c>
      <c r="E1231" t="str">
        <f t="shared" si="19"/>
        <v>Not Backlog</v>
      </c>
      <c r="F1231" t="s">
        <v>15</v>
      </c>
      <c r="G1231" t="s">
        <v>16</v>
      </c>
      <c r="H1231" t="s">
        <v>1589</v>
      </c>
      <c r="I1231" t="str">
        <f>IF(Table2_1[[#This Row],[Order Status]]="Completed", IF(Table2_1[[#This Row],[Delays (min)]]&gt;10,"Delayed", "On Time"), IF(Table2_1[[#This Row],[Order Status]]="In Progress", IF(Table2_1[[#This Row],[Delays (min)]]&gt;10,"Delayed","In Progress"),""))</f>
        <v>On Time</v>
      </c>
      <c r="J1231">
        <v>84</v>
      </c>
      <c r="K1231">
        <v>0</v>
      </c>
      <c r="L1231" t="s">
        <v>23</v>
      </c>
      <c r="M1231" cm="1">
        <f t="array" ref="M1231">_xlfn.IFS(
  TRIM(L1231)="positive", 3,
  TRIM(L1231)="neutral", 2,
  TRIM(L1231)="negative", 1
)</f>
        <v>3</v>
      </c>
      <c r="N1231" t="s">
        <v>31</v>
      </c>
      <c r="O1231" t="s">
        <v>1591</v>
      </c>
      <c r="P1231" t="s">
        <v>20</v>
      </c>
    </row>
    <row r="1232" spans="1:16" x14ac:dyDescent="0.3">
      <c r="A1232">
        <v>2231</v>
      </c>
      <c r="B1232" t="s">
        <v>1327</v>
      </c>
      <c r="C1232" s="1">
        <v>45177.531944444447</v>
      </c>
      <c r="D1232" t="s">
        <v>37</v>
      </c>
      <c r="E1232" t="str">
        <f t="shared" si="19"/>
        <v>Backlog</v>
      </c>
      <c r="F1232" t="s">
        <v>104</v>
      </c>
      <c r="G1232" t="s">
        <v>34</v>
      </c>
      <c r="H1232" t="s">
        <v>1586</v>
      </c>
      <c r="I1232" t="str">
        <f>IF(Table2_1[[#This Row],[Order Status]]="Completed", IF(Table2_1[[#This Row],[Delays (min)]]&gt;10,"Delayed", "On Time"), IF(Table2_1[[#This Row],[Order Status]]="In Progress", IF(Table2_1[[#This Row],[Delays (min)]]&gt;10,"Delayed","In Progress"),""))</f>
        <v>Delayed</v>
      </c>
      <c r="J1232">
        <v>75</v>
      </c>
      <c r="K1232">
        <v>24</v>
      </c>
      <c r="L1232" t="s">
        <v>17</v>
      </c>
      <c r="M1232" cm="1">
        <f t="array" ref="M1232">_xlfn.IFS(
  TRIM(L1232)="positive", 3,
  TRIM(L1232)="neutral", 2,
  TRIM(L1232)="negative", 1
)</f>
        <v>2</v>
      </c>
      <c r="N1232" t="s">
        <v>43</v>
      </c>
      <c r="O1232" t="s">
        <v>19</v>
      </c>
      <c r="P1232" t="s">
        <v>20</v>
      </c>
    </row>
    <row r="1233" spans="1:16" x14ac:dyDescent="0.3">
      <c r="A1233">
        <v>2232</v>
      </c>
      <c r="B1233" t="s">
        <v>1328</v>
      </c>
      <c r="C1233" s="1">
        <v>45171.706944444442</v>
      </c>
      <c r="D1233" t="s">
        <v>14</v>
      </c>
      <c r="E1233" t="str">
        <f t="shared" si="19"/>
        <v>Not Backlog</v>
      </c>
      <c r="F1233" t="s">
        <v>301</v>
      </c>
      <c r="G1233" t="s">
        <v>34</v>
      </c>
      <c r="H1233" t="s">
        <v>1590</v>
      </c>
      <c r="I1233" t="str">
        <f>IF(Table2_1[[#This Row],[Order Status]]="Completed", IF(Table2_1[[#This Row],[Delays (min)]]&gt;10,"Delayed", "On Time"), IF(Table2_1[[#This Row],[Order Status]]="In Progress", IF(Table2_1[[#This Row],[Delays (min)]]&gt;10,"Delayed","In Progress"),""))</f>
        <v>Delayed</v>
      </c>
      <c r="J1233">
        <v>140</v>
      </c>
      <c r="K1233">
        <v>22</v>
      </c>
      <c r="L1233" t="s">
        <v>23</v>
      </c>
      <c r="M1233" cm="1">
        <f t="array" ref="M1233">_xlfn.IFS(
  TRIM(L1233)="positive", 3,
  TRIM(L1233)="neutral", 2,
  TRIM(L1233)="negative", 1
)</f>
        <v>3</v>
      </c>
      <c r="N1233" t="s">
        <v>31</v>
      </c>
      <c r="O1233" t="s">
        <v>48</v>
      </c>
      <c r="P1233" t="s">
        <v>35</v>
      </c>
    </row>
    <row r="1234" spans="1:16" x14ac:dyDescent="0.3">
      <c r="A1234">
        <v>2233</v>
      </c>
      <c r="B1234" t="s">
        <v>1329</v>
      </c>
      <c r="C1234" s="1">
        <v>45177.395833333336</v>
      </c>
      <c r="D1234" t="s">
        <v>14</v>
      </c>
      <c r="E1234" t="str">
        <f t="shared" si="19"/>
        <v>Not Backlog</v>
      </c>
      <c r="F1234" t="s">
        <v>115</v>
      </c>
      <c r="G1234" t="s">
        <v>34</v>
      </c>
      <c r="H1234" t="s">
        <v>1587</v>
      </c>
      <c r="I1234" t="str">
        <f>IF(Table2_1[[#This Row],[Order Status]]="Completed", IF(Table2_1[[#This Row],[Delays (min)]]&gt;10,"Delayed", "On Time"), IF(Table2_1[[#This Row],[Order Status]]="In Progress", IF(Table2_1[[#This Row],[Delays (min)]]&gt;10,"Delayed","In Progress"),""))</f>
        <v>On Time</v>
      </c>
      <c r="J1234">
        <v>82</v>
      </c>
      <c r="K1234">
        <v>4</v>
      </c>
      <c r="L1234" t="s">
        <v>23</v>
      </c>
      <c r="M1234" cm="1">
        <f t="array" ref="M1234">_xlfn.IFS(
  TRIM(L1234)="positive", 3,
  TRIM(L1234)="neutral", 2,
  TRIM(L1234)="negative", 1
)</f>
        <v>3</v>
      </c>
      <c r="N1234" t="s">
        <v>39</v>
      </c>
      <c r="O1234" t="s">
        <v>19</v>
      </c>
      <c r="P1234" t="s">
        <v>20</v>
      </c>
    </row>
    <row r="1235" spans="1:16" x14ac:dyDescent="0.3">
      <c r="A1235">
        <v>2234</v>
      </c>
      <c r="B1235" t="s">
        <v>1330</v>
      </c>
      <c r="C1235" s="1">
        <v>45176.452777777777</v>
      </c>
      <c r="D1235" t="s">
        <v>37</v>
      </c>
      <c r="E1235" t="str">
        <f t="shared" si="19"/>
        <v>Not Backlog</v>
      </c>
      <c r="F1235" t="s">
        <v>256</v>
      </c>
      <c r="G1235" t="s">
        <v>16</v>
      </c>
      <c r="H1235" t="s">
        <v>1586</v>
      </c>
      <c r="I1235" t="str">
        <f>IF(Table2_1[[#This Row],[Order Status]]="Completed", IF(Table2_1[[#This Row],[Delays (min)]]&gt;10,"Delayed", "On Time"), IF(Table2_1[[#This Row],[Order Status]]="In Progress", IF(Table2_1[[#This Row],[Delays (min)]]&gt;10,"Delayed","In Progress"),""))</f>
        <v>In Progress</v>
      </c>
      <c r="J1235">
        <v>195</v>
      </c>
      <c r="K1235">
        <v>10</v>
      </c>
      <c r="L1235" t="s">
        <v>17</v>
      </c>
      <c r="M1235" cm="1">
        <f t="array" ref="M1235">_xlfn.IFS(
  TRIM(L1235)="positive", 3,
  TRIM(L1235)="neutral", 2,
  TRIM(L1235)="negative", 1
)</f>
        <v>2</v>
      </c>
      <c r="N1235" t="s">
        <v>24</v>
      </c>
      <c r="O1235" t="s">
        <v>19</v>
      </c>
      <c r="P1235" t="s">
        <v>40</v>
      </c>
    </row>
    <row r="1236" spans="1:16" x14ac:dyDescent="0.3">
      <c r="A1236">
        <v>2235</v>
      </c>
      <c r="B1236" t="s">
        <v>1331</v>
      </c>
      <c r="C1236" s="1">
        <v>45171.525000000001</v>
      </c>
      <c r="D1236" t="s">
        <v>37</v>
      </c>
      <c r="E1236" t="str">
        <f t="shared" si="19"/>
        <v>Backlog</v>
      </c>
      <c r="F1236" t="s">
        <v>164</v>
      </c>
      <c r="G1236" t="s">
        <v>27</v>
      </c>
      <c r="H1236" t="s">
        <v>1589</v>
      </c>
      <c r="I1236" t="str">
        <f>IF(Table2_1[[#This Row],[Order Status]]="Completed", IF(Table2_1[[#This Row],[Delays (min)]]&gt;10,"Delayed", "On Time"), IF(Table2_1[[#This Row],[Order Status]]="In Progress", IF(Table2_1[[#This Row],[Delays (min)]]&gt;10,"Delayed","In Progress"),""))</f>
        <v>Delayed</v>
      </c>
      <c r="J1236">
        <v>93</v>
      </c>
      <c r="K1236">
        <v>28</v>
      </c>
      <c r="L1236" t="s">
        <v>17</v>
      </c>
      <c r="M1236" cm="1">
        <f t="array" ref="M1236">_xlfn.IFS(
  TRIM(L1236)="positive", 3,
  TRIM(L1236)="neutral", 2,
  TRIM(L1236)="negative", 1
)</f>
        <v>2</v>
      </c>
      <c r="N1236" t="s">
        <v>39</v>
      </c>
      <c r="O1236" t="s">
        <v>19</v>
      </c>
      <c r="P1236" t="s">
        <v>35</v>
      </c>
    </row>
    <row r="1237" spans="1:16" x14ac:dyDescent="0.3">
      <c r="A1237">
        <v>2236</v>
      </c>
      <c r="B1237" t="s">
        <v>1332</v>
      </c>
      <c r="C1237" s="1">
        <v>45173.438888888886</v>
      </c>
      <c r="D1237" t="s">
        <v>37</v>
      </c>
      <c r="E1237" t="str">
        <f t="shared" si="19"/>
        <v>Backlog</v>
      </c>
      <c r="F1237" t="s">
        <v>235</v>
      </c>
      <c r="G1237" t="s">
        <v>34</v>
      </c>
      <c r="H1237" t="s">
        <v>1586</v>
      </c>
      <c r="I1237" t="str">
        <f>IF(Table2_1[[#This Row],[Order Status]]="Completed", IF(Table2_1[[#This Row],[Delays (min)]]&gt;10,"Delayed", "On Time"), IF(Table2_1[[#This Row],[Order Status]]="In Progress", IF(Table2_1[[#This Row],[Delays (min)]]&gt;10,"Delayed","In Progress"),""))</f>
        <v>Delayed</v>
      </c>
      <c r="J1237">
        <v>156</v>
      </c>
      <c r="K1237">
        <v>13</v>
      </c>
      <c r="L1237" t="s">
        <v>23</v>
      </c>
      <c r="M1237" cm="1">
        <f t="array" ref="M1237">_xlfn.IFS(
  TRIM(L1237)="positive", 3,
  TRIM(L1237)="neutral", 2,
  TRIM(L1237)="negative", 1
)</f>
        <v>3</v>
      </c>
      <c r="N1237" t="s">
        <v>24</v>
      </c>
      <c r="O1237" t="s">
        <v>1591</v>
      </c>
      <c r="P1237" t="s">
        <v>40</v>
      </c>
    </row>
    <row r="1238" spans="1:16" x14ac:dyDescent="0.3">
      <c r="A1238">
        <v>2237</v>
      </c>
      <c r="B1238" t="s">
        <v>1333</v>
      </c>
      <c r="C1238" s="1">
        <v>45170.407638888886</v>
      </c>
      <c r="D1238" t="s">
        <v>14</v>
      </c>
      <c r="E1238" t="str">
        <f t="shared" si="19"/>
        <v>Not Backlog</v>
      </c>
      <c r="F1238" t="s">
        <v>258</v>
      </c>
      <c r="G1238" t="s">
        <v>16</v>
      </c>
      <c r="H1238" t="s">
        <v>1590</v>
      </c>
      <c r="I1238" t="str">
        <f>IF(Table2_1[[#This Row],[Order Status]]="Completed", IF(Table2_1[[#This Row],[Delays (min)]]&gt;10,"Delayed", "On Time"), IF(Table2_1[[#This Row],[Order Status]]="In Progress", IF(Table2_1[[#This Row],[Delays (min)]]&gt;10,"Delayed","In Progress"),""))</f>
        <v>Delayed</v>
      </c>
      <c r="J1238">
        <v>123</v>
      </c>
      <c r="K1238">
        <v>13</v>
      </c>
      <c r="L1238" t="s">
        <v>17</v>
      </c>
      <c r="M1238" cm="1">
        <f t="array" ref="M1238">_xlfn.IFS(
  TRIM(L1238)="positive", 3,
  TRIM(L1238)="neutral", 2,
  TRIM(L1238)="negative", 1
)</f>
        <v>2</v>
      </c>
      <c r="N1238" t="s">
        <v>39</v>
      </c>
      <c r="O1238" t="s">
        <v>19</v>
      </c>
      <c r="P1238" t="s">
        <v>40</v>
      </c>
    </row>
    <row r="1239" spans="1:16" x14ac:dyDescent="0.3">
      <c r="A1239">
        <v>2238</v>
      </c>
      <c r="B1239" t="s">
        <v>1334</v>
      </c>
      <c r="C1239" s="1">
        <v>45176.343055555553</v>
      </c>
      <c r="D1239" t="s">
        <v>14</v>
      </c>
      <c r="E1239" t="str">
        <f t="shared" si="19"/>
        <v>Not Backlog</v>
      </c>
      <c r="F1239" t="s">
        <v>75</v>
      </c>
      <c r="G1239" t="s">
        <v>16</v>
      </c>
      <c r="H1239" t="s">
        <v>1587</v>
      </c>
      <c r="I1239" t="str">
        <f>IF(Table2_1[[#This Row],[Order Status]]="Completed", IF(Table2_1[[#This Row],[Delays (min)]]&gt;10,"Delayed", "On Time"), IF(Table2_1[[#This Row],[Order Status]]="In Progress", IF(Table2_1[[#This Row],[Delays (min)]]&gt;10,"Delayed","In Progress"),""))</f>
        <v>On Time</v>
      </c>
      <c r="J1239">
        <v>217</v>
      </c>
      <c r="K1239">
        <v>1</v>
      </c>
      <c r="L1239" t="s">
        <v>17</v>
      </c>
      <c r="M1239" cm="1">
        <f t="array" ref="M1239">_xlfn.IFS(
  TRIM(L1239)="positive", 3,
  TRIM(L1239)="neutral", 2,
  TRIM(L1239)="negative", 1
)</f>
        <v>2</v>
      </c>
      <c r="N1239" t="s">
        <v>43</v>
      </c>
      <c r="O1239" t="s">
        <v>19</v>
      </c>
      <c r="P1239" t="s">
        <v>40</v>
      </c>
    </row>
    <row r="1240" spans="1:16" x14ac:dyDescent="0.3">
      <c r="A1240">
        <v>2239</v>
      </c>
      <c r="B1240" t="s">
        <v>1335</v>
      </c>
      <c r="C1240" s="1">
        <v>45170.601388888892</v>
      </c>
      <c r="D1240" t="s">
        <v>14</v>
      </c>
      <c r="E1240" t="str">
        <f t="shared" si="19"/>
        <v>Not Backlog</v>
      </c>
      <c r="F1240" t="s">
        <v>75</v>
      </c>
      <c r="G1240" t="s">
        <v>27</v>
      </c>
      <c r="H1240" t="s">
        <v>1589</v>
      </c>
      <c r="I1240" t="str">
        <f>IF(Table2_1[[#This Row],[Order Status]]="Completed", IF(Table2_1[[#This Row],[Delays (min)]]&gt;10,"Delayed", "On Time"), IF(Table2_1[[#This Row],[Order Status]]="In Progress", IF(Table2_1[[#This Row],[Delays (min)]]&gt;10,"Delayed","In Progress"),""))</f>
        <v>On Time</v>
      </c>
      <c r="J1240">
        <v>110</v>
      </c>
      <c r="K1240">
        <v>7</v>
      </c>
      <c r="L1240" t="s">
        <v>28</v>
      </c>
      <c r="M1240" cm="1">
        <f t="array" ref="M1240">_xlfn.IFS(
  TRIM(L1240)="positive", 3,
  TRIM(L1240)="neutral", 2,
  TRIM(L1240)="negative", 1
)</f>
        <v>1</v>
      </c>
      <c r="N1240" t="s">
        <v>24</v>
      </c>
      <c r="O1240" t="s">
        <v>1591</v>
      </c>
      <c r="P1240" t="s">
        <v>40</v>
      </c>
    </row>
    <row r="1241" spans="1:16" x14ac:dyDescent="0.3">
      <c r="A1241">
        <v>2240</v>
      </c>
      <c r="B1241" t="s">
        <v>1336</v>
      </c>
      <c r="C1241" s="1">
        <v>45170.447916666664</v>
      </c>
      <c r="D1241" t="s">
        <v>14</v>
      </c>
      <c r="E1241" t="str">
        <f t="shared" si="19"/>
        <v>Not Backlog</v>
      </c>
      <c r="F1241" t="s">
        <v>262</v>
      </c>
      <c r="G1241" t="s">
        <v>16</v>
      </c>
      <c r="H1241" t="s">
        <v>1590</v>
      </c>
      <c r="I1241" t="str">
        <f>IF(Table2_1[[#This Row],[Order Status]]="Completed", IF(Table2_1[[#This Row],[Delays (min)]]&gt;10,"Delayed", "On Time"), IF(Table2_1[[#This Row],[Order Status]]="In Progress", IF(Table2_1[[#This Row],[Delays (min)]]&gt;10,"Delayed","In Progress"),""))</f>
        <v>On Time</v>
      </c>
      <c r="J1241">
        <v>169</v>
      </c>
      <c r="K1241">
        <v>8</v>
      </c>
      <c r="L1241" t="s">
        <v>28</v>
      </c>
      <c r="M1241" cm="1">
        <f t="array" ref="M1241">_xlfn.IFS(
  TRIM(L1241)="positive", 3,
  TRIM(L1241)="neutral", 2,
  TRIM(L1241)="negative", 1
)</f>
        <v>1</v>
      </c>
      <c r="N1241" t="s">
        <v>43</v>
      </c>
      <c r="O1241" t="s">
        <v>48</v>
      </c>
      <c r="P1241" t="s">
        <v>40</v>
      </c>
    </row>
    <row r="1242" spans="1:16" x14ac:dyDescent="0.3">
      <c r="A1242">
        <v>2241</v>
      </c>
      <c r="B1242" t="s">
        <v>1337</v>
      </c>
      <c r="C1242" s="1">
        <v>45175.333333333336</v>
      </c>
      <c r="D1242" t="s">
        <v>37</v>
      </c>
      <c r="E1242" t="str">
        <f t="shared" si="19"/>
        <v>Not Backlog</v>
      </c>
      <c r="F1242" t="s">
        <v>71</v>
      </c>
      <c r="G1242" t="s">
        <v>16</v>
      </c>
      <c r="H1242" t="s">
        <v>1586</v>
      </c>
      <c r="I1242" t="str">
        <f>IF(Table2_1[[#This Row],[Order Status]]="Completed", IF(Table2_1[[#This Row],[Delays (min)]]&gt;10,"Delayed", "On Time"), IF(Table2_1[[#This Row],[Order Status]]="In Progress", IF(Table2_1[[#This Row],[Delays (min)]]&gt;10,"Delayed","In Progress"),""))</f>
        <v>In Progress</v>
      </c>
      <c r="J1242">
        <v>161</v>
      </c>
      <c r="K1242">
        <v>7</v>
      </c>
      <c r="L1242" t="s">
        <v>17</v>
      </c>
      <c r="M1242" cm="1">
        <f t="array" ref="M1242">_xlfn.IFS(
  TRIM(L1242)="positive", 3,
  TRIM(L1242)="neutral", 2,
  TRIM(L1242)="negative", 1
)</f>
        <v>2</v>
      </c>
      <c r="N1242" t="s">
        <v>39</v>
      </c>
      <c r="O1242" t="s">
        <v>48</v>
      </c>
      <c r="P1242" t="s">
        <v>20</v>
      </c>
    </row>
    <row r="1243" spans="1:16" x14ac:dyDescent="0.3">
      <c r="A1243">
        <v>2242</v>
      </c>
      <c r="B1243" t="s">
        <v>1338</v>
      </c>
      <c r="C1243" s="1">
        <v>45172.490972222222</v>
      </c>
      <c r="D1243" t="s">
        <v>14</v>
      </c>
      <c r="E1243" t="str">
        <f t="shared" si="19"/>
        <v>Not Backlog</v>
      </c>
      <c r="F1243" t="s">
        <v>405</v>
      </c>
      <c r="G1243" t="s">
        <v>27</v>
      </c>
      <c r="H1243" t="s">
        <v>1586</v>
      </c>
      <c r="I1243" t="str">
        <f>IF(Table2_1[[#This Row],[Order Status]]="Completed", IF(Table2_1[[#This Row],[Delays (min)]]&gt;10,"Delayed", "On Time"), IF(Table2_1[[#This Row],[Order Status]]="In Progress", IF(Table2_1[[#This Row],[Delays (min)]]&gt;10,"Delayed","In Progress"),""))</f>
        <v>On Time</v>
      </c>
      <c r="J1243">
        <v>175</v>
      </c>
      <c r="K1243">
        <v>5</v>
      </c>
      <c r="L1243" t="s">
        <v>28</v>
      </c>
      <c r="M1243" cm="1">
        <f t="array" ref="M1243">_xlfn.IFS(
  TRIM(L1243)="positive", 3,
  TRIM(L1243)="neutral", 2,
  TRIM(L1243)="negative", 1
)</f>
        <v>1</v>
      </c>
      <c r="N1243" t="s">
        <v>43</v>
      </c>
      <c r="O1243" t="s">
        <v>19</v>
      </c>
      <c r="P1243" t="s">
        <v>20</v>
      </c>
    </row>
    <row r="1244" spans="1:16" x14ac:dyDescent="0.3">
      <c r="A1244">
        <v>2243</v>
      </c>
      <c r="B1244" t="s">
        <v>1339</v>
      </c>
      <c r="C1244" s="1">
        <v>45173.681250000001</v>
      </c>
      <c r="D1244" t="s">
        <v>14</v>
      </c>
      <c r="E1244" t="str">
        <f t="shared" si="19"/>
        <v>Not Backlog</v>
      </c>
      <c r="F1244" t="s">
        <v>84</v>
      </c>
      <c r="G1244" t="s">
        <v>34</v>
      </c>
      <c r="H1244" t="s">
        <v>1590</v>
      </c>
      <c r="I1244" t="str">
        <f>IF(Table2_1[[#This Row],[Order Status]]="Completed", IF(Table2_1[[#This Row],[Delays (min)]]&gt;10,"Delayed", "On Time"), IF(Table2_1[[#This Row],[Order Status]]="In Progress", IF(Table2_1[[#This Row],[Delays (min)]]&gt;10,"Delayed","In Progress"),""))</f>
        <v>Delayed</v>
      </c>
      <c r="J1244">
        <v>131</v>
      </c>
      <c r="K1244">
        <v>26</v>
      </c>
      <c r="L1244" t="s">
        <v>17</v>
      </c>
      <c r="M1244" cm="1">
        <f t="array" ref="M1244">_xlfn.IFS(
  TRIM(L1244)="positive", 3,
  TRIM(L1244)="neutral", 2,
  TRIM(L1244)="negative", 1
)</f>
        <v>2</v>
      </c>
      <c r="N1244" t="s">
        <v>43</v>
      </c>
      <c r="O1244" t="s">
        <v>19</v>
      </c>
      <c r="P1244" t="s">
        <v>40</v>
      </c>
    </row>
    <row r="1245" spans="1:16" x14ac:dyDescent="0.3">
      <c r="A1245">
        <v>2244</v>
      </c>
      <c r="B1245" t="s">
        <v>1340</v>
      </c>
      <c r="C1245" s="1">
        <v>45173.684027777781</v>
      </c>
      <c r="D1245" t="s">
        <v>14</v>
      </c>
      <c r="E1245" t="str">
        <f t="shared" si="19"/>
        <v>Not Backlog</v>
      </c>
      <c r="F1245" t="s">
        <v>177</v>
      </c>
      <c r="G1245" t="s">
        <v>16</v>
      </c>
      <c r="H1245" t="s">
        <v>1586</v>
      </c>
      <c r="I1245" t="str">
        <f>IF(Table2_1[[#This Row],[Order Status]]="Completed", IF(Table2_1[[#This Row],[Delays (min)]]&gt;10,"Delayed", "On Time"), IF(Table2_1[[#This Row],[Order Status]]="In Progress", IF(Table2_1[[#This Row],[Delays (min)]]&gt;10,"Delayed","In Progress"),""))</f>
        <v>Delayed</v>
      </c>
      <c r="J1245">
        <v>193</v>
      </c>
      <c r="K1245">
        <v>24</v>
      </c>
      <c r="L1245" t="s">
        <v>17</v>
      </c>
      <c r="M1245" cm="1">
        <f t="array" ref="M1245">_xlfn.IFS(
  TRIM(L1245)="positive", 3,
  TRIM(L1245)="neutral", 2,
  TRIM(L1245)="negative", 1
)</f>
        <v>2</v>
      </c>
      <c r="N1245" t="s">
        <v>31</v>
      </c>
      <c r="O1245" t="s">
        <v>19</v>
      </c>
      <c r="P1245" t="s">
        <v>20</v>
      </c>
    </row>
    <row r="1246" spans="1:16" x14ac:dyDescent="0.3">
      <c r="A1246">
        <v>2245</v>
      </c>
      <c r="B1246" t="s">
        <v>1341</v>
      </c>
      <c r="C1246" s="1">
        <v>45175.375</v>
      </c>
      <c r="D1246" t="s">
        <v>37</v>
      </c>
      <c r="E1246" t="str">
        <f t="shared" si="19"/>
        <v>Backlog</v>
      </c>
      <c r="F1246" t="s">
        <v>110</v>
      </c>
      <c r="G1246" t="s">
        <v>34</v>
      </c>
      <c r="H1246" t="s">
        <v>1587</v>
      </c>
      <c r="I1246" t="str">
        <f>IF(Table2_1[[#This Row],[Order Status]]="Completed", IF(Table2_1[[#This Row],[Delays (min)]]&gt;10,"Delayed", "On Time"), IF(Table2_1[[#This Row],[Order Status]]="In Progress", IF(Table2_1[[#This Row],[Delays (min)]]&gt;10,"Delayed","In Progress"),""))</f>
        <v>Delayed</v>
      </c>
      <c r="J1246">
        <v>171</v>
      </c>
      <c r="K1246">
        <v>23</v>
      </c>
      <c r="L1246" t="s">
        <v>17</v>
      </c>
      <c r="M1246" cm="1">
        <f t="array" ref="M1246">_xlfn.IFS(
  TRIM(L1246)="positive", 3,
  TRIM(L1246)="neutral", 2,
  TRIM(L1246)="negative", 1
)</f>
        <v>2</v>
      </c>
      <c r="N1246" t="s">
        <v>24</v>
      </c>
      <c r="O1246" t="s">
        <v>19</v>
      </c>
      <c r="P1246" t="s">
        <v>63</v>
      </c>
    </row>
    <row r="1247" spans="1:16" x14ac:dyDescent="0.3">
      <c r="A1247">
        <v>2246</v>
      </c>
      <c r="B1247" t="s">
        <v>1342</v>
      </c>
      <c r="C1247" s="1">
        <v>45172.347222222219</v>
      </c>
      <c r="D1247" t="s">
        <v>37</v>
      </c>
      <c r="E1247" t="str">
        <f t="shared" si="19"/>
        <v>Backlog</v>
      </c>
      <c r="F1247" t="s">
        <v>56</v>
      </c>
      <c r="G1247" t="s">
        <v>27</v>
      </c>
      <c r="H1247" t="s">
        <v>1590</v>
      </c>
      <c r="I1247" t="str">
        <f>IF(Table2_1[[#This Row],[Order Status]]="Completed", IF(Table2_1[[#This Row],[Delays (min)]]&gt;10,"Delayed", "On Time"), IF(Table2_1[[#This Row],[Order Status]]="In Progress", IF(Table2_1[[#This Row],[Delays (min)]]&gt;10,"Delayed","In Progress"),""))</f>
        <v>Delayed</v>
      </c>
      <c r="J1247">
        <v>223</v>
      </c>
      <c r="K1247">
        <v>27</v>
      </c>
      <c r="L1247" t="s">
        <v>23</v>
      </c>
      <c r="M1247" cm="1">
        <f t="array" ref="M1247">_xlfn.IFS(
  TRIM(L1247)="positive", 3,
  TRIM(L1247)="neutral", 2,
  TRIM(L1247)="negative", 1
)</f>
        <v>3</v>
      </c>
      <c r="N1247" t="s">
        <v>18</v>
      </c>
      <c r="O1247" t="s">
        <v>19</v>
      </c>
      <c r="P1247" t="s">
        <v>40</v>
      </c>
    </row>
    <row r="1248" spans="1:16" x14ac:dyDescent="0.3">
      <c r="A1248">
        <v>2247</v>
      </c>
      <c r="B1248" t="s">
        <v>802</v>
      </c>
      <c r="C1248" s="1">
        <v>45173.510416666664</v>
      </c>
      <c r="D1248" t="s">
        <v>37</v>
      </c>
      <c r="E1248" t="str">
        <f t="shared" si="19"/>
        <v>Backlog</v>
      </c>
      <c r="F1248" t="s">
        <v>166</v>
      </c>
      <c r="G1248" t="s">
        <v>16</v>
      </c>
      <c r="H1248" t="s">
        <v>1590</v>
      </c>
      <c r="I1248" t="str">
        <f>IF(Table2_1[[#This Row],[Order Status]]="Completed", IF(Table2_1[[#This Row],[Delays (min)]]&gt;10,"Delayed", "On Time"), IF(Table2_1[[#This Row],[Order Status]]="In Progress", IF(Table2_1[[#This Row],[Delays (min)]]&gt;10,"Delayed","In Progress"),""))</f>
        <v>Delayed</v>
      </c>
      <c r="J1248">
        <v>224</v>
      </c>
      <c r="K1248">
        <v>12</v>
      </c>
      <c r="L1248" t="s">
        <v>17</v>
      </c>
      <c r="M1248" cm="1">
        <f t="array" ref="M1248">_xlfn.IFS(
  TRIM(L1248)="positive", 3,
  TRIM(L1248)="neutral", 2,
  TRIM(L1248)="negative", 1
)</f>
        <v>2</v>
      </c>
      <c r="N1248" t="s">
        <v>24</v>
      </c>
      <c r="O1248" t="s">
        <v>48</v>
      </c>
      <c r="P1248" t="s">
        <v>20</v>
      </c>
    </row>
    <row r="1249" spans="1:16" x14ac:dyDescent="0.3">
      <c r="A1249">
        <v>2248</v>
      </c>
      <c r="B1249" t="s">
        <v>1343</v>
      </c>
      <c r="C1249" s="1">
        <v>45170.697916666664</v>
      </c>
      <c r="D1249" t="s">
        <v>14</v>
      </c>
      <c r="E1249" t="str">
        <f t="shared" si="19"/>
        <v>Not Backlog</v>
      </c>
      <c r="F1249" t="s">
        <v>436</v>
      </c>
      <c r="G1249" t="s">
        <v>34</v>
      </c>
      <c r="H1249" t="s">
        <v>1588</v>
      </c>
      <c r="I1249" t="str">
        <f>IF(Table2_1[[#This Row],[Order Status]]="Completed", IF(Table2_1[[#This Row],[Delays (min)]]&gt;10,"Delayed", "On Time"), IF(Table2_1[[#This Row],[Order Status]]="In Progress", IF(Table2_1[[#This Row],[Delays (min)]]&gt;10,"Delayed","In Progress"),""))</f>
        <v>Delayed</v>
      </c>
      <c r="J1249">
        <v>121</v>
      </c>
      <c r="K1249">
        <v>16</v>
      </c>
      <c r="L1249" t="s">
        <v>28</v>
      </c>
      <c r="M1249" cm="1">
        <f t="array" ref="M1249">_xlfn.IFS(
  TRIM(L1249)="positive", 3,
  TRIM(L1249)="neutral", 2,
  TRIM(L1249)="negative", 1
)</f>
        <v>1</v>
      </c>
      <c r="N1249" t="s">
        <v>18</v>
      </c>
      <c r="O1249" t="s">
        <v>1591</v>
      </c>
      <c r="P1249" t="s">
        <v>20</v>
      </c>
    </row>
    <row r="1250" spans="1:16" x14ac:dyDescent="0.3">
      <c r="A1250">
        <v>2249</v>
      </c>
      <c r="B1250" t="s">
        <v>1344</v>
      </c>
      <c r="C1250" s="1">
        <v>45172.565972222219</v>
      </c>
      <c r="D1250" t="s">
        <v>14</v>
      </c>
      <c r="E1250" t="str">
        <f t="shared" si="19"/>
        <v>Not Backlog</v>
      </c>
      <c r="F1250" t="s">
        <v>86</v>
      </c>
      <c r="G1250" t="s">
        <v>34</v>
      </c>
      <c r="H1250" t="s">
        <v>1587</v>
      </c>
      <c r="I1250" t="str">
        <f>IF(Table2_1[[#This Row],[Order Status]]="Completed", IF(Table2_1[[#This Row],[Delays (min)]]&gt;10,"Delayed", "On Time"), IF(Table2_1[[#This Row],[Order Status]]="In Progress", IF(Table2_1[[#This Row],[Delays (min)]]&gt;10,"Delayed","In Progress"),""))</f>
        <v>Delayed</v>
      </c>
      <c r="J1250">
        <v>154</v>
      </c>
      <c r="K1250">
        <v>12</v>
      </c>
      <c r="L1250" t="s">
        <v>23</v>
      </c>
      <c r="M1250" cm="1">
        <f t="array" ref="M1250">_xlfn.IFS(
  TRIM(L1250)="positive", 3,
  TRIM(L1250)="neutral", 2,
  TRIM(L1250)="negative", 1
)</f>
        <v>3</v>
      </c>
      <c r="N1250" t="s">
        <v>31</v>
      </c>
      <c r="O1250" t="s">
        <v>48</v>
      </c>
      <c r="P1250" t="s">
        <v>35</v>
      </c>
    </row>
    <row r="1251" spans="1:16" x14ac:dyDescent="0.3">
      <c r="A1251">
        <v>2250</v>
      </c>
      <c r="B1251" t="s">
        <v>1345</v>
      </c>
      <c r="C1251" s="1">
        <v>45172.620138888888</v>
      </c>
      <c r="D1251" t="s">
        <v>14</v>
      </c>
      <c r="E1251" t="str">
        <f t="shared" si="19"/>
        <v>Not Backlog</v>
      </c>
      <c r="F1251" t="s">
        <v>215</v>
      </c>
      <c r="G1251" t="s">
        <v>27</v>
      </c>
      <c r="H1251" t="s">
        <v>1587</v>
      </c>
      <c r="I1251" t="str">
        <f>IF(Table2_1[[#This Row],[Order Status]]="Completed", IF(Table2_1[[#This Row],[Delays (min)]]&gt;10,"Delayed", "On Time"), IF(Table2_1[[#This Row],[Order Status]]="In Progress", IF(Table2_1[[#This Row],[Delays (min)]]&gt;10,"Delayed","In Progress"),""))</f>
        <v>On Time</v>
      </c>
      <c r="J1251">
        <v>157</v>
      </c>
      <c r="K1251">
        <v>2</v>
      </c>
      <c r="L1251" t="s">
        <v>17</v>
      </c>
      <c r="M1251" cm="1">
        <f t="array" ref="M1251">_xlfn.IFS(
  TRIM(L1251)="positive", 3,
  TRIM(L1251)="neutral", 2,
  TRIM(L1251)="negative", 1
)</f>
        <v>2</v>
      </c>
      <c r="N1251" t="s">
        <v>31</v>
      </c>
      <c r="O1251" t="s">
        <v>48</v>
      </c>
      <c r="P1251" t="s">
        <v>35</v>
      </c>
    </row>
    <row r="1252" spans="1:16" x14ac:dyDescent="0.3">
      <c r="A1252">
        <v>2251</v>
      </c>
      <c r="B1252" t="s">
        <v>1346</v>
      </c>
      <c r="C1252" s="1">
        <v>45177.335416666669</v>
      </c>
      <c r="D1252" t="s">
        <v>37</v>
      </c>
      <c r="E1252" t="str">
        <f t="shared" si="19"/>
        <v>Not Backlog</v>
      </c>
      <c r="F1252" t="s">
        <v>130</v>
      </c>
      <c r="G1252" t="s">
        <v>16</v>
      </c>
      <c r="H1252" t="s">
        <v>1587</v>
      </c>
      <c r="I1252" t="str">
        <f>IF(Table2_1[[#This Row],[Order Status]]="Completed", IF(Table2_1[[#This Row],[Delays (min)]]&gt;10,"Delayed", "On Time"), IF(Table2_1[[#This Row],[Order Status]]="In Progress", IF(Table2_1[[#This Row],[Delays (min)]]&gt;10,"Delayed","In Progress"),""))</f>
        <v>In Progress</v>
      </c>
      <c r="J1252">
        <v>123</v>
      </c>
      <c r="K1252">
        <v>4</v>
      </c>
      <c r="L1252" t="s">
        <v>23</v>
      </c>
      <c r="M1252" cm="1">
        <f t="array" ref="M1252">_xlfn.IFS(
  TRIM(L1252)="positive", 3,
  TRIM(L1252)="neutral", 2,
  TRIM(L1252)="negative", 1
)</f>
        <v>3</v>
      </c>
      <c r="N1252" t="s">
        <v>24</v>
      </c>
      <c r="O1252" t="s">
        <v>1591</v>
      </c>
      <c r="P1252" t="s">
        <v>20</v>
      </c>
    </row>
    <row r="1253" spans="1:16" x14ac:dyDescent="0.3">
      <c r="A1253">
        <v>2252</v>
      </c>
      <c r="B1253" t="s">
        <v>1347</v>
      </c>
      <c r="C1253" s="1">
        <v>45176.606944444444</v>
      </c>
      <c r="D1253" t="s">
        <v>37</v>
      </c>
      <c r="E1253" t="str">
        <f t="shared" si="19"/>
        <v>Not Backlog</v>
      </c>
      <c r="F1253" t="s">
        <v>463</v>
      </c>
      <c r="G1253" t="s">
        <v>16</v>
      </c>
      <c r="H1253" t="s">
        <v>1587</v>
      </c>
      <c r="I1253" t="str">
        <f>IF(Table2_1[[#This Row],[Order Status]]="Completed", IF(Table2_1[[#This Row],[Delays (min)]]&gt;10,"Delayed", "On Time"), IF(Table2_1[[#This Row],[Order Status]]="In Progress", IF(Table2_1[[#This Row],[Delays (min)]]&gt;10,"Delayed","In Progress"),""))</f>
        <v>In Progress</v>
      </c>
      <c r="J1253">
        <v>158</v>
      </c>
      <c r="K1253">
        <v>1</v>
      </c>
      <c r="L1253" t="s">
        <v>23</v>
      </c>
      <c r="M1253" cm="1">
        <f t="array" ref="M1253">_xlfn.IFS(
  TRIM(L1253)="positive", 3,
  TRIM(L1253)="neutral", 2,
  TRIM(L1253)="negative", 1
)</f>
        <v>3</v>
      </c>
      <c r="N1253" t="s">
        <v>24</v>
      </c>
      <c r="O1253" t="s">
        <v>19</v>
      </c>
      <c r="P1253" t="s">
        <v>20</v>
      </c>
    </row>
    <row r="1254" spans="1:16" x14ac:dyDescent="0.3">
      <c r="A1254">
        <v>2253</v>
      </c>
      <c r="B1254" t="s">
        <v>1348</v>
      </c>
      <c r="C1254" s="1">
        <v>45177.452777777777</v>
      </c>
      <c r="D1254" t="s">
        <v>14</v>
      </c>
      <c r="E1254" t="str">
        <f t="shared" si="19"/>
        <v>Not Backlog</v>
      </c>
      <c r="F1254" t="s">
        <v>90</v>
      </c>
      <c r="G1254" t="s">
        <v>27</v>
      </c>
      <c r="H1254" t="s">
        <v>1589</v>
      </c>
      <c r="I1254" t="str">
        <f>IF(Table2_1[[#This Row],[Order Status]]="Completed", IF(Table2_1[[#This Row],[Delays (min)]]&gt;10,"Delayed", "On Time"), IF(Table2_1[[#This Row],[Order Status]]="In Progress", IF(Table2_1[[#This Row],[Delays (min)]]&gt;10,"Delayed","In Progress"),""))</f>
        <v>Delayed</v>
      </c>
      <c r="J1254">
        <v>216</v>
      </c>
      <c r="K1254">
        <v>24</v>
      </c>
      <c r="L1254" t="s">
        <v>28</v>
      </c>
      <c r="M1254" cm="1">
        <f t="array" ref="M1254">_xlfn.IFS(
  TRIM(L1254)="positive", 3,
  TRIM(L1254)="neutral", 2,
  TRIM(L1254)="negative", 1
)</f>
        <v>1</v>
      </c>
      <c r="N1254" t="s">
        <v>18</v>
      </c>
      <c r="O1254" t="s">
        <v>48</v>
      </c>
      <c r="P1254" t="s">
        <v>40</v>
      </c>
    </row>
    <row r="1255" spans="1:16" x14ac:dyDescent="0.3">
      <c r="A1255">
        <v>2254</v>
      </c>
      <c r="B1255" t="s">
        <v>1349</v>
      </c>
      <c r="C1255" s="1">
        <v>45173.624305555553</v>
      </c>
      <c r="D1255" t="s">
        <v>14</v>
      </c>
      <c r="E1255" t="str">
        <f t="shared" si="19"/>
        <v>Not Backlog</v>
      </c>
      <c r="F1255" t="s">
        <v>328</v>
      </c>
      <c r="G1255" t="s">
        <v>16</v>
      </c>
      <c r="H1255" t="s">
        <v>1589</v>
      </c>
      <c r="I1255" t="str">
        <f>IF(Table2_1[[#This Row],[Order Status]]="Completed", IF(Table2_1[[#This Row],[Delays (min)]]&gt;10,"Delayed", "On Time"), IF(Table2_1[[#This Row],[Order Status]]="In Progress", IF(Table2_1[[#This Row],[Delays (min)]]&gt;10,"Delayed","In Progress"),""))</f>
        <v>On Time</v>
      </c>
      <c r="J1255">
        <v>75</v>
      </c>
      <c r="K1255">
        <v>8</v>
      </c>
      <c r="L1255" t="s">
        <v>28</v>
      </c>
      <c r="M1255" cm="1">
        <f t="array" ref="M1255">_xlfn.IFS(
  TRIM(L1255)="positive", 3,
  TRIM(L1255)="neutral", 2,
  TRIM(L1255)="negative", 1
)</f>
        <v>1</v>
      </c>
      <c r="N1255" t="s">
        <v>24</v>
      </c>
      <c r="O1255" t="s">
        <v>48</v>
      </c>
      <c r="P1255" t="s">
        <v>40</v>
      </c>
    </row>
    <row r="1256" spans="1:16" x14ac:dyDescent="0.3">
      <c r="A1256">
        <v>2255</v>
      </c>
      <c r="B1256" t="s">
        <v>1350</v>
      </c>
      <c r="C1256" s="1">
        <v>45173.46597222222</v>
      </c>
      <c r="D1256" t="s">
        <v>14</v>
      </c>
      <c r="E1256" t="str">
        <f t="shared" si="19"/>
        <v>Not Backlog</v>
      </c>
      <c r="F1256" t="s">
        <v>365</v>
      </c>
      <c r="G1256" t="s">
        <v>34</v>
      </c>
      <c r="H1256" t="s">
        <v>1587</v>
      </c>
      <c r="I1256" t="str">
        <f>IF(Table2_1[[#This Row],[Order Status]]="Completed", IF(Table2_1[[#This Row],[Delays (min)]]&gt;10,"Delayed", "On Time"), IF(Table2_1[[#This Row],[Order Status]]="In Progress", IF(Table2_1[[#This Row],[Delays (min)]]&gt;10,"Delayed","In Progress"),""))</f>
        <v>Delayed</v>
      </c>
      <c r="J1256">
        <v>166</v>
      </c>
      <c r="K1256">
        <v>29</v>
      </c>
      <c r="L1256" t="s">
        <v>17</v>
      </c>
      <c r="M1256" cm="1">
        <f t="array" ref="M1256">_xlfn.IFS(
  TRIM(L1256)="positive", 3,
  TRIM(L1256)="neutral", 2,
  TRIM(L1256)="negative", 1
)</f>
        <v>2</v>
      </c>
      <c r="N1256" t="s">
        <v>43</v>
      </c>
      <c r="O1256" t="s">
        <v>1591</v>
      </c>
      <c r="P1256" t="s">
        <v>20</v>
      </c>
    </row>
    <row r="1257" spans="1:16" x14ac:dyDescent="0.3">
      <c r="A1257">
        <v>2256</v>
      </c>
      <c r="B1257" t="s">
        <v>1351</v>
      </c>
      <c r="C1257" s="1">
        <v>45176.693749999999</v>
      </c>
      <c r="D1257" t="s">
        <v>37</v>
      </c>
      <c r="E1257" t="str">
        <f t="shared" si="19"/>
        <v>Backlog</v>
      </c>
      <c r="F1257" t="s">
        <v>149</v>
      </c>
      <c r="G1257" t="s">
        <v>16</v>
      </c>
      <c r="H1257" t="s">
        <v>1588</v>
      </c>
      <c r="I1257" t="str">
        <f>IF(Table2_1[[#This Row],[Order Status]]="Completed", IF(Table2_1[[#This Row],[Delays (min)]]&gt;10,"Delayed", "On Time"), IF(Table2_1[[#This Row],[Order Status]]="In Progress", IF(Table2_1[[#This Row],[Delays (min)]]&gt;10,"Delayed","In Progress"),""))</f>
        <v>Delayed</v>
      </c>
      <c r="J1257">
        <v>96</v>
      </c>
      <c r="K1257">
        <v>27</v>
      </c>
      <c r="L1257" t="s">
        <v>28</v>
      </c>
      <c r="M1257" cm="1">
        <f t="array" ref="M1257">_xlfn.IFS(
  TRIM(L1257)="positive", 3,
  TRIM(L1257)="neutral", 2,
  TRIM(L1257)="negative", 1
)</f>
        <v>1</v>
      </c>
      <c r="N1257" t="s">
        <v>43</v>
      </c>
      <c r="O1257" t="s">
        <v>1591</v>
      </c>
      <c r="P1257" t="s">
        <v>40</v>
      </c>
    </row>
    <row r="1258" spans="1:16" x14ac:dyDescent="0.3">
      <c r="A1258">
        <v>2257</v>
      </c>
      <c r="B1258" t="s">
        <v>1352</v>
      </c>
      <c r="C1258" s="1">
        <v>45177.467361111114</v>
      </c>
      <c r="D1258" t="s">
        <v>14</v>
      </c>
      <c r="E1258" t="str">
        <f t="shared" si="19"/>
        <v>Not Backlog</v>
      </c>
      <c r="F1258" t="s">
        <v>50</v>
      </c>
      <c r="G1258" t="s">
        <v>34</v>
      </c>
      <c r="H1258" t="s">
        <v>1588</v>
      </c>
      <c r="I1258" t="str">
        <f>IF(Table2_1[[#This Row],[Order Status]]="Completed", IF(Table2_1[[#This Row],[Delays (min)]]&gt;10,"Delayed", "On Time"), IF(Table2_1[[#This Row],[Order Status]]="In Progress", IF(Table2_1[[#This Row],[Delays (min)]]&gt;10,"Delayed","In Progress"),""))</f>
        <v>On Time</v>
      </c>
      <c r="J1258">
        <v>181</v>
      </c>
      <c r="K1258">
        <v>8</v>
      </c>
      <c r="L1258" t="s">
        <v>17</v>
      </c>
      <c r="M1258" cm="1">
        <f t="array" ref="M1258">_xlfn.IFS(
  TRIM(L1258)="positive", 3,
  TRIM(L1258)="neutral", 2,
  TRIM(L1258)="negative", 1
)</f>
        <v>2</v>
      </c>
      <c r="N1258" t="s">
        <v>31</v>
      </c>
      <c r="O1258" t="s">
        <v>19</v>
      </c>
      <c r="P1258" t="s">
        <v>35</v>
      </c>
    </row>
    <row r="1259" spans="1:16" x14ac:dyDescent="0.3">
      <c r="A1259">
        <v>2258</v>
      </c>
      <c r="B1259" t="s">
        <v>1353</v>
      </c>
      <c r="C1259" s="1">
        <v>45171.622916666667</v>
      </c>
      <c r="D1259" t="s">
        <v>37</v>
      </c>
      <c r="E1259" t="str">
        <f t="shared" si="19"/>
        <v>Backlog</v>
      </c>
      <c r="F1259" t="s">
        <v>101</v>
      </c>
      <c r="G1259" t="s">
        <v>34</v>
      </c>
      <c r="H1259" t="s">
        <v>1590</v>
      </c>
      <c r="I1259" t="str">
        <f>IF(Table2_1[[#This Row],[Order Status]]="Completed", IF(Table2_1[[#This Row],[Delays (min)]]&gt;10,"Delayed", "On Time"), IF(Table2_1[[#This Row],[Order Status]]="In Progress", IF(Table2_1[[#This Row],[Delays (min)]]&gt;10,"Delayed","In Progress"),""))</f>
        <v>Delayed</v>
      </c>
      <c r="J1259">
        <v>67</v>
      </c>
      <c r="K1259">
        <v>29</v>
      </c>
      <c r="L1259" t="s">
        <v>17</v>
      </c>
      <c r="M1259" cm="1">
        <f t="array" ref="M1259">_xlfn.IFS(
  TRIM(L1259)="positive", 3,
  TRIM(L1259)="neutral", 2,
  TRIM(L1259)="negative", 1
)</f>
        <v>2</v>
      </c>
      <c r="N1259" t="s">
        <v>18</v>
      </c>
      <c r="O1259" t="s">
        <v>1591</v>
      </c>
      <c r="P1259" t="s">
        <v>35</v>
      </c>
    </row>
    <row r="1260" spans="1:16" x14ac:dyDescent="0.3">
      <c r="A1260">
        <v>2259</v>
      </c>
      <c r="B1260" t="s">
        <v>1354</v>
      </c>
      <c r="C1260" s="1">
        <v>45171.681250000001</v>
      </c>
      <c r="D1260" t="s">
        <v>14</v>
      </c>
      <c r="E1260" t="str">
        <f t="shared" si="19"/>
        <v>Not Backlog</v>
      </c>
      <c r="F1260" t="s">
        <v>130</v>
      </c>
      <c r="G1260" t="s">
        <v>27</v>
      </c>
      <c r="H1260" t="s">
        <v>1586</v>
      </c>
      <c r="I1260" t="str">
        <f>IF(Table2_1[[#This Row],[Order Status]]="Completed", IF(Table2_1[[#This Row],[Delays (min)]]&gt;10,"Delayed", "On Time"), IF(Table2_1[[#This Row],[Order Status]]="In Progress", IF(Table2_1[[#This Row],[Delays (min)]]&gt;10,"Delayed","In Progress"),""))</f>
        <v>On Time</v>
      </c>
      <c r="J1260">
        <v>98</v>
      </c>
      <c r="K1260">
        <v>3</v>
      </c>
      <c r="L1260" t="s">
        <v>23</v>
      </c>
      <c r="M1260" cm="1">
        <f t="array" ref="M1260">_xlfn.IFS(
  TRIM(L1260)="positive", 3,
  TRIM(L1260)="neutral", 2,
  TRIM(L1260)="negative", 1
)</f>
        <v>3</v>
      </c>
      <c r="N1260" t="s">
        <v>43</v>
      </c>
      <c r="O1260" t="s">
        <v>48</v>
      </c>
      <c r="P1260" t="s">
        <v>35</v>
      </c>
    </row>
    <row r="1261" spans="1:16" x14ac:dyDescent="0.3">
      <c r="A1261">
        <v>2260</v>
      </c>
      <c r="B1261" t="s">
        <v>1355</v>
      </c>
      <c r="C1261" s="1">
        <v>45176.706944444442</v>
      </c>
      <c r="D1261" t="s">
        <v>14</v>
      </c>
      <c r="E1261" t="str">
        <f t="shared" si="19"/>
        <v>Not Backlog</v>
      </c>
      <c r="F1261" t="s">
        <v>235</v>
      </c>
      <c r="G1261" t="s">
        <v>34</v>
      </c>
      <c r="H1261" t="s">
        <v>1587</v>
      </c>
      <c r="I1261" t="str">
        <f>IF(Table2_1[[#This Row],[Order Status]]="Completed", IF(Table2_1[[#This Row],[Delays (min)]]&gt;10,"Delayed", "On Time"), IF(Table2_1[[#This Row],[Order Status]]="In Progress", IF(Table2_1[[#This Row],[Delays (min)]]&gt;10,"Delayed","In Progress"),""))</f>
        <v>On Time</v>
      </c>
      <c r="J1261">
        <v>66</v>
      </c>
      <c r="K1261">
        <v>8</v>
      </c>
      <c r="L1261" t="s">
        <v>23</v>
      </c>
      <c r="M1261" cm="1">
        <f t="array" ref="M1261">_xlfn.IFS(
  TRIM(L1261)="positive", 3,
  TRIM(L1261)="neutral", 2,
  TRIM(L1261)="negative", 1
)</f>
        <v>3</v>
      </c>
      <c r="N1261" t="s">
        <v>43</v>
      </c>
      <c r="O1261" t="s">
        <v>48</v>
      </c>
      <c r="P1261" t="s">
        <v>20</v>
      </c>
    </row>
    <row r="1262" spans="1:16" x14ac:dyDescent="0.3">
      <c r="A1262">
        <v>2261</v>
      </c>
      <c r="B1262" t="s">
        <v>1356</v>
      </c>
      <c r="C1262" s="1">
        <v>45177.434027777781</v>
      </c>
      <c r="D1262" t="s">
        <v>37</v>
      </c>
      <c r="E1262" t="str">
        <f t="shared" si="19"/>
        <v>Backlog</v>
      </c>
      <c r="F1262" t="s">
        <v>78</v>
      </c>
      <c r="G1262" t="s">
        <v>16</v>
      </c>
      <c r="H1262" t="s">
        <v>1589</v>
      </c>
      <c r="I1262" t="str">
        <f>IF(Table2_1[[#This Row],[Order Status]]="Completed", IF(Table2_1[[#This Row],[Delays (min)]]&gt;10,"Delayed", "On Time"), IF(Table2_1[[#This Row],[Order Status]]="In Progress", IF(Table2_1[[#This Row],[Delays (min)]]&gt;10,"Delayed","In Progress"),""))</f>
        <v>Delayed</v>
      </c>
      <c r="J1262">
        <v>96</v>
      </c>
      <c r="K1262">
        <v>21</v>
      </c>
      <c r="L1262" t="s">
        <v>17</v>
      </c>
      <c r="M1262" cm="1">
        <f t="array" ref="M1262">_xlfn.IFS(
  TRIM(L1262)="positive", 3,
  TRIM(L1262)="neutral", 2,
  TRIM(L1262)="negative", 1
)</f>
        <v>2</v>
      </c>
      <c r="N1262" t="s">
        <v>39</v>
      </c>
      <c r="O1262" t="s">
        <v>1591</v>
      </c>
      <c r="P1262" t="s">
        <v>20</v>
      </c>
    </row>
    <row r="1263" spans="1:16" x14ac:dyDescent="0.3">
      <c r="A1263">
        <v>2262</v>
      </c>
      <c r="B1263" t="s">
        <v>1357</v>
      </c>
      <c r="C1263" s="1">
        <v>45176.385416666664</v>
      </c>
      <c r="D1263" t="s">
        <v>37</v>
      </c>
      <c r="E1263" t="str">
        <f t="shared" si="19"/>
        <v>Not Backlog</v>
      </c>
      <c r="F1263" t="s">
        <v>52</v>
      </c>
      <c r="G1263" t="s">
        <v>34</v>
      </c>
      <c r="H1263" t="s">
        <v>1590</v>
      </c>
      <c r="I1263" t="str">
        <f>IF(Table2_1[[#This Row],[Order Status]]="Completed", IF(Table2_1[[#This Row],[Delays (min)]]&gt;10,"Delayed", "On Time"), IF(Table2_1[[#This Row],[Order Status]]="In Progress", IF(Table2_1[[#This Row],[Delays (min)]]&gt;10,"Delayed","In Progress"),""))</f>
        <v>In Progress</v>
      </c>
      <c r="J1263">
        <v>162</v>
      </c>
      <c r="K1263">
        <v>2</v>
      </c>
      <c r="L1263" t="s">
        <v>23</v>
      </c>
      <c r="M1263" cm="1">
        <f t="array" ref="M1263">_xlfn.IFS(
  TRIM(L1263)="positive", 3,
  TRIM(L1263)="neutral", 2,
  TRIM(L1263)="negative", 1
)</f>
        <v>3</v>
      </c>
      <c r="N1263" t="s">
        <v>24</v>
      </c>
      <c r="O1263" t="s">
        <v>48</v>
      </c>
      <c r="P1263" t="s">
        <v>35</v>
      </c>
    </row>
    <row r="1264" spans="1:16" x14ac:dyDescent="0.3">
      <c r="A1264">
        <v>2263</v>
      </c>
      <c r="B1264" t="s">
        <v>1358</v>
      </c>
      <c r="C1264" s="1">
        <v>45171.679861111108</v>
      </c>
      <c r="D1264" t="s">
        <v>14</v>
      </c>
      <c r="E1264" t="str">
        <f t="shared" si="19"/>
        <v>Not Backlog</v>
      </c>
      <c r="F1264" t="s">
        <v>350</v>
      </c>
      <c r="G1264" t="s">
        <v>27</v>
      </c>
      <c r="H1264" t="s">
        <v>1587</v>
      </c>
      <c r="I1264" t="str">
        <f>IF(Table2_1[[#This Row],[Order Status]]="Completed", IF(Table2_1[[#This Row],[Delays (min)]]&gt;10,"Delayed", "On Time"), IF(Table2_1[[#This Row],[Order Status]]="In Progress", IF(Table2_1[[#This Row],[Delays (min)]]&gt;10,"Delayed","In Progress"),""))</f>
        <v>Delayed</v>
      </c>
      <c r="J1264">
        <v>165</v>
      </c>
      <c r="K1264">
        <v>27</v>
      </c>
      <c r="L1264" t="s">
        <v>23</v>
      </c>
      <c r="M1264" cm="1">
        <f t="array" ref="M1264">_xlfn.IFS(
  TRIM(L1264)="positive", 3,
  TRIM(L1264)="neutral", 2,
  TRIM(L1264)="negative", 1
)</f>
        <v>3</v>
      </c>
      <c r="N1264" t="s">
        <v>24</v>
      </c>
      <c r="O1264" t="s">
        <v>1591</v>
      </c>
      <c r="P1264" t="s">
        <v>40</v>
      </c>
    </row>
    <row r="1265" spans="1:16" x14ac:dyDescent="0.3">
      <c r="A1265">
        <v>2264</v>
      </c>
      <c r="B1265" t="s">
        <v>1359</v>
      </c>
      <c r="C1265" s="1">
        <v>45173.336111111108</v>
      </c>
      <c r="D1265" t="s">
        <v>14</v>
      </c>
      <c r="E1265" t="str">
        <f t="shared" si="19"/>
        <v>Not Backlog</v>
      </c>
      <c r="F1265" t="s">
        <v>127</v>
      </c>
      <c r="G1265" t="s">
        <v>27</v>
      </c>
      <c r="H1265" t="s">
        <v>1589</v>
      </c>
      <c r="I1265" t="str">
        <f>IF(Table2_1[[#This Row],[Order Status]]="Completed", IF(Table2_1[[#This Row],[Delays (min)]]&gt;10,"Delayed", "On Time"), IF(Table2_1[[#This Row],[Order Status]]="In Progress", IF(Table2_1[[#This Row],[Delays (min)]]&gt;10,"Delayed","In Progress"),""))</f>
        <v>Delayed</v>
      </c>
      <c r="J1265">
        <v>235</v>
      </c>
      <c r="K1265">
        <v>11</v>
      </c>
      <c r="L1265" t="s">
        <v>23</v>
      </c>
      <c r="M1265" cm="1">
        <f t="array" ref="M1265">_xlfn.IFS(
  TRIM(L1265)="positive", 3,
  TRIM(L1265)="neutral", 2,
  TRIM(L1265)="negative", 1
)</f>
        <v>3</v>
      </c>
      <c r="N1265" t="s">
        <v>39</v>
      </c>
      <c r="O1265" t="s">
        <v>48</v>
      </c>
      <c r="P1265" t="s">
        <v>40</v>
      </c>
    </row>
    <row r="1266" spans="1:16" x14ac:dyDescent="0.3">
      <c r="A1266">
        <v>2265</v>
      </c>
      <c r="B1266" t="s">
        <v>1360</v>
      </c>
      <c r="C1266" s="1">
        <v>45172.445833333331</v>
      </c>
      <c r="D1266" t="s">
        <v>37</v>
      </c>
      <c r="E1266" t="str">
        <f t="shared" si="19"/>
        <v>Backlog</v>
      </c>
      <c r="F1266" t="s">
        <v>125</v>
      </c>
      <c r="G1266" t="s">
        <v>16</v>
      </c>
      <c r="H1266" t="s">
        <v>1586</v>
      </c>
      <c r="I1266" t="str">
        <f>IF(Table2_1[[#This Row],[Order Status]]="Completed", IF(Table2_1[[#This Row],[Delays (min)]]&gt;10,"Delayed", "On Time"), IF(Table2_1[[#This Row],[Order Status]]="In Progress", IF(Table2_1[[#This Row],[Delays (min)]]&gt;10,"Delayed","In Progress"),""))</f>
        <v>Delayed</v>
      </c>
      <c r="J1266">
        <v>177</v>
      </c>
      <c r="K1266">
        <v>16</v>
      </c>
      <c r="L1266" t="s">
        <v>23</v>
      </c>
      <c r="M1266" cm="1">
        <f t="array" ref="M1266">_xlfn.IFS(
  TRIM(L1266)="positive", 3,
  TRIM(L1266)="neutral", 2,
  TRIM(L1266)="negative", 1
)</f>
        <v>3</v>
      </c>
      <c r="N1266" t="s">
        <v>31</v>
      </c>
      <c r="O1266" t="s">
        <v>1591</v>
      </c>
      <c r="P1266" t="s">
        <v>20</v>
      </c>
    </row>
    <row r="1267" spans="1:16" x14ac:dyDescent="0.3">
      <c r="A1267">
        <v>2266</v>
      </c>
      <c r="B1267" t="s">
        <v>1361</v>
      </c>
      <c r="C1267" s="1">
        <v>45173.497916666667</v>
      </c>
      <c r="D1267" t="s">
        <v>14</v>
      </c>
      <c r="E1267" t="str">
        <f t="shared" si="19"/>
        <v>Not Backlog</v>
      </c>
      <c r="F1267" t="s">
        <v>223</v>
      </c>
      <c r="G1267" t="s">
        <v>34</v>
      </c>
      <c r="H1267" t="s">
        <v>1587</v>
      </c>
      <c r="I1267" t="str">
        <f>IF(Table2_1[[#This Row],[Order Status]]="Completed", IF(Table2_1[[#This Row],[Delays (min)]]&gt;10,"Delayed", "On Time"), IF(Table2_1[[#This Row],[Order Status]]="In Progress", IF(Table2_1[[#This Row],[Delays (min)]]&gt;10,"Delayed","In Progress"),""))</f>
        <v>Delayed</v>
      </c>
      <c r="J1267">
        <v>214</v>
      </c>
      <c r="K1267">
        <v>24</v>
      </c>
      <c r="L1267" t="s">
        <v>17</v>
      </c>
      <c r="M1267" cm="1">
        <f t="array" ref="M1267">_xlfn.IFS(
  TRIM(L1267)="positive", 3,
  TRIM(L1267)="neutral", 2,
  TRIM(L1267)="negative", 1
)</f>
        <v>2</v>
      </c>
      <c r="N1267" t="s">
        <v>39</v>
      </c>
      <c r="O1267" t="s">
        <v>48</v>
      </c>
      <c r="P1267" t="s">
        <v>20</v>
      </c>
    </row>
    <row r="1268" spans="1:16" x14ac:dyDescent="0.3">
      <c r="A1268">
        <v>2267</v>
      </c>
      <c r="B1268" t="s">
        <v>1362</v>
      </c>
      <c r="C1268" s="1">
        <v>45173.42083333333</v>
      </c>
      <c r="D1268" t="s">
        <v>14</v>
      </c>
      <c r="E1268" t="str">
        <f t="shared" si="19"/>
        <v>Not Backlog</v>
      </c>
      <c r="F1268" t="s">
        <v>436</v>
      </c>
      <c r="G1268" t="s">
        <v>16</v>
      </c>
      <c r="H1268" t="s">
        <v>1590</v>
      </c>
      <c r="I1268" t="str">
        <f>IF(Table2_1[[#This Row],[Order Status]]="Completed", IF(Table2_1[[#This Row],[Delays (min)]]&gt;10,"Delayed", "On Time"), IF(Table2_1[[#This Row],[Order Status]]="In Progress", IF(Table2_1[[#This Row],[Delays (min)]]&gt;10,"Delayed","In Progress"),""))</f>
        <v>Delayed</v>
      </c>
      <c r="J1268">
        <v>66</v>
      </c>
      <c r="K1268">
        <v>28</v>
      </c>
      <c r="L1268" t="s">
        <v>17</v>
      </c>
      <c r="M1268" cm="1">
        <f t="array" ref="M1268">_xlfn.IFS(
  TRIM(L1268)="positive", 3,
  TRIM(L1268)="neutral", 2,
  TRIM(L1268)="negative", 1
)</f>
        <v>2</v>
      </c>
      <c r="N1268" t="s">
        <v>24</v>
      </c>
      <c r="O1268" t="s">
        <v>48</v>
      </c>
      <c r="P1268" t="s">
        <v>40</v>
      </c>
    </row>
    <row r="1269" spans="1:16" x14ac:dyDescent="0.3">
      <c r="A1269">
        <v>2268</v>
      </c>
      <c r="B1269" t="s">
        <v>1363</v>
      </c>
      <c r="C1269" s="1">
        <v>45172.581250000003</v>
      </c>
      <c r="D1269" t="s">
        <v>37</v>
      </c>
      <c r="E1269" t="str">
        <f t="shared" si="19"/>
        <v>Not Backlog</v>
      </c>
      <c r="F1269" t="s">
        <v>106</v>
      </c>
      <c r="G1269" t="s">
        <v>27</v>
      </c>
      <c r="H1269" t="s">
        <v>1589</v>
      </c>
      <c r="I1269" t="str">
        <f>IF(Table2_1[[#This Row],[Order Status]]="Completed", IF(Table2_1[[#This Row],[Delays (min)]]&gt;10,"Delayed", "On Time"), IF(Table2_1[[#This Row],[Order Status]]="In Progress", IF(Table2_1[[#This Row],[Delays (min)]]&gt;10,"Delayed","In Progress"),""))</f>
        <v>In Progress</v>
      </c>
      <c r="J1269">
        <v>228</v>
      </c>
      <c r="K1269">
        <v>6</v>
      </c>
      <c r="L1269" t="s">
        <v>28</v>
      </c>
      <c r="M1269" cm="1">
        <f t="array" ref="M1269">_xlfn.IFS(
  TRIM(L1269)="positive", 3,
  TRIM(L1269)="neutral", 2,
  TRIM(L1269)="negative", 1
)</f>
        <v>1</v>
      </c>
      <c r="N1269" t="s">
        <v>39</v>
      </c>
      <c r="O1269" t="s">
        <v>19</v>
      </c>
      <c r="P1269" t="s">
        <v>40</v>
      </c>
    </row>
    <row r="1270" spans="1:16" x14ac:dyDescent="0.3">
      <c r="A1270">
        <v>2269</v>
      </c>
      <c r="B1270" t="s">
        <v>1364</v>
      </c>
      <c r="C1270" s="1">
        <v>45171.657638888886</v>
      </c>
      <c r="D1270" t="s">
        <v>37</v>
      </c>
      <c r="E1270" t="str">
        <f t="shared" si="19"/>
        <v>Not Backlog</v>
      </c>
      <c r="F1270" t="s">
        <v>45</v>
      </c>
      <c r="G1270" t="s">
        <v>34</v>
      </c>
      <c r="H1270" t="s">
        <v>1587</v>
      </c>
      <c r="I1270" t="str">
        <f>IF(Table2_1[[#This Row],[Order Status]]="Completed", IF(Table2_1[[#This Row],[Delays (min)]]&gt;10,"Delayed", "On Time"), IF(Table2_1[[#This Row],[Order Status]]="In Progress", IF(Table2_1[[#This Row],[Delays (min)]]&gt;10,"Delayed","In Progress"),""))</f>
        <v>In Progress</v>
      </c>
      <c r="J1270">
        <v>181</v>
      </c>
      <c r="K1270">
        <v>9</v>
      </c>
      <c r="L1270" t="s">
        <v>17</v>
      </c>
      <c r="M1270" cm="1">
        <f t="array" ref="M1270">_xlfn.IFS(
  TRIM(L1270)="positive", 3,
  TRIM(L1270)="neutral", 2,
  TRIM(L1270)="negative", 1
)</f>
        <v>2</v>
      </c>
      <c r="N1270" t="s">
        <v>24</v>
      </c>
      <c r="O1270" t="s">
        <v>48</v>
      </c>
      <c r="P1270" t="s">
        <v>35</v>
      </c>
    </row>
    <row r="1271" spans="1:16" x14ac:dyDescent="0.3">
      <c r="A1271">
        <v>2270</v>
      </c>
      <c r="B1271" t="s">
        <v>1365</v>
      </c>
      <c r="C1271" s="1">
        <v>45175.6875</v>
      </c>
      <c r="D1271" t="s">
        <v>37</v>
      </c>
      <c r="E1271" t="str">
        <f t="shared" si="19"/>
        <v>Backlog</v>
      </c>
      <c r="F1271" t="s">
        <v>62</v>
      </c>
      <c r="G1271" t="s">
        <v>34</v>
      </c>
      <c r="H1271" t="s">
        <v>1587</v>
      </c>
      <c r="I1271" t="str">
        <f>IF(Table2_1[[#This Row],[Order Status]]="Completed", IF(Table2_1[[#This Row],[Delays (min)]]&gt;10,"Delayed", "On Time"), IF(Table2_1[[#This Row],[Order Status]]="In Progress", IF(Table2_1[[#This Row],[Delays (min)]]&gt;10,"Delayed","In Progress"),""))</f>
        <v>Delayed</v>
      </c>
      <c r="J1271">
        <v>226</v>
      </c>
      <c r="K1271">
        <v>15</v>
      </c>
      <c r="L1271" t="s">
        <v>17</v>
      </c>
      <c r="M1271" cm="1">
        <f t="array" ref="M1271">_xlfn.IFS(
  TRIM(L1271)="positive", 3,
  TRIM(L1271)="neutral", 2,
  TRIM(L1271)="negative", 1
)</f>
        <v>2</v>
      </c>
      <c r="N1271" t="s">
        <v>39</v>
      </c>
      <c r="O1271" t="s">
        <v>1591</v>
      </c>
      <c r="P1271" t="s">
        <v>40</v>
      </c>
    </row>
    <row r="1272" spans="1:16" x14ac:dyDescent="0.3">
      <c r="A1272">
        <v>2271</v>
      </c>
      <c r="B1272" t="s">
        <v>1366</v>
      </c>
      <c r="C1272" s="1">
        <v>45177.350694444445</v>
      </c>
      <c r="D1272" t="s">
        <v>14</v>
      </c>
      <c r="E1272" t="str">
        <f t="shared" si="19"/>
        <v>Not Backlog</v>
      </c>
      <c r="F1272" t="s">
        <v>42</v>
      </c>
      <c r="G1272" t="s">
        <v>16</v>
      </c>
      <c r="H1272" t="s">
        <v>1590</v>
      </c>
      <c r="I1272" t="str">
        <f>IF(Table2_1[[#This Row],[Order Status]]="Completed", IF(Table2_1[[#This Row],[Delays (min)]]&gt;10,"Delayed", "On Time"), IF(Table2_1[[#This Row],[Order Status]]="In Progress", IF(Table2_1[[#This Row],[Delays (min)]]&gt;10,"Delayed","In Progress"),""))</f>
        <v>On Time</v>
      </c>
      <c r="J1272">
        <v>197</v>
      </c>
      <c r="K1272">
        <v>9</v>
      </c>
      <c r="L1272" t="s">
        <v>23</v>
      </c>
      <c r="M1272" cm="1">
        <f t="array" ref="M1272">_xlfn.IFS(
  TRIM(L1272)="positive", 3,
  TRIM(L1272)="neutral", 2,
  TRIM(L1272)="negative", 1
)</f>
        <v>3</v>
      </c>
      <c r="N1272" t="s">
        <v>43</v>
      </c>
      <c r="O1272" t="s">
        <v>1591</v>
      </c>
      <c r="P1272" t="s">
        <v>40</v>
      </c>
    </row>
    <row r="1273" spans="1:16" x14ac:dyDescent="0.3">
      <c r="A1273">
        <v>2272</v>
      </c>
      <c r="B1273" t="s">
        <v>1367</v>
      </c>
      <c r="C1273" s="1">
        <v>45171.64166666667</v>
      </c>
      <c r="D1273" t="s">
        <v>37</v>
      </c>
      <c r="E1273" t="str">
        <f t="shared" si="19"/>
        <v>Backlog</v>
      </c>
      <c r="F1273" t="s">
        <v>104</v>
      </c>
      <c r="G1273" t="s">
        <v>27</v>
      </c>
      <c r="H1273" t="s">
        <v>1586</v>
      </c>
      <c r="I1273" t="str">
        <f>IF(Table2_1[[#This Row],[Order Status]]="Completed", IF(Table2_1[[#This Row],[Delays (min)]]&gt;10,"Delayed", "On Time"), IF(Table2_1[[#This Row],[Order Status]]="In Progress", IF(Table2_1[[#This Row],[Delays (min)]]&gt;10,"Delayed","In Progress"),""))</f>
        <v>Delayed</v>
      </c>
      <c r="J1273">
        <v>238</v>
      </c>
      <c r="K1273">
        <v>21</v>
      </c>
      <c r="L1273" t="s">
        <v>28</v>
      </c>
      <c r="M1273" cm="1">
        <f t="array" ref="M1273">_xlfn.IFS(
  TRIM(L1273)="positive", 3,
  TRIM(L1273)="neutral", 2,
  TRIM(L1273)="negative", 1
)</f>
        <v>1</v>
      </c>
      <c r="N1273" t="s">
        <v>24</v>
      </c>
      <c r="O1273" t="s">
        <v>19</v>
      </c>
      <c r="P1273" t="s">
        <v>20</v>
      </c>
    </row>
    <row r="1274" spans="1:16" x14ac:dyDescent="0.3">
      <c r="A1274">
        <v>2273</v>
      </c>
      <c r="B1274" t="s">
        <v>1368</v>
      </c>
      <c r="C1274" s="1">
        <v>45175.352083333331</v>
      </c>
      <c r="D1274" t="s">
        <v>37</v>
      </c>
      <c r="E1274" t="str">
        <f t="shared" si="19"/>
        <v>Backlog</v>
      </c>
      <c r="F1274" t="s">
        <v>26</v>
      </c>
      <c r="G1274" t="s">
        <v>27</v>
      </c>
      <c r="H1274" t="s">
        <v>1586</v>
      </c>
      <c r="I1274" t="str">
        <f>IF(Table2_1[[#This Row],[Order Status]]="Completed", IF(Table2_1[[#This Row],[Delays (min)]]&gt;10,"Delayed", "On Time"), IF(Table2_1[[#This Row],[Order Status]]="In Progress", IF(Table2_1[[#This Row],[Delays (min)]]&gt;10,"Delayed","In Progress"),""))</f>
        <v>Delayed</v>
      </c>
      <c r="J1274">
        <v>166</v>
      </c>
      <c r="K1274">
        <v>11</v>
      </c>
      <c r="L1274" t="s">
        <v>17</v>
      </c>
      <c r="M1274" cm="1">
        <f t="array" ref="M1274">_xlfn.IFS(
  TRIM(L1274)="positive", 3,
  TRIM(L1274)="neutral", 2,
  TRIM(L1274)="negative", 1
)</f>
        <v>2</v>
      </c>
      <c r="N1274" t="s">
        <v>18</v>
      </c>
      <c r="O1274" t="s">
        <v>19</v>
      </c>
      <c r="P1274" t="s">
        <v>20</v>
      </c>
    </row>
    <row r="1275" spans="1:16" x14ac:dyDescent="0.3">
      <c r="A1275">
        <v>2274</v>
      </c>
      <c r="B1275" t="s">
        <v>1369</v>
      </c>
      <c r="C1275" s="1">
        <v>45171.416666666664</v>
      </c>
      <c r="D1275" t="s">
        <v>37</v>
      </c>
      <c r="E1275" t="str">
        <f t="shared" si="19"/>
        <v>Backlog</v>
      </c>
      <c r="F1275" t="s">
        <v>272</v>
      </c>
      <c r="G1275" t="s">
        <v>34</v>
      </c>
      <c r="H1275" t="s">
        <v>1588</v>
      </c>
      <c r="I1275" t="str">
        <f>IF(Table2_1[[#This Row],[Order Status]]="Completed", IF(Table2_1[[#This Row],[Delays (min)]]&gt;10,"Delayed", "On Time"), IF(Table2_1[[#This Row],[Order Status]]="In Progress", IF(Table2_1[[#This Row],[Delays (min)]]&gt;10,"Delayed","In Progress"),""))</f>
        <v>Delayed</v>
      </c>
      <c r="J1275">
        <v>168</v>
      </c>
      <c r="K1275">
        <v>29</v>
      </c>
      <c r="L1275" t="s">
        <v>28</v>
      </c>
      <c r="M1275" cm="1">
        <f t="array" ref="M1275">_xlfn.IFS(
  TRIM(L1275)="positive", 3,
  TRIM(L1275)="neutral", 2,
  TRIM(L1275)="negative", 1
)</f>
        <v>1</v>
      </c>
      <c r="N1275" t="s">
        <v>43</v>
      </c>
      <c r="O1275" t="s">
        <v>48</v>
      </c>
      <c r="P1275" t="s">
        <v>35</v>
      </c>
    </row>
    <row r="1276" spans="1:16" x14ac:dyDescent="0.3">
      <c r="A1276">
        <v>2275</v>
      </c>
      <c r="B1276" t="s">
        <v>1370</v>
      </c>
      <c r="C1276" s="1">
        <v>45171.510416666664</v>
      </c>
      <c r="D1276" t="s">
        <v>14</v>
      </c>
      <c r="E1276" t="str">
        <f t="shared" si="19"/>
        <v>Not Backlog</v>
      </c>
      <c r="F1276" t="s">
        <v>125</v>
      </c>
      <c r="G1276" t="s">
        <v>16</v>
      </c>
      <c r="H1276" t="s">
        <v>1589</v>
      </c>
      <c r="I1276" t="str">
        <f>IF(Table2_1[[#This Row],[Order Status]]="Completed", IF(Table2_1[[#This Row],[Delays (min)]]&gt;10,"Delayed", "On Time"), IF(Table2_1[[#This Row],[Order Status]]="In Progress", IF(Table2_1[[#This Row],[Delays (min)]]&gt;10,"Delayed","In Progress"),""))</f>
        <v>Delayed</v>
      </c>
      <c r="J1276">
        <v>178</v>
      </c>
      <c r="K1276">
        <v>29</v>
      </c>
      <c r="L1276" t="s">
        <v>23</v>
      </c>
      <c r="M1276" cm="1">
        <f t="array" ref="M1276">_xlfn.IFS(
  TRIM(L1276)="positive", 3,
  TRIM(L1276)="neutral", 2,
  TRIM(L1276)="negative", 1
)</f>
        <v>3</v>
      </c>
      <c r="N1276" t="s">
        <v>43</v>
      </c>
      <c r="O1276" t="s">
        <v>48</v>
      </c>
      <c r="P1276" t="s">
        <v>20</v>
      </c>
    </row>
    <row r="1277" spans="1:16" x14ac:dyDescent="0.3">
      <c r="A1277">
        <v>2276</v>
      </c>
      <c r="B1277" t="s">
        <v>1371</v>
      </c>
      <c r="C1277" s="1">
        <v>45177.436805555553</v>
      </c>
      <c r="D1277" t="s">
        <v>37</v>
      </c>
      <c r="E1277" t="str">
        <f t="shared" si="19"/>
        <v>Backlog</v>
      </c>
      <c r="F1277" t="s">
        <v>86</v>
      </c>
      <c r="G1277" t="s">
        <v>34</v>
      </c>
      <c r="H1277" t="s">
        <v>1590</v>
      </c>
      <c r="I1277" t="str">
        <f>IF(Table2_1[[#This Row],[Order Status]]="Completed", IF(Table2_1[[#This Row],[Delays (min)]]&gt;10,"Delayed", "On Time"), IF(Table2_1[[#This Row],[Order Status]]="In Progress", IF(Table2_1[[#This Row],[Delays (min)]]&gt;10,"Delayed","In Progress"),""))</f>
        <v>Delayed</v>
      </c>
      <c r="J1277">
        <v>97</v>
      </c>
      <c r="K1277">
        <v>22</v>
      </c>
      <c r="L1277" t="s">
        <v>28</v>
      </c>
      <c r="M1277" cm="1">
        <f t="array" ref="M1277">_xlfn.IFS(
  TRIM(L1277)="positive", 3,
  TRIM(L1277)="neutral", 2,
  TRIM(L1277)="negative", 1
)</f>
        <v>1</v>
      </c>
      <c r="N1277" t="s">
        <v>43</v>
      </c>
      <c r="O1277" t="s">
        <v>48</v>
      </c>
      <c r="P1277" t="s">
        <v>20</v>
      </c>
    </row>
    <row r="1278" spans="1:16" x14ac:dyDescent="0.3">
      <c r="A1278">
        <v>2277</v>
      </c>
      <c r="B1278" t="s">
        <v>1372</v>
      </c>
      <c r="C1278" s="1">
        <v>45177.588194444441</v>
      </c>
      <c r="D1278" t="s">
        <v>37</v>
      </c>
      <c r="E1278" t="str">
        <f t="shared" si="19"/>
        <v>Backlog</v>
      </c>
      <c r="F1278" t="s">
        <v>215</v>
      </c>
      <c r="G1278" t="s">
        <v>34</v>
      </c>
      <c r="H1278" t="s">
        <v>1586</v>
      </c>
      <c r="I1278" t="str">
        <f>IF(Table2_1[[#This Row],[Order Status]]="Completed", IF(Table2_1[[#This Row],[Delays (min)]]&gt;10,"Delayed", "On Time"), IF(Table2_1[[#This Row],[Order Status]]="In Progress", IF(Table2_1[[#This Row],[Delays (min)]]&gt;10,"Delayed","In Progress"),""))</f>
        <v>Delayed</v>
      </c>
      <c r="J1278">
        <v>184</v>
      </c>
      <c r="K1278">
        <v>22</v>
      </c>
      <c r="L1278" t="s">
        <v>28</v>
      </c>
      <c r="M1278" cm="1">
        <f t="array" ref="M1278">_xlfn.IFS(
  TRIM(L1278)="positive", 3,
  TRIM(L1278)="neutral", 2,
  TRIM(L1278)="negative", 1
)</f>
        <v>1</v>
      </c>
      <c r="N1278" t="s">
        <v>24</v>
      </c>
      <c r="O1278" t="s">
        <v>1591</v>
      </c>
      <c r="P1278" t="s">
        <v>40</v>
      </c>
    </row>
    <row r="1279" spans="1:16" x14ac:dyDescent="0.3">
      <c r="A1279">
        <v>2278</v>
      </c>
      <c r="B1279" t="s">
        <v>1373</v>
      </c>
      <c r="C1279" s="1">
        <v>45171.697222222225</v>
      </c>
      <c r="D1279" t="s">
        <v>14</v>
      </c>
      <c r="E1279" t="str">
        <f t="shared" si="19"/>
        <v>Not Backlog</v>
      </c>
      <c r="F1279" t="s">
        <v>177</v>
      </c>
      <c r="G1279" t="s">
        <v>27</v>
      </c>
      <c r="H1279" t="s">
        <v>1588</v>
      </c>
      <c r="I1279" t="str">
        <f>IF(Table2_1[[#This Row],[Order Status]]="Completed", IF(Table2_1[[#This Row],[Delays (min)]]&gt;10,"Delayed", "On Time"), IF(Table2_1[[#This Row],[Order Status]]="In Progress", IF(Table2_1[[#This Row],[Delays (min)]]&gt;10,"Delayed","In Progress"),""))</f>
        <v>On Time</v>
      </c>
      <c r="J1279">
        <v>234</v>
      </c>
      <c r="K1279">
        <v>6</v>
      </c>
      <c r="L1279" t="s">
        <v>17</v>
      </c>
      <c r="M1279" cm="1">
        <f t="array" ref="M1279">_xlfn.IFS(
  TRIM(L1279)="positive", 3,
  TRIM(L1279)="neutral", 2,
  TRIM(L1279)="negative", 1
)</f>
        <v>2</v>
      </c>
      <c r="N1279" t="s">
        <v>39</v>
      </c>
      <c r="O1279" t="s">
        <v>48</v>
      </c>
      <c r="P1279" t="s">
        <v>40</v>
      </c>
    </row>
    <row r="1280" spans="1:16" x14ac:dyDescent="0.3">
      <c r="A1280">
        <v>2279</v>
      </c>
      <c r="B1280" t="s">
        <v>1374</v>
      </c>
      <c r="C1280" s="1">
        <v>45176.567361111112</v>
      </c>
      <c r="D1280" t="s">
        <v>37</v>
      </c>
      <c r="E1280" t="str">
        <f t="shared" si="19"/>
        <v>Not Backlog</v>
      </c>
      <c r="F1280" t="s">
        <v>149</v>
      </c>
      <c r="G1280" t="s">
        <v>16</v>
      </c>
      <c r="H1280" t="s">
        <v>1590</v>
      </c>
      <c r="I1280" t="str">
        <f>IF(Table2_1[[#This Row],[Order Status]]="Completed", IF(Table2_1[[#This Row],[Delays (min)]]&gt;10,"Delayed", "On Time"), IF(Table2_1[[#This Row],[Order Status]]="In Progress", IF(Table2_1[[#This Row],[Delays (min)]]&gt;10,"Delayed","In Progress"),""))</f>
        <v>In Progress</v>
      </c>
      <c r="J1280">
        <v>233</v>
      </c>
      <c r="K1280">
        <v>3</v>
      </c>
      <c r="L1280" t="s">
        <v>17</v>
      </c>
      <c r="M1280" cm="1">
        <f t="array" ref="M1280">_xlfn.IFS(
  TRIM(L1280)="positive", 3,
  TRIM(L1280)="neutral", 2,
  TRIM(L1280)="negative", 1
)</f>
        <v>2</v>
      </c>
      <c r="N1280" t="s">
        <v>39</v>
      </c>
      <c r="O1280" t="s">
        <v>48</v>
      </c>
      <c r="P1280" t="s">
        <v>35</v>
      </c>
    </row>
    <row r="1281" spans="1:16" x14ac:dyDescent="0.3">
      <c r="A1281">
        <v>2280</v>
      </c>
      <c r="B1281" t="s">
        <v>1375</v>
      </c>
      <c r="C1281" s="1">
        <v>45173.695138888892</v>
      </c>
      <c r="D1281" t="s">
        <v>37</v>
      </c>
      <c r="E1281" t="str">
        <f t="shared" si="19"/>
        <v>Backlog</v>
      </c>
      <c r="F1281" t="s">
        <v>84</v>
      </c>
      <c r="G1281" t="s">
        <v>34</v>
      </c>
      <c r="H1281" t="s">
        <v>1587</v>
      </c>
      <c r="I1281" t="str">
        <f>IF(Table2_1[[#This Row],[Order Status]]="Completed", IF(Table2_1[[#This Row],[Delays (min)]]&gt;10,"Delayed", "On Time"), IF(Table2_1[[#This Row],[Order Status]]="In Progress", IF(Table2_1[[#This Row],[Delays (min)]]&gt;10,"Delayed","In Progress"),""))</f>
        <v>Delayed</v>
      </c>
      <c r="J1281">
        <v>163</v>
      </c>
      <c r="K1281">
        <v>19</v>
      </c>
      <c r="L1281" t="s">
        <v>28</v>
      </c>
      <c r="M1281" cm="1">
        <f t="array" ref="M1281">_xlfn.IFS(
  TRIM(L1281)="positive", 3,
  TRIM(L1281)="neutral", 2,
  TRIM(L1281)="negative", 1
)</f>
        <v>1</v>
      </c>
      <c r="N1281" t="s">
        <v>18</v>
      </c>
      <c r="O1281" t="s">
        <v>19</v>
      </c>
      <c r="P1281" t="s">
        <v>20</v>
      </c>
    </row>
    <row r="1282" spans="1:16" x14ac:dyDescent="0.3">
      <c r="A1282">
        <v>2281</v>
      </c>
      <c r="B1282" t="s">
        <v>1376</v>
      </c>
      <c r="C1282" s="1">
        <v>45174.697222222225</v>
      </c>
      <c r="D1282" t="s">
        <v>37</v>
      </c>
      <c r="E1282" t="str">
        <f t="shared" ref="E1282:E1345" si="20">IF(AND(D1282="In Progress", K1282 &gt;10),"Backlog", "Not Backlog")</f>
        <v>Backlog</v>
      </c>
      <c r="F1282" t="s">
        <v>98</v>
      </c>
      <c r="G1282" t="s">
        <v>27</v>
      </c>
      <c r="H1282" t="s">
        <v>1586</v>
      </c>
      <c r="I1282" t="str">
        <f>IF(Table2_1[[#This Row],[Order Status]]="Completed", IF(Table2_1[[#This Row],[Delays (min)]]&gt;10,"Delayed", "On Time"), IF(Table2_1[[#This Row],[Order Status]]="In Progress", IF(Table2_1[[#This Row],[Delays (min)]]&gt;10,"Delayed","In Progress"),""))</f>
        <v>Delayed</v>
      </c>
      <c r="J1282">
        <v>159</v>
      </c>
      <c r="K1282">
        <v>24</v>
      </c>
      <c r="L1282" t="s">
        <v>28</v>
      </c>
      <c r="M1282" cm="1">
        <f t="array" ref="M1282">_xlfn.IFS(
  TRIM(L1282)="positive", 3,
  TRIM(L1282)="neutral", 2,
  TRIM(L1282)="negative", 1
)</f>
        <v>1</v>
      </c>
      <c r="N1282" t="s">
        <v>24</v>
      </c>
      <c r="O1282" t="s">
        <v>19</v>
      </c>
      <c r="P1282" t="s">
        <v>35</v>
      </c>
    </row>
    <row r="1283" spans="1:16" x14ac:dyDescent="0.3">
      <c r="A1283">
        <v>2282</v>
      </c>
      <c r="B1283" t="s">
        <v>1377</v>
      </c>
      <c r="C1283" s="1">
        <v>45177.570833333331</v>
      </c>
      <c r="D1283" t="s">
        <v>37</v>
      </c>
      <c r="E1283" t="str">
        <f t="shared" si="20"/>
        <v>Backlog</v>
      </c>
      <c r="F1283" t="s">
        <v>265</v>
      </c>
      <c r="G1283" t="s">
        <v>34</v>
      </c>
      <c r="H1283" t="s">
        <v>1586</v>
      </c>
      <c r="I1283" t="str">
        <f>IF(Table2_1[[#This Row],[Order Status]]="Completed", IF(Table2_1[[#This Row],[Delays (min)]]&gt;10,"Delayed", "On Time"), IF(Table2_1[[#This Row],[Order Status]]="In Progress", IF(Table2_1[[#This Row],[Delays (min)]]&gt;10,"Delayed","In Progress"),""))</f>
        <v>Delayed</v>
      </c>
      <c r="J1283">
        <v>144</v>
      </c>
      <c r="K1283">
        <v>19</v>
      </c>
      <c r="L1283" t="s">
        <v>23</v>
      </c>
      <c r="M1283" cm="1">
        <f t="array" ref="M1283">_xlfn.IFS(
  TRIM(L1283)="positive", 3,
  TRIM(L1283)="neutral", 2,
  TRIM(L1283)="negative", 1
)</f>
        <v>3</v>
      </c>
      <c r="N1283" t="s">
        <v>18</v>
      </c>
      <c r="O1283" t="s">
        <v>48</v>
      </c>
      <c r="P1283" t="s">
        <v>35</v>
      </c>
    </row>
    <row r="1284" spans="1:16" x14ac:dyDescent="0.3">
      <c r="A1284">
        <v>2283</v>
      </c>
      <c r="B1284" t="s">
        <v>1378</v>
      </c>
      <c r="C1284" s="1">
        <v>45170.449305555558</v>
      </c>
      <c r="D1284" t="s">
        <v>37</v>
      </c>
      <c r="E1284" t="str">
        <f t="shared" si="20"/>
        <v>Not Backlog</v>
      </c>
      <c r="F1284" t="s">
        <v>166</v>
      </c>
      <c r="G1284" t="s">
        <v>27</v>
      </c>
      <c r="H1284" t="s">
        <v>1586</v>
      </c>
      <c r="I1284" t="str">
        <f>IF(Table2_1[[#This Row],[Order Status]]="Completed", IF(Table2_1[[#This Row],[Delays (min)]]&gt;10,"Delayed", "On Time"), IF(Table2_1[[#This Row],[Order Status]]="In Progress", IF(Table2_1[[#This Row],[Delays (min)]]&gt;10,"Delayed","In Progress"),""))</f>
        <v>In Progress</v>
      </c>
      <c r="J1284">
        <v>105</v>
      </c>
      <c r="K1284">
        <v>10</v>
      </c>
      <c r="L1284" t="s">
        <v>28</v>
      </c>
      <c r="M1284" cm="1">
        <f t="array" ref="M1284">_xlfn.IFS(
  TRIM(L1284)="positive", 3,
  TRIM(L1284)="neutral", 2,
  TRIM(L1284)="negative", 1
)</f>
        <v>1</v>
      </c>
      <c r="N1284" t="s">
        <v>39</v>
      </c>
      <c r="O1284" t="s">
        <v>48</v>
      </c>
      <c r="P1284" t="s">
        <v>35</v>
      </c>
    </row>
    <row r="1285" spans="1:16" x14ac:dyDescent="0.3">
      <c r="A1285">
        <v>2284</v>
      </c>
      <c r="B1285" t="s">
        <v>1379</v>
      </c>
      <c r="C1285" s="1">
        <v>45176.447222222225</v>
      </c>
      <c r="D1285" t="s">
        <v>14</v>
      </c>
      <c r="E1285" t="str">
        <f t="shared" si="20"/>
        <v>Not Backlog</v>
      </c>
      <c r="F1285" t="s">
        <v>121</v>
      </c>
      <c r="G1285" t="s">
        <v>16</v>
      </c>
      <c r="H1285" t="s">
        <v>1588</v>
      </c>
      <c r="I1285" t="str">
        <f>IF(Table2_1[[#This Row],[Order Status]]="Completed", IF(Table2_1[[#This Row],[Delays (min)]]&gt;10,"Delayed", "On Time"), IF(Table2_1[[#This Row],[Order Status]]="In Progress", IF(Table2_1[[#This Row],[Delays (min)]]&gt;10,"Delayed","In Progress"),""))</f>
        <v>Delayed</v>
      </c>
      <c r="J1285">
        <v>94</v>
      </c>
      <c r="K1285">
        <v>13</v>
      </c>
      <c r="L1285" t="s">
        <v>17</v>
      </c>
      <c r="M1285" cm="1">
        <f t="array" ref="M1285">_xlfn.IFS(
  TRIM(L1285)="positive", 3,
  TRIM(L1285)="neutral", 2,
  TRIM(L1285)="negative", 1
)</f>
        <v>2</v>
      </c>
      <c r="N1285" t="s">
        <v>24</v>
      </c>
      <c r="O1285" t="s">
        <v>48</v>
      </c>
      <c r="P1285" t="s">
        <v>35</v>
      </c>
    </row>
    <row r="1286" spans="1:16" x14ac:dyDescent="0.3">
      <c r="A1286">
        <v>2285</v>
      </c>
      <c r="B1286" t="s">
        <v>1380</v>
      </c>
      <c r="C1286" s="1">
        <v>45176.599305555559</v>
      </c>
      <c r="D1286" t="s">
        <v>14</v>
      </c>
      <c r="E1286" t="str">
        <f t="shared" si="20"/>
        <v>Not Backlog</v>
      </c>
      <c r="F1286" t="s">
        <v>272</v>
      </c>
      <c r="G1286" t="s">
        <v>34</v>
      </c>
      <c r="H1286" t="s">
        <v>1589</v>
      </c>
      <c r="I1286" t="str">
        <f>IF(Table2_1[[#This Row],[Order Status]]="Completed", IF(Table2_1[[#This Row],[Delays (min)]]&gt;10,"Delayed", "On Time"), IF(Table2_1[[#This Row],[Order Status]]="In Progress", IF(Table2_1[[#This Row],[Delays (min)]]&gt;10,"Delayed","In Progress"),""))</f>
        <v>On Time</v>
      </c>
      <c r="J1286">
        <v>111</v>
      </c>
      <c r="K1286">
        <v>0</v>
      </c>
      <c r="L1286" t="s">
        <v>23</v>
      </c>
      <c r="M1286" cm="1">
        <f t="array" ref="M1286">_xlfn.IFS(
  TRIM(L1286)="positive", 3,
  TRIM(L1286)="neutral", 2,
  TRIM(L1286)="negative", 1
)</f>
        <v>3</v>
      </c>
      <c r="N1286" t="s">
        <v>18</v>
      </c>
      <c r="O1286" t="s">
        <v>48</v>
      </c>
      <c r="P1286" t="s">
        <v>40</v>
      </c>
    </row>
    <row r="1287" spans="1:16" x14ac:dyDescent="0.3">
      <c r="A1287">
        <v>2286</v>
      </c>
      <c r="B1287" t="s">
        <v>1381</v>
      </c>
      <c r="C1287" s="1">
        <v>45172.683333333334</v>
      </c>
      <c r="D1287" t="s">
        <v>14</v>
      </c>
      <c r="E1287" t="str">
        <f t="shared" si="20"/>
        <v>Not Backlog</v>
      </c>
      <c r="F1287" t="s">
        <v>30</v>
      </c>
      <c r="G1287" t="s">
        <v>27</v>
      </c>
      <c r="H1287" t="s">
        <v>1588</v>
      </c>
      <c r="I1287" t="str">
        <f>IF(Table2_1[[#This Row],[Order Status]]="Completed", IF(Table2_1[[#This Row],[Delays (min)]]&gt;10,"Delayed", "On Time"), IF(Table2_1[[#This Row],[Order Status]]="In Progress", IF(Table2_1[[#This Row],[Delays (min)]]&gt;10,"Delayed","In Progress"),""))</f>
        <v>Delayed</v>
      </c>
      <c r="J1287">
        <v>105</v>
      </c>
      <c r="K1287">
        <v>20</v>
      </c>
      <c r="L1287" t="s">
        <v>17</v>
      </c>
      <c r="M1287" cm="1">
        <f t="array" ref="M1287">_xlfn.IFS(
  TRIM(L1287)="positive", 3,
  TRIM(L1287)="neutral", 2,
  TRIM(L1287)="negative", 1
)</f>
        <v>2</v>
      </c>
      <c r="N1287" t="s">
        <v>39</v>
      </c>
      <c r="O1287" t="s">
        <v>19</v>
      </c>
      <c r="P1287" t="s">
        <v>20</v>
      </c>
    </row>
    <row r="1288" spans="1:16" x14ac:dyDescent="0.3">
      <c r="A1288">
        <v>2287</v>
      </c>
      <c r="B1288" t="s">
        <v>1382</v>
      </c>
      <c r="C1288" s="1">
        <v>45171.566666666666</v>
      </c>
      <c r="D1288" t="s">
        <v>14</v>
      </c>
      <c r="E1288" t="str">
        <f t="shared" si="20"/>
        <v>Not Backlog</v>
      </c>
      <c r="F1288" t="s">
        <v>58</v>
      </c>
      <c r="G1288" t="s">
        <v>27</v>
      </c>
      <c r="H1288" t="s">
        <v>1589</v>
      </c>
      <c r="I1288" t="str">
        <f>IF(Table2_1[[#This Row],[Order Status]]="Completed", IF(Table2_1[[#This Row],[Delays (min)]]&gt;10,"Delayed", "On Time"), IF(Table2_1[[#This Row],[Order Status]]="In Progress", IF(Table2_1[[#This Row],[Delays (min)]]&gt;10,"Delayed","In Progress"),""))</f>
        <v>Delayed</v>
      </c>
      <c r="J1288">
        <v>77</v>
      </c>
      <c r="K1288">
        <v>22</v>
      </c>
      <c r="L1288" t="s">
        <v>28</v>
      </c>
      <c r="M1288" cm="1">
        <f t="array" ref="M1288">_xlfn.IFS(
  TRIM(L1288)="positive", 3,
  TRIM(L1288)="neutral", 2,
  TRIM(L1288)="negative", 1
)</f>
        <v>1</v>
      </c>
      <c r="N1288" t="s">
        <v>43</v>
      </c>
      <c r="O1288" t="s">
        <v>48</v>
      </c>
      <c r="P1288" t="s">
        <v>20</v>
      </c>
    </row>
    <row r="1289" spans="1:16" x14ac:dyDescent="0.3">
      <c r="A1289">
        <v>2288</v>
      </c>
      <c r="B1289" t="s">
        <v>1383</v>
      </c>
      <c r="C1289" s="1">
        <v>45177.430555555555</v>
      </c>
      <c r="D1289" t="s">
        <v>37</v>
      </c>
      <c r="E1289" t="str">
        <f t="shared" si="20"/>
        <v>Not Backlog</v>
      </c>
      <c r="F1289" t="s">
        <v>192</v>
      </c>
      <c r="G1289" t="s">
        <v>34</v>
      </c>
      <c r="H1289" t="s">
        <v>1590</v>
      </c>
      <c r="I1289" t="str">
        <f>IF(Table2_1[[#This Row],[Order Status]]="Completed", IF(Table2_1[[#This Row],[Delays (min)]]&gt;10,"Delayed", "On Time"), IF(Table2_1[[#This Row],[Order Status]]="In Progress", IF(Table2_1[[#This Row],[Delays (min)]]&gt;10,"Delayed","In Progress"),""))</f>
        <v>In Progress</v>
      </c>
      <c r="J1289">
        <v>230</v>
      </c>
      <c r="K1289">
        <v>5</v>
      </c>
      <c r="L1289" t="s">
        <v>23</v>
      </c>
      <c r="M1289" cm="1">
        <f t="array" ref="M1289">_xlfn.IFS(
  TRIM(L1289)="positive", 3,
  TRIM(L1289)="neutral", 2,
  TRIM(L1289)="negative", 1
)</f>
        <v>3</v>
      </c>
      <c r="N1289" t="s">
        <v>43</v>
      </c>
      <c r="O1289" t="s">
        <v>48</v>
      </c>
      <c r="P1289" t="s">
        <v>40</v>
      </c>
    </row>
    <row r="1290" spans="1:16" x14ac:dyDescent="0.3">
      <c r="A1290">
        <v>2289</v>
      </c>
      <c r="B1290" t="s">
        <v>1384</v>
      </c>
      <c r="C1290" s="1">
        <v>45172.47152777778</v>
      </c>
      <c r="D1290" t="s">
        <v>37</v>
      </c>
      <c r="E1290" t="str">
        <f t="shared" si="20"/>
        <v>Backlog</v>
      </c>
      <c r="F1290" t="s">
        <v>71</v>
      </c>
      <c r="G1290" t="s">
        <v>16</v>
      </c>
      <c r="H1290" t="s">
        <v>1590</v>
      </c>
      <c r="I1290" t="str">
        <f>IF(Table2_1[[#This Row],[Order Status]]="Completed", IF(Table2_1[[#This Row],[Delays (min)]]&gt;10,"Delayed", "On Time"), IF(Table2_1[[#This Row],[Order Status]]="In Progress", IF(Table2_1[[#This Row],[Delays (min)]]&gt;10,"Delayed","In Progress"),""))</f>
        <v>Delayed</v>
      </c>
      <c r="J1290">
        <v>170</v>
      </c>
      <c r="K1290">
        <v>24</v>
      </c>
      <c r="L1290" t="s">
        <v>17</v>
      </c>
      <c r="M1290" cm="1">
        <f t="array" ref="M1290">_xlfn.IFS(
  TRIM(L1290)="positive", 3,
  TRIM(L1290)="neutral", 2,
  TRIM(L1290)="negative", 1
)</f>
        <v>2</v>
      </c>
      <c r="N1290" t="s">
        <v>43</v>
      </c>
      <c r="O1290" t="s">
        <v>48</v>
      </c>
      <c r="P1290" t="s">
        <v>40</v>
      </c>
    </row>
    <row r="1291" spans="1:16" x14ac:dyDescent="0.3">
      <c r="A1291">
        <v>2290</v>
      </c>
      <c r="B1291" t="s">
        <v>1385</v>
      </c>
      <c r="C1291" s="1">
        <v>45173.555555555555</v>
      </c>
      <c r="D1291" t="s">
        <v>37</v>
      </c>
      <c r="E1291" t="str">
        <f t="shared" si="20"/>
        <v>Backlog</v>
      </c>
      <c r="F1291" t="s">
        <v>265</v>
      </c>
      <c r="G1291" t="s">
        <v>34</v>
      </c>
      <c r="H1291" t="s">
        <v>1589</v>
      </c>
      <c r="I1291" t="str">
        <f>IF(Table2_1[[#This Row],[Order Status]]="Completed", IF(Table2_1[[#This Row],[Delays (min)]]&gt;10,"Delayed", "On Time"), IF(Table2_1[[#This Row],[Order Status]]="In Progress", IF(Table2_1[[#This Row],[Delays (min)]]&gt;10,"Delayed","In Progress"),""))</f>
        <v>Delayed</v>
      </c>
      <c r="J1291">
        <v>189</v>
      </c>
      <c r="K1291">
        <v>24</v>
      </c>
      <c r="L1291" t="s">
        <v>23</v>
      </c>
      <c r="M1291" cm="1">
        <f t="array" ref="M1291">_xlfn.IFS(
  TRIM(L1291)="positive", 3,
  TRIM(L1291)="neutral", 2,
  TRIM(L1291)="negative", 1
)</f>
        <v>3</v>
      </c>
      <c r="N1291" t="s">
        <v>18</v>
      </c>
      <c r="O1291" t="s">
        <v>19</v>
      </c>
      <c r="P1291" t="s">
        <v>20</v>
      </c>
    </row>
    <row r="1292" spans="1:16" x14ac:dyDescent="0.3">
      <c r="A1292">
        <v>2291</v>
      </c>
      <c r="B1292" t="s">
        <v>1386</v>
      </c>
      <c r="C1292" s="1">
        <v>45176.529166666667</v>
      </c>
      <c r="D1292" t="s">
        <v>37</v>
      </c>
      <c r="E1292" t="str">
        <f t="shared" si="20"/>
        <v>Not Backlog</v>
      </c>
      <c r="F1292" t="s">
        <v>22</v>
      </c>
      <c r="G1292" t="s">
        <v>34</v>
      </c>
      <c r="H1292" t="s">
        <v>1587</v>
      </c>
      <c r="I1292" t="str">
        <f>IF(Table2_1[[#This Row],[Order Status]]="Completed", IF(Table2_1[[#This Row],[Delays (min)]]&gt;10,"Delayed", "On Time"), IF(Table2_1[[#This Row],[Order Status]]="In Progress", IF(Table2_1[[#This Row],[Delays (min)]]&gt;10,"Delayed","In Progress"),""))</f>
        <v>In Progress</v>
      </c>
      <c r="J1292">
        <v>95</v>
      </c>
      <c r="K1292">
        <v>1</v>
      </c>
      <c r="L1292" t="s">
        <v>28</v>
      </c>
      <c r="M1292" cm="1">
        <f t="array" ref="M1292">_xlfn.IFS(
  TRIM(L1292)="positive", 3,
  TRIM(L1292)="neutral", 2,
  TRIM(L1292)="negative", 1
)</f>
        <v>1</v>
      </c>
      <c r="N1292" t="s">
        <v>39</v>
      </c>
      <c r="O1292" t="s">
        <v>19</v>
      </c>
      <c r="P1292" t="s">
        <v>40</v>
      </c>
    </row>
    <row r="1293" spans="1:16" x14ac:dyDescent="0.3">
      <c r="A1293">
        <v>2292</v>
      </c>
      <c r="B1293" t="s">
        <v>1387</v>
      </c>
      <c r="C1293" s="1">
        <v>45177.366666666669</v>
      </c>
      <c r="D1293" t="s">
        <v>37</v>
      </c>
      <c r="E1293" t="str">
        <f t="shared" si="20"/>
        <v>Backlog</v>
      </c>
      <c r="F1293" t="s">
        <v>127</v>
      </c>
      <c r="G1293" t="s">
        <v>16</v>
      </c>
      <c r="H1293" t="s">
        <v>1589</v>
      </c>
      <c r="I1293" t="str">
        <f>IF(Table2_1[[#This Row],[Order Status]]="Completed", IF(Table2_1[[#This Row],[Delays (min)]]&gt;10,"Delayed", "On Time"), IF(Table2_1[[#This Row],[Order Status]]="In Progress", IF(Table2_1[[#This Row],[Delays (min)]]&gt;10,"Delayed","In Progress"),""))</f>
        <v>Delayed</v>
      </c>
      <c r="J1293">
        <v>191</v>
      </c>
      <c r="K1293">
        <v>19</v>
      </c>
      <c r="L1293" t="s">
        <v>17</v>
      </c>
      <c r="M1293" cm="1">
        <f t="array" ref="M1293">_xlfn.IFS(
  TRIM(L1293)="positive", 3,
  TRIM(L1293)="neutral", 2,
  TRIM(L1293)="negative", 1
)</f>
        <v>2</v>
      </c>
      <c r="N1293" t="s">
        <v>24</v>
      </c>
      <c r="O1293" t="s">
        <v>48</v>
      </c>
      <c r="P1293" t="s">
        <v>35</v>
      </c>
    </row>
    <row r="1294" spans="1:16" x14ac:dyDescent="0.3">
      <c r="A1294">
        <v>2293</v>
      </c>
      <c r="B1294" t="s">
        <v>1388</v>
      </c>
      <c r="C1294" s="1">
        <v>45172.538888888892</v>
      </c>
      <c r="D1294" t="s">
        <v>37</v>
      </c>
      <c r="E1294" t="str">
        <f t="shared" si="20"/>
        <v>Backlog</v>
      </c>
      <c r="F1294" t="s">
        <v>101</v>
      </c>
      <c r="G1294" t="s">
        <v>34</v>
      </c>
      <c r="H1294" t="s">
        <v>1586</v>
      </c>
      <c r="I1294" t="str">
        <f>IF(Table2_1[[#This Row],[Order Status]]="Completed", IF(Table2_1[[#This Row],[Delays (min)]]&gt;10,"Delayed", "On Time"), IF(Table2_1[[#This Row],[Order Status]]="In Progress", IF(Table2_1[[#This Row],[Delays (min)]]&gt;10,"Delayed","In Progress"),""))</f>
        <v>Delayed</v>
      </c>
      <c r="J1294">
        <v>66</v>
      </c>
      <c r="K1294">
        <v>28</v>
      </c>
      <c r="L1294" t="s">
        <v>23</v>
      </c>
      <c r="M1294" cm="1">
        <f t="array" ref="M1294">_xlfn.IFS(
  TRIM(L1294)="positive", 3,
  TRIM(L1294)="neutral", 2,
  TRIM(L1294)="negative", 1
)</f>
        <v>3</v>
      </c>
      <c r="N1294" t="s">
        <v>39</v>
      </c>
      <c r="O1294" t="s">
        <v>1591</v>
      </c>
      <c r="P1294" t="s">
        <v>35</v>
      </c>
    </row>
    <row r="1295" spans="1:16" x14ac:dyDescent="0.3">
      <c r="A1295">
        <v>2294</v>
      </c>
      <c r="B1295" t="s">
        <v>1389</v>
      </c>
      <c r="C1295" s="1">
        <v>45174.352777777778</v>
      </c>
      <c r="D1295" t="s">
        <v>37</v>
      </c>
      <c r="E1295" t="str">
        <f t="shared" si="20"/>
        <v>Backlog</v>
      </c>
      <c r="F1295" t="s">
        <v>82</v>
      </c>
      <c r="G1295" t="s">
        <v>34</v>
      </c>
      <c r="H1295" t="s">
        <v>1590</v>
      </c>
      <c r="I1295" t="str">
        <f>IF(Table2_1[[#This Row],[Order Status]]="Completed", IF(Table2_1[[#This Row],[Delays (min)]]&gt;10,"Delayed", "On Time"), IF(Table2_1[[#This Row],[Order Status]]="In Progress", IF(Table2_1[[#This Row],[Delays (min)]]&gt;10,"Delayed","In Progress"),""))</f>
        <v>Delayed</v>
      </c>
      <c r="J1295">
        <v>187</v>
      </c>
      <c r="K1295">
        <v>17</v>
      </c>
      <c r="L1295" t="s">
        <v>28</v>
      </c>
      <c r="M1295" cm="1">
        <f t="array" ref="M1295">_xlfn.IFS(
  TRIM(L1295)="positive", 3,
  TRIM(L1295)="neutral", 2,
  TRIM(L1295)="negative", 1
)</f>
        <v>1</v>
      </c>
      <c r="N1295" t="s">
        <v>43</v>
      </c>
      <c r="O1295" t="s">
        <v>19</v>
      </c>
      <c r="P1295" t="s">
        <v>40</v>
      </c>
    </row>
    <row r="1296" spans="1:16" x14ac:dyDescent="0.3">
      <c r="A1296">
        <v>2295</v>
      </c>
      <c r="B1296" t="s">
        <v>1390</v>
      </c>
      <c r="C1296" s="1">
        <v>45176.631249999999</v>
      </c>
      <c r="D1296" t="s">
        <v>37</v>
      </c>
      <c r="E1296" t="str">
        <f t="shared" si="20"/>
        <v>Backlog</v>
      </c>
      <c r="F1296" t="s">
        <v>365</v>
      </c>
      <c r="G1296" t="s">
        <v>16</v>
      </c>
      <c r="H1296" t="s">
        <v>1587</v>
      </c>
      <c r="I1296" t="str">
        <f>IF(Table2_1[[#This Row],[Order Status]]="Completed", IF(Table2_1[[#This Row],[Delays (min)]]&gt;10,"Delayed", "On Time"), IF(Table2_1[[#This Row],[Order Status]]="In Progress", IF(Table2_1[[#This Row],[Delays (min)]]&gt;10,"Delayed","In Progress"),""))</f>
        <v>Delayed</v>
      </c>
      <c r="J1296">
        <v>160</v>
      </c>
      <c r="K1296">
        <v>28</v>
      </c>
      <c r="L1296" t="s">
        <v>23</v>
      </c>
      <c r="M1296" cm="1">
        <f t="array" ref="M1296">_xlfn.IFS(
  TRIM(L1296)="positive", 3,
  TRIM(L1296)="neutral", 2,
  TRIM(L1296)="negative", 1
)</f>
        <v>3</v>
      </c>
      <c r="N1296" t="s">
        <v>24</v>
      </c>
      <c r="O1296" t="s">
        <v>48</v>
      </c>
      <c r="P1296" t="s">
        <v>20</v>
      </c>
    </row>
    <row r="1297" spans="1:16" x14ac:dyDescent="0.3">
      <c r="A1297">
        <v>2296</v>
      </c>
      <c r="B1297" t="s">
        <v>1391</v>
      </c>
      <c r="C1297" s="1">
        <v>45174.609027777777</v>
      </c>
      <c r="D1297" t="s">
        <v>37</v>
      </c>
      <c r="E1297" t="str">
        <f t="shared" si="20"/>
        <v>Backlog</v>
      </c>
      <c r="F1297" t="s">
        <v>135</v>
      </c>
      <c r="G1297" t="s">
        <v>34</v>
      </c>
      <c r="H1297" t="s">
        <v>1586</v>
      </c>
      <c r="I1297" t="str">
        <f>IF(Table2_1[[#This Row],[Order Status]]="Completed", IF(Table2_1[[#This Row],[Delays (min)]]&gt;10,"Delayed", "On Time"), IF(Table2_1[[#This Row],[Order Status]]="In Progress", IF(Table2_1[[#This Row],[Delays (min)]]&gt;10,"Delayed","In Progress"),""))</f>
        <v>Delayed</v>
      </c>
      <c r="J1297">
        <v>117</v>
      </c>
      <c r="K1297">
        <v>14</v>
      </c>
      <c r="L1297" t="s">
        <v>28</v>
      </c>
      <c r="M1297" cm="1">
        <f t="array" ref="M1297">_xlfn.IFS(
  TRIM(L1297)="positive", 3,
  TRIM(L1297)="neutral", 2,
  TRIM(L1297)="negative", 1
)</f>
        <v>1</v>
      </c>
      <c r="N1297" t="s">
        <v>31</v>
      </c>
      <c r="O1297" t="s">
        <v>48</v>
      </c>
      <c r="P1297" t="s">
        <v>35</v>
      </c>
    </row>
    <row r="1298" spans="1:16" x14ac:dyDescent="0.3">
      <c r="A1298">
        <v>2297</v>
      </c>
      <c r="B1298" t="s">
        <v>1392</v>
      </c>
      <c r="C1298" s="1">
        <v>45177.408333333333</v>
      </c>
      <c r="D1298" t="s">
        <v>14</v>
      </c>
      <c r="E1298" t="str">
        <f t="shared" si="20"/>
        <v>Not Backlog</v>
      </c>
      <c r="F1298" t="s">
        <v>33</v>
      </c>
      <c r="G1298" t="s">
        <v>16</v>
      </c>
      <c r="H1298" t="s">
        <v>1590</v>
      </c>
      <c r="I1298" t="str">
        <f>IF(Table2_1[[#This Row],[Order Status]]="Completed", IF(Table2_1[[#This Row],[Delays (min)]]&gt;10,"Delayed", "On Time"), IF(Table2_1[[#This Row],[Order Status]]="In Progress", IF(Table2_1[[#This Row],[Delays (min)]]&gt;10,"Delayed","In Progress"),""))</f>
        <v>On Time</v>
      </c>
      <c r="J1298">
        <v>132</v>
      </c>
      <c r="K1298">
        <v>3</v>
      </c>
      <c r="L1298" t="s">
        <v>17</v>
      </c>
      <c r="M1298" cm="1">
        <f t="array" ref="M1298">_xlfn.IFS(
  TRIM(L1298)="positive", 3,
  TRIM(L1298)="neutral", 2,
  TRIM(L1298)="negative", 1
)</f>
        <v>2</v>
      </c>
      <c r="N1298" t="s">
        <v>31</v>
      </c>
      <c r="O1298" t="s">
        <v>19</v>
      </c>
      <c r="P1298" t="s">
        <v>20</v>
      </c>
    </row>
    <row r="1299" spans="1:16" x14ac:dyDescent="0.3">
      <c r="A1299">
        <v>2298</v>
      </c>
      <c r="B1299" t="s">
        <v>1393</v>
      </c>
      <c r="C1299" s="1">
        <v>45170.604861111111</v>
      </c>
      <c r="D1299" t="s">
        <v>37</v>
      </c>
      <c r="E1299" t="str">
        <f t="shared" si="20"/>
        <v>Not Backlog</v>
      </c>
      <c r="F1299" t="s">
        <v>78</v>
      </c>
      <c r="G1299" t="s">
        <v>34</v>
      </c>
      <c r="H1299" t="s">
        <v>1590</v>
      </c>
      <c r="I1299" t="str">
        <f>IF(Table2_1[[#This Row],[Order Status]]="Completed", IF(Table2_1[[#This Row],[Delays (min)]]&gt;10,"Delayed", "On Time"), IF(Table2_1[[#This Row],[Order Status]]="In Progress", IF(Table2_1[[#This Row],[Delays (min)]]&gt;10,"Delayed","In Progress"),""))</f>
        <v>In Progress</v>
      </c>
      <c r="J1299">
        <v>94</v>
      </c>
      <c r="K1299">
        <v>6</v>
      </c>
      <c r="L1299" t="s">
        <v>23</v>
      </c>
      <c r="M1299" cm="1">
        <f t="array" ref="M1299">_xlfn.IFS(
  TRIM(L1299)="positive", 3,
  TRIM(L1299)="neutral", 2,
  TRIM(L1299)="negative", 1
)</f>
        <v>3</v>
      </c>
      <c r="N1299" t="s">
        <v>31</v>
      </c>
      <c r="O1299" t="s">
        <v>19</v>
      </c>
      <c r="P1299" t="s">
        <v>40</v>
      </c>
    </row>
    <row r="1300" spans="1:16" x14ac:dyDescent="0.3">
      <c r="A1300">
        <v>2299</v>
      </c>
      <c r="B1300" t="s">
        <v>1394</v>
      </c>
      <c r="C1300" s="1">
        <v>45177.666666666664</v>
      </c>
      <c r="D1300" t="s">
        <v>37</v>
      </c>
      <c r="E1300" t="str">
        <f t="shared" si="20"/>
        <v>Not Backlog</v>
      </c>
      <c r="F1300" t="s">
        <v>127</v>
      </c>
      <c r="G1300" t="s">
        <v>34</v>
      </c>
      <c r="H1300" t="s">
        <v>1589</v>
      </c>
      <c r="I1300" t="str">
        <f>IF(Table2_1[[#This Row],[Order Status]]="Completed", IF(Table2_1[[#This Row],[Delays (min)]]&gt;10,"Delayed", "On Time"), IF(Table2_1[[#This Row],[Order Status]]="In Progress", IF(Table2_1[[#This Row],[Delays (min)]]&gt;10,"Delayed","In Progress"),""))</f>
        <v>In Progress</v>
      </c>
      <c r="J1300">
        <v>153</v>
      </c>
      <c r="K1300">
        <v>6</v>
      </c>
      <c r="L1300" t="s">
        <v>17</v>
      </c>
      <c r="M1300" cm="1">
        <f t="array" ref="M1300">_xlfn.IFS(
  TRIM(L1300)="positive", 3,
  TRIM(L1300)="neutral", 2,
  TRIM(L1300)="negative", 1
)</f>
        <v>2</v>
      </c>
      <c r="N1300" t="s">
        <v>31</v>
      </c>
      <c r="O1300" t="s">
        <v>1591</v>
      </c>
      <c r="P1300" t="s">
        <v>35</v>
      </c>
    </row>
    <row r="1301" spans="1:16" x14ac:dyDescent="0.3">
      <c r="A1301">
        <v>2300</v>
      </c>
      <c r="B1301" t="s">
        <v>1395</v>
      </c>
      <c r="C1301" s="1">
        <v>45177.529861111114</v>
      </c>
      <c r="D1301" t="s">
        <v>14</v>
      </c>
      <c r="E1301" t="str">
        <f t="shared" si="20"/>
        <v>Not Backlog</v>
      </c>
      <c r="F1301" t="s">
        <v>161</v>
      </c>
      <c r="G1301" t="s">
        <v>27</v>
      </c>
      <c r="H1301" t="s">
        <v>1590</v>
      </c>
      <c r="I1301" t="str">
        <f>IF(Table2_1[[#This Row],[Order Status]]="Completed", IF(Table2_1[[#This Row],[Delays (min)]]&gt;10,"Delayed", "On Time"), IF(Table2_1[[#This Row],[Order Status]]="In Progress", IF(Table2_1[[#This Row],[Delays (min)]]&gt;10,"Delayed","In Progress"),""))</f>
        <v>Delayed</v>
      </c>
      <c r="J1301">
        <v>104</v>
      </c>
      <c r="K1301">
        <v>12</v>
      </c>
      <c r="L1301" t="s">
        <v>28</v>
      </c>
      <c r="M1301" cm="1">
        <f t="array" ref="M1301">_xlfn.IFS(
  TRIM(L1301)="positive", 3,
  TRIM(L1301)="neutral", 2,
  TRIM(L1301)="negative", 1
)</f>
        <v>1</v>
      </c>
      <c r="N1301" t="s">
        <v>31</v>
      </c>
      <c r="O1301" t="s">
        <v>19</v>
      </c>
      <c r="P1301" t="s">
        <v>35</v>
      </c>
    </row>
    <row r="1302" spans="1:16" x14ac:dyDescent="0.3">
      <c r="A1302">
        <v>2301</v>
      </c>
      <c r="B1302" t="s">
        <v>1396</v>
      </c>
      <c r="C1302" s="1">
        <v>45175.524305555555</v>
      </c>
      <c r="D1302" t="s">
        <v>14</v>
      </c>
      <c r="E1302" t="str">
        <f t="shared" si="20"/>
        <v>Not Backlog</v>
      </c>
      <c r="F1302" t="s">
        <v>157</v>
      </c>
      <c r="G1302" t="s">
        <v>16</v>
      </c>
      <c r="H1302" t="s">
        <v>1587</v>
      </c>
      <c r="I1302" t="str">
        <f>IF(Table2_1[[#This Row],[Order Status]]="Completed", IF(Table2_1[[#This Row],[Delays (min)]]&gt;10,"Delayed", "On Time"), IF(Table2_1[[#This Row],[Order Status]]="In Progress", IF(Table2_1[[#This Row],[Delays (min)]]&gt;10,"Delayed","In Progress"),""))</f>
        <v>Delayed</v>
      </c>
      <c r="J1302">
        <v>144</v>
      </c>
      <c r="K1302">
        <v>23</v>
      </c>
      <c r="L1302" t="s">
        <v>17</v>
      </c>
      <c r="M1302" cm="1">
        <f t="array" ref="M1302">_xlfn.IFS(
  TRIM(L1302)="positive", 3,
  TRIM(L1302)="neutral", 2,
  TRIM(L1302)="negative", 1
)</f>
        <v>2</v>
      </c>
      <c r="N1302" t="s">
        <v>43</v>
      </c>
      <c r="O1302" t="s">
        <v>19</v>
      </c>
      <c r="P1302" t="s">
        <v>20</v>
      </c>
    </row>
    <row r="1303" spans="1:16" x14ac:dyDescent="0.3">
      <c r="A1303">
        <v>2302</v>
      </c>
      <c r="B1303" t="s">
        <v>1397</v>
      </c>
      <c r="C1303" s="1">
        <v>45174.517361111109</v>
      </c>
      <c r="D1303" t="s">
        <v>37</v>
      </c>
      <c r="E1303" t="str">
        <f t="shared" si="20"/>
        <v>Backlog</v>
      </c>
      <c r="F1303" t="s">
        <v>106</v>
      </c>
      <c r="G1303" t="s">
        <v>16</v>
      </c>
      <c r="H1303" t="s">
        <v>1586</v>
      </c>
      <c r="I1303" t="str">
        <f>IF(Table2_1[[#This Row],[Order Status]]="Completed", IF(Table2_1[[#This Row],[Delays (min)]]&gt;10,"Delayed", "On Time"), IF(Table2_1[[#This Row],[Order Status]]="In Progress", IF(Table2_1[[#This Row],[Delays (min)]]&gt;10,"Delayed","In Progress"),""))</f>
        <v>Delayed</v>
      </c>
      <c r="J1303">
        <v>230</v>
      </c>
      <c r="K1303">
        <v>25</v>
      </c>
      <c r="L1303" t="s">
        <v>17</v>
      </c>
      <c r="M1303" cm="1">
        <f t="array" ref="M1303">_xlfn.IFS(
  TRIM(L1303)="positive", 3,
  TRIM(L1303)="neutral", 2,
  TRIM(L1303)="negative", 1
)</f>
        <v>2</v>
      </c>
      <c r="N1303" t="s">
        <v>39</v>
      </c>
      <c r="O1303" t="s">
        <v>48</v>
      </c>
      <c r="P1303" t="s">
        <v>35</v>
      </c>
    </row>
    <row r="1304" spans="1:16" x14ac:dyDescent="0.3">
      <c r="A1304">
        <v>2303</v>
      </c>
      <c r="B1304" t="s">
        <v>1398</v>
      </c>
      <c r="C1304" s="1">
        <v>45173.397222222222</v>
      </c>
      <c r="D1304" t="s">
        <v>37</v>
      </c>
      <c r="E1304" t="str">
        <f t="shared" si="20"/>
        <v>Backlog</v>
      </c>
      <c r="F1304" t="s">
        <v>130</v>
      </c>
      <c r="G1304" t="s">
        <v>27</v>
      </c>
      <c r="H1304" t="s">
        <v>1588</v>
      </c>
      <c r="I1304" t="str">
        <f>IF(Table2_1[[#This Row],[Order Status]]="Completed", IF(Table2_1[[#This Row],[Delays (min)]]&gt;10,"Delayed", "On Time"), IF(Table2_1[[#This Row],[Order Status]]="In Progress", IF(Table2_1[[#This Row],[Delays (min)]]&gt;10,"Delayed","In Progress"),""))</f>
        <v>Delayed</v>
      </c>
      <c r="J1304">
        <v>239</v>
      </c>
      <c r="K1304">
        <v>18</v>
      </c>
      <c r="L1304" t="s">
        <v>23</v>
      </c>
      <c r="M1304" cm="1">
        <f t="array" ref="M1304">_xlfn.IFS(
  TRIM(L1304)="positive", 3,
  TRIM(L1304)="neutral", 2,
  TRIM(L1304)="negative", 1
)</f>
        <v>3</v>
      </c>
      <c r="N1304" t="s">
        <v>43</v>
      </c>
      <c r="O1304" t="s">
        <v>48</v>
      </c>
      <c r="P1304" t="s">
        <v>35</v>
      </c>
    </row>
    <row r="1305" spans="1:16" x14ac:dyDescent="0.3">
      <c r="A1305">
        <v>2304</v>
      </c>
      <c r="B1305" t="s">
        <v>1399</v>
      </c>
      <c r="C1305" s="1">
        <v>45174.70416666667</v>
      </c>
      <c r="D1305" t="s">
        <v>37</v>
      </c>
      <c r="E1305" t="str">
        <f t="shared" si="20"/>
        <v>Not Backlog</v>
      </c>
      <c r="F1305" t="s">
        <v>280</v>
      </c>
      <c r="G1305" t="s">
        <v>27</v>
      </c>
      <c r="H1305" t="s">
        <v>1588</v>
      </c>
      <c r="I1305" t="str">
        <f>IF(Table2_1[[#This Row],[Order Status]]="Completed", IF(Table2_1[[#This Row],[Delays (min)]]&gt;10,"Delayed", "On Time"), IF(Table2_1[[#This Row],[Order Status]]="In Progress", IF(Table2_1[[#This Row],[Delays (min)]]&gt;10,"Delayed","In Progress"),""))</f>
        <v>In Progress</v>
      </c>
      <c r="J1305">
        <v>149</v>
      </c>
      <c r="K1305">
        <v>0</v>
      </c>
      <c r="L1305" t="s">
        <v>28</v>
      </c>
      <c r="M1305" cm="1">
        <f t="array" ref="M1305">_xlfn.IFS(
  TRIM(L1305)="positive", 3,
  TRIM(L1305)="neutral", 2,
  TRIM(L1305)="negative", 1
)</f>
        <v>1</v>
      </c>
      <c r="N1305" t="s">
        <v>24</v>
      </c>
      <c r="O1305" t="s">
        <v>19</v>
      </c>
      <c r="P1305" t="s">
        <v>63</v>
      </c>
    </row>
    <row r="1306" spans="1:16" x14ac:dyDescent="0.3">
      <c r="A1306">
        <v>2305</v>
      </c>
      <c r="B1306" t="s">
        <v>1400</v>
      </c>
      <c r="C1306" s="1">
        <v>45177.393055555556</v>
      </c>
      <c r="D1306" t="s">
        <v>14</v>
      </c>
      <c r="E1306" t="str">
        <f t="shared" si="20"/>
        <v>Not Backlog</v>
      </c>
      <c r="F1306" t="s">
        <v>108</v>
      </c>
      <c r="G1306" t="s">
        <v>34</v>
      </c>
      <c r="H1306" t="s">
        <v>1588</v>
      </c>
      <c r="I1306" t="str">
        <f>IF(Table2_1[[#This Row],[Order Status]]="Completed", IF(Table2_1[[#This Row],[Delays (min)]]&gt;10,"Delayed", "On Time"), IF(Table2_1[[#This Row],[Order Status]]="In Progress", IF(Table2_1[[#This Row],[Delays (min)]]&gt;10,"Delayed","In Progress"),""))</f>
        <v>On Time</v>
      </c>
      <c r="J1306">
        <v>152</v>
      </c>
      <c r="K1306">
        <v>5</v>
      </c>
      <c r="L1306" t="s">
        <v>23</v>
      </c>
      <c r="M1306" cm="1">
        <f t="array" ref="M1306">_xlfn.IFS(
  TRIM(L1306)="positive", 3,
  TRIM(L1306)="neutral", 2,
  TRIM(L1306)="negative", 1
)</f>
        <v>3</v>
      </c>
      <c r="N1306" t="s">
        <v>31</v>
      </c>
      <c r="O1306" t="s">
        <v>19</v>
      </c>
      <c r="P1306" t="s">
        <v>20</v>
      </c>
    </row>
    <row r="1307" spans="1:16" x14ac:dyDescent="0.3">
      <c r="A1307">
        <v>2306</v>
      </c>
      <c r="B1307" t="s">
        <v>1401</v>
      </c>
      <c r="C1307" s="1">
        <v>45177.470833333333</v>
      </c>
      <c r="D1307" t="s">
        <v>14</v>
      </c>
      <c r="E1307" t="str">
        <f t="shared" si="20"/>
        <v>Not Backlog</v>
      </c>
      <c r="F1307" t="s">
        <v>78</v>
      </c>
      <c r="G1307" t="s">
        <v>34</v>
      </c>
      <c r="H1307" t="s">
        <v>1586</v>
      </c>
      <c r="I1307" t="str">
        <f>IF(Table2_1[[#This Row],[Order Status]]="Completed", IF(Table2_1[[#This Row],[Delays (min)]]&gt;10,"Delayed", "On Time"), IF(Table2_1[[#This Row],[Order Status]]="In Progress", IF(Table2_1[[#This Row],[Delays (min)]]&gt;10,"Delayed","In Progress"),""))</f>
        <v>Delayed</v>
      </c>
      <c r="J1307">
        <v>173</v>
      </c>
      <c r="K1307">
        <v>17</v>
      </c>
      <c r="L1307" t="s">
        <v>17</v>
      </c>
      <c r="M1307" cm="1">
        <f t="array" ref="M1307">_xlfn.IFS(
  TRIM(L1307)="positive", 3,
  TRIM(L1307)="neutral", 2,
  TRIM(L1307)="negative", 1
)</f>
        <v>2</v>
      </c>
      <c r="N1307" t="s">
        <v>24</v>
      </c>
      <c r="O1307" t="s">
        <v>1591</v>
      </c>
      <c r="P1307" t="s">
        <v>20</v>
      </c>
    </row>
    <row r="1308" spans="1:16" x14ac:dyDescent="0.3">
      <c r="A1308">
        <v>2307</v>
      </c>
      <c r="B1308" t="s">
        <v>1402</v>
      </c>
      <c r="C1308" s="1">
        <v>45175.694444444445</v>
      </c>
      <c r="D1308" t="s">
        <v>37</v>
      </c>
      <c r="E1308" t="str">
        <f t="shared" si="20"/>
        <v>Not Backlog</v>
      </c>
      <c r="F1308" t="s">
        <v>47</v>
      </c>
      <c r="G1308" t="s">
        <v>34</v>
      </c>
      <c r="H1308" t="s">
        <v>1587</v>
      </c>
      <c r="I1308" t="str">
        <f>IF(Table2_1[[#This Row],[Order Status]]="Completed", IF(Table2_1[[#This Row],[Delays (min)]]&gt;10,"Delayed", "On Time"), IF(Table2_1[[#This Row],[Order Status]]="In Progress", IF(Table2_1[[#This Row],[Delays (min)]]&gt;10,"Delayed","In Progress"),""))</f>
        <v>In Progress</v>
      </c>
      <c r="J1308">
        <v>113</v>
      </c>
      <c r="K1308">
        <v>5</v>
      </c>
      <c r="L1308" t="s">
        <v>28</v>
      </c>
      <c r="M1308" cm="1">
        <f t="array" ref="M1308">_xlfn.IFS(
  TRIM(L1308)="positive", 3,
  TRIM(L1308)="neutral", 2,
  TRIM(L1308)="negative", 1
)</f>
        <v>1</v>
      </c>
      <c r="N1308" t="s">
        <v>24</v>
      </c>
      <c r="O1308" t="s">
        <v>48</v>
      </c>
      <c r="P1308" t="s">
        <v>20</v>
      </c>
    </row>
    <row r="1309" spans="1:16" x14ac:dyDescent="0.3">
      <c r="A1309">
        <v>2308</v>
      </c>
      <c r="B1309" t="s">
        <v>1403</v>
      </c>
      <c r="C1309" s="1">
        <v>45171.475694444445</v>
      </c>
      <c r="D1309" t="s">
        <v>37</v>
      </c>
      <c r="E1309" t="str">
        <f t="shared" si="20"/>
        <v>Not Backlog</v>
      </c>
      <c r="F1309" t="s">
        <v>256</v>
      </c>
      <c r="G1309" t="s">
        <v>34</v>
      </c>
      <c r="H1309" t="s">
        <v>1586</v>
      </c>
      <c r="I1309" t="str">
        <f>IF(Table2_1[[#This Row],[Order Status]]="Completed", IF(Table2_1[[#This Row],[Delays (min)]]&gt;10,"Delayed", "On Time"), IF(Table2_1[[#This Row],[Order Status]]="In Progress", IF(Table2_1[[#This Row],[Delays (min)]]&gt;10,"Delayed","In Progress"),""))</f>
        <v>In Progress</v>
      </c>
      <c r="J1309">
        <v>132</v>
      </c>
      <c r="K1309">
        <v>2</v>
      </c>
      <c r="L1309" t="s">
        <v>23</v>
      </c>
      <c r="M1309" cm="1">
        <f t="array" ref="M1309">_xlfn.IFS(
  TRIM(L1309)="positive", 3,
  TRIM(L1309)="neutral", 2,
  TRIM(L1309)="negative", 1
)</f>
        <v>3</v>
      </c>
      <c r="N1309" t="s">
        <v>43</v>
      </c>
      <c r="O1309" t="s">
        <v>1591</v>
      </c>
      <c r="P1309" t="s">
        <v>20</v>
      </c>
    </row>
    <row r="1310" spans="1:16" x14ac:dyDescent="0.3">
      <c r="A1310">
        <v>2309</v>
      </c>
      <c r="B1310" t="s">
        <v>1404</v>
      </c>
      <c r="C1310" s="1">
        <v>45170.595833333333</v>
      </c>
      <c r="D1310" t="s">
        <v>14</v>
      </c>
      <c r="E1310" t="str">
        <f t="shared" si="20"/>
        <v>Not Backlog</v>
      </c>
      <c r="F1310" t="s">
        <v>240</v>
      </c>
      <c r="G1310" t="s">
        <v>27</v>
      </c>
      <c r="H1310" t="s">
        <v>1589</v>
      </c>
      <c r="I1310" t="str">
        <f>IF(Table2_1[[#This Row],[Order Status]]="Completed", IF(Table2_1[[#This Row],[Delays (min)]]&gt;10,"Delayed", "On Time"), IF(Table2_1[[#This Row],[Order Status]]="In Progress", IF(Table2_1[[#This Row],[Delays (min)]]&gt;10,"Delayed","In Progress"),""))</f>
        <v>On Time</v>
      </c>
      <c r="J1310">
        <v>225</v>
      </c>
      <c r="K1310">
        <v>9</v>
      </c>
      <c r="L1310" t="s">
        <v>17</v>
      </c>
      <c r="M1310" cm="1">
        <f t="array" ref="M1310">_xlfn.IFS(
  TRIM(L1310)="positive", 3,
  TRIM(L1310)="neutral", 2,
  TRIM(L1310)="negative", 1
)</f>
        <v>2</v>
      </c>
      <c r="N1310" t="s">
        <v>18</v>
      </c>
      <c r="O1310" t="s">
        <v>48</v>
      </c>
      <c r="P1310" t="s">
        <v>40</v>
      </c>
    </row>
    <row r="1311" spans="1:16" x14ac:dyDescent="0.3">
      <c r="A1311">
        <v>2310</v>
      </c>
      <c r="B1311" t="s">
        <v>1405</v>
      </c>
      <c r="C1311" s="1">
        <v>45175.512499999997</v>
      </c>
      <c r="D1311" t="s">
        <v>37</v>
      </c>
      <c r="E1311" t="str">
        <f t="shared" si="20"/>
        <v>Not Backlog</v>
      </c>
      <c r="F1311" t="s">
        <v>436</v>
      </c>
      <c r="G1311" t="s">
        <v>16</v>
      </c>
      <c r="H1311" t="s">
        <v>1586</v>
      </c>
      <c r="I1311" t="str">
        <f>IF(Table2_1[[#This Row],[Order Status]]="Completed", IF(Table2_1[[#This Row],[Delays (min)]]&gt;10,"Delayed", "On Time"), IF(Table2_1[[#This Row],[Order Status]]="In Progress", IF(Table2_1[[#This Row],[Delays (min)]]&gt;10,"Delayed","In Progress"),""))</f>
        <v>In Progress</v>
      </c>
      <c r="J1311">
        <v>232</v>
      </c>
      <c r="K1311">
        <v>0</v>
      </c>
      <c r="L1311" t="s">
        <v>23</v>
      </c>
      <c r="M1311" cm="1">
        <f t="array" ref="M1311">_xlfn.IFS(
  TRIM(L1311)="positive", 3,
  TRIM(L1311)="neutral", 2,
  TRIM(L1311)="negative", 1
)</f>
        <v>3</v>
      </c>
      <c r="N1311" t="s">
        <v>43</v>
      </c>
      <c r="O1311" t="s">
        <v>48</v>
      </c>
      <c r="P1311" t="s">
        <v>40</v>
      </c>
    </row>
    <row r="1312" spans="1:16" x14ac:dyDescent="0.3">
      <c r="A1312">
        <v>2311</v>
      </c>
      <c r="B1312" t="s">
        <v>1406</v>
      </c>
      <c r="C1312" s="1">
        <v>45172.368055555555</v>
      </c>
      <c r="D1312" t="s">
        <v>37</v>
      </c>
      <c r="E1312" t="str">
        <f t="shared" si="20"/>
        <v>Not Backlog</v>
      </c>
      <c r="F1312" t="s">
        <v>195</v>
      </c>
      <c r="G1312" t="s">
        <v>16</v>
      </c>
      <c r="H1312" t="s">
        <v>1586</v>
      </c>
      <c r="I1312" t="str">
        <f>IF(Table2_1[[#This Row],[Order Status]]="Completed", IF(Table2_1[[#This Row],[Delays (min)]]&gt;10,"Delayed", "On Time"), IF(Table2_1[[#This Row],[Order Status]]="In Progress", IF(Table2_1[[#This Row],[Delays (min)]]&gt;10,"Delayed","In Progress"),""))</f>
        <v>In Progress</v>
      </c>
      <c r="J1312">
        <v>61</v>
      </c>
      <c r="K1312">
        <v>4</v>
      </c>
      <c r="L1312" t="s">
        <v>28</v>
      </c>
      <c r="M1312" cm="1">
        <f t="array" ref="M1312">_xlfn.IFS(
  TRIM(L1312)="positive", 3,
  TRIM(L1312)="neutral", 2,
  TRIM(L1312)="negative", 1
)</f>
        <v>1</v>
      </c>
      <c r="N1312" t="s">
        <v>39</v>
      </c>
      <c r="O1312" t="s">
        <v>19</v>
      </c>
      <c r="P1312" t="s">
        <v>35</v>
      </c>
    </row>
    <row r="1313" spans="1:16" x14ac:dyDescent="0.3">
      <c r="A1313">
        <v>2312</v>
      </c>
      <c r="B1313" t="s">
        <v>1407</v>
      </c>
      <c r="C1313" s="1">
        <v>45176.70208333333</v>
      </c>
      <c r="D1313" t="s">
        <v>14</v>
      </c>
      <c r="E1313" t="str">
        <f t="shared" si="20"/>
        <v>Not Backlog</v>
      </c>
      <c r="F1313" t="s">
        <v>283</v>
      </c>
      <c r="G1313" t="s">
        <v>16</v>
      </c>
      <c r="H1313" t="s">
        <v>1588</v>
      </c>
      <c r="I1313" t="str">
        <f>IF(Table2_1[[#This Row],[Order Status]]="Completed", IF(Table2_1[[#This Row],[Delays (min)]]&gt;10,"Delayed", "On Time"), IF(Table2_1[[#This Row],[Order Status]]="In Progress", IF(Table2_1[[#This Row],[Delays (min)]]&gt;10,"Delayed","In Progress"),""))</f>
        <v>Delayed</v>
      </c>
      <c r="J1313">
        <v>130</v>
      </c>
      <c r="K1313">
        <v>28</v>
      </c>
      <c r="L1313" t="s">
        <v>23</v>
      </c>
      <c r="M1313" cm="1">
        <f t="array" ref="M1313">_xlfn.IFS(
  TRIM(L1313)="positive", 3,
  TRIM(L1313)="neutral", 2,
  TRIM(L1313)="negative", 1
)</f>
        <v>3</v>
      </c>
      <c r="N1313" t="s">
        <v>18</v>
      </c>
      <c r="O1313" t="s">
        <v>19</v>
      </c>
      <c r="P1313" t="s">
        <v>35</v>
      </c>
    </row>
    <row r="1314" spans="1:16" x14ac:dyDescent="0.3">
      <c r="A1314">
        <v>2313</v>
      </c>
      <c r="B1314" t="s">
        <v>1408</v>
      </c>
      <c r="C1314" s="1">
        <v>45172.347222222219</v>
      </c>
      <c r="D1314" t="s">
        <v>14</v>
      </c>
      <c r="E1314" t="str">
        <f t="shared" si="20"/>
        <v>Not Backlog</v>
      </c>
      <c r="F1314" t="s">
        <v>229</v>
      </c>
      <c r="G1314" t="s">
        <v>27</v>
      </c>
      <c r="H1314" t="s">
        <v>1590</v>
      </c>
      <c r="I1314" t="str">
        <f>IF(Table2_1[[#This Row],[Order Status]]="Completed", IF(Table2_1[[#This Row],[Delays (min)]]&gt;10,"Delayed", "On Time"), IF(Table2_1[[#This Row],[Order Status]]="In Progress", IF(Table2_1[[#This Row],[Delays (min)]]&gt;10,"Delayed","In Progress"),""))</f>
        <v>On Time</v>
      </c>
      <c r="J1314">
        <v>95</v>
      </c>
      <c r="K1314">
        <v>4</v>
      </c>
      <c r="L1314" t="s">
        <v>28</v>
      </c>
      <c r="M1314" cm="1">
        <f t="array" ref="M1314">_xlfn.IFS(
  TRIM(L1314)="positive", 3,
  TRIM(L1314)="neutral", 2,
  TRIM(L1314)="negative", 1
)</f>
        <v>1</v>
      </c>
      <c r="N1314" t="s">
        <v>24</v>
      </c>
      <c r="O1314" t="s">
        <v>19</v>
      </c>
      <c r="P1314" t="s">
        <v>20</v>
      </c>
    </row>
    <row r="1315" spans="1:16" x14ac:dyDescent="0.3">
      <c r="A1315">
        <v>2314</v>
      </c>
      <c r="B1315" t="s">
        <v>1409</v>
      </c>
      <c r="C1315" s="1">
        <v>45170.411805555559</v>
      </c>
      <c r="D1315" t="s">
        <v>37</v>
      </c>
      <c r="E1315" t="str">
        <f t="shared" si="20"/>
        <v>Backlog</v>
      </c>
      <c r="F1315" t="s">
        <v>235</v>
      </c>
      <c r="G1315" t="s">
        <v>16</v>
      </c>
      <c r="H1315" t="s">
        <v>1586</v>
      </c>
      <c r="I1315" t="str">
        <f>IF(Table2_1[[#This Row],[Order Status]]="Completed", IF(Table2_1[[#This Row],[Delays (min)]]&gt;10,"Delayed", "On Time"), IF(Table2_1[[#This Row],[Order Status]]="In Progress", IF(Table2_1[[#This Row],[Delays (min)]]&gt;10,"Delayed","In Progress"),""))</f>
        <v>Delayed</v>
      </c>
      <c r="J1315">
        <v>132</v>
      </c>
      <c r="K1315">
        <v>28</v>
      </c>
      <c r="L1315" t="s">
        <v>23</v>
      </c>
      <c r="M1315" cm="1">
        <f t="array" ref="M1315">_xlfn.IFS(
  TRIM(L1315)="positive", 3,
  TRIM(L1315)="neutral", 2,
  TRIM(L1315)="negative", 1
)</f>
        <v>3</v>
      </c>
      <c r="N1315" t="s">
        <v>39</v>
      </c>
      <c r="O1315" t="s">
        <v>1591</v>
      </c>
      <c r="P1315" t="s">
        <v>35</v>
      </c>
    </row>
    <row r="1316" spans="1:16" x14ac:dyDescent="0.3">
      <c r="A1316">
        <v>2315</v>
      </c>
      <c r="B1316" t="s">
        <v>1410</v>
      </c>
      <c r="C1316" s="1">
        <v>45172.434027777781</v>
      </c>
      <c r="D1316" t="s">
        <v>37</v>
      </c>
      <c r="E1316" t="str">
        <f t="shared" si="20"/>
        <v>Backlog</v>
      </c>
      <c r="F1316" t="s">
        <v>86</v>
      </c>
      <c r="G1316" t="s">
        <v>27</v>
      </c>
      <c r="H1316" t="s">
        <v>1586</v>
      </c>
      <c r="I1316" t="str">
        <f>IF(Table2_1[[#This Row],[Order Status]]="Completed", IF(Table2_1[[#This Row],[Delays (min)]]&gt;10,"Delayed", "On Time"), IF(Table2_1[[#This Row],[Order Status]]="In Progress", IF(Table2_1[[#This Row],[Delays (min)]]&gt;10,"Delayed","In Progress"),""))</f>
        <v>Delayed</v>
      </c>
      <c r="J1316">
        <v>170</v>
      </c>
      <c r="K1316">
        <v>12</v>
      </c>
      <c r="L1316" t="s">
        <v>28</v>
      </c>
      <c r="M1316" cm="1">
        <f t="array" ref="M1316">_xlfn.IFS(
  TRIM(L1316)="positive", 3,
  TRIM(L1316)="neutral", 2,
  TRIM(L1316)="negative", 1
)</f>
        <v>1</v>
      </c>
      <c r="N1316" t="s">
        <v>43</v>
      </c>
      <c r="O1316" t="s">
        <v>48</v>
      </c>
      <c r="P1316" t="s">
        <v>35</v>
      </c>
    </row>
    <row r="1317" spans="1:16" x14ac:dyDescent="0.3">
      <c r="A1317">
        <v>2316</v>
      </c>
      <c r="B1317" t="s">
        <v>1411</v>
      </c>
      <c r="C1317" s="1">
        <v>45176.626388888886</v>
      </c>
      <c r="D1317" t="s">
        <v>37</v>
      </c>
      <c r="E1317" t="str">
        <f t="shared" si="20"/>
        <v>Backlog</v>
      </c>
      <c r="F1317" t="s">
        <v>58</v>
      </c>
      <c r="G1317" t="s">
        <v>16</v>
      </c>
      <c r="H1317" t="s">
        <v>1587</v>
      </c>
      <c r="I1317" t="str">
        <f>IF(Table2_1[[#This Row],[Order Status]]="Completed", IF(Table2_1[[#This Row],[Delays (min)]]&gt;10,"Delayed", "On Time"), IF(Table2_1[[#This Row],[Order Status]]="In Progress", IF(Table2_1[[#This Row],[Delays (min)]]&gt;10,"Delayed","In Progress"),""))</f>
        <v>Delayed</v>
      </c>
      <c r="J1317">
        <v>99</v>
      </c>
      <c r="K1317">
        <v>17</v>
      </c>
      <c r="L1317" t="s">
        <v>28</v>
      </c>
      <c r="M1317" cm="1">
        <f t="array" ref="M1317">_xlfn.IFS(
  TRIM(L1317)="positive", 3,
  TRIM(L1317)="neutral", 2,
  TRIM(L1317)="negative", 1
)</f>
        <v>1</v>
      </c>
      <c r="N1317" t="s">
        <v>18</v>
      </c>
      <c r="O1317" t="s">
        <v>19</v>
      </c>
      <c r="P1317" t="s">
        <v>40</v>
      </c>
    </row>
    <row r="1318" spans="1:16" x14ac:dyDescent="0.3">
      <c r="A1318">
        <v>2317</v>
      </c>
      <c r="B1318" t="s">
        <v>1412</v>
      </c>
      <c r="C1318" s="1">
        <v>45170.595833333333</v>
      </c>
      <c r="D1318" t="s">
        <v>37</v>
      </c>
      <c r="E1318" t="str">
        <f t="shared" si="20"/>
        <v>Backlog</v>
      </c>
      <c r="F1318" t="s">
        <v>174</v>
      </c>
      <c r="G1318" t="s">
        <v>16</v>
      </c>
      <c r="H1318" t="s">
        <v>1589</v>
      </c>
      <c r="I1318" t="str">
        <f>IF(Table2_1[[#This Row],[Order Status]]="Completed", IF(Table2_1[[#This Row],[Delays (min)]]&gt;10,"Delayed", "On Time"), IF(Table2_1[[#This Row],[Order Status]]="In Progress", IF(Table2_1[[#This Row],[Delays (min)]]&gt;10,"Delayed","In Progress"),""))</f>
        <v>Delayed</v>
      </c>
      <c r="J1318">
        <v>67</v>
      </c>
      <c r="K1318">
        <v>26</v>
      </c>
      <c r="L1318" t="s">
        <v>17</v>
      </c>
      <c r="M1318" cm="1">
        <f t="array" ref="M1318">_xlfn.IFS(
  TRIM(L1318)="positive", 3,
  TRIM(L1318)="neutral", 2,
  TRIM(L1318)="negative", 1
)</f>
        <v>2</v>
      </c>
      <c r="N1318" t="s">
        <v>39</v>
      </c>
      <c r="O1318" t="s">
        <v>19</v>
      </c>
      <c r="P1318" t="s">
        <v>20</v>
      </c>
    </row>
    <row r="1319" spans="1:16" x14ac:dyDescent="0.3">
      <c r="A1319">
        <v>2318</v>
      </c>
      <c r="B1319" t="s">
        <v>1413</v>
      </c>
      <c r="C1319" s="1">
        <v>45172.370138888888</v>
      </c>
      <c r="D1319" t="s">
        <v>14</v>
      </c>
      <c r="E1319" t="str">
        <f t="shared" si="20"/>
        <v>Not Backlog</v>
      </c>
      <c r="F1319" t="s">
        <v>283</v>
      </c>
      <c r="G1319" t="s">
        <v>27</v>
      </c>
      <c r="H1319" t="s">
        <v>1588</v>
      </c>
      <c r="I1319" t="str">
        <f>IF(Table2_1[[#This Row],[Order Status]]="Completed", IF(Table2_1[[#This Row],[Delays (min)]]&gt;10,"Delayed", "On Time"), IF(Table2_1[[#This Row],[Order Status]]="In Progress", IF(Table2_1[[#This Row],[Delays (min)]]&gt;10,"Delayed","In Progress"),""))</f>
        <v>Delayed</v>
      </c>
      <c r="J1319">
        <v>94</v>
      </c>
      <c r="K1319">
        <v>18</v>
      </c>
      <c r="L1319" t="s">
        <v>28</v>
      </c>
      <c r="M1319" cm="1">
        <f t="array" ref="M1319">_xlfn.IFS(
  TRIM(L1319)="positive", 3,
  TRIM(L1319)="neutral", 2,
  TRIM(L1319)="negative", 1
)</f>
        <v>1</v>
      </c>
      <c r="N1319" t="s">
        <v>43</v>
      </c>
      <c r="O1319" t="s">
        <v>48</v>
      </c>
      <c r="P1319" t="s">
        <v>35</v>
      </c>
    </row>
    <row r="1320" spans="1:16" x14ac:dyDescent="0.3">
      <c r="A1320">
        <v>2319</v>
      </c>
      <c r="B1320" t="s">
        <v>1414</v>
      </c>
      <c r="C1320" s="1">
        <v>45174.523611111108</v>
      </c>
      <c r="D1320" t="s">
        <v>14</v>
      </c>
      <c r="E1320" t="str">
        <f t="shared" si="20"/>
        <v>Not Backlog</v>
      </c>
      <c r="F1320" t="s">
        <v>56</v>
      </c>
      <c r="G1320" t="s">
        <v>27</v>
      </c>
      <c r="H1320" t="s">
        <v>1586</v>
      </c>
      <c r="I1320" t="str">
        <f>IF(Table2_1[[#This Row],[Order Status]]="Completed", IF(Table2_1[[#This Row],[Delays (min)]]&gt;10,"Delayed", "On Time"), IF(Table2_1[[#This Row],[Order Status]]="In Progress", IF(Table2_1[[#This Row],[Delays (min)]]&gt;10,"Delayed","In Progress"),""))</f>
        <v>On Time</v>
      </c>
      <c r="J1320">
        <v>71</v>
      </c>
      <c r="K1320">
        <v>1</v>
      </c>
      <c r="L1320" t="s">
        <v>17</v>
      </c>
      <c r="M1320" cm="1">
        <f t="array" ref="M1320">_xlfn.IFS(
  TRIM(L1320)="positive", 3,
  TRIM(L1320)="neutral", 2,
  TRIM(L1320)="negative", 1
)</f>
        <v>2</v>
      </c>
      <c r="N1320" t="s">
        <v>31</v>
      </c>
      <c r="O1320" t="s">
        <v>48</v>
      </c>
      <c r="P1320" t="s">
        <v>20</v>
      </c>
    </row>
    <row r="1321" spans="1:16" x14ac:dyDescent="0.3">
      <c r="A1321">
        <v>2320</v>
      </c>
      <c r="B1321" t="s">
        <v>1415</v>
      </c>
      <c r="C1321" s="1">
        <v>45171.564583333333</v>
      </c>
      <c r="D1321" t="s">
        <v>37</v>
      </c>
      <c r="E1321" t="str">
        <f t="shared" si="20"/>
        <v>Backlog</v>
      </c>
      <c r="F1321" t="s">
        <v>157</v>
      </c>
      <c r="G1321" t="s">
        <v>16</v>
      </c>
      <c r="H1321" t="s">
        <v>1590</v>
      </c>
      <c r="I1321" t="str">
        <f>IF(Table2_1[[#This Row],[Order Status]]="Completed", IF(Table2_1[[#This Row],[Delays (min)]]&gt;10,"Delayed", "On Time"), IF(Table2_1[[#This Row],[Order Status]]="In Progress", IF(Table2_1[[#This Row],[Delays (min)]]&gt;10,"Delayed","In Progress"),""))</f>
        <v>Delayed</v>
      </c>
      <c r="J1321">
        <v>73</v>
      </c>
      <c r="K1321">
        <v>21</v>
      </c>
      <c r="L1321" t="s">
        <v>17</v>
      </c>
      <c r="M1321" cm="1">
        <f t="array" ref="M1321">_xlfn.IFS(
  TRIM(L1321)="positive", 3,
  TRIM(L1321)="neutral", 2,
  TRIM(L1321)="negative", 1
)</f>
        <v>2</v>
      </c>
      <c r="N1321" t="s">
        <v>18</v>
      </c>
      <c r="O1321" t="s">
        <v>1591</v>
      </c>
      <c r="P1321" t="s">
        <v>40</v>
      </c>
    </row>
    <row r="1322" spans="1:16" x14ac:dyDescent="0.3">
      <c r="A1322">
        <v>2321</v>
      </c>
      <c r="B1322" t="s">
        <v>1416</v>
      </c>
      <c r="C1322" s="1">
        <v>45173.458333333336</v>
      </c>
      <c r="D1322" t="s">
        <v>37</v>
      </c>
      <c r="E1322" t="str">
        <f t="shared" si="20"/>
        <v>Backlog</v>
      </c>
      <c r="F1322" t="s">
        <v>115</v>
      </c>
      <c r="G1322" t="s">
        <v>27</v>
      </c>
      <c r="H1322" t="s">
        <v>1587</v>
      </c>
      <c r="I1322" t="str">
        <f>IF(Table2_1[[#This Row],[Order Status]]="Completed", IF(Table2_1[[#This Row],[Delays (min)]]&gt;10,"Delayed", "On Time"), IF(Table2_1[[#This Row],[Order Status]]="In Progress", IF(Table2_1[[#This Row],[Delays (min)]]&gt;10,"Delayed","In Progress"),""))</f>
        <v>Delayed</v>
      </c>
      <c r="J1322">
        <v>191</v>
      </c>
      <c r="K1322">
        <v>26</v>
      </c>
      <c r="L1322" t="s">
        <v>28</v>
      </c>
      <c r="M1322" cm="1">
        <f t="array" ref="M1322">_xlfn.IFS(
  TRIM(L1322)="positive", 3,
  TRIM(L1322)="neutral", 2,
  TRIM(L1322)="negative", 1
)</f>
        <v>1</v>
      </c>
      <c r="N1322" t="s">
        <v>31</v>
      </c>
      <c r="O1322" t="s">
        <v>48</v>
      </c>
      <c r="P1322" t="s">
        <v>35</v>
      </c>
    </row>
    <row r="1323" spans="1:16" x14ac:dyDescent="0.3">
      <c r="A1323">
        <v>2322</v>
      </c>
      <c r="B1323" t="s">
        <v>1417</v>
      </c>
      <c r="C1323" s="1">
        <v>45177.347916666666</v>
      </c>
      <c r="D1323" t="s">
        <v>37</v>
      </c>
      <c r="E1323" t="str">
        <f t="shared" si="20"/>
        <v>Not Backlog</v>
      </c>
      <c r="F1323" t="s">
        <v>199</v>
      </c>
      <c r="G1323" t="s">
        <v>27</v>
      </c>
      <c r="H1323" t="s">
        <v>1587</v>
      </c>
      <c r="I1323" t="str">
        <f>IF(Table2_1[[#This Row],[Order Status]]="Completed", IF(Table2_1[[#This Row],[Delays (min)]]&gt;10,"Delayed", "On Time"), IF(Table2_1[[#This Row],[Order Status]]="In Progress", IF(Table2_1[[#This Row],[Delays (min)]]&gt;10,"Delayed","In Progress"),""))</f>
        <v>In Progress</v>
      </c>
      <c r="J1323">
        <v>192</v>
      </c>
      <c r="K1323">
        <v>2</v>
      </c>
      <c r="L1323" t="s">
        <v>17</v>
      </c>
      <c r="M1323" cm="1">
        <f t="array" ref="M1323">_xlfn.IFS(
  TRIM(L1323)="positive", 3,
  TRIM(L1323)="neutral", 2,
  TRIM(L1323)="negative", 1
)</f>
        <v>2</v>
      </c>
      <c r="N1323" t="s">
        <v>43</v>
      </c>
      <c r="O1323" t="s">
        <v>19</v>
      </c>
      <c r="P1323" t="s">
        <v>35</v>
      </c>
    </row>
    <row r="1324" spans="1:16" x14ac:dyDescent="0.3">
      <c r="A1324">
        <v>2323</v>
      </c>
      <c r="B1324" t="s">
        <v>1418</v>
      </c>
      <c r="C1324" s="1">
        <v>45173.529166666667</v>
      </c>
      <c r="D1324" t="s">
        <v>37</v>
      </c>
      <c r="E1324" t="str">
        <f t="shared" si="20"/>
        <v>Backlog</v>
      </c>
      <c r="F1324" t="s">
        <v>96</v>
      </c>
      <c r="G1324" t="s">
        <v>34</v>
      </c>
      <c r="H1324" t="s">
        <v>1588</v>
      </c>
      <c r="I1324" t="str">
        <f>IF(Table2_1[[#This Row],[Order Status]]="Completed", IF(Table2_1[[#This Row],[Delays (min)]]&gt;10,"Delayed", "On Time"), IF(Table2_1[[#This Row],[Order Status]]="In Progress", IF(Table2_1[[#This Row],[Delays (min)]]&gt;10,"Delayed","In Progress"),""))</f>
        <v>Delayed</v>
      </c>
      <c r="J1324">
        <v>65</v>
      </c>
      <c r="K1324">
        <v>23</v>
      </c>
      <c r="L1324" t="s">
        <v>23</v>
      </c>
      <c r="M1324" cm="1">
        <f t="array" ref="M1324">_xlfn.IFS(
  TRIM(L1324)="positive", 3,
  TRIM(L1324)="neutral", 2,
  TRIM(L1324)="negative", 1
)</f>
        <v>3</v>
      </c>
      <c r="N1324" t="s">
        <v>18</v>
      </c>
      <c r="O1324" t="s">
        <v>1591</v>
      </c>
      <c r="P1324" t="s">
        <v>20</v>
      </c>
    </row>
    <row r="1325" spans="1:16" x14ac:dyDescent="0.3">
      <c r="A1325">
        <v>2324</v>
      </c>
      <c r="B1325" t="s">
        <v>1419</v>
      </c>
      <c r="C1325" s="1">
        <v>45171.636111111111</v>
      </c>
      <c r="D1325" t="s">
        <v>37</v>
      </c>
      <c r="E1325" t="str">
        <f t="shared" si="20"/>
        <v>Not Backlog</v>
      </c>
      <c r="F1325" t="s">
        <v>157</v>
      </c>
      <c r="G1325" t="s">
        <v>34</v>
      </c>
      <c r="H1325" t="s">
        <v>1589</v>
      </c>
      <c r="I1325" t="str">
        <f>IF(Table2_1[[#This Row],[Order Status]]="Completed", IF(Table2_1[[#This Row],[Delays (min)]]&gt;10,"Delayed", "On Time"), IF(Table2_1[[#This Row],[Order Status]]="In Progress", IF(Table2_1[[#This Row],[Delays (min)]]&gt;10,"Delayed","In Progress"),""))</f>
        <v>In Progress</v>
      </c>
      <c r="J1325">
        <v>160</v>
      </c>
      <c r="K1325">
        <v>7</v>
      </c>
      <c r="L1325" t="s">
        <v>23</v>
      </c>
      <c r="M1325" cm="1">
        <f t="array" ref="M1325">_xlfn.IFS(
  TRIM(L1325)="positive", 3,
  TRIM(L1325)="neutral", 2,
  TRIM(L1325)="negative", 1
)</f>
        <v>3</v>
      </c>
      <c r="N1325" t="s">
        <v>39</v>
      </c>
      <c r="O1325" t="s">
        <v>19</v>
      </c>
      <c r="P1325" t="s">
        <v>20</v>
      </c>
    </row>
    <row r="1326" spans="1:16" x14ac:dyDescent="0.3">
      <c r="A1326">
        <v>2325</v>
      </c>
      <c r="B1326" t="s">
        <v>1420</v>
      </c>
      <c r="C1326" s="1">
        <v>45176.681944444441</v>
      </c>
      <c r="D1326" t="s">
        <v>37</v>
      </c>
      <c r="E1326" t="str">
        <f t="shared" si="20"/>
        <v>Backlog</v>
      </c>
      <c r="F1326" t="s">
        <v>244</v>
      </c>
      <c r="G1326" t="s">
        <v>34</v>
      </c>
      <c r="H1326" t="s">
        <v>1590</v>
      </c>
      <c r="I1326" t="str">
        <f>IF(Table2_1[[#This Row],[Order Status]]="Completed", IF(Table2_1[[#This Row],[Delays (min)]]&gt;10,"Delayed", "On Time"), IF(Table2_1[[#This Row],[Order Status]]="In Progress", IF(Table2_1[[#This Row],[Delays (min)]]&gt;10,"Delayed","In Progress"),""))</f>
        <v>Delayed</v>
      </c>
      <c r="J1326">
        <v>144</v>
      </c>
      <c r="K1326">
        <v>16</v>
      </c>
      <c r="L1326" t="s">
        <v>23</v>
      </c>
      <c r="M1326" cm="1">
        <f t="array" ref="M1326">_xlfn.IFS(
  TRIM(L1326)="positive", 3,
  TRIM(L1326)="neutral", 2,
  TRIM(L1326)="negative", 1
)</f>
        <v>3</v>
      </c>
      <c r="N1326" t="s">
        <v>31</v>
      </c>
      <c r="O1326" t="s">
        <v>48</v>
      </c>
      <c r="P1326" t="s">
        <v>20</v>
      </c>
    </row>
    <row r="1327" spans="1:16" x14ac:dyDescent="0.3">
      <c r="A1327">
        <v>2326</v>
      </c>
      <c r="B1327" t="s">
        <v>1421</v>
      </c>
      <c r="C1327" s="1">
        <v>45172.458333333336</v>
      </c>
      <c r="D1327" t="s">
        <v>37</v>
      </c>
      <c r="E1327" t="str">
        <f t="shared" si="20"/>
        <v>Backlog</v>
      </c>
      <c r="F1327" t="s">
        <v>229</v>
      </c>
      <c r="G1327" t="s">
        <v>16</v>
      </c>
      <c r="H1327" t="s">
        <v>1587</v>
      </c>
      <c r="I1327" t="str">
        <f>IF(Table2_1[[#This Row],[Order Status]]="Completed", IF(Table2_1[[#This Row],[Delays (min)]]&gt;10,"Delayed", "On Time"), IF(Table2_1[[#This Row],[Order Status]]="In Progress", IF(Table2_1[[#This Row],[Delays (min)]]&gt;10,"Delayed","In Progress"),""))</f>
        <v>Delayed</v>
      </c>
      <c r="J1327">
        <v>230</v>
      </c>
      <c r="K1327">
        <v>26</v>
      </c>
      <c r="L1327" t="s">
        <v>23</v>
      </c>
      <c r="M1327" cm="1">
        <f t="array" ref="M1327">_xlfn.IFS(
  TRIM(L1327)="positive", 3,
  TRIM(L1327)="neutral", 2,
  TRIM(L1327)="negative", 1
)</f>
        <v>3</v>
      </c>
      <c r="N1327" t="s">
        <v>31</v>
      </c>
      <c r="O1327" t="s">
        <v>1591</v>
      </c>
      <c r="P1327" t="s">
        <v>40</v>
      </c>
    </row>
    <row r="1328" spans="1:16" x14ac:dyDescent="0.3">
      <c r="A1328">
        <v>2327</v>
      </c>
      <c r="B1328" t="s">
        <v>1422</v>
      </c>
      <c r="C1328" s="1">
        <v>45175.659722222219</v>
      </c>
      <c r="D1328" t="s">
        <v>14</v>
      </c>
      <c r="E1328" t="str">
        <f t="shared" si="20"/>
        <v>Not Backlog</v>
      </c>
      <c r="F1328" t="s">
        <v>463</v>
      </c>
      <c r="G1328" t="s">
        <v>34</v>
      </c>
      <c r="H1328" t="s">
        <v>1588</v>
      </c>
      <c r="I1328" t="str">
        <f>IF(Table2_1[[#This Row],[Order Status]]="Completed", IF(Table2_1[[#This Row],[Delays (min)]]&gt;10,"Delayed", "On Time"), IF(Table2_1[[#This Row],[Order Status]]="In Progress", IF(Table2_1[[#This Row],[Delays (min)]]&gt;10,"Delayed","In Progress"),""))</f>
        <v>Delayed</v>
      </c>
      <c r="J1328">
        <v>102</v>
      </c>
      <c r="K1328">
        <v>21</v>
      </c>
      <c r="L1328" t="s">
        <v>17</v>
      </c>
      <c r="M1328" cm="1">
        <f t="array" ref="M1328">_xlfn.IFS(
  TRIM(L1328)="positive", 3,
  TRIM(L1328)="neutral", 2,
  TRIM(L1328)="negative", 1
)</f>
        <v>2</v>
      </c>
      <c r="N1328" t="s">
        <v>43</v>
      </c>
      <c r="O1328" t="s">
        <v>19</v>
      </c>
      <c r="P1328" t="s">
        <v>35</v>
      </c>
    </row>
    <row r="1329" spans="1:16" x14ac:dyDescent="0.3">
      <c r="A1329">
        <v>2328</v>
      </c>
      <c r="B1329" t="s">
        <v>1423</v>
      </c>
      <c r="C1329" s="1">
        <v>45170.335416666669</v>
      </c>
      <c r="D1329" t="s">
        <v>14</v>
      </c>
      <c r="E1329" t="str">
        <f t="shared" si="20"/>
        <v>Not Backlog</v>
      </c>
      <c r="F1329" t="s">
        <v>463</v>
      </c>
      <c r="G1329" t="s">
        <v>16</v>
      </c>
      <c r="H1329" t="s">
        <v>1586</v>
      </c>
      <c r="I1329" t="str">
        <f>IF(Table2_1[[#This Row],[Order Status]]="Completed", IF(Table2_1[[#This Row],[Delays (min)]]&gt;10,"Delayed", "On Time"), IF(Table2_1[[#This Row],[Order Status]]="In Progress", IF(Table2_1[[#This Row],[Delays (min)]]&gt;10,"Delayed","In Progress"),""))</f>
        <v>On Time</v>
      </c>
      <c r="J1329">
        <v>103</v>
      </c>
      <c r="K1329">
        <v>6</v>
      </c>
      <c r="L1329" t="s">
        <v>28</v>
      </c>
      <c r="M1329" cm="1">
        <f t="array" ref="M1329">_xlfn.IFS(
  TRIM(L1329)="positive", 3,
  TRIM(L1329)="neutral", 2,
  TRIM(L1329)="negative", 1
)</f>
        <v>1</v>
      </c>
      <c r="N1329" t="s">
        <v>18</v>
      </c>
      <c r="O1329" t="s">
        <v>19</v>
      </c>
      <c r="P1329" t="s">
        <v>20</v>
      </c>
    </row>
    <row r="1330" spans="1:16" x14ac:dyDescent="0.3">
      <c r="A1330">
        <v>2329</v>
      </c>
      <c r="B1330" t="s">
        <v>1424</v>
      </c>
      <c r="C1330" s="1">
        <v>45175.459722222222</v>
      </c>
      <c r="D1330" t="s">
        <v>14</v>
      </c>
      <c r="E1330" t="str">
        <f t="shared" si="20"/>
        <v>Not Backlog</v>
      </c>
      <c r="F1330" t="s">
        <v>52</v>
      </c>
      <c r="G1330" t="s">
        <v>16</v>
      </c>
      <c r="H1330" t="s">
        <v>1588</v>
      </c>
      <c r="I1330" t="str">
        <f>IF(Table2_1[[#This Row],[Order Status]]="Completed", IF(Table2_1[[#This Row],[Delays (min)]]&gt;10,"Delayed", "On Time"), IF(Table2_1[[#This Row],[Order Status]]="In Progress", IF(Table2_1[[#This Row],[Delays (min)]]&gt;10,"Delayed","In Progress"),""))</f>
        <v>Delayed</v>
      </c>
      <c r="J1330">
        <v>127</v>
      </c>
      <c r="K1330">
        <v>17</v>
      </c>
      <c r="L1330" t="s">
        <v>23</v>
      </c>
      <c r="M1330" cm="1">
        <f t="array" ref="M1330">_xlfn.IFS(
  TRIM(L1330)="positive", 3,
  TRIM(L1330)="neutral", 2,
  TRIM(L1330)="negative", 1
)</f>
        <v>3</v>
      </c>
      <c r="N1330" t="s">
        <v>43</v>
      </c>
      <c r="O1330" t="s">
        <v>48</v>
      </c>
      <c r="P1330" t="s">
        <v>40</v>
      </c>
    </row>
    <row r="1331" spans="1:16" x14ac:dyDescent="0.3">
      <c r="A1331">
        <v>2330</v>
      </c>
      <c r="B1331" t="s">
        <v>1425</v>
      </c>
      <c r="C1331" s="1">
        <v>45176.616666666669</v>
      </c>
      <c r="D1331" t="s">
        <v>37</v>
      </c>
      <c r="E1331" t="str">
        <f t="shared" si="20"/>
        <v>Not Backlog</v>
      </c>
      <c r="F1331" t="s">
        <v>90</v>
      </c>
      <c r="G1331" t="s">
        <v>27</v>
      </c>
      <c r="H1331" t="s">
        <v>1588</v>
      </c>
      <c r="I1331" t="str">
        <f>IF(Table2_1[[#This Row],[Order Status]]="Completed", IF(Table2_1[[#This Row],[Delays (min)]]&gt;10,"Delayed", "On Time"), IF(Table2_1[[#This Row],[Order Status]]="In Progress", IF(Table2_1[[#This Row],[Delays (min)]]&gt;10,"Delayed","In Progress"),""))</f>
        <v>In Progress</v>
      </c>
      <c r="J1331">
        <v>108</v>
      </c>
      <c r="K1331">
        <v>0</v>
      </c>
      <c r="L1331" t="s">
        <v>23</v>
      </c>
      <c r="M1331" cm="1">
        <f t="array" ref="M1331">_xlfn.IFS(
  TRIM(L1331)="positive", 3,
  TRIM(L1331)="neutral", 2,
  TRIM(L1331)="negative", 1
)</f>
        <v>3</v>
      </c>
      <c r="N1331" t="s">
        <v>18</v>
      </c>
      <c r="O1331" t="s">
        <v>1591</v>
      </c>
      <c r="P1331" t="s">
        <v>40</v>
      </c>
    </row>
    <row r="1332" spans="1:16" x14ac:dyDescent="0.3">
      <c r="A1332">
        <v>2331</v>
      </c>
      <c r="B1332" t="s">
        <v>1426</v>
      </c>
      <c r="C1332" s="1">
        <v>45175.400694444441</v>
      </c>
      <c r="D1332" t="s">
        <v>14</v>
      </c>
      <c r="E1332" t="str">
        <f t="shared" si="20"/>
        <v>Not Backlog</v>
      </c>
      <c r="F1332" t="s">
        <v>164</v>
      </c>
      <c r="G1332" t="s">
        <v>34</v>
      </c>
      <c r="H1332" t="s">
        <v>1587</v>
      </c>
      <c r="I1332" t="str">
        <f>IF(Table2_1[[#This Row],[Order Status]]="Completed", IF(Table2_1[[#This Row],[Delays (min)]]&gt;10,"Delayed", "On Time"), IF(Table2_1[[#This Row],[Order Status]]="In Progress", IF(Table2_1[[#This Row],[Delays (min)]]&gt;10,"Delayed","In Progress"),""))</f>
        <v>Delayed</v>
      </c>
      <c r="J1332">
        <v>112</v>
      </c>
      <c r="K1332">
        <v>17</v>
      </c>
      <c r="L1332" t="s">
        <v>17</v>
      </c>
      <c r="M1332" cm="1">
        <f t="array" ref="M1332">_xlfn.IFS(
  TRIM(L1332)="positive", 3,
  TRIM(L1332)="neutral", 2,
  TRIM(L1332)="negative", 1
)</f>
        <v>2</v>
      </c>
      <c r="N1332" t="s">
        <v>24</v>
      </c>
      <c r="O1332" t="s">
        <v>48</v>
      </c>
      <c r="P1332" t="s">
        <v>40</v>
      </c>
    </row>
    <row r="1333" spans="1:16" x14ac:dyDescent="0.3">
      <c r="A1333">
        <v>2332</v>
      </c>
      <c r="B1333" t="s">
        <v>1427</v>
      </c>
      <c r="C1333" s="1">
        <v>45175.459027777775</v>
      </c>
      <c r="D1333" t="s">
        <v>14</v>
      </c>
      <c r="E1333" t="str">
        <f t="shared" si="20"/>
        <v>Not Backlog</v>
      </c>
      <c r="F1333" t="s">
        <v>110</v>
      </c>
      <c r="G1333" t="s">
        <v>16</v>
      </c>
      <c r="H1333" t="s">
        <v>1586</v>
      </c>
      <c r="I1333" t="str">
        <f>IF(Table2_1[[#This Row],[Order Status]]="Completed", IF(Table2_1[[#This Row],[Delays (min)]]&gt;10,"Delayed", "On Time"), IF(Table2_1[[#This Row],[Order Status]]="In Progress", IF(Table2_1[[#This Row],[Delays (min)]]&gt;10,"Delayed","In Progress"),""))</f>
        <v>Delayed</v>
      </c>
      <c r="J1333">
        <v>213</v>
      </c>
      <c r="K1333">
        <v>18</v>
      </c>
      <c r="L1333" t="s">
        <v>17</v>
      </c>
      <c r="M1333" cm="1">
        <f t="array" ref="M1333">_xlfn.IFS(
  TRIM(L1333)="positive", 3,
  TRIM(L1333)="neutral", 2,
  TRIM(L1333)="negative", 1
)</f>
        <v>2</v>
      </c>
      <c r="N1333" t="s">
        <v>31</v>
      </c>
      <c r="O1333" t="s">
        <v>19</v>
      </c>
      <c r="P1333" t="s">
        <v>35</v>
      </c>
    </row>
    <row r="1334" spans="1:16" x14ac:dyDescent="0.3">
      <c r="A1334">
        <v>2333</v>
      </c>
      <c r="B1334" t="s">
        <v>1428</v>
      </c>
      <c r="C1334" s="1">
        <v>45171.595833333333</v>
      </c>
      <c r="D1334" t="s">
        <v>37</v>
      </c>
      <c r="E1334" t="str">
        <f t="shared" si="20"/>
        <v>Backlog</v>
      </c>
      <c r="F1334" t="s">
        <v>195</v>
      </c>
      <c r="G1334" t="s">
        <v>16</v>
      </c>
      <c r="H1334" t="s">
        <v>1588</v>
      </c>
      <c r="I1334" t="str">
        <f>IF(Table2_1[[#This Row],[Order Status]]="Completed", IF(Table2_1[[#This Row],[Delays (min)]]&gt;10,"Delayed", "On Time"), IF(Table2_1[[#This Row],[Order Status]]="In Progress", IF(Table2_1[[#This Row],[Delays (min)]]&gt;10,"Delayed","In Progress"),""))</f>
        <v>Delayed</v>
      </c>
      <c r="J1334">
        <v>160</v>
      </c>
      <c r="K1334">
        <v>11</v>
      </c>
      <c r="L1334" t="s">
        <v>23</v>
      </c>
      <c r="M1334" cm="1">
        <f t="array" ref="M1334">_xlfn.IFS(
  TRIM(L1334)="positive", 3,
  TRIM(L1334)="neutral", 2,
  TRIM(L1334)="negative", 1
)</f>
        <v>3</v>
      </c>
      <c r="N1334" t="s">
        <v>18</v>
      </c>
      <c r="O1334" t="s">
        <v>48</v>
      </c>
      <c r="P1334" t="s">
        <v>20</v>
      </c>
    </row>
    <row r="1335" spans="1:16" x14ac:dyDescent="0.3">
      <c r="A1335">
        <v>2334</v>
      </c>
      <c r="B1335" t="s">
        <v>1429</v>
      </c>
      <c r="C1335" s="1">
        <v>45173.677777777775</v>
      </c>
      <c r="D1335" t="s">
        <v>37</v>
      </c>
      <c r="E1335" t="str">
        <f t="shared" si="20"/>
        <v>Backlog</v>
      </c>
      <c r="F1335" t="s">
        <v>197</v>
      </c>
      <c r="G1335" t="s">
        <v>34</v>
      </c>
      <c r="H1335" t="s">
        <v>1586</v>
      </c>
      <c r="I1335" t="str">
        <f>IF(Table2_1[[#This Row],[Order Status]]="Completed", IF(Table2_1[[#This Row],[Delays (min)]]&gt;10,"Delayed", "On Time"), IF(Table2_1[[#This Row],[Order Status]]="In Progress", IF(Table2_1[[#This Row],[Delays (min)]]&gt;10,"Delayed","In Progress"),""))</f>
        <v>Delayed</v>
      </c>
      <c r="J1335">
        <v>73</v>
      </c>
      <c r="K1335">
        <v>11</v>
      </c>
      <c r="L1335" t="s">
        <v>28</v>
      </c>
      <c r="M1335" cm="1">
        <f t="array" ref="M1335">_xlfn.IFS(
  TRIM(L1335)="positive", 3,
  TRIM(L1335)="neutral", 2,
  TRIM(L1335)="negative", 1
)</f>
        <v>1</v>
      </c>
      <c r="N1335" t="s">
        <v>39</v>
      </c>
      <c r="O1335" t="s">
        <v>1591</v>
      </c>
      <c r="P1335" t="s">
        <v>40</v>
      </c>
    </row>
    <row r="1336" spans="1:16" x14ac:dyDescent="0.3">
      <c r="A1336">
        <v>2335</v>
      </c>
      <c r="B1336" t="s">
        <v>1430</v>
      </c>
      <c r="C1336" s="1">
        <v>45174.648611111108</v>
      </c>
      <c r="D1336" t="s">
        <v>14</v>
      </c>
      <c r="E1336" t="str">
        <f t="shared" si="20"/>
        <v>Not Backlog</v>
      </c>
      <c r="F1336" t="s">
        <v>172</v>
      </c>
      <c r="G1336" t="s">
        <v>34</v>
      </c>
      <c r="H1336" t="s">
        <v>1589</v>
      </c>
      <c r="I1336" t="str">
        <f>IF(Table2_1[[#This Row],[Order Status]]="Completed", IF(Table2_1[[#This Row],[Delays (min)]]&gt;10,"Delayed", "On Time"), IF(Table2_1[[#This Row],[Order Status]]="In Progress", IF(Table2_1[[#This Row],[Delays (min)]]&gt;10,"Delayed","In Progress"),""))</f>
        <v>On Time</v>
      </c>
      <c r="J1336">
        <v>74</v>
      </c>
      <c r="K1336">
        <v>6</v>
      </c>
      <c r="L1336" t="s">
        <v>17</v>
      </c>
      <c r="M1336" cm="1">
        <f t="array" ref="M1336">_xlfn.IFS(
  TRIM(L1336)="positive", 3,
  TRIM(L1336)="neutral", 2,
  TRIM(L1336)="negative", 1
)</f>
        <v>2</v>
      </c>
      <c r="N1336" t="s">
        <v>24</v>
      </c>
      <c r="O1336" t="s">
        <v>19</v>
      </c>
      <c r="P1336" t="s">
        <v>40</v>
      </c>
    </row>
    <row r="1337" spans="1:16" x14ac:dyDescent="0.3">
      <c r="A1337">
        <v>2336</v>
      </c>
      <c r="B1337" t="s">
        <v>1431</v>
      </c>
      <c r="C1337" s="1">
        <v>45170.602777777778</v>
      </c>
      <c r="D1337" t="s">
        <v>37</v>
      </c>
      <c r="E1337" t="str">
        <f t="shared" si="20"/>
        <v>Not Backlog</v>
      </c>
      <c r="F1337" t="s">
        <v>38</v>
      </c>
      <c r="G1337" t="s">
        <v>27</v>
      </c>
      <c r="H1337" t="s">
        <v>1588</v>
      </c>
      <c r="I1337" t="str">
        <f>IF(Table2_1[[#This Row],[Order Status]]="Completed", IF(Table2_1[[#This Row],[Delays (min)]]&gt;10,"Delayed", "On Time"), IF(Table2_1[[#This Row],[Order Status]]="In Progress", IF(Table2_1[[#This Row],[Delays (min)]]&gt;10,"Delayed","In Progress"),""))</f>
        <v>In Progress</v>
      </c>
      <c r="J1337">
        <v>122</v>
      </c>
      <c r="K1337">
        <v>1</v>
      </c>
      <c r="L1337" t="s">
        <v>23</v>
      </c>
      <c r="M1337" cm="1">
        <f t="array" ref="M1337">_xlfn.IFS(
  TRIM(L1337)="positive", 3,
  TRIM(L1337)="neutral", 2,
  TRIM(L1337)="negative", 1
)</f>
        <v>3</v>
      </c>
      <c r="N1337" t="s">
        <v>31</v>
      </c>
      <c r="O1337" t="s">
        <v>48</v>
      </c>
      <c r="P1337" t="s">
        <v>20</v>
      </c>
    </row>
    <row r="1338" spans="1:16" x14ac:dyDescent="0.3">
      <c r="A1338">
        <v>2337</v>
      </c>
      <c r="B1338" t="s">
        <v>1432</v>
      </c>
      <c r="C1338" s="1">
        <v>45177.7</v>
      </c>
      <c r="D1338" t="s">
        <v>14</v>
      </c>
      <c r="E1338" t="str">
        <f t="shared" si="20"/>
        <v>Not Backlog</v>
      </c>
      <c r="F1338" t="s">
        <v>104</v>
      </c>
      <c r="G1338" t="s">
        <v>16</v>
      </c>
      <c r="H1338" t="s">
        <v>1590</v>
      </c>
      <c r="I1338" t="str">
        <f>IF(Table2_1[[#This Row],[Order Status]]="Completed", IF(Table2_1[[#This Row],[Delays (min)]]&gt;10,"Delayed", "On Time"), IF(Table2_1[[#This Row],[Order Status]]="In Progress", IF(Table2_1[[#This Row],[Delays (min)]]&gt;10,"Delayed","In Progress"),""))</f>
        <v>Delayed</v>
      </c>
      <c r="J1338">
        <v>78</v>
      </c>
      <c r="K1338">
        <v>23</v>
      </c>
      <c r="L1338" t="s">
        <v>17</v>
      </c>
      <c r="M1338" cm="1">
        <f t="array" ref="M1338">_xlfn.IFS(
  TRIM(L1338)="positive", 3,
  TRIM(L1338)="neutral", 2,
  TRIM(L1338)="negative", 1
)</f>
        <v>2</v>
      </c>
      <c r="N1338" t="s">
        <v>24</v>
      </c>
      <c r="O1338" t="s">
        <v>48</v>
      </c>
      <c r="P1338" t="s">
        <v>20</v>
      </c>
    </row>
    <row r="1339" spans="1:16" x14ac:dyDescent="0.3">
      <c r="A1339">
        <v>2338</v>
      </c>
      <c r="B1339" t="s">
        <v>1433</v>
      </c>
      <c r="C1339" s="1">
        <v>45171.361805555556</v>
      </c>
      <c r="D1339" t="s">
        <v>14</v>
      </c>
      <c r="E1339" t="str">
        <f t="shared" si="20"/>
        <v>Not Backlog</v>
      </c>
      <c r="F1339" t="s">
        <v>42</v>
      </c>
      <c r="G1339" t="s">
        <v>16</v>
      </c>
      <c r="H1339" t="s">
        <v>1589</v>
      </c>
      <c r="I1339" t="str">
        <f>IF(Table2_1[[#This Row],[Order Status]]="Completed", IF(Table2_1[[#This Row],[Delays (min)]]&gt;10,"Delayed", "On Time"), IF(Table2_1[[#This Row],[Order Status]]="In Progress", IF(Table2_1[[#This Row],[Delays (min)]]&gt;10,"Delayed","In Progress"),""))</f>
        <v>On Time</v>
      </c>
      <c r="J1339">
        <v>218</v>
      </c>
      <c r="K1339">
        <v>4</v>
      </c>
      <c r="L1339" t="s">
        <v>17</v>
      </c>
      <c r="M1339" cm="1">
        <f t="array" ref="M1339">_xlfn.IFS(
  TRIM(L1339)="positive", 3,
  TRIM(L1339)="neutral", 2,
  TRIM(L1339)="negative", 1
)</f>
        <v>2</v>
      </c>
      <c r="N1339" t="s">
        <v>18</v>
      </c>
      <c r="O1339" t="s">
        <v>19</v>
      </c>
      <c r="P1339" t="s">
        <v>20</v>
      </c>
    </row>
    <row r="1340" spans="1:16" x14ac:dyDescent="0.3">
      <c r="A1340">
        <v>2339</v>
      </c>
      <c r="B1340" t="s">
        <v>1434</v>
      </c>
      <c r="C1340" s="1">
        <v>45172.6875</v>
      </c>
      <c r="D1340" t="s">
        <v>37</v>
      </c>
      <c r="E1340" t="str">
        <f t="shared" si="20"/>
        <v>Backlog</v>
      </c>
      <c r="F1340" t="s">
        <v>369</v>
      </c>
      <c r="G1340" t="s">
        <v>16</v>
      </c>
      <c r="H1340" t="s">
        <v>1587</v>
      </c>
      <c r="I1340" t="str">
        <f>IF(Table2_1[[#This Row],[Order Status]]="Completed", IF(Table2_1[[#This Row],[Delays (min)]]&gt;10,"Delayed", "On Time"), IF(Table2_1[[#This Row],[Order Status]]="In Progress", IF(Table2_1[[#This Row],[Delays (min)]]&gt;10,"Delayed","In Progress"),""))</f>
        <v>Delayed</v>
      </c>
      <c r="J1340">
        <v>145</v>
      </c>
      <c r="K1340">
        <v>19</v>
      </c>
      <c r="L1340" t="s">
        <v>28</v>
      </c>
      <c r="M1340" cm="1">
        <f t="array" ref="M1340">_xlfn.IFS(
  TRIM(L1340)="positive", 3,
  TRIM(L1340)="neutral", 2,
  TRIM(L1340)="negative", 1
)</f>
        <v>1</v>
      </c>
      <c r="N1340" t="s">
        <v>18</v>
      </c>
      <c r="O1340" t="s">
        <v>1591</v>
      </c>
      <c r="P1340" t="s">
        <v>35</v>
      </c>
    </row>
    <row r="1341" spans="1:16" x14ac:dyDescent="0.3">
      <c r="A1341">
        <v>2340</v>
      </c>
      <c r="B1341" t="s">
        <v>1435</v>
      </c>
      <c r="C1341" s="1">
        <v>45170.62222222222</v>
      </c>
      <c r="D1341" t="s">
        <v>14</v>
      </c>
      <c r="E1341" t="str">
        <f t="shared" si="20"/>
        <v>Not Backlog</v>
      </c>
      <c r="F1341" t="s">
        <v>123</v>
      </c>
      <c r="G1341" t="s">
        <v>16</v>
      </c>
      <c r="H1341" t="s">
        <v>1589</v>
      </c>
      <c r="I1341" t="str">
        <f>IF(Table2_1[[#This Row],[Order Status]]="Completed", IF(Table2_1[[#This Row],[Delays (min)]]&gt;10,"Delayed", "On Time"), IF(Table2_1[[#This Row],[Order Status]]="In Progress", IF(Table2_1[[#This Row],[Delays (min)]]&gt;10,"Delayed","In Progress"),""))</f>
        <v>Delayed</v>
      </c>
      <c r="J1341">
        <v>191</v>
      </c>
      <c r="K1341">
        <v>18</v>
      </c>
      <c r="L1341" t="s">
        <v>23</v>
      </c>
      <c r="M1341" cm="1">
        <f t="array" ref="M1341">_xlfn.IFS(
  TRIM(L1341)="positive", 3,
  TRIM(L1341)="neutral", 2,
  TRIM(L1341)="negative", 1
)</f>
        <v>3</v>
      </c>
      <c r="N1341" t="s">
        <v>39</v>
      </c>
      <c r="O1341" t="s">
        <v>48</v>
      </c>
      <c r="P1341" t="s">
        <v>20</v>
      </c>
    </row>
    <row r="1342" spans="1:16" x14ac:dyDescent="0.3">
      <c r="A1342">
        <v>2341</v>
      </c>
      <c r="B1342" t="s">
        <v>1436</v>
      </c>
      <c r="C1342" s="1">
        <v>45173.338194444441</v>
      </c>
      <c r="D1342" t="s">
        <v>37</v>
      </c>
      <c r="E1342" t="str">
        <f t="shared" si="20"/>
        <v>Not Backlog</v>
      </c>
      <c r="F1342" t="s">
        <v>192</v>
      </c>
      <c r="G1342" t="s">
        <v>16</v>
      </c>
      <c r="H1342" t="s">
        <v>1590</v>
      </c>
      <c r="I1342" t="str">
        <f>IF(Table2_1[[#This Row],[Order Status]]="Completed", IF(Table2_1[[#This Row],[Delays (min)]]&gt;10,"Delayed", "On Time"), IF(Table2_1[[#This Row],[Order Status]]="In Progress", IF(Table2_1[[#This Row],[Delays (min)]]&gt;10,"Delayed","In Progress"),""))</f>
        <v>In Progress</v>
      </c>
      <c r="J1342">
        <v>150</v>
      </c>
      <c r="K1342">
        <v>9</v>
      </c>
      <c r="L1342" t="s">
        <v>17</v>
      </c>
      <c r="M1342" cm="1">
        <f t="array" ref="M1342">_xlfn.IFS(
  TRIM(L1342)="positive", 3,
  TRIM(L1342)="neutral", 2,
  TRIM(L1342)="negative", 1
)</f>
        <v>2</v>
      </c>
      <c r="N1342" t="s">
        <v>31</v>
      </c>
      <c r="O1342" t="s">
        <v>19</v>
      </c>
      <c r="P1342" t="s">
        <v>40</v>
      </c>
    </row>
    <row r="1343" spans="1:16" x14ac:dyDescent="0.3">
      <c r="A1343">
        <v>2342</v>
      </c>
      <c r="B1343" t="s">
        <v>1437</v>
      </c>
      <c r="C1343" s="1">
        <v>45171.599305555559</v>
      </c>
      <c r="D1343" t="s">
        <v>37</v>
      </c>
      <c r="E1343" t="str">
        <f t="shared" si="20"/>
        <v>Backlog</v>
      </c>
      <c r="F1343" t="s">
        <v>155</v>
      </c>
      <c r="G1343" t="s">
        <v>34</v>
      </c>
      <c r="H1343" t="s">
        <v>1589</v>
      </c>
      <c r="I1343" t="str">
        <f>IF(Table2_1[[#This Row],[Order Status]]="Completed", IF(Table2_1[[#This Row],[Delays (min)]]&gt;10,"Delayed", "On Time"), IF(Table2_1[[#This Row],[Order Status]]="In Progress", IF(Table2_1[[#This Row],[Delays (min)]]&gt;10,"Delayed","In Progress"),""))</f>
        <v>Delayed</v>
      </c>
      <c r="J1343">
        <v>148</v>
      </c>
      <c r="K1343">
        <v>17</v>
      </c>
      <c r="L1343" t="s">
        <v>28</v>
      </c>
      <c r="M1343" cm="1">
        <f t="array" ref="M1343">_xlfn.IFS(
  TRIM(L1343)="positive", 3,
  TRIM(L1343)="neutral", 2,
  TRIM(L1343)="negative", 1
)</f>
        <v>1</v>
      </c>
      <c r="N1343" t="s">
        <v>31</v>
      </c>
      <c r="O1343" t="s">
        <v>19</v>
      </c>
      <c r="P1343" t="s">
        <v>20</v>
      </c>
    </row>
    <row r="1344" spans="1:16" x14ac:dyDescent="0.3">
      <c r="A1344">
        <v>2343</v>
      </c>
      <c r="B1344" t="s">
        <v>1438</v>
      </c>
      <c r="C1344" s="1">
        <v>45174.343055555553</v>
      </c>
      <c r="D1344" t="s">
        <v>37</v>
      </c>
      <c r="E1344" t="str">
        <f t="shared" si="20"/>
        <v>Backlog</v>
      </c>
      <c r="F1344" t="s">
        <v>135</v>
      </c>
      <c r="G1344" t="s">
        <v>27</v>
      </c>
      <c r="H1344" t="s">
        <v>1588</v>
      </c>
      <c r="I1344" t="str">
        <f>IF(Table2_1[[#This Row],[Order Status]]="Completed", IF(Table2_1[[#This Row],[Delays (min)]]&gt;10,"Delayed", "On Time"), IF(Table2_1[[#This Row],[Order Status]]="In Progress", IF(Table2_1[[#This Row],[Delays (min)]]&gt;10,"Delayed","In Progress"),""))</f>
        <v>Delayed</v>
      </c>
      <c r="J1344">
        <v>125</v>
      </c>
      <c r="K1344">
        <v>22</v>
      </c>
      <c r="L1344" t="s">
        <v>23</v>
      </c>
      <c r="M1344" cm="1">
        <f t="array" ref="M1344">_xlfn.IFS(
  TRIM(L1344)="positive", 3,
  TRIM(L1344)="neutral", 2,
  TRIM(L1344)="negative", 1
)</f>
        <v>3</v>
      </c>
      <c r="N1344" t="s">
        <v>24</v>
      </c>
      <c r="O1344" t="s">
        <v>48</v>
      </c>
      <c r="P1344" t="s">
        <v>20</v>
      </c>
    </row>
    <row r="1345" spans="1:16" x14ac:dyDescent="0.3">
      <c r="A1345">
        <v>2344</v>
      </c>
      <c r="B1345" t="s">
        <v>1439</v>
      </c>
      <c r="C1345" s="1">
        <v>45174.513194444444</v>
      </c>
      <c r="D1345" t="s">
        <v>14</v>
      </c>
      <c r="E1345" t="str">
        <f t="shared" si="20"/>
        <v>Not Backlog</v>
      </c>
      <c r="F1345" t="s">
        <v>110</v>
      </c>
      <c r="G1345" t="s">
        <v>27</v>
      </c>
      <c r="H1345" t="s">
        <v>1589</v>
      </c>
      <c r="I1345" t="str">
        <f>IF(Table2_1[[#This Row],[Order Status]]="Completed", IF(Table2_1[[#This Row],[Delays (min)]]&gt;10,"Delayed", "On Time"), IF(Table2_1[[#This Row],[Order Status]]="In Progress", IF(Table2_1[[#This Row],[Delays (min)]]&gt;10,"Delayed","In Progress"),""))</f>
        <v>On Time</v>
      </c>
      <c r="J1345">
        <v>144</v>
      </c>
      <c r="K1345">
        <v>7</v>
      </c>
      <c r="L1345" t="s">
        <v>17</v>
      </c>
      <c r="M1345" cm="1">
        <f t="array" ref="M1345">_xlfn.IFS(
  TRIM(L1345)="positive", 3,
  TRIM(L1345)="neutral", 2,
  TRIM(L1345)="negative", 1
)</f>
        <v>2</v>
      </c>
      <c r="N1345" t="s">
        <v>39</v>
      </c>
      <c r="O1345" t="s">
        <v>1591</v>
      </c>
      <c r="P1345" t="s">
        <v>40</v>
      </c>
    </row>
    <row r="1346" spans="1:16" x14ac:dyDescent="0.3">
      <c r="A1346">
        <v>2345</v>
      </c>
      <c r="B1346" t="s">
        <v>1440</v>
      </c>
      <c r="C1346" s="1">
        <v>45170.443055555559</v>
      </c>
      <c r="D1346" t="s">
        <v>14</v>
      </c>
      <c r="E1346" t="str">
        <f t="shared" ref="E1346:E1409" si="21">IF(AND(D1346="In Progress", K1346 &gt;10),"Backlog", "Not Backlog")</f>
        <v>Not Backlog</v>
      </c>
      <c r="F1346" t="s">
        <v>161</v>
      </c>
      <c r="G1346" t="s">
        <v>34</v>
      </c>
      <c r="H1346" t="s">
        <v>1587</v>
      </c>
      <c r="I1346" t="str">
        <f>IF(Table2_1[[#This Row],[Order Status]]="Completed", IF(Table2_1[[#This Row],[Delays (min)]]&gt;10,"Delayed", "On Time"), IF(Table2_1[[#This Row],[Order Status]]="In Progress", IF(Table2_1[[#This Row],[Delays (min)]]&gt;10,"Delayed","In Progress"),""))</f>
        <v>On Time</v>
      </c>
      <c r="J1346">
        <v>229</v>
      </c>
      <c r="K1346">
        <v>9</v>
      </c>
      <c r="L1346" t="s">
        <v>17</v>
      </c>
      <c r="M1346" cm="1">
        <f t="array" ref="M1346">_xlfn.IFS(
  TRIM(L1346)="positive", 3,
  TRIM(L1346)="neutral", 2,
  TRIM(L1346)="negative", 1
)</f>
        <v>2</v>
      </c>
      <c r="N1346" t="s">
        <v>39</v>
      </c>
      <c r="O1346" t="s">
        <v>19</v>
      </c>
      <c r="P1346" t="s">
        <v>40</v>
      </c>
    </row>
    <row r="1347" spans="1:16" x14ac:dyDescent="0.3">
      <c r="A1347">
        <v>2346</v>
      </c>
      <c r="B1347" t="s">
        <v>1441</v>
      </c>
      <c r="C1347" s="1">
        <v>45174.604166666664</v>
      </c>
      <c r="D1347" t="s">
        <v>37</v>
      </c>
      <c r="E1347" t="str">
        <f t="shared" si="21"/>
        <v>Backlog</v>
      </c>
      <c r="F1347" t="s">
        <v>256</v>
      </c>
      <c r="G1347" t="s">
        <v>34</v>
      </c>
      <c r="H1347" t="s">
        <v>1590</v>
      </c>
      <c r="I1347" t="str">
        <f>IF(Table2_1[[#This Row],[Order Status]]="Completed", IF(Table2_1[[#This Row],[Delays (min)]]&gt;10,"Delayed", "On Time"), IF(Table2_1[[#This Row],[Order Status]]="In Progress", IF(Table2_1[[#This Row],[Delays (min)]]&gt;10,"Delayed","In Progress"),""))</f>
        <v>Delayed</v>
      </c>
      <c r="J1347">
        <v>133</v>
      </c>
      <c r="K1347">
        <v>22</v>
      </c>
      <c r="L1347" t="s">
        <v>23</v>
      </c>
      <c r="M1347" cm="1">
        <f t="array" ref="M1347">_xlfn.IFS(
  TRIM(L1347)="positive", 3,
  TRIM(L1347)="neutral", 2,
  TRIM(L1347)="negative", 1
)</f>
        <v>3</v>
      </c>
      <c r="N1347" t="s">
        <v>43</v>
      </c>
      <c r="O1347" t="s">
        <v>48</v>
      </c>
      <c r="P1347" t="s">
        <v>20</v>
      </c>
    </row>
    <row r="1348" spans="1:16" x14ac:dyDescent="0.3">
      <c r="A1348">
        <v>2347</v>
      </c>
      <c r="B1348" t="s">
        <v>1442</v>
      </c>
      <c r="C1348" s="1">
        <v>45176.560416666667</v>
      </c>
      <c r="D1348" t="s">
        <v>14</v>
      </c>
      <c r="E1348" t="str">
        <f t="shared" si="21"/>
        <v>Not Backlog</v>
      </c>
      <c r="F1348" t="s">
        <v>56</v>
      </c>
      <c r="G1348" t="s">
        <v>27</v>
      </c>
      <c r="H1348" t="s">
        <v>1589</v>
      </c>
      <c r="I1348" t="str">
        <f>IF(Table2_1[[#This Row],[Order Status]]="Completed", IF(Table2_1[[#This Row],[Delays (min)]]&gt;10,"Delayed", "On Time"), IF(Table2_1[[#This Row],[Order Status]]="In Progress", IF(Table2_1[[#This Row],[Delays (min)]]&gt;10,"Delayed","In Progress"),""))</f>
        <v>Delayed</v>
      </c>
      <c r="J1348">
        <v>102</v>
      </c>
      <c r="K1348">
        <v>23</v>
      </c>
      <c r="L1348" t="s">
        <v>23</v>
      </c>
      <c r="M1348" cm="1">
        <f t="array" ref="M1348">_xlfn.IFS(
  TRIM(L1348)="positive", 3,
  TRIM(L1348)="neutral", 2,
  TRIM(L1348)="negative", 1
)</f>
        <v>3</v>
      </c>
      <c r="N1348" t="s">
        <v>39</v>
      </c>
      <c r="O1348" t="s">
        <v>1591</v>
      </c>
      <c r="P1348" t="s">
        <v>40</v>
      </c>
    </row>
    <row r="1349" spans="1:16" x14ac:dyDescent="0.3">
      <c r="A1349">
        <v>2348</v>
      </c>
      <c r="B1349" t="s">
        <v>1443</v>
      </c>
      <c r="C1349" s="1">
        <v>45174.548611111109</v>
      </c>
      <c r="D1349" t="s">
        <v>37</v>
      </c>
      <c r="E1349" t="str">
        <f t="shared" si="21"/>
        <v>Backlog</v>
      </c>
      <c r="F1349" t="s">
        <v>229</v>
      </c>
      <c r="G1349" t="s">
        <v>16</v>
      </c>
      <c r="H1349" t="s">
        <v>1590</v>
      </c>
      <c r="I1349" t="str">
        <f>IF(Table2_1[[#This Row],[Order Status]]="Completed", IF(Table2_1[[#This Row],[Delays (min)]]&gt;10,"Delayed", "On Time"), IF(Table2_1[[#This Row],[Order Status]]="In Progress", IF(Table2_1[[#This Row],[Delays (min)]]&gt;10,"Delayed","In Progress"),""))</f>
        <v>Delayed</v>
      </c>
      <c r="J1349">
        <v>161</v>
      </c>
      <c r="K1349">
        <v>25</v>
      </c>
      <c r="L1349" t="s">
        <v>23</v>
      </c>
      <c r="M1349" cm="1">
        <f t="array" ref="M1349">_xlfn.IFS(
  TRIM(L1349)="positive", 3,
  TRIM(L1349)="neutral", 2,
  TRIM(L1349)="negative", 1
)</f>
        <v>3</v>
      </c>
      <c r="N1349" t="s">
        <v>39</v>
      </c>
      <c r="O1349" t="s">
        <v>48</v>
      </c>
      <c r="P1349" t="s">
        <v>40</v>
      </c>
    </row>
    <row r="1350" spans="1:16" x14ac:dyDescent="0.3">
      <c r="A1350">
        <v>2349</v>
      </c>
      <c r="B1350" t="s">
        <v>1444</v>
      </c>
      <c r="C1350" s="1">
        <v>45172.35</v>
      </c>
      <c r="D1350" t="s">
        <v>14</v>
      </c>
      <c r="E1350" t="str">
        <f t="shared" si="21"/>
        <v>Not Backlog</v>
      </c>
      <c r="F1350" t="s">
        <v>54</v>
      </c>
      <c r="G1350" t="s">
        <v>16</v>
      </c>
      <c r="H1350" t="s">
        <v>1587</v>
      </c>
      <c r="I1350" t="str">
        <f>IF(Table2_1[[#This Row],[Order Status]]="Completed", IF(Table2_1[[#This Row],[Delays (min)]]&gt;10,"Delayed", "On Time"), IF(Table2_1[[#This Row],[Order Status]]="In Progress", IF(Table2_1[[#This Row],[Delays (min)]]&gt;10,"Delayed","In Progress"),""))</f>
        <v>Delayed</v>
      </c>
      <c r="J1350">
        <v>61</v>
      </c>
      <c r="K1350">
        <v>27</v>
      </c>
      <c r="L1350" t="s">
        <v>23</v>
      </c>
      <c r="M1350" cm="1">
        <f t="array" ref="M1350">_xlfn.IFS(
  TRIM(L1350)="positive", 3,
  TRIM(L1350)="neutral", 2,
  TRIM(L1350)="negative", 1
)</f>
        <v>3</v>
      </c>
      <c r="N1350" t="s">
        <v>39</v>
      </c>
      <c r="O1350" t="s">
        <v>19</v>
      </c>
      <c r="P1350" t="s">
        <v>35</v>
      </c>
    </row>
    <row r="1351" spans="1:16" x14ac:dyDescent="0.3">
      <c r="A1351">
        <v>2350</v>
      </c>
      <c r="B1351" t="s">
        <v>1445</v>
      </c>
      <c r="C1351" s="1">
        <v>45175.421527777777</v>
      </c>
      <c r="D1351" t="s">
        <v>37</v>
      </c>
      <c r="E1351" t="str">
        <f t="shared" si="21"/>
        <v>Backlog</v>
      </c>
      <c r="F1351" t="s">
        <v>90</v>
      </c>
      <c r="G1351" t="s">
        <v>27</v>
      </c>
      <c r="H1351" t="s">
        <v>1590</v>
      </c>
      <c r="I1351" t="str">
        <f>IF(Table2_1[[#This Row],[Order Status]]="Completed", IF(Table2_1[[#This Row],[Delays (min)]]&gt;10,"Delayed", "On Time"), IF(Table2_1[[#This Row],[Order Status]]="In Progress", IF(Table2_1[[#This Row],[Delays (min)]]&gt;10,"Delayed","In Progress"),""))</f>
        <v>Delayed</v>
      </c>
      <c r="J1351">
        <v>107</v>
      </c>
      <c r="K1351">
        <v>15</v>
      </c>
      <c r="L1351" t="s">
        <v>17</v>
      </c>
      <c r="M1351" cm="1">
        <f t="array" ref="M1351">_xlfn.IFS(
  TRIM(L1351)="positive", 3,
  TRIM(L1351)="neutral", 2,
  TRIM(L1351)="negative", 1
)</f>
        <v>2</v>
      </c>
      <c r="N1351" t="s">
        <v>39</v>
      </c>
      <c r="O1351" t="s">
        <v>1591</v>
      </c>
      <c r="P1351" t="s">
        <v>40</v>
      </c>
    </row>
    <row r="1352" spans="1:16" x14ac:dyDescent="0.3">
      <c r="A1352">
        <v>2351</v>
      </c>
      <c r="B1352" t="s">
        <v>1446</v>
      </c>
      <c r="C1352" s="1">
        <v>45176.568749999999</v>
      </c>
      <c r="D1352" t="s">
        <v>14</v>
      </c>
      <c r="E1352" t="str">
        <f t="shared" si="21"/>
        <v>Not Backlog</v>
      </c>
      <c r="F1352" t="s">
        <v>215</v>
      </c>
      <c r="G1352" t="s">
        <v>27</v>
      </c>
      <c r="H1352" t="s">
        <v>1588</v>
      </c>
      <c r="I1352" t="str">
        <f>IF(Table2_1[[#This Row],[Order Status]]="Completed", IF(Table2_1[[#This Row],[Delays (min)]]&gt;10,"Delayed", "On Time"), IF(Table2_1[[#This Row],[Order Status]]="In Progress", IF(Table2_1[[#This Row],[Delays (min)]]&gt;10,"Delayed","In Progress"),""))</f>
        <v>Delayed</v>
      </c>
      <c r="J1352">
        <v>207</v>
      </c>
      <c r="K1352">
        <v>28</v>
      </c>
      <c r="L1352" t="s">
        <v>17</v>
      </c>
      <c r="M1352" cm="1">
        <f t="array" ref="M1352">_xlfn.IFS(
  TRIM(L1352)="positive", 3,
  TRIM(L1352)="neutral", 2,
  TRIM(L1352)="negative", 1
)</f>
        <v>2</v>
      </c>
      <c r="N1352" t="s">
        <v>43</v>
      </c>
      <c r="O1352" t="s">
        <v>48</v>
      </c>
      <c r="P1352" t="s">
        <v>20</v>
      </c>
    </row>
    <row r="1353" spans="1:16" x14ac:dyDescent="0.3">
      <c r="A1353">
        <v>2352</v>
      </c>
      <c r="B1353" t="s">
        <v>1447</v>
      </c>
      <c r="C1353" s="1">
        <v>45175.630555555559</v>
      </c>
      <c r="D1353" t="s">
        <v>37</v>
      </c>
      <c r="E1353" t="str">
        <f t="shared" si="21"/>
        <v>Backlog</v>
      </c>
      <c r="F1353" t="s">
        <v>195</v>
      </c>
      <c r="G1353" t="s">
        <v>16</v>
      </c>
      <c r="H1353" t="s">
        <v>1586</v>
      </c>
      <c r="I1353" t="str">
        <f>IF(Table2_1[[#This Row],[Order Status]]="Completed", IF(Table2_1[[#This Row],[Delays (min)]]&gt;10,"Delayed", "On Time"), IF(Table2_1[[#This Row],[Order Status]]="In Progress", IF(Table2_1[[#This Row],[Delays (min)]]&gt;10,"Delayed","In Progress"),""))</f>
        <v>Delayed</v>
      </c>
      <c r="J1353">
        <v>65</v>
      </c>
      <c r="K1353">
        <v>13</v>
      </c>
      <c r="L1353" t="s">
        <v>17</v>
      </c>
      <c r="M1353" cm="1">
        <f t="array" ref="M1353">_xlfn.IFS(
  TRIM(L1353)="positive", 3,
  TRIM(L1353)="neutral", 2,
  TRIM(L1353)="negative", 1
)</f>
        <v>2</v>
      </c>
      <c r="N1353" t="s">
        <v>18</v>
      </c>
      <c r="O1353" t="s">
        <v>48</v>
      </c>
      <c r="P1353" t="s">
        <v>35</v>
      </c>
    </row>
    <row r="1354" spans="1:16" x14ac:dyDescent="0.3">
      <c r="A1354">
        <v>2353</v>
      </c>
      <c r="B1354" t="s">
        <v>1448</v>
      </c>
      <c r="C1354" s="1">
        <v>45172.617361111108</v>
      </c>
      <c r="D1354" t="s">
        <v>37</v>
      </c>
      <c r="E1354" t="str">
        <f t="shared" si="21"/>
        <v>Not Backlog</v>
      </c>
      <c r="F1354" t="s">
        <v>149</v>
      </c>
      <c r="G1354" t="s">
        <v>16</v>
      </c>
      <c r="H1354" t="s">
        <v>1589</v>
      </c>
      <c r="I1354" t="str">
        <f>IF(Table2_1[[#This Row],[Order Status]]="Completed", IF(Table2_1[[#This Row],[Delays (min)]]&gt;10,"Delayed", "On Time"), IF(Table2_1[[#This Row],[Order Status]]="In Progress", IF(Table2_1[[#This Row],[Delays (min)]]&gt;10,"Delayed","In Progress"),""))</f>
        <v>In Progress</v>
      </c>
      <c r="J1354">
        <v>162</v>
      </c>
      <c r="K1354">
        <v>2</v>
      </c>
      <c r="L1354" t="s">
        <v>28</v>
      </c>
      <c r="M1354" cm="1">
        <f t="array" ref="M1354">_xlfn.IFS(
  TRIM(L1354)="positive", 3,
  TRIM(L1354)="neutral", 2,
  TRIM(L1354)="negative", 1
)</f>
        <v>1</v>
      </c>
      <c r="N1354" t="s">
        <v>18</v>
      </c>
      <c r="O1354" t="s">
        <v>48</v>
      </c>
      <c r="P1354" t="s">
        <v>63</v>
      </c>
    </row>
    <row r="1355" spans="1:16" x14ac:dyDescent="0.3">
      <c r="A1355">
        <v>2354</v>
      </c>
      <c r="B1355" t="s">
        <v>1449</v>
      </c>
      <c r="C1355" s="1">
        <v>45172.45416666667</v>
      </c>
      <c r="D1355" t="s">
        <v>14</v>
      </c>
      <c r="E1355" t="str">
        <f t="shared" si="21"/>
        <v>Not Backlog</v>
      </c>
      <c r="F1355" t="s">
        <v>121</v>
      </c>
      <c r="G1355" t="s">
        <v>16</v>
      </c>
      <c r="H1355" t="s">
        <v>1588</v>
      </c>
      <c r="I1355" t="str">
        <f>IF(Table2_1[[#This Row],[Order Status]]="Completed", IF(Table2_1[[#This Row],[Delays (min)]]&gt;10,"Delayed", "On Time"), IF(Table2_1[[#This Row],[Order Status]]="In Progress", IF(Table2_1[[#This Row],[Delays (min)]]&gt;10,"Delayed","In Progress"),""))</f>
        <v>On Time</v>
      </c>
      <c r="J1355">
        <v>99</v>
      </c>
      <c r="K1355">
        <v>7</v>
      </c>
      <c r="L1355" t="s">
        <v>28</v>
      </c>
      <c r="M1355" cm="1">
        <f t="array" ref="M1355">_xlfn.IFS(
  TRIM(L1355)="positive", 3,
  TRIM(L1355)="neutral", 2,
  TRIM(L1355)="negative", 1
)</f>
        <v>1</v>
      </c>
      <c r="N1355" t="s">
        <v>18</v>
      </c>
      <c r="O1355" t="s">
        <v>19</v>
      </c>
      <c r="P1355" t="s">
        <v>35</v>
      </c>
    </row>
    <row r="1356" spans="1:16" x14ac:dyDescent="0.3">
      <c r="A1356">
        <v>2355</v>
      </c>
      <c r="B1356" t="s">
        <v>1450</v>
      </c>
      <c r="C1356" s="1">
        <v>45170.401388888888</v>
      </c>
      <c r="D1356" t="s">
        <v>37</v>
      </c>
      <c r="E1356" t="str">
        <f t="shared" si="21"/>
        <v>Not Backlog</v>
      </c>
      <c r="F1356" t="s">
        <v>30</v>
      </c>
      <c r="G1356" t="s">
        <v>34</v>
      </c>
      <c r="H1356" t="s">
        <v>1587</v>
      </c>
      <c r="I1356" t="str">
        <f>IF(Table2_1[[#This Row],[Order Status]]="Completed", IF(Table2_1[[#This Row],[Delays (min)]]&gt;10,"Delayed", "On Time"), IF(Table2_1[[#This Row],[Order Status]]="In Progress", IF(Table2_1[[#This Row],[Delays (min)]]&gt;10,"Delayed","In Progress"),""))</f>
        <v>In Progress</v>
      </c>
      <c r="J1356">
        <v>141</v>
      </c>
      <c r="K1356">
        <v>2</v>
      </c>
      <c r="L1356" t="s">
        <v>17</v>
      </c>
      <c r="M1356" cm="1">
        <f t="array" ref="M1356">_xlfn.IFS(
  TRIM(L1356)="positive", 3,
  TRIM(L1356)="neutral", 2,
  TRIM(L1356)="negative", 1
)</f>
        <v>2</v>
      </c>
      <c r="N1356" t="s">
        <v>39</v>
      </c>
      <c r="O1356" t="s">
        <v>19</v>
      </c>
      <c r="P1356" t="s">
        <v>20</v>
      </c>
    </row>
    <row r="1357" spans="1:16" x14ac:dyDescent="0.3">
      <c r="A1357">
        <v>2356</v>
      </c>
      <c r="B1357" t="s">
        <v>1451</v>
      </c>
      <c r="C1357" s="1">
        <v>45173.552083333336</v>
      </c>
      <c r="D1357" t="s">
        <v>14</v>
      </c>
      <c r="E1357" t="str">
        <f t="shared" si="21"/>
        <v>Not Backlog</v>
      </c>
      <c r="F1357" t="s">
        <v>42</v>
      </c>
      <c r="G1357" t="s">
        <v>16</v>
      </c>
      <c r="H1357" t="s">
        <v>1587</v>
      </c>
      <c r="I1357" t="str">
        <f>IF(Table2_1[[#This Row],[Order Status]]="Completed", IF(Table2_1[[#This Row],[Delays (min)]]&gt;10,"Delayed", "On Time"), IF(Table2_1[[#This Row],[Order Status]]="In Progress", IF(Table2_1[[#This Row],[Delays (min)]]&gt;10,"Delayed","In Progress"),""))</f>
        <v>Delayed</v>
      </c>
      <c r="J1357">
        <v>180</v>
      </c>
      <c r="K1357">
        <v>11</v>
      </c>
      <c r="L1357" t="s">
        <v>28</v>
      </c>
      <c r="M1357" cm="1">
        <f t="array" ref="M1357">_xlfn.IFS(
  TRIM(L1357)="positive", 3,
  TRIM(L1357)="neutral", 2,
  TRIM(L1357)="negative", 1
)</f>
        <v>1</v>
      </c>
      <c r="N1357" t="s">
        <v>24</v>
      </c>
      <c r="O1357" t="s">
        <v>48</v>
      </c>
      <c r="P1357" t="s">
        <v>20</v>
      </c>
    </row>
    <row r="1358" spans="1:16" x14ac:dyDescent="0.3">
      <c r="A1358">
        <v>2357</v>
      </c>
      <c r="B1358" t="s">
        <v>1452</v>
      </c>
      <c r="C1358" s="1">
        <v>45170.519444444442</v>
      </c>
      <c r="D1358" t="s">
        <v>37</v>
      </c>
      <c r="E1358" t="str">
        <f t="shared" si="21"/>
        <v>Backlog</v>
      </c>
      <c r="F1358" t="s">
        <v>78</v>
      </c>
      <c r="G1358" t="s">
        <v>16</v>
      </c>
      <c r="H1358" t="s">
        <v>1587</v>
      </c>
      <c r="I1358" t="str">
        <f>IF(Table2_1[[#This Row],[Order Status]]="Completed", IF(Table2_1[[#This Row],[Delays (min)]]&gt;10,"Delayed", "On Time"), IF(Table2_1[[#This Row],[Order Status]]="In Progress", IF(Table2_1[[#This Row],[Delays (min)]]&gt;10,"Delayed","In Progress"),""))</f>
        <v>Delayed</v>
      </c>
      <c r="J1358">
        <v>134</v>
      </c>
      <c r="K1358">
        <v>17</v>
      </c>
      <c r="L1358" t="s">
        <v>23</v>
      </c>
      <c r="M1358" cm="1">
        <f t="array" ref="M1358">_xlfn.IFS(
  TRIM(L1358)="positive", 3,
  TRIM(L1358)="neutral", 2,
  TRIM(L1358)="negative", 1
)</f>
        <v>3</v>
      </c>
      <c r="N1358" t="s">
        <v>39</v>
      </c>
      <c r="O1358" t="s">
        <v>19</v>
      </c>
      <c r="P1358" t="s">
        <v>35</v>
      </c>
    </row>
    <row r="1359" spans="1:16" x14ac:dyDescent="0.3">
      <c r="A1359">
        <v>2358</v>
      </c>
      <c r="B1359" t="s">
        <v>1453</v>
      </c>
      <c r="C1359" s="1">
        <v>45174.521527777775</v>
      </c>
      <c r="D1359" t="s">
        <v>14</v>
      </c>
      <c r="E1359" t="str">
        <f t="shared" si="21"/>
        <v>Not Backlog</v>
      </c>
      <c r="F1359" t="s">
        <v>276</v>
      </c>
      <c r="G1359" t="s">
        <v>34</v>
      </c>
      <c r="H1359" t="s">
        <v>1588</v>
      </c>
      <c r="I1359" t="str">
        <f>IF(Table2_1[[#This Row],[Order Status]]="Completed", IF(Table2_1[[#This Row],[Delays (min)]]&gt;10,"Delayed", "On Time"), IF(Table2_1[[#This Row],[Order Status]]="In Progress", IF(Table2_1[[#This Row],[Delays (min)]]&gt;10,"Delayed","In Progress"),""))</f>
        <v>Delayed</v>
      </c>
      <c r="J1359">
        <v>133</v>
      </c>
      <c r="K1359">
        <v>17</v>
      </c>
      <c r="L1359" t="s">
        <v>23</v>
      </c>
      <c r="M1359" cm="1">
        <f t="array" ref="M1359">_xlfn.IFS(
  TRIM(L1359)="positive", 3,
  TRIM(L1359)="neutral", 2,
  TRIM(L1359)="negative", 1
)</f>
        <v>3</v>
      </c>
      <c r="N1359" t="s">
        <v>31</v>
      </c>
      <c r="O1359" t="s">
        <v>48</v>
      </c>
      <c r="P1359" t="s">
        <v>35</v>
      </c>
    </row>
    <row r="1360" spans="1:16" x14ac:dyDescent="0.3">
      <c r="A1360">
        <v>2359</v>
      </c>
      <c r="B1360" t="s">
        <v>1454</v>
      </c>
      <c r="C1360" s="1">
        <v>45176.664583333331</v>
      </c>
      <c r="D1360" t="s">
        <v>14</v>
      </c>
      <c r="E1360" t="str">
        <f t="shared" si="21"/>
        <v>Not Backlog</v>
      </c>
      <c r="F1360" t="s">
        <v>172</v>
      </c>
      <c r="G1360" t="s">
        <v>34</v>
      </c>
      <c r="H1360" t="s">
        <v>1588</v>
      </c>
      <c r="I1360" t="str">
        <f>IF(Table2_1[[#This Row],[Order Status]]="Completed", IF(Table2_1[[#This Row],[Delays (min)]]&gt;10,"Delayed", "On Time"), IF(Table2_1[[#This Row],[Order Status]]="In Progress", IF(Table2_1[[#This Row],[Delays (min)]]&gt;10,"Delayed","In Progress"),""))</f>
        <v>Delayed</v>
      </c>
      <c r="J1360">
        <v>103</v>
      </c>
      <c r="K1360">
        <v>15</v>
      </c>
      <c r="L1360" t="s">
        <v>23</v>
      </c>
      <c r="M1360" cm="1">
        <f t="array" ref="M1360">_xlfn.IFS(
  TRIM(L1360)="positive", 3,
  TRIM(L1360)="neutral", 2,
  TRIM(L1360)="negative", 1
)</f>
        <v>3</v>
      </c>
      <c r="N1360" t="s">
        <v>24</v>
      </c>
      <c r="O1360" t="s">
        <v>48</v>
      </c>
      <c r="P1360" t="s">
        <v>40</v>
      </c>
    </row>
    <row r="1361" spans="1:16" x14ac:dyDescent="0.3">
      <c r="A1361">
        <v>2360</v>
      </c>
      <c r="B1361" t="s">
        <v>1455</v>
      </c>
      <c r="C1361" s="1">
        <v>45174.523611111108</v>
      </c>
      <c r="D1361" t="s">
        <v>37</v>
      </c>
      <c r="E1361" t="str">
        <f t="shared" si="21"/>
        <v>Backlog</v>
      </c>
      <c r="F1361" t="s">
        <v>96</v>
      </c>
      <c r="G1361" t="s">
        <v>27</v>
      </c>
      <c r="H1361" t="s">
        <v>1588</v>
      </c>
      <c r="I1361" t="str">
        <f>IF(Table2_1[[#This Row],[Order Status]]="Completed", IF(Table2_1[[#This Row],[Delays (min)]]&gt;10,"Delayed", "On Time"), IF(Table2_1[[#This Row],[Order Status]]="In Progress", IF(Table2_1[[#This Row],[Delays (min)]]&gt;10,"Delayed","In Progress"),""))</f>
        <v>Delayed</v>
      </c>
      <c r="J1361">
        <v>209</v>
      </c>
      <c r="K1361">
        <v>19</v>
      </c>
      <c r="L1361" t="s">
        <v>28</v>
      </c>
      <c r="M1361" cm="1">
        <f t="array" ref="M1361">_xlfn.IFS(
  TRIM(L1361)="positive", 3,
  TRIM(L1361)="neutral", 2,
  TRIM(L1361)="negative", 1
)</f>
        <v>1</v>
      </c>
      <c r="N1361" t="s">
        <v>24</v>
      </c>
      <c r="O1361" t="s">
        <v>19</v>
      </c>
      <c r="P1361" t="s">
        <v>35</v>
      </c>
    </row>
    <row r="1362" spans="1:16" x14ac:dyDescent="0.3">
      <c r="A1362">
        <v>2361</v>
      </c>
      <c r="B1362" t="s">
        <v>1456</v>
      </c>
      <c r="C1362" s="1">
        <v>45173.557638888888</v>
      </c>
      <c r="D1362" t="s">
        <v>14</v>
      </c>
      <c r="E1362" t="str">
        <f t="shared" si="21"/>
        <v>Not Backlog</v>
      </c>
      <c r="F1362" t="s">
        <v>280</v>
      </c>
      <c r="G1362" t="s">
        <v>16</v>
      </c>
      <c r="H1362" t="s">
        <v>1590</v>
      </c>
      <c r="I1362" t="str">
        <f>IF(Table2_1[[#This Row],[Order Status]]="Completed", IF(Table2_1[[#This Row],[Delays (min)]]&gt;10,"Delayed", "On Time"), IF(Table2_1[[#This Row],[Order Status]]="In Progress", IF(Table2_1[[#This Row],[Delays (min)]]&gt;10,"Delayed","In Progress"),""))</f>
        <v>Delayed</v>
      </c>
      <c r="J1362">
        <v>168</v>
      </c>
      <c r="K1362">
        <v>12</v>
      </c>
      <c r="L1362" t="s">
        <v>17</v>
      </c>
      <c r="M1362" cm="1">
        <f t="array" ref="M1362">_xlfn.IFS(
  TRIM(L1362)="positive", 3,
  TRIM(L1362)="neutral", 2,
  TRIM(L1362)="negative", 1
)</f>
        <v>2</v>
      </c>
      <c r="N1362" t="s">
        <v>43</v>
      </c>
      <c r="O1362" t="s">
        <v>1591</v>
      </c>
      <c r="P1362" t="s">
        <v>40</v>
      </c>
    </row>
    <row r="1363" spans="1:16" x14ac:dyDescent="0.3">
      <c r="A1363">
        <v>2362</v>
      </c>
      <c r="B1363" t="s">
        <v>1421</v>
      </c>
      <c r="C1363" s="1">
        <v>45172.597222222219</v>
      </c>
      <c r="D1363" t="s">
        <v>14</v>
      </c>
      <c r="E1363" t="str">
        <f t="shared" si="21"/>
        <v>Not Backlog</v>
      </c>
      <c r="F1363" t="s">
        <v>121</v>
      </c>
      <c r="G1363" t="s">
        <v>27</v>
      </c>
      <c r="H1363" t="s">
        <v>1590</v>
      </c>
      <c r="I1363" t="str">
        <f>IF(Table2_1[[#This Row],[Order Status]]="Completed", IF(Table2_1[[#This Row],[Delays (min)]]&gt;10,"Delayed", "On Time"), IF(Table2_1[[#This Row],[Order Status]]="In Progress", IF(Table2_1[[#This Row],[Delays (min)]]&gt;10,"Delayed","In Progress"),""))</f>
        <v>Delayed</v>
      </c>
      <c r="J1363">
        <v>195</v>
      </c>
      <c r="K1363">
        <v>23</v>
      </c>
      <c r="L1363" t="s">
        <v>23</v>
      </c>
      <c r="M1363" cm="1">
        <f t="array" ref="M1363">_xlfn.IFS(
  TRIM(L1363)="positive", 3,
  TRIM(L1363)="neutral", 2,
  TRIM(L1363)="negative", 1
)</f>
        <v>3</v>
      </c>
      <c r="N1363" t="s">
        <v>18</v>
      </c>
      <c r="O1363" t="s">
        <v>48</v>
      </c>
      <c r="P1363" t="s">
        <v>35</v>
      </c>
    </row>
    <row r="1364" spans="1:16" x14ac:dyDescent="0.3">
      <c r="A1364">
        <v>2363</v>
      </c>
      <c r="B1364" t="s">
        <v>1457</v>
      </c>
      <c r="C1364" s="1">
        <v>45173.412499999999</v>
      </c>
      <c r="D1364" t="s">
        <v>37</v>
      </c>
      <c r="E1364" t="str">
        <f t="shared" si="21"/>
        <v>Backlog</v>
      </c>
      <c r="F1364" t="s">
        <v>157</v>
      </c>
      <c r="G1364" t="s">
        <v>27</v>
      </c>
      <c r="H1364" t="s">
        <v>1587</v>
      </c>
      <c r="I1364" t="str">
        <f>IF(Table2_1[[#This Row],[Order Status]]="Completed", IF(Table2_1[[#This Row],[Delays (min)]]&gt;10,"Delayed", "On Time"), IF(Table2_1[[#This Row],[Order Status]]="In Progress", IF(Table2_1[[#This Row],[Delays (min)]]&gt;10,"Delayed","In Progress"),""))</f>
        <v>Delayed</v>
      </c>
      <c r="J1364">
        <v>123</v>
      </c>
      <c r="K1364">
        <v>25</v>
      </c>
      <c r="L1364" t="s">
        <v>17</v>
      </c>
      <c r="M1364" cm="1">
        <f t="array" ref="M1364">_xlfn.IFS(
  TRIM(L1364)="positive", 3,
  TRIM(L1364)="neutral", 2,
  TRIM(L1364)="negative", 1
)</f>
        <v>2</v>
      </c>
      <c r="N1364" t="s">
        <v>43</v>
      </c>
      <c r="O1364" t="s">
        <v>19</v>
      </c>
      <c r="P1364" t="s">
        <v>35</v>
      </c>
    </row>
    <row r="1365" spans="1:16" x14ac:dyDescent="0.3">
      <c r="A1365">
        <v>2364</v>
      </c>
      <c r="B1365" t="s">
        <v>1458</v>
      </c>
      <c r="C1365" s="1">
        <v>45175.676388888889</v>
      </c>
      <c r="D1365" t="s">
        <v>37</v>
      </c>
      <c r="E1365" t="str">
        <f t="shared" si="21"/>
        <v>Not Backlog</v>
      </c>
      <c r="F1365" t="s">
        <v>159</v>
      </c>
      <c r="G1365" t="s">
        <v>16</v>
      </c>
      <c r="H1365" t="s">
        <v>1588</v>
      </c>
      <c r="I1365" t="str">
        <f>IF(Table2_1[[#This Row],[Order Status]]="Completed", IF(Table2_1[[#This Row],[Delays (min)]]&gt;10,"Delayed", "On Time"), IF(Table2_1[[#This Row],[Order Status]]="In Progress", IF(Table2_1[[#This Row],[Delays (min)]]&gt;10,"Delayed","In Progress"),""))</f>
        <v>In Progress</v>
      </c>
      <c r="J1365">
        <v>202</v>
      </c>
      <c r="K1365">
        <v>6</v>
      </c>
      <c r="L1365" t="s">
        <v>28</v>
      </c>
      <c r="M1365" cm="1">
        <f t="array" ref="M1365">_xlfn.IFS(
  TRIM(L1365)="positive", 3,
  TRIM(L1365)="neutral", 2,
  TRIM(L1365)="negative", 1
)</f>
        <v>1</v>
      </c>
      <c r="N1365" t="s">
        <v>43</v>
      </c>
      <c r="O1365" t="s">
        <v>48</v>
      </c>
      <c r="P1365" t="s">
        <v>20</v>
      </c>
    </row>
    <row r="1366" spans="1:16" x14ac:dyDescent="0.3">
      <c r="A1366">
        <v>2365</v>
      </c>
      <c r="B1366" t="s">
        <v>779</v>
      </c>
      <c r="C1366" s="1">
        <v>45171.354861111111</v>
      </c>
      <c r="D1366" t="s">
        <v>14</v>
      </c>
      <c r="E1366" t="str">
        <f t="shared" si="21"/>
        <v>Not Backlog</v>
      </c>
      <c r="F1366" t="s">
        <v>108</v>
      </c>
      <c r="G1366" t="s">
        <v>27</v>
      </c>
      <c r="H1366" t="s">
        <v>1589</v>
      </c>
      <c r="I1366" t="str">
        <f>IF(Table2_1[[#This Row],[Order Status]]="Completed", IF(Table2_1[[#This Row],[Delays (min)]]&gt;10,"Delayed", "On Time"), IF(Table2_1[[#This Row],[Order Status]]="In Progress", IF(Table2_1[[#This Row],[Delays (min)]]&gt;10,"Delayed","In Progress"),""))</f>
        <v>Delayed</v>
      </c>
      <c r="J1366">
        <v>128</v>
      </c>
      <c r="K1366">
        <v>18</v>
      </c>
      <c r="L1366" t="s">
        <v>28</v>
      </c>
      <c r="M1366" cm="1">
        <f t="array" ref="M1366">_xlfn.IFS(
  TRIM(L1366)="positive", 3,
  TRIM(L1366)="neutral", 2,
  TRIM(L1366)="negative", 1
)</f>
        <v>1</v>
      </c>
      <c r="N1366" t="s">
        <v>43</v>
      </c>
      <c r="O1366" t="s">
        <v>19</v>
      </c>
      <c r="P1366" t="s">
        <v>20</v>
      </c>
    </row>
    <row r="1367" spans="1:16" x14ac:dyDescent="0.3">
      <c r="A1367">
        <v>2366</v>
      </c>
      <c r="B1367" t="s">
        <v>1459</v>
      </c>
      <c r="C1367" s="1">
        <v>45175.429166666669</v>
      </c>
      <c r="D1367" t="s">
        <v>37</v>
      </c>
      <c r="E1367" t="str">
        <f t="shared" si="21"/>
        <v>Backlog</v>
      </c>
      <c r="F1367" t="s">
        <v>195</v>
      </c>
      <c r="G1367" t="s">
        <v>34</v>
      </c>
      <c r="H1367" t="s">
        <v>1587</v>
      </c>
      <c r="I1367" t="str">
        <f>IF(Table2_1[[#This Row],[Order Status]]="Completed", IF(Table2_1[[#This Row],[Delays (min)]]&gt;10,"Delayed", "On Time"), IF(Table2_1[[#This Row],[Order Status]]="In Progress", IF(Table2_1[[#This Row],[Delays (min)]]&gt;10,"Delayed","In Progress"),""))</f>
        <v>Delayed</v>
      </c>
      <c r="J1367">
        <v>134</v>
      </c>
      <c r="K1367">
        <v>22</v>
      </c>
      <c r="L1367" t="s">
        <v>17</v>
      </c>
      <c r="M1367" cm="1">
        <f t="array" ref="M1367">_xlfn.IFS(
  TRIM(L1367)="positive", 3,
  TRIM(L1367)="neutral", 2,
  TRIM(L1367)="negative", 1
)</f>
        <v>2</v>
      </c>
      <c r="N1367" t="s">
        <v>24</v>
      </c>
      <c r="O1367" t="s">
        <v>1591</v>
      </c>
      <c r="P1367" t="s">
        <v>20</v>
      </c>
    </row>
    <row r="1368" spans="1:16" x14ac:dyDescent="0.3">
      <c r="A1368">
        <v>2367</v>
      </c>
      <c r="B1368" t="s">
        <v>1460</v>
      </c>
      <c r="C1368" s="1">
        <v>45171.550694444442</v>
      </c>
      <c r="D1368" t="s">
        <v>37</v>
      </c>
      <c r="E1368" t="str">
        <f t="shared" si="21"/>
        <v>Backlog</v>
      </c>
      <c r="F1368" t="s">
        <v>188</v>
      </c>
      <c r="G1368" t="s">
        <v>27</v>
      </c>
      <c r="H1368" t="s">
        <v>1590</v>
      </c>
      <c r="I1368" t="str">
        <f>IF(Table2_1[[#This Row],[Order Status]]="Completed", IF(Table2_1[[#This Row],[Delays (min)]]&gt;10,"Delayed", "On Time"), IF(Table2_1[[#This Row],[Order Status]]="In Progress", IF(Table2_1[[#This Row],[Delays (min)]]&gt;10,"Delayed","In Progress"),""))</f>
        <v>Delayed</v>
      </c>
      <c r="J1368">
        <v>152</v>
      </c>
      <c r="K1368">
        <v>22</v>
      </c>
      <c r="L1368" t="s">
        <v>23</v>
      </c>
      <c r="M1368" cm="1">
        <f t="array" ref="M1368">_xlfn.IFS(
  TRIM(L1368)="positive", 3,
  TRIM(L1368)="neutral", 2,
  TRIM(L1368)="negative", 1
)</f>
        <v>3</v>
      </c>
      <c r="N1368" t="s">
        <v>31</v>
      </c>
      <c r="O1368" t="s">
        <v>48</v>
      </c>
      <c r="P1368" t="s">
        <v>35</v>
      </c>
    </row>
    <row r="1369" spans="1:16" x14ac:dyDescent="0.3">
      <c r="A1369">
        <v>2368</v>
      </c>
      <c r="B1369" t="s">
        <v>1461</v>
      </c>
      <c r="C1369" s="1">
        <v>45170.447222222225</v>
      </c>
      <c r="D1369" t="s">
        <v>37</v>
      </c>
      <c r="E1369" t="str">
        <f t="shared" si="21"/>
        <v>Backlog</v>
      </c>
      <c r="F1369" t="s">
        <v>172</v>
      </c>
      <c r="G1369" t="s">
        <v>34</v>
      </c>
      <c r="H1369" t="s">
        <v>1588</v>
      </c>
      <c r="I1369" t="str">
        <f>IF(Table2_1[[#This Row],[Order Status]]="Completed", IF(Table2_1[[#This Row],[Delays (min)]]&gt;10,"Delayed", "On Time"), IF(Table2_1[[#This Row],[Order Status]]="In Progress", IF(Table2_1[[#This Row],[Delays (min)]]&gt;10,"Delayed","In Progress"),""))</f>
        <v>Delayed</v>
      </c>
      <c r="J1369">
        <v>225</v>
      </c>
      <c r="K1369">
        <v>19</v>
      </c>
      <c r="L1369" t="s">
        <v>28</v>
      </c>
      <c r="M1369" cm="1">
        <f t="array" ref="M1369">_xlfn.IFS(
  TRIM(L1369)="positive", 3,
  TRIM(L1369)="neutral", 2,
  TRIM(L1369)="negative", 1
)</f>
        <v>1</v>
      </c>
      <c r="N1369" t="s">
        <v>24</v>
      </c>
      <c r="O1369" t="s">
        <v>1591</v>
      </c>
      <c r="P1369" t="s">
        <v>20</v>
      </c>
    </row>
    <row r="1370" spans="1:16" x14ac:dyDescent="0.3">
      <c r="A1370">
        <v>2369</v>
      </c>
      <c r="B1370" t="s">
        <v>1462</v>
      </c>
      <c r="C1370" s="1">
        <v>45173.365972222222</v>
      </c>
      <c r="D1370" t="s">
        <v>37</v>
      </c>
      <c r="E1370" t="str">
        <f t="shared" si="21"/>
        <v>Not Backlog</v>
      </c>
      <c r="F1370" t="s">
        <v>192</v>
      </c>
      <c r="G1370" t="s">
        <v>16</v>
      </c>
      <c r="H1370" t="s">
        <v>1587</v>
      </c>
      <c r="I1370" t="str">
        <f>IF(Table2_1[[#This Row],[Order Status]]="Completed", IF(Table2_1[[#This Row],[Delays (min)]]&gt;10,"Delayed", "On Time"), IF(Table2_1[[#This Row],[Order Status]]="In Progress", IF(Table2_1[[#This Row],[Delays (min)]]&gt;10,"Delayed","In Progress"),""))</f>
        <v>In Progress</v>
      </c>
      <c r="J1370">
        <v>207</v>
      </c>
      <c r="K1370">
        <v>2</v>
      </c>
      <c r="L1370" t="s">
        <v>23</v>
      </c>
      <c r="M1370" cm="1">
        <f t="array" ref="M1370">_xlfn.IFS(
  TRIM(L1370)="positive", 3,
  TRIM(L1370)="neutral", 2,
  TRIM(L1370)="negative", 1
)</f>
        <v>3</v>
      </c>
      <c r="N1370" t="s">
        <v>39</v>
      </c>
      <c r="O1370" t="s">
        <v>1591</v>
      </c>
      <c r="P1370" t="s">
        <v>40</v>
      </c>
    </row>
    <row r="1371" spans="1:16" x14ac:dyDescent="0.3">
      <c r="A1371">
        <v>2370</v>
      </c>
      <c r="B1371" t="s">
        <v>1463</v>
      </c>
      <c r="C1371" s="1">
        <v>45172.588888888888</v>
      </c>
      <c r="D1371" t="s">
        <v>37</v>
      </c>
      <c r="E1371" t="str">
        <f t="shared" si="21"/>
        <v>Backlog</v>
      </c>
      <c r="F1371" t="s">
        <v>280</v>
      </c>
      <c r="G1371" t="s">
        <v>34</v>
      </c>
      <c r="H1371" t="s">
        <v>1586</v>
      </c>
      <c r="I1371" t="str">
        <f>IF(Table2_1[[#This Row],[Order Status]]="Completed", IF(Table2_1[[#This Row],[Delays (min)]]&gt;10,"Delayed", "On Time"), IF(Table2_1[[#This Row],[Order Status]]="In Progress", IF(Table2_1[[#This Row],[Delays (min)]]&gt;10,"Delayed","In Progress"),""))</f>
        <v>Delayed</v>
      </c>
      <c r="J1371">
        <v>230</v>
      </c>
      <c r="K1371">
        <v>12</v>
      </c>
      <c r="L1371" t="s">
        <v>28</v>
      </c>
      <c r="M1371" cm="1">
        <f t="array" ref="M1371">_xlfn.IFS(
  TRIM(L1371)="positive", 3,
  TRIM(L1371)="neutral", 2,
  TRIM(L1371)="negative", 1
)</f>
        <v>1</v>
      </c>
      <c r="N1371" t="s">
        <v>18</v>
      </c>
      <c r="O1371" t="s">
        <v>19</v>
      </c>
      <c r="P1371" t="s">
        <v>40</v>
      </c>
    </row>
    <row r="1372" spans="1:16" x14ac:dyDescent="0.3">
      <c r="A1372">
        <v>2371</v>
      </c>
      <c r="B1372" t="s">
        <v>1464</v>
      </c>
      <c r="C1372" s="1">
        <v>45171.415972222225</v>
      </c>
      <c r="D1372" t="s">
        <v>14</v>
      </c>
      <c r="E1372" t="str">
        <f t="shared" si="21"/>
        <v>Not Backlog</v>
      </c>
      <c r="F1372" t="s">
        <v>54</v>
      </c>
      <c r="G1372" t="s">
        <v>16</v>
      </c>
      <c r="H1372" t="s">
        <v>1590</v>
      </c>
      <c r="I1372" t="str">
        <f>IF(Table2_1[[#This Row],[Order Status]]="Completed", IF(Table2_1[[#This Row],[Delays (min)]]&gt;10,"Delayed", "On Time"), IF(Table2_1[[#This Row],[Order Status]]="In Progress", IF(Table2_1[[#This Row],[Delays (min)]]&gt;10,"Delayed","In Progress"),""))</f>
        <v>Delayed</v>
      </c>
      <c r="J1372">
        <v>107</v>
      </c>
      <c r="K1372">
        <v>24</v>
      </c>
      <c r="L1372" t="s">
        <v>28</v>
      </c>
      <c r="M1372" cm="1">
        <f t="array" ref="M1372">_xlfn.IFS(
  TRIM(L1372)="positive", 3,
  TRIM(L1372)="neutral", 2,
  TRIM(L1372)="negative", 1
)</f>
        <v>1</v>
      </c>
      <c r="N1372" t="s">
        <v>43</v>
      </c>
      <c r="O1372" t="s">
        <v>19</v>
      </c>
      <c r="P1372" t="s">
        <v>35</v>
      </c>
    </row>
    <row r="1373" spans="1:16" x14ac:dyDescent="0.3">
      <c r="A1373">
        <v>2372</v>
      </c>
      <c r="B1373" t="s">
        <v>1465</v>
      </c>
      <c r="C1373" s="1">
        <v>45172.635416666664</v>
      </c>
      <c r="D1373" t="s">
        <v>37</v>
      </c>
      <c r="E1373" t="str">
        <f t="shared" si="21"/>
        <v>Backlog</v>
      </c>
      <c r="F1373" t="s">
        <v>436</v>
      </c>
      <c r="G1373" t="s">
        <v>16</v>
      </c>
      <c r="H1373" t="s">
        <v>1587</v>
      </c>
      <c r="I1373" t="str">
        <f>IF(Table2_1[[#This Row],[Order Status]]="Completed", IF(Table2_1[[#This Row],[Delays (min)]]&gt;10,"Delayed", "On Time"), IF(Table2_1[[#This Row],[Order Status]]="In Progress", IF(Table2_1[[#This Row],[Delays (min)]]&gt;10,"Delayed","In Progress"),""))</f>
        <v>Delayed</v>
      </c>
      <c r="J1373">
        <v>210</v>
      </c>
      <c r="K1373">
        <v>21</v>
      </c>
      <c r="L1373" t="s">
        <v>23</v>
      </c>
      <c r="M1373" cm="1">
        <f t="array" ref="M1373">_xlfn.IFS(
  TRIM(L1373)="positive", 3,
  TRIM(L1373)="neutral", 2,
  TRIM(L1373)="negative", 1
)</f>
        <v>3</v>
      </c>
      <c r="N1373" t="s">
        <v>39</v>
      </c>
      <c r="O1373" t="s">
        <v>19</v>
      </c>
      <c r="P1373" t="s">
        <v>20</v>
      </c>
    </row>
    <row r="1374" spans="1:16" x14ac:dyDescent="0.3">
      <c r="A1374">
        <v>2373</v>
      </c>
      <c r="B1374" t="s">
        <v>1466</v>
      </c>
      <c r="C1374" s="1">
        <v>45172.646527777775</v>
      </c>
      <c r="D1374" t="s">
        <v>37</v>
      </c>
      <c r="E1374" t="str">
        <f t="shared" si="21"/>
        <v>Backlog</v>
      </c>
      <c r="F1374" t="s">
        <v>104</v>
      </c>
      <c r="G1374" t="s">
        <v>27</v>
      </c>
      <c r="H1374" t="s">
        <v>1590</v>
      </c>
      <c r="I1374" t="str">
        <f>IF(Table2_1[[#This Row],[Order Status]]="Completed", IF(Table2_1[[#This Row],[Delays (min)]]&gt;10,"Delayed", "On Time"), IF(Table2_1[[#This Row],[Order Status]]="In Progress", IF(Table2_1[[#This Row],[Delays (min)]]&gt;10,"Delayed","In Progress"),""))</f>
        <v>Delayed</v>
      </c>
      <c r="J1374">
        <v>207</v>
      </c>
      <c r="K1374">
        <v>22</v>
      </c>
      <c r="L1374" t="s">
        <v>17</v>
      </c>
      <c r="M1374" cm="1">
        <f t="array" ref="M1374">_xlfn.IFS(
  TRIM(L1374)="positive", 3,
  TRIM(L1374)="neutral", 2,
  TRIM(L1374)="negative", 1
)</f>
        <v>2</v>
      </c>
      <c r="N1374" t="s">
        <v>31</v>
      </c>
      <c r="O1374" t="s">
        <v>48</v>
      </c>
      <c r="P1374" t="s">
        <v>20</v>
      </c>
    </row>
    <row r="1375" spans="1:16" x14ac:dyDescent="0.3">
      <c r="A1375">
        <v>2374</v>
      </c>
      <c r="B1375" t="s">
        <v>1467</v>
      </c>
      <c r="C1375" s="1">
        <v>45174.617361111108</v>
      </c>
      <c r="D1375" t="s">
        <v>37</v>
      </c>
      <c r="E1375" t="str">
        <f t="shared" si="21"/>
        <v>Not Backlog</v>
      </c>
      <c r="F1375" t="s">
        <v>369</v>
      </c>
      <c r="G1375" t="s">
        <v>16</v>
      </c>
      <c r="H1375" t="s">
        <v>1589</v>
      </c>
      <c r="I1375" t="str">
        <f>IF(Table2_1[[#This Row],[Order Status]]="Completed", IF(Table2_1[[#This Row],[Delays (min)]]&gt;10,"Delayed", "On Time"), IF(Table2_1[[#This Row],[Order Status]]="In Progress", IF(Table2_1[[#This Row],[Delays (min)]]&gt;10,"Delayed","In Progress"),""))</f>
        <v>In Progress</v>
      </c>
      <c r="J1375">
        <v>167</v>
      </c>
      <c r="K1375">
        <v>7</v>
      </c>
      <c r="L1375" t="s">
        <v>17</v>
      </c>
      <c r="M1375" cm="1">
        <f t="array" ref="M1375">_xlfn.IFS(
  TRIM(L1375)="positive", 3,
  TRIM(L1375)="neutral", 2,
  TRIM(L1375)="negative", 1
)</f>
        <v>2</v>
      </c>
      <c r="N1375" t="s">
        <v>39</v>
      </c>
      <c r="O1375" t="s">
        <v>1591</v>
      </c>
      <c r="P1375" t="s">
        <v>35</v>
      </c>
    </row>
    <row r="1376" spans="1:16" x14ac:dyDescent="0.3">
      <c r="A1376">
        <v>2375</v>
      </c>
      <c r="B1376" t="s">
        <v>1468</v>
      </c>
      <c r="C1376" s="1">
        <v>45173.695138888892</v>
      </c>
      <c r="D1376" t="s">
        <v>14</v>
      </c>
      <c r="E1376" t="str">
        <f t="shared" si="21"/>
        <v>Not Backlog</v>
      </c>
      <c r="F1376" t="s">
        <v>47</v>
      </c>
      <c r="G1376" t="s">
        <v>34</v>
      </c>
      <c r="H1376" t="s">
        <v>1586</v>
      </c>
      <c r="I1376" t="str">
        <f>IF(Table2_1[[#This Row],[Order Status]]="Completed", IF(Table2_1[[#This Row],[Delays (min)]]&gt;10,"Delayed", "On Time"), IF(Table2_1[[#This Row],[Order Status]]="In Progress", IF(Table2_1[[#This Row],[Delays (min)]]&gt;10,"Delayed","In Progress"),""))</f>
        <v>Delayed</v>
      </c>
      <c r="J1376">
        <v>176</v>
      </c>
      <c r="K1376">
        <v>15</v>
      </c>
      <c r="L1376" t="s">
        <v>28</v>
      </c>
      <c r="M1376" cm="1">
        <f t="array" ref="M1376">_xlfn.IFS(
  TRIM(L1376)="positive", 3,
  TRIM(L1376)="neutral", 2,
  TRIM(L1376)="negative", 1
)</f>
        <v>1</v>
      </c>
      <c r="N1376" t="s">
        <v>18</v>
      </c>
      <c r="O1376" t="s">
        <v>1591</v>
      </c>
      <c r="P1376" t="s">
        <v>35</v>
      </c>
    </row>
    <row r="1377" spans="1:16" x14ac:dyDescent="0.3">
      <c r="A1377">
        <v>2376</v>
      </c>
      <c r="B1377" t="s">
        <v>1469</v>
      </c>
      <c r="C1377" s="1">
        <v>45175.565972222219</v>
      </c>
      <c r="D1377" t="s">
        <v>14</v>
      </c>
      <c r="E1377" t="str">
        <f t="shared" si="21"/>
        <v>Not Backlog</v>
      </c>
      <c r="F1377" t="s">
        <v>92</v>
      </c>
      <c r="G1377" t="s">
        <v>16</v>
      </c>
      <c r="H1377" t="s">
        <v>1586</v>
      </c>
      <c r="I1377" t="str">
        <f>IF(Table2_1[[#This Row],[Order Status]]="Completed", IF(Table2_1[[#This Row],[Delays (min)]]&gt;10,"Delayed", "On Time"), IF(Table2_1[[#This Row],[Order Status]]="In Progress", IF(Table2_1[[#This Row],[Delays (min)]]&gt;10,"Delayed","In Progress"),""))</f>
        <v>On Time</v>
      </c>
      <c r="J1377">
        <v>229</v>
      </c>
      <c r="K1377">
        <v>2</v>
      </c>
      <c r="L1377" t="s">
        <v>28</v>
      </c>
      <c r="M1377" cm="1">
        <f t="array" ref="M1377">_xlfn.IFS(
  TRIM(L1377)="positive", 3,
  TRIM(L1377)="neutral", 2,
  TRIM(L1377)="negative", 1
)</f>
        <v>1</v>
      </c>
      <c r="N1377" t="s">
        <v>24</v>
      </c>
      <c r="O1377" t="s">
        <v>19</v>
      </c>
      <c r="P1377" t="s">
        <v>20</v>
      </c>
    </row>
    <row r="1378" spans="1:16" x14ac:dyDescent="0.3">
      <c r="A1378">
        <v>2377</v>
      </c>
      <c r="B1378" t="s">
        <v>1470</v>
      </c>
      <c r="C1378" s="1">
        <v>45175.565972222219</v>
      </c>
      <c r="D1378" t="s">
        <v>37</v>
      </c>
      <c r="E1378" t="str">
        <f t="shared" si="21"/>
        <v>Backlog</v>
      </c>
      <c r="F1378" t="s">
        <v>106</v>
      </c>
      <c r="G1378" t="s">
        <v>27</v>
      </c>
      <c r="H1378" t="s">
        <v>1586</v>
      </c>
      <c r="I1378" t="str">
        <f>IF(Table2_1[[#This Row],[Order Status]]="Completed", IF(Table2_1[[#This Row],[Delays (min)]]&gt;10,"Delayed", "On Time"), IF(Table2_1[[#This Row],[Order Status]]="In Progress", IF(Table2_1[[#This Row],[Delays (min)]]&gt;10,"Delayed","In Progress"),""))</f>
        <v>Delayed</v>
      </c>
      <c r="J1378">
        <v>197</v>
      </c>
      <c r="K1378">
        <v>20</v>
      </c>
      <c r="L1378" t="s">
        <v>23</v>
      </c>
      <c r="M1378" cm="1">
        <f t="array" ref="M1378">_xlfn.IFS(
  TRIM(L1378)="positive", 3,
  TRIM(L1378)="neutral", 2,
  TRIM(L1378)="negative", 1
)</f>
        <v>3</v>
      </c>
      <c r="N1378" t="s">
        <v>39</v>
      </c>
      <c r="O1378" t="s">
        <v>19</v>
      </c>
      <c r="P1378" t="s">
        <v>35</v>
      </c>
    </row>
    <row r="1379" spans="1:16" x14ac:dyDescent="0.3">
      <c r="A1379">
        <v>2378</v>
      </c>
      <c r="B1379" t="s">
        <v>1471</v>
      </c>
      <c r="C1379" s="1">
        <v>45174.424305555556</v>
      </c>
      <c r="D1379" t="s">
        <v>14</v>
      </c>
      <c r="E1379" t="str">
        <f t="shared" si="21"/>
        <v>Not Backlog</v>
      </c>
      <c r="F1379" t="s">
        <v>195</v>
      </c>
      <c r="G1379" t="s">
        <v>16</v>
      </c>
      <c r="H1379" t="s">
        <v>1587</v>
      </c>
      <c r="I1379" t="str">
        <f>IF(Table2_1[[#This Row],[Order Status]]="Completed", IF(Table2_1[[#This Row],[Delays (min)]]&gt;10,"Delayed", "On Time"), IF(Table2_1[[#This Row],[Order Status]]="In Progress", IF(Table2_1[[#This Row],[Delays (min)]]&gt;10,"Delayed","In Progress"),""))</f>
        <v>On Time</v>
      </c>
      <c r="J1379">
        <v>237</v>
      </c>
      <c r="K1379">
        <v>9</v>
      </c>
      <c r="L1379" t="s">
        <v>28</v>
      </c>
      <c r="M1379" cm="1">
        <f t="array" ref="M1379">_xlfn.IFS(
  TRIM(L1379)="positive", 3,
  TRIM(L1379)="neutral", 2,
  TRIM(L1379)="negative", 1
)</f>
        <v>1</v>
      </c>
      <c r="N1379" t="s">
        <v>39</v>
      </c>
      <c r="O1379" t="s">
        <v>48</v>
      </c>
      <c r="P1379" t="s">
        <v>20</v>
      </c>
    </row>
    <row r="1380" spans="1:16" x14ac:dyDescent="0.3">
      <c r="A1380">
        <v>2379</v>
      </c>
      <c r="B1380" t="s">
        <v>1472</v>
      </c>
      <c r="C1380" s="1">
        <v>45175.446527777778</v>
      </c>
      <c r="D1380" t="s">
        <v>14</v>
      </c>
      <c r="E1380" t="str">
        <f t="shared" si="21"/>
        <v>Not Backlog</v>
      </c>
      <c r="F1380" t="s">
        <v>115</v>
      </c>
      <c r="G1380" t="s">
        <v>34</v>
      </c>
      <c r="H1380" t="s">
        <v>1586</v>
      </c>
      <c r="I1380" t="str">
        <f>IF(Table2_1[[#This Row],[Order Status]]="Completed", IF(Table2_1[[#This Row],[Delays (min)]]&gt;10,"Delayed", "On Time"), IF(Table2_1[[#This Row],[Order Status]]="In Progress", IF(Table2_1[[#This Row],[Delays (min)]]&gt;10,"Delayed","In Progress"),""))</f>
        <v>Delayed</v>
      </c>
      <c r="J1380">
        <v>227</v>
      </c>
      <c r="K1380">
        <v>25</v>
      </c>
      <c r="L1380" t="s">
        <v>28</v>
      </c>
      <c r="M1380" cm="1">
        <f t="array" ref="M1380">_xlfn.IFS(
  TRIM(L1380)="positive", 3,
  TRIM(L1380)="neutral", 2,
  TRIM(L1380)="negative", 1
)</f>
        <v>1</v>
      </c>
      <c r="N1380" t="s">
        <v>31</v>
      </c>
      <c r="O1380" t="s">
        <v>19</v>
      </c>
      <c r="P1380" t="s">
        <v>20</v>
      </c>
    </row>
    <row r="1381" spans="1:16" x14ac:dyDescent="0.3">
      <c r="A1381">
        <v>2380</v>
      </c>
      <c r="B1381" t="s">
        <v>1473</v>
      </c>
      <c r="C1381" s="1">
        <v>45175.447916666664</v>
      </c>
      <c r="D1381" t="s">
        <v>37</v>
      </c>
      <c r="E1381" t="str">
        <f t="shared" si="21"/>
        <v>Not Backlog</v>
      </c>
      <c r="F1381" t="s">
        <v>33</v>
      </c>
      <c r="G1381" t="s">
        <v>27</v>
      </c>
      <c r="H1381" t="s">
        <v>1590</v>
      </c>
      <c r="I1381" t="str">
        <f>IF(Table2_1[[#This Row],[Order Status]]="Completed", IF(Table2_1[[#This Row],[Delays (min)]]&gt;10,"Delayed", "On Time"), IF(Table2_1[[#This Row],[Order Status]]="In Progress", IF(Table2_1[[#This Row],[Delays (min)]]&gt;10,"Delayed","In Progress"),""))</f>
        <v>In Progress</v>
      </c>
      <c r="J1381">
        <v>117</v>
      </c>
      <c r="K1381">
        <v>2</v>
      </c>
      <c r="L1381" t="s">
        <v>28</v>
      </c>
      <c r="M1381" cm="1">
        <f t="array" ref="M1381">_xlfn.IFS(
  TRIM(L1381)="positive", 3,
  TRIM(L1381)="neutral", 2,
  TRIM(L1381)="negative", 1
)</f>
        <v>1</v>
      </c>
      <c r="N1381" t="s">
        <v>31</v>
      </c>
      <c r="O1381" t="s">
        <v>48</v>
      </c>
      <c r="P1381" t="s">
        <v>20</v>
      </c>
    </row>
    <row r="1382" spans="1:16" x14ac:dyDescent="0.3">
      <c r="A1382">
        <v>2381</v>
      </c>
      <c r="B1382" t="s">
        <v>1474</v>
      </c>
      <c r="C1382" s="1">
        <v>45171.392361111109</v>
      </c>
      <c r="D1382" t="s">
        <v>14</v>
      </c>
      <c r="E1382" t="str">
        <f t="shared" si="21"/>
        <v>Not Backlog</v>
      </c>
      <c r="F1382" t="s">
        <v>88</v>
      </c>
      <c r="G1382" t="s">
        <v>34</v>
      </c>
      <c r="H1382" t="s">
        <v>1586</v>
      </c>
      <c r="I1382" t="str">
        <f>IF(Table2_1[[#This Row],[Order Status]]="Completed", IF(Table2_1[[#This Row],[Delays (min)]]&gt;10,"Delayed", "On Time"), IF(Table2_1[[#This Row],[Order Status]]="In Progress", IF(Table2_1[[#This Row],[Delays (min)]]&gt;10,"Delayed","In Progress"),""))</f>
        <v>Delayed</v>
      </c>
      <c r="J1382">
        <v>145</v>
      </c>
      <c r="K1382">
        <v>11</v>
      </c>
      <c r="L1382" t="s">
        <v>17</v>
      </c>
      <c r="M1382" cm="1">
        <f t="array" ref="M1382">_xlfn.IFS(
  TRIM(L1382)="positive", 3,
  TRIM(L1382)="neutral", 2,
  TRIM(L1382)="negative", 1
)</f>
        <v>2</v>
      </c>
      <c r="N1382" t="s">
        <v>18</v>
      </c>
      <c r="O1382" t="s">
        <v>1591</v>
      </c>
      <c r="P1382" t="s">
        <v>35</v>
      </c>
    </row>
    <row r="1383" spans="1:16" x14ac:dyDescent="0.3">
      <c r="A1383">
        <v>2382</v>
      </c>
      <c r="B1383" t="s">
        <v>1475</v>
      </c>
      <c r="C1383" s="1">
        <v>45177.680555555555</v>
      </c>
      <c r="D1383" t="s">
        <v>37</v>
      </c>
      <c r="E1383" t="str">
        <f t="shared" si="21"/>
        <v>Backlog</v>
      </c>
      <c r="F1383" t="s">
        <v>26</v>
      </c>
      <c r="G1383" t="s">
        <v>16</v>
      </c>
      <c r="H1383" t="s">
        <v>1588</v>
      </c>
      <c r="I1383" t="str">
        <f>IF(Table2_1[[#This Row],[Order Status]]="Completed", IF(Table2_1[[#This Row],[Delays (min)]]&gt;10,"Delayed", "On Time"), IF(Table2_1[[#This Row],[Order Status]]="In Progress", IF(Table2_1[[#This Row],[Delays (min)]]&gt;10,"Delayed","In Progress"),""))</f>
        <v>Delayed</v>
      </c>
      <c r="J1383">
        <v>136</v>
      </c>
      <c r="K1383">
        <v>12</v>
      </c>
      <c r="L1383" t="s">
        <v>28</v>
      </c>
      <c r="M1383" cm="1">
        <f t="array" ref="M1383">_xlfn.IFS(
  TRIM(L1383)="positive", 3,
  TRIM(L1383)="neutral", 2,
  TRIM(L1383)="negative", 1
)</f>
        <v>1</v>
      </c>
      <c r="N1383" t="s">
        <v>24</v>
      </c>
      <c r="O1383" t="s">
        <v>19</v>
      </c>
      <c r="P1383" t="s">
        <v>40</v>
      </c>
    </row>
    <row r="1384" spans="1:16" x14ac:dyDescent="0.3">
      <c r="A1384">
        <v>2383</v>
      </c>
      <c r="B1384" t="s">
        <v>1476</v>
      </c>
      <c r="C1384" s="1">
        <v>45171.568749999999</v>
      </c>
      <c r="D1384" t="s">
        <v>14</v>
      </c>
      <c r="E1384" t="str">
        <f t="shared" si="21"/>
        <v>Not Backlog</v>
      </c>
      <c r="F1384" t="s">
        <v>157</v>
      </c>
      <c r="G1384" t="s">
        <v>27</v>
      </c>
      <c r="H1384" t="s">
        <v>1590</v>
      </c>
      <c r="I1384" t="str">
        <f>IF(Table2_1[[#This Row],[Order Status]]="Completed", IF(Table2_1[[#This Row],[Delays (min)]]&gt;10,"Delayed", "On Time"), IF(Table2_1[[#This Row],[Order Status]]="In Progress", IF(Table2_1[[#This Row],[Delays (min)]]&gt;10,"Delayed","In Progress"),""))</f>
        <v>Delayed</v>
      </c>
      <c r="J1384">
        <v>228</v>
      </c>
      <c r="K1384">
        <v>20</v>
      </c>
      <c r="L1384" t="s">
        <v>23</v>
      </c>
      <c r="M1384" cm="1">
        <f t="array" ref="M1384">_xlfn.IFS(
  TRIM(L1384)="positive", 3,
  TRIM(L1384)="neutral", 2,
  TRIM(L1384)="negative", 1
)</f>
        <v>3</v>
      </c>
      <c r="N1384" t="s">
        <v>39</v>
      </c>
      <c r="O1384" t="s">
        <v>1591</v>
      </c>
      <c r="P1384" t="s">
        <v>40</v>
      </c>
    </row>
    <row r="1385" spans="1:16" x14ac:dyDescent="0.3">
      <c r="A1385">
        <v>2384</v>
      </c>
      <c r="B1385" t="s">
        <v>1477</v>
      </c>
      <c r="C1385" s="1">
        <v>45170.62777777778</v>
      </c>
      <c r="D1385" t="s">
        <v>14</v>
      </c>
      <c r="E1385" t="str">
        <f t="shared" si="21"/>
        <v>Not Backlog</v>
      </c>
      <c r="F1385" t="s">
        <v>267</v>
      </c>
      <c r="G1385" t="s">
        <v>34</v>
      </c>
      <c r="H1385" t="s">
        <v>1590</v>
      </c>
      <c r="I1385" t="str">
        <f>IF(Table2_1[[#This Row],[Order Status]]="Completed", IF(Table2_1[[#This Row],[Delays (min)]]&gt;10,"Delayed", "On Time"), IF(Table2_1[[#This Row],[Order Status]]="In Progress", IF(Table2_1[[#This Row],[Delays (min)]]&gt;10,"Delayed","In Progress"),""))</f>
        <v>Delayed</v>
      </c>
      <c r="J1385">
        <v>206</v>
      </c>
      <c r="K1385">
        <v>13</v>
      </c>
      <c r="L1385" t="s">
        <v>17</v>
      </c>
      <c r="M1385" cm="1">
        <f t="array" ref="M1385">_xlfn.IFS(
  TRIM(L1385)="positive", 3,
  TRIM(L1385)="neutral", 2,
  TRIM(L1385)="negative", 1
)</f>
        <v>2</v>
      </c>
      <c r="N1385" t="s">
        <v>18</v>
      </c>
      <c r="O1385" t="s">
        <v>48</v>
      </c>
      <c r="P1385" t="s">
        <v>20</v>
      </c>
    </row>
    <row r="1386" spans="1:16" x14ac:dyDescent="0.3">
      <c r="A1386">
        <v>2385</v>
      </c>
      <c r="B1386" t="s">
        <v>1478</v>
      </c>
      <c r="C1386" s="1">
        <v>45170.581944444442</v>
      </c>
      <c r="D1386" t="s">
        <v>37</v>
      </c>
      <c r="E1386" t="str">
        <f t="shared" si="21"/>
        <v>Not Backlog</v>
      </c>
      <c r="F1386" t="s">
        <v>235</v>
      </c>
      <c r="G1386" t="s">
        <v>34</v>
      </c>
      <c r="H1386" t="s">
        <v>1588</v>
      </c>
      <c r="I1386" t="str">
        <f>IF(Table2_1[[#This Row],[Order Status]]="Completed", IF(Table2_1[[#This Row],[Delays (min)]]&gt;10,"Delayed", "On Time"), IF(Table2_1[[#This Row],[Order Status]]="In Progress", IF(Table2_1[[#This Row],[Delays (min)]]&gt;10,"Delayed","In Progress"),""))</f>
        <v>In Progress</v>
      </c>
      <c r="J1386">
        <v>114</v>
      </c>
      <c r="K1386">
        <v>8</v>
      </c>
      <c r="L1386" t="s">
        <v>28</v>
      </c>
      <c r="M1386" cm="1">
        <f t="array" ref="M1386">_xlfn.IFS(
  TRIM(L1386)="positive", 3,
  TRIM(L1386)="neutral", 2,
  TRIM(L1386)="negative", 1
)</f>
        <v>1</v>
      </c>
      <c r="N1386" t="s">
        <v>24</v>
      </c>
      <c r="O1386" t="s">
        <v>48</v>
      </c>
      <c r="P1386" t="s">
        <v>35</v>
      </c>
    </row>
    <row r="1387" spans="1:16" x14ac:dyDescent="0.3">
      <c r="A1387">
        <v>2386</v>
      </c>
      <c r="B1387" t="s">
        <v>1479</v>
      </c>
      <c r="C1387" s="1">
        <v>45170.70416666667</v>
      </c>
      <c r="D1387" t="s">
        <v>37</v>
      </c>
      <c r="E1387" t="str">
        <f t="shared" si="21"/>
        <v>Backlog</v>
      </c>
      <c r="F1387" t="s">
        <v>164</v>
      </c>
      <c r="G1387" t="s">
        <v>34</v>
      </c>
      <c r="H1387" t="s">
        <v>1587</v>
      </c>
      <c r="I1387" t="str">
        <f>IF(Table2_1[[#This Row],[Order Status]]="Completed", IF(Table2_1[[#This Row],[Delays (min)]]&gt;10,"Delayed", "On Time"), IF(Table2_1[[#This Row],[Order Status]]="In Progress", IF(Table2_1[[#This Row],[Delays (min)]]&gt;10,"Delayed","In Progress"),""))</f>
        <v>Delayed</v>
      </c>
      <c r="J1387">
        <v>72</v>
      </c>
      <c r="K1387">
        <v>25</v>
      </c>
      <c r="L1387" t="s">
        <v>17</v>
      </c>
      <c r="M1387" cm="1">
        <f t="array" ref="M1387">_xlfn.IFS(
  TRIM(L1387)="positive", 3,
  TRIM(L1387)="neutral", 2,
  TRIM(L1387)="negative", 1
)</f>
        <v>2</v>
      </c>
      <c r="N1387" t="s">
        <v>24</v>
      </c>
      <c r="O1387" t="s">
        <v>48</v>
      </c>
      <c r="P1387" t="s">
        <v>20</v>
      </c>
    </row>
    <row r="1388" spans="1:16" x14ac:dyDescent="0.3">
      <c r="A1388">
        <v>2387</v>
      </c>
      <c r="B1388" t="s">
        <v>1480</v>
      </c>
      <c r="C1388" s="1">
        <v>45171.554861111108</v>
      </c>
      <c r="D1388" t="s">
        <v>37</v>
      </c>
      <c r="E1388" t="str">
        <f t="shared" si="21"/>
        <v>Not Backlog</v>
      </c>
      <c r="F1388" t="s">
        <v>369</v>
      </c>
      <c r="G1388" t="s">
        <v>27</v>
      </c>
      <c r="H1388" t="s">
        <v>1590</v>
      </c>
      <c r="I1388" t="str">
        <f>IF(Table2_1[[#This Row],[Order Status]]="Completed", IF(Table2_1[[#This Row],[Delays (min)]]&gt;10,"Delayed", "On Time"), IF(Table2_1[[#This Row],[Order Status]]="In Progress", IF(Table2_1[[#This Row],[Delays (min)]]&gt;10,"Delayed","In Progress"),""))</f>
        <v>In Progress</v>
      </c>
      <c r="J1388">
        <v>151</v>
      </c>
      <c r="K1388">
        <v>8</v>
      </c>
      <c r="L1388" t="s">
        <v>17</v>
      </c>
      <c r="M1388" cm="1">
        <f t="array" ref="M1388">_xlfn.IFS(
  TRIM(L1388)="positive", 3,
  TRIM(L1388)="neutral", 2,
  TRIM(L1388)="negative", 1
)</f>
        <v>2</v>
      </c>
      <c r="N1388" t="s">
        <v>24</v>
      </c>
      <c r="O1388" t="s">
        <v>19</v>
      </c>
      <c r="P1388" t="s">
        <v>35</v>
      </c>
    </row>
    <row r="1389" spans="1:16" x14ac:dyDescent="0.3">
      <c r="A1389">
        <v>2388</v>
      </c>
      <c r="B1389" t="s">
        <v>1481</v>
      </c>
      <c r="C1389" s="1">
        <v>45177.519444444442</v>
      </c>
      <c r="D1389" t="s">
        <v>14</v>
      </c>
      <c r="E1389" t="str">
        <f t="shared" si="21"/>
        <v>Not Backlog</v>
      </c>
      <c r="F1389" t="s">
        <v>58</v>
      </c>
      <c r="G1389" t="s">
        <v>34</v>
      </c>
      <c r="H1389" t="s">
        <v>1589</v>
      </c>
      <c r="I1389" t="str">
        <f>IF(Table2_1[[#This Row],[Order Status]]="Completed", IF(Table2_1[[#This Row],[Delays (min)]]&gt;10,"Delayed", "On Time"), IF(Table2_1[[#This Row],[Order Status]]="In Progress", IF(Table2_1[[#This Row],[Delays (min)]]&gt;10,"Delayed","In Progress"),""))</f>
        <v>Delayed</v>
      </c>
      <c r="J1389">
        <v>201</v>
      </c>
      <c r="K1389">
        <v>15</v>
      </c>
      <c r="L1389" t="s">
        <v>17</v>
      </c>
      <c r="M1389" cm="1">
        <f t="array" ref="M1389">_xlfn.IFS(
  TRIM(L1389)="positive", 3,
  TRIM(L1389)="neutral", 2,
  TRIM(L1389)="negative", 1
)</f>
        <v>2</v>
      </c>
      <c r="N1389" t="s">
        <v>18</v>
      </c>
      <c r="O1389" t="s">
        <v>1591</v>
      </c>
      <c r="P1389" t="s">
        <v>20</v>
      </c>
    </row>
    <row r="1390" spans="1:16" x14ac:dyDescent="0.3">
      <c r="A1390">
        <v>2389</v>
      </c>
      <c r="B1390" t="s">
        <v>1482</v>
      </c>
      <c r="C1390" s="1">
        <v>45177.511805555558</v>
      </c>
      <c r="D1390" t="s">
        <v>37</v>
      </c>
      <c r="E1390" t="str">
        <f t="shared" si="21"/>
        <v>Backlog</v>
      </c>
      <c r="F1390" t="s">
        <v>58</v>
      </c>
      <c r="G1390" t="s">
        <v>34</v>
      </c>
      <c r="H1390" t="s">
        <v>1590</v>
      </c>
      <c r="I1390" t="str">
        <f>IF(Table2_1[[#This Row],[Order Status]]="Completed", IF(Table2_1[[#This Row],[Delays (min)]]&gt;10,"Delayed", "On Time"), IF(Table2_1[[#This Row],[Order Status]]="In Progress", IF(Table2_1[[#This Row],[Delays (min)]]&gt;10,"Delayed","In Progress"),""))</f>
        <v>Delayed</v>
      </c>
      <c r="J1390">
        <v>97</v>
      </c>
      <c r="K1390">
        <v>20</v>
      </c>
      <c r="L1390" t="s">
        <v>17</v>
      </c>
      <c r="M1390" cm="1">
        <f t="array" ref="M1390">_xlfn.IFS(
  TRIM(L1390)="positive", 3,
  TRIM(L1390)="neutral", 2,
  TRIM(L1390)="negative", 1
)</f>
        <v>2</v>
      </c>
      <c r="N1390" t="s">
        <v>18</v>
      </c>
      <c r="O1390" t="s">
        <v>48</v>
      </c>
      <c r="P1390" t="s">
        <v>63</v>
      </c>
    </row>
    <row r="1391" spans="1:16" x14ac:dyDescent="0.3">
      <c r="A1391">
        <v>2390</v>
      </c>
      <c r="B1391" t="s">
        <v>1483</v>
      </c>
      <c r="C1391" s="1">
        <v>45175.491666666669</v>
      </c>
      <c r="D1391" t="s">
        <v>37</v>
      </c>
      <c r="E1391" t="str">
        <f t="shared" si="21"/>
        <v>Not Backlog</v>
      </c>
      <c r="F1391" t="s">
        <v>405</v>
      </c>
      <c r="G1391" t="s">
        <v>16</v>
      </c>
      <c r="H1391" t="s">
        <v>1589</v>
      </c>
      <c r="I1391" t="str">
        <f>IF(Table2_1[[#This Row],[Order Status]]="Completed", IF(Table2_1[[#This Row],[Delays (min)]]&gt;10,"Delayed", "On Time"), IF(Table2_1[[#This Row],[Order Status]]="In Progress", IF(Table2_1[[#This Row],[Delays (min)]]&gt;10,"Delayed","In Progress"),""))</f>
        <v>In Progress</v>
      </c>
      <c r="J1391">
        <v>166</v>
      </c>
      <c r="K1391">
        <v>1</v>
      </c>
      <c r="L1391" t="s">
        <v>17</v>
      </c>
      <c r="M1391" cm="1">
        <f t="array" ref="M1391">_xlfn.IFS(
  TRIM(L1391)="positive", 3,
  TRIM(L1391)="neutral", 2,
  TRIM(L1391)="negative", 1
)</f>
        <v>2</v>
      </c>
      <c r="N1391" t="s">
        <v>24</v>
      </c>
      <c r="O1391" t="s">
        <v>19</v>
      </c>
      <c r="P1391" t="s">
        <v>20</v>
      </c>
    </row>
    <row r="1392" spans="1:16" x14ac:dyDescent="0.3">
      <c r="A1392">
        <v>2391</v>
      </c>
      <c r="B1392" t="s">
        <v>1440</v>
      </c>
      <c r="C1392" s="1">
        <v>45172.473611111112</v>
      </c>
      <c r="D1392" t="s">
        <v>37</v>
      </c>
      <c r="E1392" t="str">
        <f t="shared" si="21"/>
        <v>Backlog</v>
      </c>
      <c r="F1392" t="s">
        <v>195</v>
      </c>
      <c r="G1392" t="s">
        <v>34</v>
      </c>
      <c r="H1392" t="s">
        <v>1589</v>
      </c>
      <c r="I1392" t="str">
        <f>IF(Table2_1[[#This Row],[Order Status]]="Completed", IF(Table2_1[[#This Row],[Delays (min)]]&gt;10,"Delayed", "On Time"), IF(Table2_1[[#This Row],[Order Status]]="In Progress", IF(Table2_1[[#This Row],[Delays (min)]]&gt;10,"Delayed","In Progress"),""))</f>
        <v>Delayed</v>
      </c>
      <c r="J1392">
        <v>99</v>
      </c>
      <c r="K1392">
        <v>15</v>
      </c>
      <c r="L1392" t="s">
        <v>23</v>
      </c>
      <c r="M1392" cm="1">
        <f t="array" ref="M1392">_xlfn.IFS(
  TRIM(L1392)="positive", 3,
  TRIM(L1392)="neutral", 2,
  TRIM(L1392)="negative", 1
)</f>
        <v>3</v>
      </c>
      <c r="N1392" t="s">
        <v>39</v>
      </c>
      <c r="O1392" t="s">
        <v>1591</v>
      </c>
      <c r="P1392" t="s">
        <v>20</v>
      </c>
    </row>
    <row r="1393" spans="1:16" x14ac:dyDescent="0.3">
      <c r="A1393">
        <v>2392</v>
      </c>
      <c r="B1393" t="s">
        <v>1484</v>
      </c>
      <c r="C1393" s="1">
        <v>45174.519444444442</v>
      </c>
      <c r="D1393" t="s">
        <v>37</v>
      </c>
      <c r="E1393" t="str">
        <f t="shared" si="21"/>
        <v>Not Backlog</v>
      </c>
      <c r="F1393" t="s">
        <v>365</v>
      </c>
      <c r="G1393" t="s">
        <v>34</v>
      </c>
      <c r="H1393" t="s">
        <v>1589</v>
      </c>
      <c r="I1393" t="str">
        <f>IF(Table2_1[[#This Row],[Order Status]]="Completed", IF(Table2_1[[#This Row],[Delays (min)]]&gt;10,"Delayed", "On Time"), IF(Table2_1[[#This Row],[Order Status]]="In Progress", IF(Table2_1[[#This Row],[Delays (min)]]&gt;10,"Delayed","In Progress"),""))</f>
        <v>In Progress</v>
      </c>
      <c r="J1393">
        <v>133</v>
      </c>
      <c r="K1393">
        <v>3</v>
      </c>
      <c r="L1393" t="s">
        <v>17</v>
      </c>
      <c r="M1393" cm="1">
        <f t="array" ref="M1393">_xlfn.IFS(
  TRIM(L1393)="positive", 3,
  TRIM(L1393)="neutral", 2,
  TRIM(L1393)="negative", 1
)</f>
        <v>2</v>
      </c>
      <c r="N1393" t="s">
        <v>24</v>
      </c>
      <c r="O1393" t="s">
        <v>19</v>
      </c>
      <c r="P1393" t="s">
        <v>35</v>
      </c>
    </row>
    <row r="1394" spans="1:16" x14ac:dyDescent="0.3">
      <c r="A1394">
        <v>2393</v>
      </c>
      <c r="B1394" t="s">
        <v>1485</v>
      </c>
      <c r="C1394" s="1">
        <v>45177.411805555559</v>
      </c>
      <c r="D1394" t="s">
        <v>37</v>
      </c>
      <c r="E1394" t="str">
        <f t="shared" si="21"/>
        <v>Backlog</v>
      </c>
      <c r="F1394" t="s">
        <v>108</v>
      </c>
      <c r="G1394" t="s">
        <v>16</v>
      </c>
      <c r="H1394" t="s">
        <v>1588</v>
      </c>
      <c r="I1394" t="str">
        <f>IF(Table2_1[[#This Row],[Order Status]]="Completed", IF(Table2_1[[#This Row],[Delays (min)]]&gt;10,"Delayed", "On Time"), IF(Table2_1[[#This Row],[Order Status]]="In Progress", IF(Table2_1[[#This Row],[Delays (min)]]&gt;10,"Delayed","In Progress"),""))</f>
        <v>Delayed</v>
      </c>
      <c r="J1394">
        <v>81</v>
      </c>
      <c r="K1394">
        <v>20</v>
      </c>
      <c r="L1394" t="s">
        <v>28</v>
      </c>
      <c r="M1394" cm="1">
        <f t="array" ref="M1394">_xlfn.IFS(
  TRIM(L1394)="positive", 3,
  TRIM(L1394)="neutral", 2,
  TRIM(L1394)="negative", 1
)</f>
        <v>1</v>
      </c>
      <c r="N1394" t="s">
        <v>31</v>
      </c>
      <c r="O1394" t="s">
        <v>19</v>
      </c>
      <c r="P1394" t="s">
        <v>40</v>
      </c>
    </row>
    <row r="1395" spans="1:16" x14ac:dyDescent="0.3">
      <c r="A1395">
        <v>2394</v>
      </c>
      <c r="B1395" t="s">
        <v>1486</v>
      </c>
      <c r="C1395" s="1">
        <v>45174.390277777777</v>
      </c>
      <c r="D1395" t="s">
        <v>14</v>
      </c>
      <c r="E1395" t="str">
        <f t="shared" si="21"/>
        <v>Not Backlog</v>
      </c>
      <c r="F1395" t="s">
        <v>42</v>
      </c>
      <c r="G1395" t="s">
        <v>27</v>
      </c>
      <c r="H1395" t="s">
        <v>1589</v>
      </c>
      <c r="I1395" t="str">
        <f>IF(Table2_1[[#This Row],[Order Status]]="Completed", IF(Table2_1[[#This Row],[Delays (min)]]&gt;10,"Delayed", "On Time"), IF(Table2_1[[#This Row],[Order Status]]="In Progress", IF(Table2_1[[#This Row],[Delays (min)]]&gt;10,"Delayed","In Progress"),""))</f>
        <v>On Time</v>
      </c>
      <c r="J1395">
        <v>119</v>
      </c>
      <c r="K1395">
        <v>3</v>
      </c>
      <c r="L1395" t="s">
        <v>23</v>
      </c>
      <c r="M1395" cm="1">
        <f t="array" ref="M1395">_xlfn.IFS(
  TRIM(L1395)="positive", 3,
  TRIM(L1395)="neutral", 2,
  TRIM(L1395)="negative", 1
)</f>
        <v>3</v>
      </c>
      <c r="N1395" t="s">
        <v>18</v>
      </c>
      <c r="O1395" t="s">
        <v>48</v>
      </c>
      <c r="P1395" t="s">
        <v>20</v>
      </c>
    </row>
    <row r="1396" spans="1:16" x14ac:dyDescent="0.3">
      <c r="A1396">
        <v>2395</v>
      </c>
      <c r="B1396" t="s">
        <v>1487</v>
      </c>
      <c r="C1396" s="1">
        <v>45174.633333333331</v>
      </c>
      <c r="D1396" t="s">
        <v>14</v>
      </c>
      <c r="E1396" t="str">
        <f t="shared" si="21"/>
        <v>Not Backlog</v>
      </c>
      <c r="F1396" t="s">
        <v>197</v>
      </c>
      <c r="G1396" t="s">
        <v>34</v>
      </c>
      <c r="H1396" t="s">
        <v>1586</v>
      </c>
      <c r="I1396" t="str">
        <f>IF(Table2_1[[#This Row],[Order Status]]="Completed", IF(Table2_1[[#This Row],[Delays (min)]]&gt;10,"Delayed", "On Time"), IF(Table2_1[[#This Row],[Order Status]]="In Progress", IF(Table2_1[[#This Row],[Delays (min)]]&gt;10,"Delayed","In Progress"),""))</f>
        <v>On Time</v>
      </c>
      <c r="J1396">
        <v>157</v>
      </c>
      <c r="K1396">
        <v>9</v>
      </c>
      <c r="L1396" t="s">
        <v>23</v>
      </c>
      <c r="M1396" cm="1">
        <f t="array" ref="M1396">_xlfn.IFS(
  TRIM(L1396)="positive", 3,
  TRIM(L1396)="neutral", 2,
  TRIM(L1396)="negative", 1
)</f>
        <v>3</v>
      </c>
      <c r="N1396" t="s">
        <v>24</v>
      </c>
      <c r="O1396" t="s">
        <v>1591</v>
      </c>
      <c r="P1396" t="s">
        <v>40</v>
      </c>
    </row>
    <row r="1397" spans="1:16" x14ac:dyDescent="0.3">
      <c r="A1397">
        <v>2396</v>
      </c>
      <c r="B1397" t="s">
        <v>1488</v>
      </c>
      <c r="C1397" s="1">
        <v>45173.537499999999</v>
      </c>
      <c r="D1397" t="s">
        <v>37</v>
      </c>
      <c r="E1397" t="str">
        <f t="shared" si="21"/>
        <v>Not Backlog</v>
      </c>
      <c r="F1397" t="s">
        <v>135</v>
      </c>
      <c r="G1397" t="s">
        <v>27</v>
      </c>
      <c r="H1397" t="s">
        <v>1586</v>
      </c>
      <c r="I1397" t="str">
        <f>IF(Table2_1[[#This Row],[Order Status]]="Completed", IF(Table2_1[[#This Row],[Delays (min)]]&gt;10,"Delayed", "On Time"), IF(Table2_1[[#This Row],[Order Status]]="In Progress", IF(Table2_1[[#This Row],[Delays (min)]]&gt;10,"Delayed","In Progress"),""))</f>
        <v>In Progress</v>
      </c>
      <c r="J1397">
        <v>75</v>
      </c>
      <c r="K1397">
        <v>4</v>
      </c>
      <c r="L1397" t="s">
        <v>28</v>
      </c>
      <c r="M1397" cm="1">
        <f t="array" ref="M1397">_xlfn.IFS(
  TRIM(L1397)="positive", 3,
  TRIM(L1397)="neutral", 2,
  TRIM(L1397)="negative", 1
)</f>
        <v>1</v>
      </c>
      <c r="N1397" t="s">
        <v>39</v>
      </c>
      <c r="O1397" t="s">
        <v>19</v>
      </c>
      <c r="P1397" t="s">
        <v>20</v>
      </c>
    </row>
    <row r="1398" spans="1:16" x14ac:dyDescent="0.3">
      <c r="A1398">
        <v>2397</v>
      </c>
      <c r="B1398" t="s">
        <v>1489</v>
      </c>
      <c r="C1398" s="1">
        <v>45173.347916666666</v>
      </c>
      <c r="D1398" t="s">
        <v>14</v>
      </c>
      <c r="E1398" t="str">
        <f t="shared" si="21"/>
        <v>Not Backlog</v>
      </c>
      <c r="F1398" t="s">
        <v>42</v>
      </c>
      <c r="G1398" t="s">
        <v>16</v>
      </c>
      <c r="H1398" t="s">
        <v>1587</v>
      </c>
      <c r="I1398" t="str">
        <f>IF(Table2_1[[#This Row],[Order Status]]="Completed", IF(Table2_1[[#This Row],[Delays (min)]]&gt;10,"Delayed", "On Time"), IF(Table2_1[[#This Row],[Order Status]]="In Progress", IF(Table2_1[[#This Row],[Delays (min)]]&gt;10,"Delayed","In Progress"),""))</f>
        <v>On Time</v>
      </c>
      <c r="J1398">
        <v>101</v>
      </c>
      <c r="K1398">
        <v>5</v>
      </c>
      <c r="L1398" t="s">
        <v>28</v>
      </c>
      <c r="M1398" cm="1">
        <f t="array" ref="M1398">_xlfn.IFS(
  TRIM(L1398)="positive", 3,
  TRIM(L1398)="neutral", 2,
  TRIM(L1398)="negative", 1
)</f>
        <v>1</v>
      </c>
      <c r="N1398" t="s">
        <v>31</v>
      </c>
      <c r="O1398" t="s">
        <v>19</v>
      </c>
      <c r="P1398" t="s">
        <v>40</v>
      </c>
    </row>
    <row r="1399" spans="1:16" x14ac:dyDescent="0.3">
      <c r="A1399">
        <v>2398</v>
      </c>
      <c r="B1399" t="s">
        <v>1490</v>
      </c>
      <c r="C1399" s="1">
        <v>45170.647222222222</v>
      </c>
      <c r="D1399" t="s">
        <v>37</v>
      </c>
      <c r="E1399" t="str">
        <f t="shared" si="21"/>
        <v>Backlog</v>
      </c>
      <c r="F1399" t="s">
        <v>88</v>
      </c>
      <c r="G1399" t="s">
        <v>16</v>
      </c>
      <c r="H1399" t="s">
        <v>1589</v>
      </c>
      <c r="I1399" t="str">
        <f>IF(Table2_1[[#This Row],[Order Status]]="Completed", IF(Table2_1[[#This Row],[Delays (min)]]&gt;10,"Delayed", "On Time"), IF(Table2_1[[#This Row],[Order Status]]="In Progress", IF(Table2_1[[#This Row],[Delays (min)]]&gt;10,"Delayed","In Progress"),""))</f>
        <v>Delayed</v>
      </c>
      <c r="J1399">
        <v>77</v>
      </c>
      <c r="K1399">
        <v>27</v>
      </c>
      <c r="L1399" t="s">
        <v>23</v>
      </c>
      <c r="M1399" cm="1">
        <f t="array" ref="M1399">_xlfn.IFS(
  TRIM(L1399)="positive", 3,
  TRIM(L1399)="neutral", 2,
  TRIM(L1399)="negative", 1
)</f>
        <v>3</v>
      </c>
      <c r="N1399" t="s">
        <v>18</v>
      </c>
      <c r="O1399" t="s">
        <v>19</v>
      </c>
      <c r="P1399" t="s">
        <v>35</v>
      </c>
    </row>
    <row r="1400" spans="1:16" x14ac:dyDescent="0.3">
      <c r="A1400">
        <v>2399</v>
      </c>
      <c r="B1400" t="s">
        <v>1491</v>
      </c>
      <c r="C1400" s="1">
        <v>45171.466666666667</v>
      </c>
      <c r="D1400" t="s">
        <v>37</v>
      </c>
      <c r="E1400" t="str">
        <f t="shared" si="21"/>
        <v>Not Backlog</v>
      </c>
      <c r="F1400" t="s">
        <v>88</v>
      </c>
      <c r="G1400" t="s">
        <v>16</v>
      </c>
      <c r="H1400" t="s">
        <v>1588</v>
      </c>
      <c r="I1400" t="str">
        <f>IF(Table2_1[[#This Row],[Order Status]]="Completed", IF(Table2_1[[#This Row],[Delays (min)]]&gt;10,"Delayed", "On Time"), IF(Table2_1[[#This Row],[Order Status]]="In Progress", IF(Table2_1[[#This Row],[Delays (min)]]&gt;10,"Delayed","In Progress"),""))</f>
        <v>In Progress</v>
      </c>
      <c r="J1400">
        <v>178</v>
      </c>
      <c r="K1400">
        <v>6</v>
      </c>
      <c r="L1400" t="s">
        <v>28</v>
      </c>
      <c r="M1400" cm="1">
        <f t="array" ref="M1400">_xlfn.IFS(
  TRIM(L1400)="positive", 3,
  TRIM(L1400)="neutral", 2,
  TRIM(L1400)="negative", 1
)</f>
        <v>1</v>
      </c>
      <c r="N1400" t="s">
        <v>18</v>
      </c>
      <c r="O1400" t="s">
        <v>19</v>
      </c>
      <c r="P1400" t="s">
        <v>20</v>
      </c>
    </row>
    <row r="1401" spans="1:16" x14ac:dyDescent="0.3">
      <c r="A1401">
        <v>2400</v>
      </c>
      <c r="B1401" t="s">
        <v>1492</v>
      </c>
      <c r="C1401" s="1">
        <v>45176.675694444442</v>
      </c>
      <c r="D1401" t="s">
        <v>14</v>
      </c>
      <c r="E1401" t="str">
        <f t="shared" si="21"/>
        <v>Not Backlog</v>
      </c>
      <c r="F1401" t="s">
        <v>130</v>
      </c>
      <c r="G1401" t="s">
        <v>34</v>
      </c>
      <c r="H1401" t="s">
        <v>1588</v>
      </c>
      <c r="I1401" t="str">
        <f>IF(Table2_1[[#This Row],[Order Status]]="Completed", IF(Table2_1[[#This Row],[Delays (min)]]&gt;10,"Delayed", "On Time"), IF(Table2_1[[#This Row],[Order Status]]="In Progress", IF(Table2_1[[#This Row],[Delays (min)]]&gt;10,"Delayed","In Progress"),""))</f>
        <v>On Time</v>
      </c>
      <c r="J1401">
        <v>218</v>
      </c>
      <c r="K1401">
        <v>8</v>
      </c>
      <c r="L1401" t="s">
        <v>23</v>
      </c>
      <c r="M1401" cm="1">
        <f t="array" ref="M1401">_xlfn.IFS(
  TRIM(L1401)="positive", 3,
  TRIM(L1401)="neutral", 2,
  TRIM(L1401)="negative", 1
)</f>
        <v>3</v>
      </c>
      <c r="N1401" t="s">
        <v>24</v>
      </c>
      <c r="O1401" t="s">
        <v>19</v>
      </c>
      <c r="P1401" t="s">
        <v>40</v>
      </c>
    </row>
    <row r="1402" spans="1:16" x14ac:dyDescent="0.3">
      <c r="A1402">
        <v>2401</v>
      </c>
      <c r="B1402" t="s">
        <v>1493</v>
      </c>
      <c r="C1402" s="1">
        <v>45171.413194444445</v>
      </c>
      <c r="D1402" t="s">
        <v>37</v>
      </c>
      <c r="E1402" t="str">
        <f t="shared" si="21"/>
        <v>Backlog</v>
      </c>
      <c r="F1402" t="s">
        <v>80</v>
      </c>
      <c r="G1402" t="s">
        <v>34</v>
      </c>
      <c r="H1402" t="s">
        <v>1587</v>
      </c>
      <c r="I1402" t="str">
        <f>IF(Table2_1[[#This Row],[Order Status]]="Completed", IF(Table2_1[[#This Row],[Delays (min)]]&gt;10,"Delayed", "On Time"), IF(Table2_1[[#This Row],[Order Status]]="In Progress", IF(Table2_1[[#This Row],[Delays (min)]]&gt;10,"Delayed","In Progress"),""))</f>
        <v>Delayed</v>
      </c>
      <c r="J1402">
        <v>124</v>
      </c>
      <c r="K1402">
        <v>27</v>
      </c>
      <c r="L1402" t="s">
        <v>28</v>
      </c>
      <c r="M1402" cm="1">
        <f t="array" ref="M1402">_xlfn.IFS(
  TRIM(L1402)="positive", 3,
  TRIM(L1402)="neutral", 2,
  TRIM(L1402)="negative", 1
)</f>
        <v>1</v>
      </c>
      <c r="N1402" t="s">
        <v>43</v>
      </c>
      <c r="O1402" t="s">
        <v>19</v>
      </c>
      <c r="P1402" t="s">
        <v>20</v>
      </c>
    </row>
    <row r="1403" spans="1:16" x14ac:dyDescent="0.3">
      <c r="A1403">
        <v>2402</v>
      </c>
      <c r="B1403" t="s">
        <v>1494</v>
      </c>
      <c r="C1403" s="1">
        <v>45172.46875</v>
      </c>
      <c r="D1403" t="s">
        <v>37</v>
      </c>
      <c r="E1403" t="str">
        <f t="shared" si="21"/>
        <v>Backlog</v>
      </c>
      <c r="F1403" t="s">
        <v>262</v>
      </c>
      <c r="G1403" t="s">
        <v>34</v>
      </c>
      <c r="H1403" t="s">
        <v>1588</v>
      </c>
      <c r="I1403" t="str">
        <f>IF(Table2_1[[#This Row],[Order Status]]="Completed", IF(Table2_1[[#This Row],[Delays (min)]]&gt;10,"Delayed", "On Time"), IF(Table2_1[[#This Row],[Order Status]]="In Progress", IF(Table2_1[[#This Row],[Delays (min)]]&gt;10,"Delayed","In Progress"),""))</f>
        <v>Delayed</v>
      </c>
      <c r="J1403">
        <v>149</v>
      </c>
      <c r="K1403">
        <v>18</v>
      </c>
      <c r="L1403" t="s">
        <v>28</v>
      </c>
      <c r="M1403" cm="1">
        <f t="array" ref="M1403">_xlfn.IFS(
  TRIM(L1403)="positive", 3,
  TRIM(L1403)="neutral", 2,
  TRIM(L1403)="negative", 1
)</f>
        <v>1</v>
      </c>
      <c r="N1403" t="s">
        <v>39</v>
      </c>
      <c r="O1403" t="s">
        <v>1591</v>
      </c>
      <c r="P1403" t="s">
        <v>40</v>
      </c>
    </row>
    <row r="1404" spans="1:16" x14ac:dyDescent="0.3">
      <c r="A1404">
        <v>2403</v>
      </c>
      <c r="B1404" t="s">
        <v>1495</v>
      </c>
      <c r="C1404" s="1">
        <v>45170.624305555553</v>
      </c>
      <c r="D1404" t="s">
        <v>14</v>
      </c>
      <c r="E1404" t="str">
        <f t="shared" si="21"/>
        <v>Not Backlog</v>
      </c>
      <c r="F1404" t="s">
        <v>71</v>
      </c>
      <c r="G1404" t="s">
        <v>34</v>
      </c>
      <c r="H1404" t="s">
        <v>1586</v>
      </c>
      <c r="I1404" t="str">
        <f>IF(Table2_1[[#This Row],[Order Status]]="Completed", IF(Table2_1[[#This Row],[Delays (min)]]&gt;10,"Delayed", "On Time"), IF(Table2_1[[#This Row],[Order Status]]="In Progress", IF(Table2_1[[#This Row],[Delays (min)]]&gt;10,"Delayed","In Progress"),""))</f>
        <v>On Time</v>
      </c>
      <c r="J1404">
        <v>130</v>
      </c>
      <c r="K1404">
        <v>6</v>
      </c>
      <c r="L1404" t="s">
        <v>17</v>
      </c>
      <c r="M1404" cm="1">
        <f t="array" ref="M1404">_xlfn.IFS(
  TRIM(L1404)="positive", 3,
  TRIM(L1404)="neutral", 2,
  TRIM(L1404)="negative", 1
)</f>
        <v>2</v>
      </c>
      <c r="N1404" t="s">
        <v>24</v>
      </c>
      <c r="O1404" t="s">
        <v>1591</v>
      </c>
      <c r="P1404" t="s">
        <v>35</v>
      </c>
    </row>
    <row r="1405" spans="1:16" x14ac:dyDescent="0.3">
      <c r="A1405">
        <v>2404</v>
      </c>
      <c r="B1405" t="s">
        <v>1496</v>
      </c>
      <c r="C1405" s="1">
        <v>45172.6875</v>
      </c>
      <c r="D1405" t="s">
        <v>14</v>
      </c>
      <c r="E1405" t="str">
        <f t="shared" si="21"/>
        <v>Not Backlog</v>
      </c>
      <c r="F1405" t="s">
        <v>258</v>
      </c>
      <c r="G1405" t="s">
        <v>16</v>
      </c>
      <c r="H1405" t="s">
        <v>1588</v>
      </c>
      <c r="I1405" t="str">
        <f>IF(Table2_1[[#This Row],[Order Status]]="Completed", IF(Table2_1[[#This Row],[Delays (min)]]&gt;10,"Delayed", "On Time"), IF(Table2_1[[#This Row],[Order Status]]="In Progress", IF(Table2_1[[#This Row],[Delays (min)]]&gt;10,"Delayed","In Progress"),""))</f>
        <v>On Time</v>
      </c>
      <c r="J1405">
        <v>187</v>
      </c>
      <c r="K1405">
        <v>6</v>
      </c>
      <c r="L1405" t="s">
        <v>23</v>
      </c>
      <c r="M1405" cm="1">
        <f t="array" ref="M1405">_xlfn.IFS(
  TRIM(L1405)="positive", 3,
  TRIM(L1405)="neutral", 2,
  TRIM(L1405)="negative", 1
)</f>
        <v>3</v>
      </c>
      <c r="N1405" t="s">
        <v>31</v>
      </c>
      <c r="O1405" t="s">
        <v>1591</v>
      </c>
      <c r="P1405" t="s">
        <v>40</v>
      </c>
    </row>
    <row r="1406" spans="1:16" x14ac:dyDescent="0.3">
      <c r="A1406">
        <v>2405</v>
      </c>
      <c r="B1406" t="s">
        <v>1497</v>
      </c>
      <c r="C1406" s="1">
        <v>45175.669444444444</v>
      </c>
      <c r="D1406" t="s">
        <v>14</v>
      </c>
      <c r="E1406" t="str">
        <f t="shared" si="21"/>
        <v>Not Backlog</v>
      </c>
      <c r="F1406" t="s">
        <v>82</v>
      </c>
      <c r="G1406" t="s">
        <v>16</v>
      </c>
      <c r="H1406" t="s">
        <v>1590</v>
      </c>
      <c r="I1406" t="str">
        <f>IF(Table2_1[[#This Row],[Order Status]]="Completed", IF(Table2_1[[#This Row],[Delays (min)]]&gt;10,"Delayed", "On Time"), IF(Table2_1[[#This Row],[Order Status]]="In Progress", IF(Table2_1[[#This Row],[Delays (min)]]&gt;10,"Delayed","In Progress"),""))</f>
        <v>Delayed</v>
      </c>
      <c r="J1406">
        <v>238</v>
      </c>
      <c r="K1406">
        <v>16</v>
      </c>
      <c r="L1406" t="s">
        <v>28</v>
      </c>
      <c r="M1406" cm="1">
        <f t="array" ref="M1406">_xlfn.IFS(
  TRIM(L1406)="positive", 3,
  TRIM(L1406)="neutral", 2,
  TRIM(L1406)="negative", 1
)</f>
        <v>1</v>
      </c>
      <c r="N1406" t="s">
        <v>43</v>
      </c>
      <c r="O1406" t="s">
        <v>1591</v>
      </c>
      <c r="P1406" t="s">
        <v>40</v>
      </c>
    </row>
    <row r="1407" spans="1:16" x14ac:dyDescent="0.3">
      <c r="A1407">
        <v>2406</v>
      </c>
      <c r="B1407" t="s">
        <v>1498</v>
      </c>
      <c r="C1407" s="1">
        <v>45177.4375</v>
      </c>
      <c r="D1407" t="s">
        <v>14</v>
      </c>
      <c r="E1407" t="str">
        <f t="shared" si="21"/>
        <v>Not Backlog</v>
      </c>
      <c r="F1407" t="s">
        <v>22</v>
      </c>
      <c r="G1407" t="s">
        <v>16</v>
      </c>
      <c r="H1407" t="s">
        <v>1590</v>
      </c>
      <c r="I1407" t="str">
        <f>IF(Table2_1[[#This Row],[Order Status]]="Completed", IF(Table2_1[[#This Row],[Delays (min)]]&gt;10,"Delayed", "On Time"), IF(Table2_1[[#This Row],[Order Status]]="In Progress", IF(Table2_1[[#This Row],[Delays (min)]]&gt;10,"Delayed","In Progress"),""))</f>
        <v>On Time</v>
      </c>
      <c r="J1407">
        <v>212</v>
      </c>
      <c r="K1407">
        <v>0</v>
      </c>
      <c r="L1407" t="s">
        <v>28</v>
      </c>
      <c r="M1407" cm="1">
        <f t="array" ref="M1407">_xlfn.IFS(
  TRIM(L1407)="positive", 3,
  TRIM(L1407)="neutral", 2,
  TRIM(L1407)="negative", 1
)</f>
        <v>1</v>
      </c>
      <c r="N1407" t="s">
        <v>18</v>
      </c>
      <c r="O1407" t="s">
        <v>1591</v>
      </c>
      <c r="P1407" t="s">
        <v>40</v>
      </c>
    </row>
    <row r="1408" spans="1:16" x14ac:dyDescent="0.3">
      <c r="A1408">
        <v>2407</v>
      </c>
      <c r="B1408" t="s">
        <v>1499</v>
      </c>
      <c r="C1408" s="1">
        <v>45174.458333333336</v>
      </c>
      <c r="D1408" t="s">
        <v>14</v>
      </c>
      <c r="E1408" t="str">
        <f t="shared" si="21"/>
        <v>Not Backlog</v>
      </c>
      <c r="F1408" t="s">
        <v>15</v>
      </c>
      <c r="G1408" t="s">
        <v>16</v>
      </c>
      <c r="H1408" t="s">
        <v>1589</v>
      </c>
      <c r="I1408" t="str">
        <f>IF(Table2_1[[#This Row],[Order Status]]="Completed", IF(Table2_1[[#This Row],[Delays (min)]]&gt;10,"Delayed", "On Time"), IF(Table2_1[[#This Row],[Order Status]]="In Progress", IF(Table2_1[[#This Row],[Delays (min)]]&gt;10,"Delayed","In Progress"),""))</f>
        <v>On Time</v>
      </c>
      <c r="J1408">
        <v>177</v>
      </c>
      <c r="K1408">
        <v>3</v>
      </c>
      <c r="L1408" t="s">
        <v>28</v>
      </c>
      <c r="M1408" cm="1">
        <f t="array" ref="M1408">_xlfn.IFS(
  TRIM(L1408)="positive", 3,
  TRIM(L1408)="neutral", 2,
  TRIM(L1408)="negative", 1
)</f>
        <v>1</v>
      </c>
      <c r="N1408" t="s">
        <v>43</v>
      </c>
      <c r="O1408" t="s">
        <v>1591</v>
      </c>
      <c r="P1408" t="s">
        <v>20</v>
      </c>
    </row>
    <row r="1409" spans="1:16" x14ac:dyDescent="0.3">
      <c r="A1409">
        <v>2408</v>
      </c>
      <c r="B1409" t="s">
        <v>1500</v>
      </c>
      <c r="C1409" s="1">
        <v>45172.685416666667</v>
      </c>
      <c r="D1409" t="s">
        <v>14</v>
      </c>
      <c r="E1409" t="str">
        <f t="shared" si="21"/>
        <v>Not Backlog</v>
      </c>
      <c r="F1409" t="s">
        <v>94</v>
      </c>
      <c r="G1409" t="s">
        <v>16</v>
      </c>
      <c r="H1409" t="s">
        <v>1587</v>
      </c>
      <c r="I1409" t="str">
        <f>IF(Table2_1[[#This Row],[Order Status]]="Completed", IF(Table2_1[[#This Row],[Delays (min)]]&gt;10,"Delayed", "On Time"), IF(Table2_1[[#This Row],[Order Status]]="In Progress", IF(Table2_1[[#This Row],[Delays (min)]]&gt;10,"Delayed","In Progress"),""))</f>
        <v>Delayed</v>
      </c>
      <c r="J1409">
        <v>175</v>
      </c>
      <c r="K1409">
        <v>13</v>
      </c>
      <c r="L1409" t="s">
        <v>23</v>
      </c>
      <c r="M1409" cm="1">
        <f t="array" ref="M1409">_xlfn.IFS(
  TRIM(L1409)="positive", 3,
  TRIM(L1409)="neutral", 2,
  TRIM(L1409)="negative", 1
)</f>
        <v>3</v>
      </c>
      <c r="N1409" t="s">
        <v>31</v>
      </c>
      <c r="O1409" t="s">
        <v>19</v>
      </c>
      <c r="P1409" t="s">
        <v>35</v>
      </c>
    </row>
    <row r="1410" spans="1:16" x14ac:dyDescent="0.3">
      <c r="A1410">
        <v>2409</v>
      </c>
      <c r="B1410" t="s">
        <v>1501</v>
      </c>
      <c r="C1410" s="1">
        <v>45171.571527777778</v>
      </c>
      <c r="D1410" t="s">
        <v>37</v>
      </c>
      <c r="E1410" t="str">
        <f t="shared" ref="E1410:E1473" si="22">IF(AND(D1410="In Progress", K1410 &gt;10),"Backlog", "Not Backlog")</f>
        <v>Backlog</v>
      </c>
      <c r="F1410" t="s">
        <v>328</v>
      </c>
      <c r="G1410" t="s">
        <v>16</v>
      </c>
      <c r="H1410" t="s">
        <v>1587</v>
      </c>
      <c r="I1410" t="str">
        <f>IF(Table2_1[[#This Row],[Order Status]]="Completed", IF(Table2_1[[#This Row],[Delays (min)]]&gt;10,"Delayed", "On Time"), IF(Table2_1[[#This Row],[Order Status]]="In Progress", IF(Table2_1[[#This Row],[Delays (min)]]&gt;10,"Delayed","In Progress"),""))</f>
        <v>Delayed</v>
      </c>
      <c r="J1410">
        <v>195</v>
      </c>
      <c r="K1410">
        <v>21</v>
      </c>
      <c r="L1410" t="s">
        <v>23</v>
      </c>
      <c r="M1410" cm="1">
        <f t="array" ref="M1410">_xlfn.IFS(
  TRIM(L1410)="positive", 3,
  TRIM(L1410)="neutral", 2,
  TRIM(L1410)="negative", 1
)</f>
        <v>3</v>
      </c>
      <c r="N1410" t="s">
        <v>31</v>
      </c>
      <c r="O1410" t="s">
        <v>1591</v>
      </c>
      <c r="P1410" t="s">
        <v>20</v>
      </c>
    </row>
    <row r="1411" spans="1:16" x14ac:dyDescent="0.3">
      <c r="A1411">
        <v>2410</v>
      </c>
      <c r="B1411" t="s">
        <v>1502</v>
      </c>
      <c r="C1411" s="1">
        <v>45171.549305555556</v>
      </c>
      <c r="D1411" t="s">
        <v>37</v>
      </c>
      <c r="E1411" t="str">
        <f t="shared" si="22"/>
        <v>Backlog</v>
      </c>
      <c r="F1411" t="s">
        <v>192</v>
      </c>
      <c r="G1411" t="s">
        <v>16</v>
      </c>
      <c r="H1411" t="s">
        <v>1588</v>
      </c>
      <c r="I1411" t="str">
        <f>IF(Table2_1[[#This Row],[Order Status]]="Completed", IF(Table2_1[[#This Row],[Delays (min)]]&gt;10,"Delayed", "On Time"), IF(Table2_1[[#This Row],[Order Status]]="In Progress", IF(Table2_1[[#This Row],[Delays (min)]]&gt;10,"Delayed","In Progress"),""))</f>
        <v>Delayed</v>
      </c>
      <c r="J1411">
        <v>156</v>
      </c>
      <c r="K1411">
        <v>16</v>
      </c>
      <c r="L1411" t="s">
        <v>17</v>
      </c>
      <c r="M1411" cm="1">
        <f t="array" ref="M1411">_xlfn.IFS(
  TRIM(L1411)="positive", 3,
  TRIM(L1411)="neutral", 2,
  TRIM(L1411)="negative", 1
)</f>
        <v>2</v>
      </c>
      <c r="N1411" t="s">
        <v>39</v>
      </c>
      <c r="O1411" t="s">
        <v>48</v>
      </c>
      <c r="P1411" t="s">
        <v>20</v>
      </c>
    </row>
    <row r="1412" spans="1:16" x14ac:dyDescent="0.3">
      <c r="A1412">
        <v>2411</v>
      </c>
      <c r="B1412" t="s">
        <v>1503</v>
      </c>
      <c r="C1412" s="1">
        <v>45174.655555555553</v>
      </c>
      <c r="D1412" t="s">
        <v>37</v>
      </c>
      <c r="E1412" t="str">
        <f t="shared" si="22"/>
        <v>Not Backlog</v>
      </c>
      <c r="F1412" t="s">
        <v>88</v>
      </c>
      <c r="G1412" t="s">
        <v>16</v>
      </c>
      <c r="H1412" t="s">
        <v>1588</v>
      </c>
      <c r="I1412" t="str">
        <f>IF(Table2_1[[#This Row],[Order Status]]="Completed", IF(Table2_1[[#This Row],[Delays (min)]]&gt;10,"Delayed", "On Time"), IF(Table2_1[[#This Row],[Order Status]]="In Progress", IF(Table2_1[[#This Row],[Delays (min)]]&gt;10,"Delayed","In Progress"),""))</f>
        <v>In Progress</v>
      </c>
      <c r="J1412">
        <v>195</v>
      </c>
      <c r="K1412">
        <v>0</v>
      </c>
      <c r="L1412" t="s">
        <v>28</v>
      </c>
      <c r="M1412" cm="1">
        <f t="array" ref="M1412">_xlfn.IFS(
  TRIM(L1412)="positive", 3,
  TRIM(L1412)="neutral", 2,
  TRIM(L1412)="negative", 1
)</f>
        <v>1</v>
      </c>
      <c r="N1412" t="s">
        <v>43</v>
      </c>
      <c r="O1412" t="s">
        <v>19</v>
      </c>
      <c r="P1412" t="s">
        <v>20</v>
      </c>
    </row>
    <row r="1413" spans="1:16" x14ac:dyDescent="0.3">
      <c r="A1413">
        <v>2412</v>
      </c>
      <c r="B1413" t="s">
        <v>1504</v>
      </c>
      <c r="C1413" s="1">
        <v>45173.597222222219</v>
      </c>
      <c r="D1413" t="s">
        <v>37</v>
      </c>
      <c r="E1413" t="str">
        <f t="shared" si="22"/>
        <v>Backlog</v>
      </c>
      <c r="F1413" t="s">
        <v>110</v>
      </c>
      <c r="G1413" t="s">
        <v>27</v>
      </c>
      <c r="H1413" t="s">
        <v>1589</v>
      </c>
      <c r="I1413" t="str">
        <f>IF(Table2_1[[#This Row],[Order Status]]="Completed", IF(Table2_1[[#This Row],[Delays (min)]]&gt;10,"Delayed", "On Time"), IF(Table2_1[[#This Row],[Order Status]]="In Progress", IF(Table2_1[[#This Row],[Delays (min)]]&gt;10,"Delayed","In Progress"),""))</f>
        <v>Delayed</v>
      </c>
      <c r="J1413">
        <v>104</v>
      </c>
      <c r="K1413">
        <v>20</v>
      </c>
      <c r="L1413" t="s">
        <v>23</v>
      </c>
      <c r="M1413" cm="1">
        <f t="array" ref="M1413">_xlfn.IFS(
  TRIM(L1413)="positive", 3,
  TRIM(L1413)="neutral", 2,
  TRIM(L1413)="negative", 1
)</f>
        <v>3</v>
      </c>
      <c r="N1413" t="s">
        <v>31</v>
      </c>
      <c r="O1413" t="s">
        <v>48</v>
      </c>
      <c r="P1413" t="s">
        <v>20</v>
      </c>
    </row>
    <row r="1414" spans="1:16" x14ac:dyDescent="0.3">
      <c r="A1414">
        <v>2413</v>
      </c>
      <c r="B1414" t="s">
        <v>1505</v>
      </c>
      <c r="C1414" s="1">
        <v>45173.573611111111</v>
      </c>
      <c r="D1414" t="s">
        <v>37</v>
      </c>
      <c r="E1414" t="str">
        <f t="shared" si="22"/>
        <v>Backlog</v>
      </c>
      <c r="F1414" t="s">
        <v>436</v>
      </c>
      <c r="G1414" t="s">
        <v>27</v>
      </c>
      <c r="H1414" t="s">
        <v>1587</v>
      </c>
      <c r="I1414" t="str">
        <f>IF(Table2_1[[#This Row],[Order Status]]="Completed", IF(Table2_1[[#This Row],[Delays (min)]]&gt;10,"Delayed", "On Time"), IF(Table2_1[[#This Row],[Order Status]]="In Progress", IF(Table2_1[[#This Row],[Delays (min)]]&gt;10,"Delayed","In Progress"),""))</f>
        <v>Delayed</v>
      </c>
      <c r="J1414">
        <v>68</v>
      </c>
      <c r="K1414">
        <v>16</v>
      </c>
      <c r="L1414" t="s">
        <v>28</v>
      </c>
      <c r="M1414" cm="1">
        <f t="array" ref="M1414">_xlfn.IFS(
  TRIM(L1414)="positive", 3,
  TRIM(L1414)="neutral", 2,
  TRIM(L1414)="negative", 1
)</f>
        <v>1</v>
      </c>
      <c r="N1414" t="s">
        <v>43</v>
      </c>
      <c r="O1414" t="s">
        <v>19</v>
      </c>
      <c r="P1414" t="s">
        <v>20</v>
      </c>
    </row>
    <row r="1415" spans="1:16" x14ac:dyDescent="0.3">
      <c r="A1415">
        <v>2414</v>
      </c>
      <c r="B1415" t="s">
        <v>1506</v>
      </c>
      <c r="C1415" s="1">
        <v>45170.660416666666</v>
      </c>
      <c r="D1415" t="s">
        <v>14</v>
      </c>
      <c r="E1415" t="str">
        <f t="shared" si="22"/>
        <v>Not Backlog</v>
      </c>
      <c r="F1415" t="s">
        <v>235</v>
      </c>
      <c r="G1415" t="s">
        <v>16</v>
      </c>
      <c r="H1415" t="s">
        <v>1586</v>
      </c>
      <c r="I1415" t="str">
        <f>IF(Table2_1[[#This Row],[Order Status]]="Completed", IF(Table2_1[[#This Row],[Delays (min)]]&gt;10,"Delayed", "On Time"), IF(Table2_1[[#This Row],[Order Status]]="In Progress", IF(Table2_1[[#This Row],[Delays (min)]]&gt;10,"Delayed","In Progress"),""))</f>
        <v>Delayed</v>
      </c>
      <c r="J1415">
        <v>126</v>
      </c>
      <c r="K1415">
        <v>12</v>
      </c>
      <c r="L1415" t="s">
        <v>23</v>
      </c>
      <c r="M1415" cm="1">
        <f t="array" ref="M1415">_xlfn.IFS(
  TRIM(L1415)="positive", 3,
  TRIM(L1415)="neutral", 2,
  TRIM(L1415)="negative", 1
)</f>
        <v>3</v>
      </c>
      <c r="N1415" t="s">
        <v>39</v>
      </c>
      <c r="O1415" t="s">
        <v>1591</v>
      </c>
      <c r="P1415" t="s">
        <v>20</v>
      </c>
    </row>
    <row r="1416" spans="1:16" x14ac:dyDescent="0.3">
      <c r="A1416">
        <v>2415</v>
      </c>
      <c r="B1416" t="s">
        <v>1507</v>
      </c>
      <c r="C1416" s="1">
        <v>45171.397222222222</v>
      </c>
      <c r="D1416" t="s">
        <v>37</v>
      </c>
      <c r="E1416" t="str">
        <f t="shared" si="22"/>
        <v>Backlog</v>
      </c>
      <c r="F1416" t="s">
        <v>104</v>
      </c>
      <c r="G1416" t="s">
        <v>16</v>
      </c>
      <c r="H1416" t="s">
        <v>1587</v>
      </c>
      <c r="I1416" t="str">
        <f>IF(Table2_1[[#This Row],[Order Status]]="Completed", IF(Table2_1[[#This Row],[Delays (min)]]&gt;10,"Delayed", "On Time"), IF(Table2_1[[#This Row],[Order Status]]="In Progress", IF(Table2_1[[#This Row],[Delays (min)]]&gt;10,"Delayed","In Progress"),""))</f>
        <v>Delayed</v>
      </c>
      <c r="J1416">
        <v>198</v>
      </c>
      <c r="K1416">
        <v>20</v>
      </c>
      <c r="L1416" t="s">
        <v>17</v>
      </c>
      <c r="M1416" cm="1">
        <f t="array" ref="M1416">_xlfn.IFS(
  TRIM(L1416)="positive", 3,
  TRIM(L1416)="neutral", 2,
  TRIM(L1416)="negative", 1
)</f>
        <v>2</v>
      </c>
      <c r="N1416" t="s">
        <v>31</v>
      </c>
      <c r="O1416" t="s">
        <v>19</v>
      </c>
      <c r="P1416" t="s">
        <v>35</v>
      </c>
    </row>
    <row r="1417" spans="1:16" x14ac:dyDescent="0.3">
      <c r="A1417">
        <v>2416</v>
      </c>
      <c r="B1417" t="s">
        <v>1508</v>
      </c>
      <c r="C1417" s="1">
        <v>45177.560416666667</v>
      </c>
      <c r="D1417" t="s">
        <v>14</v>
      </c>
      <c r="E1417" t="str">
        <f t="shared" si="22"/>
        <v>Not Backlog</v>
      </c>
      <c r="F1417" t="s">
        <v>153</v>
      </c>
      <c r="G1417" t="s">
        <v>16</v>
      </c>
      <c r="H1417" t="s">
        <v>1588</v>
      </c>
      <c r="I1417" t="str">
        <f>IF(Table2_1[[#This Row],[Order Status]]="Completed", IF(Table2_1[[#This Row],[Delays (min)]]&gt;10,"Delayed", "On Time"), IF(Table2_1[[#This Row],[Order Status]]="In Progress", IF(Table2_1[[#This Row],[Delays (min)]]&gt;10,"Delayed","In Progress"),""))</f>
        <v>Delayed</v>
      </c>
      <c r="J1417">
        <v>150</v>
      </c>
      <c r="K1417">
        <v>14</v>
      </c>
      <c r="L1417" t="s">
        <v>28</v>
      </c>
      <c r="M1417" cm="1">
        <f t="array" ref="M1417">_xlfn.IFS(
  TRIM(L1417)="positive", 3,
  TRIM(L1417)="neutral", 2,
  TRIM(L1417)="negative", 1
)</f>
        <v>1</v>
      </c>
      <c r="N1417" t="s">
        <v>39</v>
      </c>
      <c r="O1417" t="s">
        <v>48</v>
      </c>
      <c r="P1417" t="s">
        <v>20</v>
      </c>
    </row>
    <row r="1418" spans="1:16" x14ac:dyDescent="0.3">
      <c r="A1418">
        <v>2417</v>
      </c>
      <c r="B1418" t="s">
        <v>1509</v>
      </c>
      <c r="C1418" s="1">
        <v>45174.470833333333</v>
      </c>
      <c r="D1418" t="s">
        <v>14</v>
      </c>
      <c r="E1418" t="str">
        <f t="shared" si="22"/>
        <v>Not Backlog</v>
      </c>
      <c r="F1418" t="s">
        <v>45</v>
      </c>
      <c r="G1418" t="s">
        <v>27</v>
      </c>
      <c r="H1418" t="s">
        <v>1587</v>
      </c>
      <c r="I1418" t="str">
        <f>IF(Table2_1[[#This Row],[Order Status]]="Completed", IF(Table2_1[[#This Row],[Delays (min)]]&gt;10,"Delayed", "On Time"), IF(Table2_1[[#This Row],[Order Status]]="In Progress", IF(Table2_1[[#This Row],[Delays (min)]]&gt;10,"Delayed","In Progress"),""))</f>
        <v>On Time</v>
      </c>
      <c r="J1418">
        <v>230</v>
      </c>
      <c r="K1418">
        <v>9</v>
      </c>
      <c r="L1418" t="s">
        <v>23</v>
      </c>
      <c r="M1418" cm="1">
        <f t="array" ref="M1418">_xlfn.IFS(
  TRIM(L1418)="positive", 3,
  TRIM(L1418)="neutral", 2,
  TRIM(L1418)="negative", 1
)</f>
        <v>3</v>
      </c>
      <c r="N1418" t="s">
        <v>24</v>
      </c>
      <c r="O1418" t="s">
        <v>19</v>
      </c>
      <c r="P1418" t="s">
        <v>20</v>
      </c>
    </row>
    <row r="1419" spans="1:16" x14ac:dyDescent="0.3">
      <c r="A1419">
        <v>2418</v>
      </c>
      <c r="B1419" t="s">
        <v>906</v>
      </c>
      <c r="C1419" s="1">
        <v>45171.604861111111</v>
      </c>
      <c r="D1419" t="s">
        <v>37</v>
      </c>
      <c r="E1419" t="str">
        <f t="shared" si="22"/>
        <v>Backlog</v>
      </c>
      <c r="F1419" t="s">
        <v>350</v>
      </c>
      <c r="G1419" t="s">
        <v>16</v>
      </c>
      <c r="H1419" t="s">
        <v>1586</v>
      </c>
      <c r="I1419" t="str">
        <f>IF(Table2_1[[#This Row],[Order Status]]="Completed", IF(Table2_1[[#This Row],[Delays (min)]]&gt;10,"Delayed", "On Time"), IF(Table2_1[[#This Row],[Order Status]]="In Progress", IF(Table2_1[[#This Row],[Delays (min)]]&gt;10,"Delayed","In Progress"),""))</f>
        <v>Delayed</v>
      </c>
      <c r="J1419">
        <v>115</v>
      </c>
      <c r="K1419">
        <v>12</v>
      </c>
      <c r="L1419" t="s">
        <v>17</v>
      </c>
      <c r="M1419" cm="1">
        <f t="array" ref="M1419">_xlfn.IFS(
  TRIM(L1419)="positive", 3,
  TRIM(L1419)="neutral", 2,
  TRIM(L1419)="negative", 1
)</f>
        <v>2</v>
      </c>
      <c r="N1419" t="s">
        <v>24</v>
      </c>
      <c r="O1419" t="s">
        <v>19</v>
      </c>
      <c r="P1419" t="s">
        <v>20</v>
      </c>
    </row>
    <row r="1420" spans="1:16" x14ac:dyDescent="0.3">
      <c r="A1420">
        <v>2419</v>
      </c>
      <c r="B1420" t="s">
        <v>1111</v>
      </c>
      <c r="C1420" s="1">
        <v>45176.644444444442</v>
      </c>
      <c r="D1420" t="s">
        <v>14</v>
      </c>
      <c r="E1420" t="str">
        <f t="shared" si="22"/>
        <v>Not Backlog</v>
      </c>
      <c r="F1420" t="s">
        <v>98</v>
      </c>
      <c r="G1420" t="s">
        <v>34</v>
      </c>
      <c r="H1420" t="s">
        <v>1589</v>
      </c>
      <c r="I1420" t="str">
        <f>IF(Table2_1[[#This Row],[Order Status]]="Completed", IF(Table2_1[[#This Row],[Delays (min)]]&gt;10,"Delayed", "On Time"), IF(Table2_1[[#This Row],[Order Status]]="In Progress", IF(Table2_1[[#This Row],[Delays (min)]]&gt;10,"Delayed","In Progress"),""))</f>
        <v>On Time</v>
      </c>
      <c r="J1420">
        <v>108</v>
      </c>
      <c r="K1420">
        <v>9</v>
      </c>
      <c r="L1420" t="s">
        <v>17</v>
      </c>
      <c r="M1420" cm="1">
        <f t="array" ref="M1420">_xlfn.IFS(
  TRIM(L1420)="positive", 3,
  TRIM(L1420)="neutral", 2,
  TRIM(L1420)="negative", 1
)</f>
        <v>2</v>
      </c>
      <c r="N1420" t="s">
        <v>43</v>
      </c>
      <c r="O1420" t="s">
        <v>48</v>
      </c>
      <c r="P1420" t="s">
        <v>20</v>
      </c>
    </row>
    <row r="1421" spans="1:16" x14ac:dyDescent="0.3">
      <c r="A1421">
        <v>2420</v>
      </c>
      <c r="B1421" t="s">
        <v>1510</v>
      </c>
      <c r="C1421" s="1">
        <v>45176.442361111112</v>
      </c>
      <c r="D1421" t="s">
        <v>37</v>
      </c>
      <c r="E1421" t="str">
        <f t="shared" si="22"/>
        <v>Not Backlog</v>
      </c>
      <c r="F1421" t="s">
        <v>226</v>
      </c>
      <c r="G1421" t="s">
        <v>27</v>
      </c>
      <c r="H1421" t="s">
        <v>1587</v>
      </c>
      <c r="I1421" t="str">
        <f>IF(Table2_1[[#This Row],[Order Status]]="Completed", IF(Table2_1[[#This Row],[Delays (min)]]&gt;10,"Delayed", "On Time"), IF(Table2_1[[#This Row],[Order Status]]="In Progress", IF(Table2_1[[#This Row],[Delays (min)]]&gt;10,"Delayed","In Progress"),""))</f>
        <v>In Progress</v>
      </c>
      <c r="J1421">
        <v>65</v>
      </c>
      <c r="K1421">
        <v>7</v>
      </c>
      <c r="L1421" t="s">
        <v>28</v>
      </c>
      <c r="M1421" cm="1">
        <f t="array" ref="M1421">_xlfn.IFS(
  TRIM(L1421)="positive", 3,
  TRIM(L1421)="neutral", 2,
  TRIM(L1421)="negative", 1
)</f>
        <v>1</v>
      </c>
      <c r="N1421" t="s">
        <v>24</v>
      </c>
      <c r="O1421" t="s">
        <v>19</v>
      </c>
      <c r="P1421" t="s">
        <v>20</v>
      </c>
    </row>
    <row r="1422" spans="1:16" x14ac:dyDescent="0.3">
      <c r="A1422">
        <v>2421</v>
      </c>
      <c r="B1422" t="s">
        <v>1511</v>
      </c>
      <c r="C1422" s="1">
        <v>45173.388194444444</v>
      </c>
      <c r="D1422" t="s">
        <v>37</v>
      </c>
      <c r="E1422" t="str">
        <f t="shared" si="22"/>
        <v>Backlog</v>
      </c>
      <c r="F1422" t="s">
        <v>153</v>
      </c>
      <c r="G1422" t="s">
        <v>34</v>
      </c>
      <c r="H1422" t="s">
        <v>1588</v>
      </c>
      <c r="I1422" t="str">
        <f>IF(Table2_1[[#This Row],[Order Status]]="Completed", IF(Table2_1[[#This Row],[Delays (min)]]&gt;10,"Delayed", "On Time"), IF(Table2_1[[#This Row],[Order Status]]="In Progress", IF(Table2_1[[#This Row],[Delays (min)]]&gt;10,"Delayed","In Progress"),""))</f>
        <v>Delayed</v>
      </c>
      <c r="J1422">
        <v>115</v>
      </c>
      <c r="K1422">
        <v>17</v>
      </c>
      <c r="L1422" t="s">
        <v>23</v>
      </c>
      <c r="M1422" cm="1">
        <f t="array" ref="M1422">_xlfn.IFS(
  TRIM(L1422)="positive", 3,
  TRIM(L1422)="neutral", 2,
  TRIM(L1422)="negative", 1
)</f>
        <v>3</v>
      </c>
      <c r="N1422" t="s">
        <v>31</v>
      </c>
      <c r="O1422" t="s">
        <v>48</v>
      </c>
      <c r="P1422" t="s">
        <v>40</v>
      </c>
    </row>
    <row r="1423" spans="1:16" x14ac:dyDescent="0.3">
      <c r="A1423">
        <v>2422</v>
      </c>
      <c r="B1423" t="s">
        <v>1512</v>
      </c>
      <c r="C1423" s="1">
        <v>45176.494444444441</v>
      </c>
      <c r="D1423" t="s">
        <v>14</v>
      </c>
      <c r="E1423" t="str">
        <f t="shared" si="22"/>
        <v>Not Backlog</v>
      </c>
      <c r="F1423" t="s">
        <v>157</v>
      </c>
      <c r="G1423" t="s">
        <v>34</v>
      </c>
      <c r="H1423" t="s">
        <v>1590</v>
      </c>
      <c r="I1423" t="str">
        <f>IF(Table2_1[[#This Row],[Order Status]]="Completed", IF(Table2_1[[#This Row],[Delays (min)]]&gt;10,"Delayed", "On Time"), IF(Table2_1[[#This Row],[Order Status]]="In Progress", IF(Table2_1[[#This Row],[Delays (min)]]&gt;10,"Delayed","In Progress"),""))</f>
        <v>On Time</v>
      </c>
      <c r="J1423">
        <v>97</v>
      </c>
      <c r="K1423">
        <v>0</v>
      </c>
      <c r="L1423" t="s">
        <v>17</v>
      </c>
      <c r="M1423" cm="1">
        <f t="array" ref="M1423">_xlfn.IFS(
  TRIM(L1423)="positive", 3,
  TRIM(L1423)="neutral", 2,
  TRIM(L1423)="negative", 1
)</f>
        <v>2</v>
      </c>
      <c r="N1423" t="s">
        <v>18</v>
      </c>
      <c r="O1423" t="s">
        <v>48</v>
      </c>
      <c r="P1423" t="s">
        <v>40</v>
      </c>
    </row>
    <row r="1424" spans="1:16" x14ac:dyDescent="0.3">
      <c r="A1424">
        <v>2423</v>
      </c>
      <c r="B1424" t="s">
        <v>1513</v>
      </c>
      <c r="C1424" s="1">
        <v>45174.442361111112</v>
      </c>
      <c r="D1424" t="s">
        <v>14</v>
      </c>
      <c r="E1424" t="str">
        <f t="shared" si="22"/>
        <v>Not Backlog</v>
      </c>
      <c r="F1424" t="s">
        <v>350</v>
      </c>
      <c r="G1424" t="s">
        <v>27</v>
      </c>
      <c r="H1424" t="s">
        <v>1590</v>
      </c>
      <c r="I1424" t="str">
        <f>IF(Table2_1[[#This Row],[Order Status]]="Completed", IF(Table2_1[[#This Row],[Delays (min)]]&gt;10,"Delayed", "On Time"), IF(Table2_1[[#This Row],[Order Status]]="In Progress", IF(Table2_1[[#This Row],[Delays (min)]]&gt;10,"Delayed","In Progress"),""))</f>
        <v>Delayed</v>
      </c>
      <c r="J1424">
        <v>80</v>
      </c>
      <c r="K1424">
        <v>22</v>
      </c>
      <c r="L1424" t="s">
        <v>23</v>
      </c>
      <c r="M1424" cm="1">
        <f t="array" ref="M1424">_xlfn.IFS(
  TRIM(L1424)="positive", 3,
  TRIM(L1424)="neutral", 2,
  TRIM(L1424)="negative", 1
)</f>
        <v>3</v>
      </c>
      <c r="N1424" t="s">
        <v>31</v>
      </c>
      <c r="O1424" t="s">
        <v>1591</v>
      </c>
      <c r="P1424" t="s">
        <v>35</v>
      </c>
    </row>
    <row r="1425" spans="1:16" x14ac:dyDescent="0.3">
      <c r="A1425">
        <v>2424</v>
      </c>
      <c r="B1425" t="s">
        <v>1514</v>
      </c>
      <c r="C1425" s="1">
        <v>45176.611111111109</v>
      </c>
      <c r="D1425" t="s">
        <v>14</v>
      </c>
      <c r="E1425" t="str">
        <f t="shared" si="22"/>
        <v>Not Backlog</v>
      </c>
      <c r="F1425" t="s">
        <v>115</v>
      </c>
      <c r="G1425" t="s">
        <v>34</v>
      </c>
      <c r="H1425" t="s">
        <v>1586</v>
      </c>
      <c r="I1425" t="str">
        <f>IF(Table2_1[[#This Row],[Order Status]]="Completed", IF(Table2_1[[#This Row],[Delays (min)]]&gt;10,"Delayed", "On Time"), IF(Table2_1[[#This Row],[Order Status]]="In Progress", IF(Table2_1[[#This Row],[Delays (min)]]&gt;10,"Delayed","In Progress"),""))</f>
        <v>Delayed</v>
      </c>
      <c r="J1425">
        <v>231</v>
      </c>
      <c r="K1425">
        <v>24</v>
      </c>
      <c r="L1425" t="s">
        <v>17</v>
      </c>
      <c r="M1425" cm="1">
        <f t="array" ref="M1425">_xlfn.IFS(
  TRIM(L1425)="positive", 3,
  TRIM(L1425)="neutral", 2,
  TRIM(L1425)="negative", 1
)</f>
        <v>2</v>
      </c>
      <c r="N1425" t="s">
        <v>18</v>
      </c>
      <c r="O1425" t="s">
        <v>48</v>
      </c>
      <c r="P1425" t="s">
        <v>35</v>
      </c>
    </row>
    <row r="1426" spans="1:16" x14ac:dyDescent="0.3">
      <c r="A1426">
        <v>2425</v>
      </c>
      <c r="B1426" t="s">
        <v>1515</v>
      </c>
      <c r="C1426" s="1">
        <v>45175.539583333331</v>
      </c>
      <c r="D1426" t="s">
        <v>37</v>
      </c>
      <c r="E1426" t="str">
        <f t="shared" si="22"/>
        <v>Backlog</v>
      </c>
      <c r="F1426" t="s">
        <v>240</v>
      </c>
      <c r="G1426" t="s">
        <v>27</v>
      </c>
      <c r="H1426" t="s">
        <v>1586</v>
      </c>
      <c r="I1426" t="str">
        <f>IF(Table2_1[[#This Row],[Order Status]]="Completed", IF(Table2_1[[#This Row],[Delays (min)]]&gt;10,"Delayed", "On Time"), IF(Table2_1[[#This Row],[Order Status]]="In Progress", IF(Table2_1[[#This Row],[Delays (min)]]&gt;10,"Delayed","In Progress"),""))</f>
        <v>Delayed</v>
      </c>
      <c r="J1426">
        <v>99</v>
      </c>
      <c r="K1426">
        <v>17</v>
      </c>
      <c r="L1426" t="s">
        <v>17</v>
      </c>
      <c r="M1426" cm="1">
        <f t="array" ref="M1426">_xlfn.IFS(
  TRIM(L1426)="positive", 3,
  TRIM(L1426)="neutral", 2,
  TRIM(L1426)="negative", 1
)</f>
        <v>2</v>
      </c>
      <c r="N1426" t="s">
        <v>39</v>
      </c>
      <c r="O1426" t="s">
        <v>48</v>
      </c>
      <c r="P1426" t="s">
        <v>35</v>
      </c>
    </row>
    <row r="1427" spans="1:16" x14ac:dyDescent="0.3">
      <c r="A1427">
        <v>2426</v>
      </c>
      <c r="B1427" t="s">
        <v>1516</v>
      </c>
      <c r="C1427" s="1">
        <v>45170.36041666667</v>
      </c>
      <c r="D1427" t="s">
        <v>37</v>
      </c>
      <c r="E1427" t="str">
        <f t="shared" si="22"/>
        <v>Backlog</v>
      </c>
      <c r="F1427" t="s">
        <v>328</v>
      </c>
      <c r="G1427" t="s">
        <v>16</v>
      </c>
      <c r="H1427" t="s">
        <v>1589</v>
      </c>
      <c r="I1427" t="str">
        <f>IF(Table2_1[[#This Row],[Order Status]]="Completed", IF(Table2_1[[#This Row],[Delays (min)]]&gt;10,"Delayed", "On Time"), IF(Table2_1[[#This Row],[Order Status]]="In Progress", IF(Table2_1[[#This Row],[Delays (min)]]&gt;10,"Delayed","In Progress"),""))</f>
        <v>Delayed</v>
      </c>
      <c r="J1427">
        <v>194</v>
      </c>
      <c r="K1427">
        <v>23</v>
      </c>
      <c r="L1427" t="s">
        <v>23</v>
      </c>
      <c r="M1427" cm="1">
        <f t="array" ref="M1427">_xlfn.IFS(
  TRIM(L1427)="positive", 3,
  TRIM(L1427)="neutral", 2,
  TRIM(L1427)="negative", 1
)</f>
        <v>3</v>
      </c>
      <c r="N1427" t="s">
        <v>31</v>
      </c>
      <c r="O1427" t="s">
        <v>48</v>
      </c>
      <c r="P1427" t="s">
        <v>40</v>
      </c>
    </row>
    <row r="1428" spans="1:16" x14ac:dyDescent="0.3">
      <c r="A1428">
        <v>2427</v>
      </c>
      <c r="B1428" t="s">
        <v>1517</v>
      </c>
      <c r="C1428" s="1">
        <v>45170.338194444441</v>
      </c>
      <c r="D1428" t="s">
        <v>14</v>
      </c>
      <c r="E1428" t="str">
        <f t="shared" si="22"/>
        <v>Not Backlog</v>
      </c>
      <c r="F1428" t="s">
        <v>125</v>
      </c>
      <c r="G1428" t="s">
        <v>16</v>
      </c>
      <c r="H1428" t="s">
        <v>1587</v>
      </c>
      <c r="I1428" t="str">
        <f>IF(Table2_1[[#This Row],[Order Status]]="Completed", IF(Table2_1[[#This Row],[Delays (min)]]&gt;10,"Delayed", "On Time"), IF(Table2_1[[#This Row],[Order Status]]="In Progress", IF(Table2_1[[#This Row],[Delays (min)]]&gt;10,"Delayed","In Progress"),""))</f>
        <v>Delayed</v>
      </c>
      <c r="J1428">
        <v>166</v>
      </c>
      <c r="K1428">
        <v>26</v>
      </c>
      <c r="L1428" t="s">
        <v>17</v>
      </c>
      <c r="M1428" cm="1">
        <f t="array" ref="M1428">_xlfn.IFS(
  TRIM(L1428)="positive", 3,
  TRIM(L1428)="neutral", 2,
  TRIM(L1428)="negative", 1
)</f>
        <v>2</v>
      </c>
      <c r="N1428" t="s">
        <v>31</v>
      </c>
      <c r="O1428" t="s">
        <v>19</v>
      </c>
      <c r="P1428" t="s">
        <v>35</v>
      </c>
    </row>
    <row r="1429" spans="1:16" x14ac:dyDescent="0.3">
      <c r="A1429">
        <v>2428</v>
      </c>
      <c r="B1429" t="s">
        <v>1518</v>
      </c>
      <c r="C1429" s="1">
        <v>45175.693055555559</v>
      </c>
      <c r="D1429" t="s">
        <v>37</v>
      </c>
      <c r="E1429" t="str">
        <f t="shared" si="22"/>
        <v>Backlog</v>
      </c>
      <c r="F1429" t="s">
        <v>280</v>
      </c>
      <c r="G1429" t="s">
        <v>34</v>
      </c>
      <c r="H1429" t="s">
        <v>1589</v>
      </c>
      <c r="I1429" t="str">
        <f>IF(Table2_1[[#This Row],[Order Status]]="Completed", IF(Table2_1[[#This Row],[Delays (min)]]&gt;10,"Delayed", "On Time"), IF(Table2_1[[#This Row],[Order Status]]="In Progress", IF(Table2_1[[#This Row],[Delays (min)]]&gt;10,"Delayed","In Progress"),""))</f>
        <v>Delayed</v>
      </c>
      <c r="J1429">
        <v>109</v>
      </c>
      <c r="K1429">
        <v>27</v>
      </c>
      <c r="L1429" t="s">
        <v>17</v>
      </c>
      <c r="M1429" cm="1">
        <f t="array" ref="M1429">_xlfn.IFS(
  TRIM(L1429)="positive", 3,
  TRIM(L1429)="neutral", 2,
  TRIM(L1429)="negative", 1
)</f>
        <v>2</v>
      </c>
      <c r="N1429" t="s">
        <v>18</v>
      </c>
      <c r="O1429" t="s">
        <v>1591</v>
      </c>
      <c r="P1429" t="s">
        <v>40</v>
      </c>
    </row>
    <row r="1430" spans="1:16" x14ac:dyDescent="0.3">
      <c r="A1430">
        <v>2429</v>
      </c>
      <c r="B1430" t="s">
        <v>1519</v>
      </c>
      <c r="C1430" s="1">
        <v>45170.634722222225</v>
      </c>
      <c r="D1430" t="s">
        <v>37</v>
      </c>
      <c r="E1430" t="str">
        <f t="shared" si="22"/>
        <v>Backlog</v>
      </c>
      <c r="F1430" t="s">
        <v>123</v>
      </c>
      <c r="G1430" t="s">
        <v>34</v>
      </c>
      <c r="H1430" t="s">
        <v>1589</v>
      </c>
      <c r="I1430" t="str">
        <f>IF(Table2_1[[#This Row],[Order Status]]="Completed", IF(Table2_1[[#This Row],[Delays (min)]]&gt;10,"Delayed", "On Time"), IF(Table2_1[[#This Row],[Order Status]]="In Progress", IF(Table2_1[[#This Row],[Delays (min)]]&gt;10,"Delayed","In Progress"),""))</f>
        <v>Delayed</v>
      </c>
      <c r="J1430">
        <v>63</v>
      </c>
      <c r="K1430">
        <v>17</v>
      </c>
      <c r="L1430" t="s">
        <v>17</v>
      </c>
      <c r="M1430" cm="1">
        <f t="array" ref="M1430">_xlfn.IFS(
  TRIM(L1430)="positive", 3,
  TRIM(L1430)="neutral", 2,
  TRIM(L1430)="negative", 1
)</f>
        <v>2</v>
      </c>
      <c r="N1430" t="s">
        <v>39</v>
      </c>
      <c r="O1430" t="s">
        <v>1591</v>
      </c>
      <c r="P1430" t="s">
        <v>20</v>
      </c>
    </row>
    <row r="1431" spans="1:16" x14ac:dyDescent="0.3">
      <c r="A1431">
        <v>2430</v>
      </c>
      <c r="B1431" t="s">
        <v>1520</v>
      </c>
      <c r="C1431" s="1">
        <v>45173.706250000003</v>
      </c>
      <c r="D1431" t="s">
        <v>37</v>
      </c>
      <c r="E1431" t="str">
        <f t="shared" si="22"/>
        <v>Backlog</v>
      </c>
      <c r="F1431" t="s">
        <v>161</v>
      </c>
      <c r="G1431" t="s">
        <v>34</v>
      </c>
      <c r="H1431" t="s">
        <v>1588</v>
      </c>
      <c r="I1431" t="str">
        <f>IF(Table2_1[[#This Row],[Order Status]]="Completed", IF(Table2_1[[#This Row],[Delays (min)]]&gt;10,"Delayed", "On Time"), IF(Table2_1[[#This Row],[Order Status]]="In Progress", IF(Table2_1[[#This Row],[Delays (min)]]&gt;10,"Delayed","In Progress"),""))</f>
        <v>Delayed</v>
      </c>
      <c r="J1431">
        <v>149</v>
      </c>
      <c r="K1431">
        <v>28</v>
      </c>
      <c r="L1431" t="s">
        <v>17</v>
      </c>
      <c r="M1431" cm="1">
        <f t="array" ref="M1431">_xlfn.IFS(
  TRIM(L1431)="positive", 3,
  TRIM(L1431)="neutral", 2,
  TRIM(L1431)="negative", 1
)</f>
        <v>2</v>
      </c>
      <c r="N1431" t="s">
        <v>43</v>
      </c>
      <c r="O1431" t="s">
        <v>1591</v>
      </c>
      <c r="P1431" t="s">
        <v>40</v>
      </c>
    </row>
    <row r="1432" spans="1:16" x14ac:dyDescent="0.3">
      <c r="A1432">
        <v>2431</v>
      </c>
      <c r="B1432" t="s">
        <v>1521</v>
      </c>
      <c r="C1432" s="1">
        <v>45171.548611111109</v>
      </c>
      <c r="D1432" t="s">
        <v>37</v>
      </c>
      <c r="E1432" t="str">
        <f t="shared" si="22"/>
        <v>Not Backlog</v>
      </c>
      <c r="F1432" t="s">
        <v>244</v>
      </c>
      <c r="G1432" t="s">
        <v>16</v>
      </c>
      <c r="H1432" t="s">
        <v>1590</v>
      </c>
      <c r="I1432" t="str">
        <f>IF(Table2_1[[#This Row],[Order Status]]="Completed", IF(Table2_1[[#This Row],[Delays (min)]]&gt;10,"Delayed", "On Time"), IF(Table2_1[[#This Row],[Order Status]]="In Progress", IF(Table2_1[[#This Row],[Delays (min)]]&gt;10,"Delayed","In Progress"),""))</f>
        <v>In Progress</v>
      </c>
      <c r="J1432">
        <v>137</v>
      </c>
      <c r="K1432">
        <v>8</v>
      </c>
      <c r="L1432" t="s">
        <v>28</v>
      </c>
      <c r="M1432" cm="1">
        <f t="array" ref="M1432">_xlfn.IFS(
  TRIM(L1432)="positive", 3,
  TRIM(L1432)="neutral", 2,
  TRIM(L1432)="negative", 1
)</f>
        <v>1</v>
      </c>
      <c r="N1432" t="s">
        <v>43</v>
      </c>
      <c r="O1432" t="s">
        <v>19</v>
      </c>
      <c r="P1432" t="s">
        <v>40</v>
      </c>
    </row>
    <row r="1433" spans="1:16" x14ac:dyDescent="0.3">
      <c r="A1433">
        <v>2432</v>
      </c>
      <c r="B1433" t="s">
        <v>1522</v>
      </c>
      <c r="C1433" s="1">
        <v>45176.398611111108</v>
      </c>
      <c r="D1433" t="s">
        <v>14</v>
      </c>
      <c r="E1433" t="str">
        <f t="shared" si="22"/>
        <v>Not Backlog</v>
      </c>
      <c r="F1433" t="s">
        <v>157</v>
      </c>
      <c r="G1433" t="s">
        <v>27</v>
      </c>
      <c r="H1433" t="s">
        <v>1589</v>
      </c>
      <c r="I1433" t="str">
        <f>IF(Table2_1[[#This Row],[Order Status]]="Completed", IF(Table2_1[[#This Row],[Delays (min)]]&gt;10,"Delayed", "On Time"), IF(Table2_1[[#This Row],[Order Status]]="In Progress", IF(Table2_1[[#This Row],[Delays (min)]]&gt;10,"Delayed","In Progress"),""))</f>
        <v>On Time</v>
      </c>
      <c r="J1433">
        <v>151</v>
      </c>
      <c r="K1433">
        <v>3</v>
      </c>
      <c r="L1433" t="s">
        <v>17</v>
      </c>
      <c r="M1433" cm="1">
        <f t="array" ref="M1433">_xlfn.IFS(
  TRIM(L1433)="positive", 3,
  TRIM(L1433)="neutral", 2,
  TRIM(L1433)="negative", 1
)</f>
        <v>2</v>
      </c>
      <c r="N1433" t="s">
        <v>31</v>
      </c>
      <c r="O1433" t="s">
        <v>1591</v>
      </c>
      <c r="P1433" t="s">
        <v>35</v>
      </c>
    </row>
    <row r="1434" spans="1:16" x14ac:dyDescent="0.3">
      <c r="A1434">
        <v>2433</v>
      </c>
      <c r="B1434" t="s">
        <v>1523</v>
      </c>
      <c r="C1434" s="1">
        <v>45174.679166666669</v>
      </c>
      <c r="D1434" t="s">
        <v>14</v>
      </c>
      <c r="E1434" t="str">
        <f t="shared" si="22"/>
        <v>Not Backlog</v>
      </c>
      <c r="F1434" t="s">
        <v>151</v>
      </c>
      <c r="G1434" t="s">
        <v>34</v>
      </c>
      <c r="H1434" t="s">
        <v>1587</v>
      </c>
      <c r="I1434" t="str">
        <f>IF(Table2_1[[#This Row],[Order Status]]="Completed", IF(Table2_1[[#This Row],[Delays (min)]]&gt;10,"Delayed", "On Time"), IF(Table2_1[[#This Row],[Order Status]]="In Progress", IF(Table2_1[[#This Row],[Delays (min)]]&gt;10,"Delayed","In Progress"),""))</f>
        <v>Delayed</v>
      </c>
      <c r="J1434">
        <v>195</v>
      </c>
      <c r="K1434">
        <v>25</v>
      </c>
      <c r="L1434" t="s">
        <v>23</v>
      </c>
      <c r="M1434" cm="1">
        <f t="array" ref="M1434">_xlfn.IFS(
  TRIM(L1434)="positive", 3,
  TRIM(L1434)="neutral", 2,
  TRIM(L1434)="negative", 1
)</f>
        <v>3</v>
      </c>
      <c r="N1434" t="s">
        <v>24</v>
      </c>
      <c r="O1434" t="s">
        <v>1591</v>
      </c>
      <c r="P1434" t="s">
        <v>35</v>
      </c>
    </row>
    <row r="1435" spans="1:16" x14ac:dyDescent="0.3">
      <c r="A1435">
        <v>2434</v>
      </c>
      <c r="B1435" t="s">
        <v>1524</v>
      </c>
      <c r="C1435" s="1">
        <v>45174.445138888892</v>
      </c>
      <c r="D1435" t="s">
        <v>14</v>
      </c>
      <c r="E1435" t="str">
        <f t="shared" si="22"/>
        <v>Not Backlog</v>
      </c>
      <c r="F1435" t="s">
        <v>164</v>
      </c>
      <c r="G1435" t="s">
        <v>16</v>
      </c>
      <c r="H1435" t="s">
        <v>1586</v>
      </c>
      <c r="I1435" t="str">
        <f>IF(Table2_1[[#This Row],[Order Status]]="Completed", IF(Table2_1[[#This Row],[Delays (min)]]&gt;10,"Delayed", "On Time"), IF(Table2_1[[#This Row],[Order Status]]="In Progress", IF(Table2_1[[#This Row],[Delays (min)]]&gt;10,"Delayed","In Progress"),""))</f>
        <v>Delayed</v>
      </c>
      <c r="J1435">
        <v>171</v>
      </c>
      <c r="K1435">
        <v>12</v>
      </c>
      <c r="L1435" t="s">
        <v>28</v>
      </c>
      <c r="M1435" cm="1">
        <f t="array" ref="M1435">_xlfn.IFS(
  TRIM(L1435)="positive", 3,
  TRIM(L1435)="neutral", 2,
  TRIM(L1435)="negative", 1
)</f>
        <v>1</v>
      </c>
      <c r="N1435" t="s">
        <v>39</v>
      </c>
      <c r="O1435" t="s">
        <v>1591</v>
      </c>
      <c r="P1435" t="s">
        <v>35</v>
      </c>
    </row>
    <row r="1436" spans="1:16" x14ac:dyDescent="0.3">
      <c r="A1436">
        <v>2435</v>
      </c>
      <c r="B1436" t="s">
        <v>1525</v>
      </c>
      <c r="C1436" s="1">
        <v>45174.595138888886</v>
      </c>
      <c r="D1436" t="s">
        <v>14</v>
      </c>
      <c r="E1436" t="str">
        <f t="shared" si="22"/>
        <v>Not Backlog</v>
      </c>
      <c r="F1436" t="s">
        <v>238</v>
      </c>
      <c r="G1436" t="s">
        <v>34</v>
      </c>
      <c r="H1436" t="s">
        <v>1587</v>
      </c>
      <c r="I1436" t="str">
        <f>IF(Table2_1[[#This Row],[Order Status]]="Completed", IF(Table2_1[[#This Row],[Delays (min)]]&gt;10,"Delayed", "On Time"), IF(Table2_1[[#This Row],[Order Status]]="In Progress", IF(Table2_1[[#This Row],[Delays (min)]]&gt;10,"Delayed","In Progress"),""))</f>
        <v>Delayed</v>
      </c>
      <c r="J1436">
        <v>107</v>
      </c>
      <c r="K1436">
        <v>11</v>
      </c>
      <c r="L1436" t="s">
        <v>23</v>
      </c>
      <c r="M1436" cm="1">
        <f t="array" ref="M1436">_xlfn.IFS(
  TRIM(L1436)="positive", 3,
  TRIM(L1436)="neutral", 2,
  TRIM(L1436)="negative", 1
)</f>
        <v>3</v>
      </c>
      <c r="N1436" t="s">
        <v>43</v>
      </c>
      <c r="O1436" t="s">
        <v>19</v>
      </c>
      <c r="P1436" t="s">
        <v>20</v>
      </c>
    </row>
    <row r="1437" spans="1:16" x14ac:dyDescent="0.3">
      <c r="A1437">
        <v>2436</v>
      </c>
      <c r="B1437" t="s">
        <v>1526</v>
      </c>
      <c r="C1437" s="1">
        <v>45175.650694444441</v>
      </c>
      <c r="D1437" t="s">
        <v>37</v>
      </c>
      <c r="E1437" t="str">
        <f t="shared" si="22"/>
        <v>Not Backlog</v>
      </c>
      <c r="F1437" t="s">
        <v>296</v>
      </c>
      <c r="G1437" t="s">
        <v>16</v>
      </c>
      <c r="H1437" t="s">
        <v>1586</v>
      </c>
      <c r="I1437" t="str">
        <f>IF(Table2_1[[#This Row],[Order Status]]="Completed", IF(Table2_1[[#This Row],[Delays (min)]]&gt;10,"Delayed", "On Time"), IF(Table2_1[[#This Row],[Order Status]]="In Progress", IF(Table2_1[[#This Row],[Delays (min)]]&gt;10,"Delayed","In Progress"),""))</f>
        <v>In Progress</v>
      </c>
      <c r="J1437">
        <v>185</v>
      </c>
      <c r="K1437">
        <v>7</v>
      </c>
      <c r="L1437" t="s">
        <v>17</v>
      </c>
      <c r="M1437" cm="1">
        <f t="array" ref="M1437">_xlfn.IFS(
  TRIM(L1437)="positive", 3,
  TRIM(L1437)="neutral", 2,
  TRIM(L1437)="negative", 1
)</f>
        <v>2</v>
      </c>
      <c r="N1437" t="s">
        <v>31</v>
      </c>
      <c r="O1437" t="s">
        <v>1591</v>
      </c>
      <c r="P1437" t="s">
        <v>20</v>
      </c>
    </row>
    <row r="1438" spans="1:16" x14ac:dyDescent="0.3">
      <c r="A1438">
        <v>2437</v>
      </c>
      <c r="B1438" t="s">
        <v>1527</v>
      </c>
      <c r="C1438" s="1">
        <v>45175.631944444445</v>
      </c>
      <c r="D1438" t="s">
        <v>14</v>
      </c>
      <c r="E1438" t="str">
        <f t="shared" si="22"/>
        <v>Not Backlog</v>
      </c>
      <c r="F1438" t="s">
        <v>258</v>
      </c>
      <c r="G1438" t="s">
        <v>16</v>
      </c>
      <c r="H1438" t="s">
        <v>1589</v>
      </c>
      <c r="I1438" t="str">
        <f>IF(Table2_1[[#This Row],[Order Status]]="Completed", IF(Table2_1[[#This Row],[Delays (min)]]&gt;10,"Delayed", "On Time"), IF(Table2_1[[#This Row],[Order Status]]="In Progress", IF(Table2_1[[#This Row],[Delays (min)]]&gt;10,"Delayed","In Progress"),""))</f>
        <v>Delayed</v>
      </c>
      <c r="J1438">
        <v>101</v>
      </c>
      <c r="K1438">
        <v>17</v>
      </c>
      <c r="L1438" t="s">
        <v>17</v>
      </c>
      <c r="M1438" cm="1">
        <f t="array" ref="M1438">_xlfn.IFS(
  TRIM(L1438)="positive", 3,
  TRIM(L1438)="neutral", 2,
  TRIM(L1438)="negative", 1
)</f>
        <v>2</v>
      </c>
      <c r="N1438" t="s">
        <v>18</v>
      </c>
      <c r="O1438" t="s">
        <v>19</v>
      </c>
      <c r="P1438" t="s">
        <v>40</v>
      </c>
    </row>
    <row r="1439" spans="1:16" x14ac:dyDescent="0.3">
      <c r="A1439">
        <v>2438</v>
      </c>
      <c r="B1439" t="s">
        <v>1528</v>
      </c>
      <c r="C1439" s="1">
        <v>45175.63958333333</v>
      </c>
      <c r="D1439" t="s">
        <v>14</v>
      </c>
      <c r="E1439" t="str">
        <f t="shared" si="22"/>
        <v>Not Backlog</v>
      </c>
      <c r="F1439" t="s">
        <v>58</v>
      </c>
      <c r="G1439" t="s">
        <v>27</v>
      </c>
      <c r="H1439" t="s">
        <v>1586</v>
      </c>
      <c r="I1439" t="str">
        <f>IF(Table2_1[[#This Row],[Order Status]]="Completed", IF(Table2_1[[#This Row],[Delays (min)]]&gt;10,"Delayed", "On Time"), IF(Table2_1[[#This Row],[Order Status]]="In Progress", IF(Table2_1[[#This Row],[Delays (min)]]&gt;10,"Delayed","In Progress"),""))</f>
        <v>Delayed</v>
      </c>
      <c r="J1439">
        <v>72</v>
      </c>
      <c r="K1439">
        <v>17</v>
      </c>
      <c r="L1439" t="s">
        <v>23</v>
      </c>
      <c r="M1439" cm="1">
        <f t="array" ref="M1439">_xlfn.IFS(
  TRIM(L1439)="positive", 3,
  TRIM(L1439)="neutral", 2,
  TRIM(L1439)="negative", 1
)</f>
        <v>3</v>
      </c>
      <c r="N1439" t="s">
        <v>31</v>
      </c>
      <c r="O1439" t="s">
        <v>1591</v>
      </c>
      <c r="P1439" t="s">
        <v>40</v>
      </c>
    </row>
    <row r="1440" spans="1:16" x14ac:dyDescent="0.3">
      <c r="A1440">
        <v>2439</v>
      </c>
      <c r="B1440" t="s">
        <v>1529</v>
      </c>
      <c r="C1440" s="1">
        <v>45171.672222222223</v>
      </c>
      <c r="D1440" t="s">
        <v>14</v>
      </c>
      <c r="E1440" t="str">
        <f t="shared" si="22"/>
        <v>Not Backlog</v>
      </c>
      <c r="F1440" t="s">
        <v>78</v>
      </c>
      <c r="G1440" t="s">
        <v>27</v>
      </c>
      <c r="H1440" t="s">
        <v>1587</v>
      </c>
      <c r="I1440" t="str">
        <f>IF(Table2_1[[#This Row],[Order Status]]="Completed", IF(Table2_1[[#This Row],[Delays (min)]]&gt;10,"Delayed", "On Time"), IF(Table2_1[[#This Row],[Order Status]]="In Progress", IF(Table2_1[[#This Row],[Delays (min)]]&gt;10,"Delayed","In Progress"),""))</f>
        <v>On Time</v>
      </c>
      <c r="J1440">
        <v>217</v>
      </c>
      <c r="K1440">
        <v>4</v>
      </c>
      <c r="L1440" t="s">
        <v>17</v>
      </c>
      <c r="M1440" cm="1">
        <f t="array" ref="M1440">_xlfn.IFS(
  TRIM(L1440)="positive", 3,
  TRIM(L1440)="neutral", 2,
  TRIM(L1440)="negative", 1
)</f>
        <v>2</v>
      </c>
      <c r="N1440" t="s">
        <v>18</v>
      </c>
      <c r="O1440" t="s">
        <v>1591</v>
      </c>
      <c r="P1440" t="s">
        <v>20</v>
      </c>
    </row>
    <row r="1441" spans="1:16" x14ac:dyDescent="0.3">
      <c r="A1441">
        <v>2440</v>
      </c>
      <c r="B1441" t="s">
        <v>1530</v>
      </c>
      <c r="C1441" s="1">
        <v>45172.34097222222</v>
      </c>
      <c r="D1441" t="s">
        <v>37</v>
      </c>
      <c r="E1441" t="str">
        <f t="shared" si="22"/>
        <v>Backlog</v>
      </c>
      <c r="F1441" t="s">
        <v>101</v>
      </c>
      <c r="G1441" t="s">
        <v>27</v>
      </c>
      <c r="H1441" t="s">
        <v>1589</v>
      </c>
      <c r="I1441" t="str">
        <f>IF(Table2_1[[#This Row],[Order Status]]="Completed", IF(Table2_1[[#This Row],[Delays (min)]]&gt;10,"Delayed", "On Time"), IF(Table2_1[[#This Row],[Order Status]]="In Progress", IF(Table2_1[[#This Row],[Delays (min)]]&gt;10,"Delayed","In Progress"),""))</f>
        <v>Delayed</v>
      </c>
      <c r="J1441">
        <v>233</v>
      </c>
      <c r="K1441">
        <v>18</v>
      </c>
      <c r="L1441" t="s">
        <v>23</v>
      </c>
      <c r="M1441" cm="1">
        <f t="array" ref="M1441">_xlfn.IFS(
  TRIM(L1441)="positive", 3,
  TRIM(L1441)="neutral", 2,
  TRIM(L1441)="negative", 1
)</f>
        <v>3</v>
      </c>
      <c r="N1441" t="s">
        <v>39</v>
      </c>
      <c r="O1441" t="s">
        <v>19</v>
      </c>
      <c r="P1441" t="s">
        <v>35</v>
      </c>
    </row>
    <row r="1442" spans="1:16" x14ac:dyDescent="0.3">
      <c r="A1442">
        <v>2441</v>
      </c>
      <c r="B1442" t="s">
        <v>1531</v>
      </c>
      <c r="C1442" s="1">
        <v>45177.394444444442</v>
      </c>
      <c r="D1442" t="s">
        <v>14</v>
      </c>
      <c r="E1442" t="str">
        <f t="shared" si="22"/>
        <v>Not Backlog</v>
      </c>
      <c r="F1442" t="s">
        <v>192</v>
      </c>
      <c r="G1442" t="s">
        <v>34</v>
      </c>
      <c r="H1442" t="s">
        <v>1589</v>
      </c>
      <c r="I1442" t="str">
        <f>IF(Table2_1[[#This Row],[Order Status]]="Completed", IF(Table2_1[[#This Row],[Delays (min)]]&gt;10,"Delayed", "On Time"), IF(Table2_1[[#This Row],[Order Status]]="In Progress", IF(Table2_1[[#This Row],[Delays (min)]]&gt;10,"Delayed","In Progress"),""))</f>
        <v>On Time</v>
      </c>
      <c r="J1442">
        <v>90</v>
      </c>
      <c r="K1442">
        <v>10</v>
      </c>
      <c r="L1442" t="s">
        <v>23</v>
      </c>
      <c r="M1442" cm="1">
        <f t="array" ref="M1442">_xlfn.IFS(
  TRIM(L1442)="positive", 3,
  TRIM(L1442)="neutral", 2,
  TRIM(L1442)="negative", 1
)</f>
        <v>3</v>
      </c>
      <c r="N1442" t="s">
        <v>43</v>
      </c>
      <c r="O1442" t="s">
        <v>1591</v>
      </c>
      <c r="P1442" t="s">
        <v>20</v>
      </c>
    </row>
    <row r="1443" spans="1:16" x14ac:dyDescent="0.3">
      <c r="A1443">
        <v>2442</v>
      </c>
      <c r="B1443" t="s">
        <v>1532</v>
      </c>
      <c r="C1443" s="1">
        <v>45171.693055555559</v>
      </c>
      <c r="D1443" t="s">
        <v>37</v>
      </c>
      <c r="E1443" t="str">
        <f t="shared" si="22"/>
        <v>Not Backlog</v>
      </c>
      <c r="F1443" t="s">
        <v>90</v>
      </c>
      <c r="G1443" t="s">
        <v>16</v>
      </c>
      <c r="H1443" t="s">
        <v>1586</v>
      </c>
      <c r="I1443" t="str">
        <f>IF(Table2_1[[#This Row],[Order Status]]="Completed", IF(Table2_1[[#This Row],[Delays (min)]]&gt;10,"Delayed", "On Time"), IF(Table2_1[[#This Row],[Order Status]]="In Progress", IF(Table2_1[[#This Row],[Delays (min)]]&gt;10,"Delayed","In Progress"),""))</f>
        <v>In Progress</v>
      </c>
      <c r="J1443">
        <v>79</v>
      </c>
      <c r="K1443">
        <v>6</v>
      </c>
      <c r="L1443" t="s">
        <v>28</v>
      </c>
      <c r="M1443" cm="1">
        <f t="array" ref="M1443">_xlfn.IFS(
  TRIM(L1443)="positive", 3,
  TRIM(L1443)="neutral", 2,
  TRIM(L1443)="negative", 1
)</f>
        <v>1</v>
      </c>
      <c r="N1443" t="s">
        <v>31</v>
      </c>
      <c r="O1443" t="s">
        <v>48</v>
      </c>
      <c r="P1443" t="s">
        <v>20</v>
      </c>
    </row>
    <row r="1444" spans="1:16" x14ac:dyDescent="0.3">
      <c r="A1444">
        <v>2443</v>
      </c>
      <c r="B1444" t="s">
        <v>1533</v>
      </c>
      <c r="C1444" s="1">
        <v>45173.429861111108</v>
      </c>
      <c r="D1444" t="s">
        <v>37</v>
      </c>
      <c r="E1444" t="str">
        <f t="shared" si="22"/>
        <v>Not Backlog</v>
      </c>
      <c r="F1444" t="s">
        <v>73</v>
      </c>
      <c r="G1444" t="s">
        <v>16</v>
      </c>
      <c r="H1444" t="s">
        <v>1587</v>
      </c>
      <c r="I1444" t="str">
        <f>IF(Table2_1[[#This Row],[Order Status]]="Completed", IF(Table2_1[[#This Row],[Delays (min)]]&gt;10,"Delayed", "On Time"), IF(Table2_1[[#This Row],[Order Status]]="In Progress", IF(Table2_1[[#This Row],[Delays (min)]]&gt;10,"Delayed","In Progress"),""))</f>
        <v>In Progress</v>
      </c>
      <c r="J1444">
        <v>80</v>
      </c>
      <c r="K1444">
        <v>7</v>
      </c>
      <c r="L1444" t="s">
        <v>17</v>
      </c>
      <c r="M1444" cm="1">
        <f t="array" ref="M1444">_xlfn.IFS(
  TRIM(L1444)="positive", 3,
  TRIM(L1444)="neutral", 2,
  TRIM(L1444)="negative", 1
)</f>
        <v>2</v>
      </c>
      <c r="N1444" t="s">
        <v>31</v>
      </c>
      <c r="O1444" t="s">
        <v>19</v>
      </c>
      <c r="P1444" t="s">
        <v>20</v>
      </c>
    </row>
    <row r="1445" spans="1:16" x14ac:dyDescent="0.3">
      <c r="A1445">
        <v>2444</v>
      </c>
      <c r="B1445" t="s">
        <v>214</v>
      </c>
      <c r="C1445" s="1">
        <v>45171.664583333331</v>
      </c>
      <c r="D1445" t="s">
        <v>37</v>
      </c>
      <c r="E1445" t="str">
        <f t="shared" si="22"/>
        <v>Backlog</v>
      </c>
      <c r="F1445" t="s">
        <v>15</v>
      </c>
      <c r="G1445" t="s">
        <v>16</v>
      </c>
      <c r="H1445" t="s">
        <v>1587</v>
      </c>
      <c r="I1445" t="str">
        <f>IF(Table2_1[[#This Row],[Order Status]]="Completed", IF(Table2_1[[#This Row],[Delays (min)]]&gt;10,"Delayed", "On Time"), IF(Table2_1[[#This Row],[Order Status]]="In Progress", IF(Table2_1[[#This Row],[Delays (min)]]&gt;10,"Delayed","In Progress"),""))</f>
        <v>Delayed</v>
      </c>
      <c r="J1445">
        <v>133</v>
      </c>
      <c r="K1445">
        <v>15</v>
      </c>
      <c r="L1445" t="s">
        <v>17</v>
      </c>
      <c r="M1445" cm="1">
        <f t="array" ref="M1445">_xlfn.IFS(
  TRIM(L1445)="positive", 3,
  TRIM(L1445)="neutral", 2,
  TRIM(L1445)="negative", 1
)</f>
        <v>2</v>
      </c>
      <c r="N1445" t="s">
        <v>31</v>
      </c>
      <c r="O1445" t="s">
        <v>48</v>
      </c>
      <c r="P1445" t="s">
        <v>35</v>
      </c>
    </row>
    <row r="1446" spans="1:16" x14ac:dyDescent="0.3">
      <c r="A1446">
        <v>2445</v>
      </c>
      <c r="B1446" t="s">
        <v>1534</v>
      </c>
      <c r="C1446" s="1">
        <v>45175.625</v>
      </c>
      <c r="D1446" t="s">
        <v>37</v>
      </c>
      <c r="E1446" t="str">
        <f t="shared" si="22"/>
        <v>Backlog</v>
      </c>
      <c r="F1446" t="s">
        <v>115</v>
      </c>
      <c r="G1446" t="s">
        <v>27</v>
      </c>
      <c r="H1446" t="s">
        <v>1589</v>
      </c>
      <c r="I1446" t="str">
        <f>IF(Table2_1[[#This Row],[Order Status]]="Completed", IF(Table2_1[[#This Row],[Delays (min)]]&gt;10,"Delayed", "On Time"), IF(Table2_1[[#This Row],[Order Status]]="In Progress", IF(Table2_1[[#This Row],[Delays (min)]]&gt;10,"Delayed","In Progress"),""))</f>
        <v>Delayed</v>
      </c>
      <c r="J1446">
        <v>62</v>
      </c>
      <c r="K1446">
        <v>28</v>
      </c>
      <c r="L1446" t="s">
        <v>23</v>
      </c>
      <c r="M1446" cm="1">
        <f t="array" ref="M1446">_xlfn.IFS(
  TRIM(L1446)="positive", 3,
  TRIM(L1446)="neutral", 2,
  TRIM(L1446)="negative", 1
)</f>
        <v>3</v>
      </c>
      <c r="N1446" t="s">
        <v>39</v>
      </c>
      <c r="O1446" t="s">
        <v>19</v>
      </c>
      <c r="P1446" t="s">
        <v>40</v>
      </c>
    </row>
    <row r="1447" spans="1:16" x14ac:dyDescent="0.3">
      <c r="A1447">
        <v>2446</v>
      </c>
      <c r="B1447" t="s">
        <v>1535</v>
      </c>
      <c r="C1447" s="1">
        <v>45174.679861111108</v>
      </c>
      <c r="D1447" t="s">
        <v>37</v>
      </c>
      <c r="E1447" t="str">
        <f t="shared" si="22"/>
        <v>Backlog</v>
      </c>
      <c r="F1447" t="s">
        <v>296</v>
      </c>
      <c r="G1447" t="s">
        <v>16</v>
      </c>
      <c r="H1447" t="s">
        <v>1588</v>
      </c>
      <c r="I1447" t="str">
        <f>IF(Table2_1[[#This Row],[Order Status]]="Completed", IF(Table2_1[[#This Row],[Delays (min)]]&gt;10,"Delayed", "On Time"), IF(Table2_1[[#This Row],[Order Status]]="In Progress", IF(Table2_1[[#This Row],[Delays (min)]]&gt;10,"Delayed","In Progress"),""))</f>
        <v>Delayed</v>
      </c>
      <c r="J1447">
        <v>215</v>
      </c>
      <c r="K1447">
        <v>23</v>
      </c>
      <c r="L1447" t="s">
        <v>23</v>
      </c>
      <c r="M1447" cm="1">
        <f t="array" ref="M1447">_xlfn.IFS(
  TRIM(L1447)="positive", 3,
  TRIM(L1447)="neutral", 2,
  TRIM(L1447)="negative", 1
)</f>
        <v>3</v>
      </c>
      <c r="N1447" t="s">
        <v>39</v>
      </c>
      <c r="O1447" t="s">
        <v>48</v>
      </c>
      <c r="P1447" t="s">
        <v>20</v>
      </c>
    </row>
    <row r="1448" spans="1:16" x14ac:dyDescent="0.3">
      <c r="A1448">
        <v>2447</v>
      </c>
      <c r="B1448" t="s">
        <v>1536</v>
      </c>
      <c r="C1448" s="1">
        <v>45171.57708333333</v>
      </c>
      <c r="D1448" t="s">
        <v>14</v>
      </c>
      <c r="E1448" t="str">
        <f t="shared" si="22"/>
        <v>Not Backlog</v>
      </c>
      <c r="F1448" t="s">
        <v>235</v>
      </c>
      <c r="G1448" t="s">
        <v>27</v>
      </c>
      <c r="H1448" t="s">
        <v>1589</v>
      </c>
      <c r="I1448" t="str">
        <f>IF(Table2_1[[#This Row],[Order Status]]="Completed", IF(Table2_1[[#This Row],[Delays (min)]]&gt;10,"Delayed", "On Time"), IF(Table2_1[[#This Row],[Order Status]]="In Progress", IF(Table2_1[[#This Row],[Delays (min)]]&gt;10,"Delayed","In Progress"),""))</f>
        <v>Delayed</v>
      </c>
      <c r="J1448">
        <v>228</v>
      </c>
      <c r="K1448">
        <v>19</v>
      </c>
      <c r="L1448" t="s">
        <v>28</v>
      </c>
      <c r="M1448" cm="1">
        <f t="array" ref="M1448">_xlfn.IFS(
  TRIM(L1448)="positive", 3,
  TRIM(L1448)="neutral", 2,
  TRIM(L1448)="negative", 1
)</f>
        <v>1</v>
      </c>
      <c r="N1448" t="s">
        <v>39</v>
      </c>
      <c r="O1448" t="s">
        <v>48</v>
      </c>
      <c r="P1448" t="s">
        <v>35</v>
      </c>
    </row>
    <row r="1449" spans="1:16" x14ac:dyDescent="0.3">
      <c r="A1449">
        <v>2448</v>
      </c>
      <c r="B1449" t="s">
        <v>1188</v>
      </c>
      <c r="C1449" s="1">
        <v>45173.534722222219</v>
      </c>
      <c r="D1449" t="s">
        <v>37</v>
      </c>
      <c r="E1449" t="str">
        <f t="shared" si="22"/>
        <v>Not Backlog</v>
      </c>
      <c r="F1449" t="s">
        <v>398</v>
      </c>
      <c r="G1449" t="s">
        <v>16</v>
      </c>
      <c r="H1449" t="s">
        <v>1589</v>
      </c>
      <c r="I1449" t="str">
        <f>IF(Table2_1[[#This Row],[Order Status]]="Completed", IF(Table2_1[[#This Row],[Delays (min)]]&gt;10,"Delayed", "On Time"), IF(Table2_1[[#This Row],[Order Status]]="In Progress", IF(Table2_1[[#This Row],[Delays (min)]]&gt;10,"Delayed","In Progress"),""))</f>
        <v>In Progress</v>
      </c>
      <c r="J1449">
        <v>232</v>
      </c>
      <c r="K1449">
        <v>5</v>
      </c>
      <c r="L1449" t="s">
        <v>17</v>
      </c>
      <c r="M1449" cm="1">
        <f t="array" ref="M1449">_xlfn.IFS(
  TRIM(L1449)="positive", 3,
  TRIM(L1449)="neutral", 2,
  TRIM(L1449)="negative", 1
)</f>
        <v>2</v>
      </c>
      <c r="N1449" t="s">
        <v>39</v>
      </c>
      <c r="O1449" t="s">
        <v>19</v>
      </c>
      <c r="P1449" t="s">
        <v>40</v>
      </c>
    </row>
    <row r="1450" spans="1:16" x14ac:dyDescent="0.3">
      <c r="A1450">
        <v>2449</v>
      </c>
      <c r="B1450" t="s">
        <v>1537</v>
      </c>
      <c r="C1450" s="1">
        <v>45172.604861111111</v>
      </c>
      <c r="D1450" t="s">
        <v>14</v>
      </c>
      <c r="E1450" t="str">
        <f t="shared" si="22"/>
        <v>Not Backlog</v>
      </c>
      <c r="F1450" t="s">
        <v>26</v>
      </c>
      <c r="G1450" t="s">
        <v>34</v>
      </c>
      <c r="H1450" t="s">
        <v>1586</v>
      </c>
      <c r="I1450" t="str">
        <f>IF(Table2_1[[#This Row],[Order Status]]="Completed", IF(Table2_1[[#This Row],[Delays (min)]]&gt;10,"Delayed", "On Time"), IF(Table2_1[[#This Row],[Order Status]]="In Progress", IF(Table2_1[[#This Row],[Delays (min)]]&gt;10,"Delayed","In Progress"),""))</f>
        <v>On Time</v>
      </c>
      <c r="J1450">
        <v>73</v>
      </c>
      <c r="K1450">
        <v>5</v>
      </c>
      <c r="L1450" t="s">
        <v>23</v>
      </c>
      <c r="M1450" cm="1">
        <f t="array" ref="M1450">_xlfn.IFS(
  TRIM(L1450)="positive", 3,
  TRIM(L1450)="neutral", 2,
  TRIM(L1450)="negative", 1
)</f>
        <v>3</v>
      </c>
      <c r="N1450" t="s">
        <v>43</v>
      </c>
      <c r="O1450" t="s">
        <v>48</v>
      </c>
      <c r="P1450" t="s">
        <v>40</v>
      </c>
    </row>
    <row r="1451" spans="1:16" x14ac:dyDescent="0.3">
      <c r="A1451">
        <v>2450</v>
      </c>
      <c r="B1451" t="s">
        <v>1538</v>
      </c>
      <c r="C1451" s="1">
        <v>45171.684027777781</v>
      </c>
      <c r="D1451" t="s">
        <v>37</v>
      </c>
      <c r="E1451" t="str">
        <f t="shared" si="22"/>
        <v>Not Backlog</v>
      </c>
      <c r="F1451" t="s">
        <v>188</v>
      </c>
      <c r="G1451" t="s">
        <v>16</v>
      </c>
      <c r="H1451" t="s">
        <v>1588</v>
      </c>
      <c r="I1451" t="str">
        <f>IF(Table2_1[[#This Row],[Order Status]]="Completed", IF(Table2_1[[#This Row],[Delays (min)]]&gt;10,"Delayed", "On Time"), IF(Table2_1[[#This Row],[Order Status]]="In Progress", IF(Table2_1[[#This Row],[Delays (min)]]&gt;10,"Delayed","In Progress"),""))</f>
        <v>In Progress</v>
      </c>
      <c r="J1451">
        <v>199</v>
      </c>
      <c r="K1451">
        <v>5</v>
      </c>
      <c r="L1451" t="s">
        <v>23</v>
      </c>
      <c r="M1451" cm="1">
        <f t="array" ref="M1451">_xlfn.IFS(
  TRIM(L1451)="positive", 3,
  TRIM(L1451)="neutral", 2,
  TRIM(L1451)="negative", 1
)</f>
        <v>3</v>
      </c>
      <c r="N1451" t="s">
        <v>31</v>
      </c>
      <c r="O1451" t="s">
        <v>19</v>
      </c>
      <c r="P1451" t="s">
        <v>40</v>
      </c>
    </row>
    <row r="1452" spans="1:16" x14ac:dyDescent="0.3">
      <c r="A1452">
        <v>2451</v>
      </c>
      <c r="B1452" t="s">
        <v>1539</v>
      </c>
      <c r="C1452" s="1">
        <v>45173.382638888892</v>
      </c>
      <c r="D1452" t="s">
        <v>37</v>
      </c>
      <c r="E1452" t="str">
        <f t="shared" si="22"/>
        <v>Backlog</v>
      </c>
      <c r="F1452" t="s">
        <v>60</v>
      </c>
      <c r="G1452" t="s">
        <v>27</v>
      </c>
      <c r="H1452" t="s">
        <v>1589</v>
      </c>
      <c r="I1452" t="str">
        <f>IF(Table2_1[[#This Row],[Order Status]]="Completed", IF(Table2_1[[#This Row],[Delays (min)]]&gt;10,"Delayed", "On Time"), IF(Table2_1[[#This Row],[Order Status]]="In Progress", IF(Table2_1[[#This Row],[Delays (min)]]&gt;10,"Delayed","In Progress"),""))</f>
        <v>Delayed</v>
      </c>
      <c r="J1452">
        <v>236</v>
      </c>
      <c r="K1452">
        <v>25</v>
      </c>
      <c r="L1452" t="s">
        <v>23</v>
      </c>
      <c r="M1452" cm="1">
        <f t="array" ref="M1452">_xlfn.IFS(
  TRIM(L1452)="positive", 3,
  TRIM(L1452)="neutral", 2,
  TRIM(L1452)="negative", 1
)</f>
        <v>3</v>
      </c>
      <c r="N1452" t="s">
        <v>18</v>
      </c>
      <c r="O1452" t="s">
        <v>1591</v>
      </c>
      <c r="P1452" t="s">
        <v>40</v>
      </c>
    </row>
    <row r="1453" spans="1:16" x14ac:dyDescent="0.3">
      <c r="A1453">
        <v>2452</v>
      </c>
      <c r="B1453" t="s">
        <v>1540</v>
      </c>
      <c r="C1453" s="1">
        <v>45175.342361111114</v>
      </c>
      <c r="D1453" t="s">
        <v>37</v>
      </c>
      <c r="E1453" t="str">
        <f t="shared" si="22"/>
        <v>Backlog</v>
      </c>
      <c r="F1453" t="s">
        <v>96</v>
      </c>
      <c r="G1453" t="s">
        <v>16</v>
      </c>
      <c r="H1453" t="s">
        <v>1590</v>
      </c>
      <c r="I1453" t="str">
        <f>IF(Table2_1[[#This Row],[Order Status]]="Completed", IF(Table2_1[[#This Row],[Delays (min)]]&gt;10,"Delayed", "On Time"), IF(Table2_1[[#This Row],[Order Status]]="In Progress", IF(Table2_1[[#This Row],[Delays (min)]]&gt;10,"Delayed","In Progress"),""))</f>
        <v>Delayed</v>
      </c>
      <c r="J1453">
        <v>204</v>
      </c>
      <c r="K1453">
        <v>24</v>
      </c>
      <c r="L1453" t="s">
        <v>17</v>
      </c>
      <c r="M1453" cm="1">
        <f t="array" ref="M1453">_xlfn.IFS(
  TRIM(L1453)="positive", 3,
  TRIM(L1453)="neutral", 2,
  TRIM(L1453)="negative", 1
)</f>
        <v>2</v>
      </c>
      <c r="N1453" t="s">
        <v>18</v>
      </c>
      <c r="O1453" t="s">
        <v>48</v>
      </c>
      <c r="P1453" t="s">
        <v>20</v>
      </c>
    </row>
    <row r="1454" spans="1:16" x14ac:dyDescent="0.3">
      <c r="A1454">
        <v>2453</v>
      </c>
      <c r="B1454" t="s">
        <v>1541</v>
      </c>
      <c r="C1454" s="1">
        <v>45171.620833333334</v>
      </c>
      <c r="D1454" t="s">
        <v>37</v>
      </c>
      <c r="E1454" t="str">
        <f t="shared" si="22"/>
        <v>Backlog</v>
      </c>
      <c r="F1454" t="s">
        <v>104</v>
      </c>
      <c r="G1454" t="s">
        <v>34</v>
      </c>
      <c r="H1454" t="s">
        <v>1586</v>
      </c>
      <c r="I1454" t="str">
        <f>IF(Table2_1[[#This Row],[Order Status]]="Completed", IF(Table2_1[[#This Row],[Delays (min)]]&gt;10,"Delayed", "On Time"), IF(Table2_1[[#This Row],[Order Status]]="In Progress", IF(Table2_1[[#This Row],[Delays (min)]]&gt;10,"Delayed","In Progress"),""))</f>
        <v>Delayed</v>
      </c>
      <c r="J1454">
        <v>77</v>
      </c>
      <c r="K1454">
        <v>12</v>
      </c>
      <c r="L1454" t="s">
        <v>28</v>
      </c>
      <c r="M1454" cm="1">
        <f t="array" ref="M1454">_xlfn.IFS(
  TRIM(L1454)="positive", 3,
  TRIM(L1454)="neutral", 2,
  TRIM(L1454)="negative", 1
)</f>
        <v>1</v>
      </c>
      <c r="N1454" t="s">
        <v>31</v>
      </c>
      <c r="O1454" t="s">
        <v>1591</v>
      </c>
      <c r="P1454" t="s">
        <v>20</v>
      </c>
    </row>
    <row r="1455" spans="1:16" x14ac:dyDescent="0.3">
      <c r="A1455">
        <v>2454</v>
      </c>
      <c r="B1455" t="s">
        <v>1542</v>
      </c>
      <c r="C1455" s="1">
        <v>45173.4</v>
      </c>
      <c r="D1455" t="s">
        <v>37</v>
      </c>
      <c r="E1455" t="str">
        <f t="shared" si="22"/>
        <v>Not Backlog</v>
      </c>
      <c r="F1455" t="s">
        <v>42</v>
      </c>
      <c r="G1455" t="s">
        <v>27</v>
      </c>
      <c r="H1455" t="s">
        <v>1587</v>
      </c>
      <c r="I1455" t="str">
        <f>IF(Table2_1[[#This Row],[Order Status]]="Completed", IF(Table2_1[[#This Row],[Delays (min)]]&gt;10,"Delayed", "On Time"), IF(Table2_1[[#This Row],[Order Status]]="In Progress", IF(Table2_1[[#This Row],[Delays (min)]]&gt;10,"Delayed","In Progress"),""))</f>
        <v>In Progress</v>
      </c>
      <c r="J1455">
        <v>183</v>
      </c>
      <c r="K1455">
        <v>8</v>
      </c>
      <c r="L1455" t="s">
        <v>23</v>
      </c>
      <c r="M1455" cm="1">
        <f t="array" ref="M1455">_xlfn.IFS(
  TRIM(L1455)="positive", 3,
  TRIM(L1455)="neutral", 2,
  TRIM(L1455)="negative", 1
)</f>
        <v>3</v>
      </c>
      <c r="N1455" t="s">
        <v>18</v>
      </c>
      <c r="O1455" t="s">
        <v>1591</v>
      </c>
      <c r="P1455" t="s">
        <v>40</v>
      </c>
    </row>
    <row r="1456" spans="1:16" x14ac:dyDescent="0.3">
      <c r="A1456">
        <v>2455</v>
      </c>
      <c r="B1456" t="s">
        <v>1543</v>
      </c>
      <c r="C1456" s="1">
        <v>45171.661805555559</v>
      </c>
      <c r="D1456" t="s">
        <v>37</v>
      </c>
      <c r="E1456" t="str">
        <f t="shared" si="22"/>
        <v>Backlog</v>
      </c>
      <c r="F1456" t="s">
        <v>153</v>
      </c>
      <c r="G1456" t="s">
        <v>34</v>
      </c>
      <c r="H1456" t="s">
        <v>1588</v>
      </c>
      <c r="I1456" t="str">
        <f>IF(Table2_1[[#This Row],[Order Status]]="Completed", IF(Table2_1[[#This Row],[Delays (min)]]&gt;10,"Delayed", "On Time"), IF(Table2_1[[#This Row],[Order Status]]="In Progress", IF(Table2_1[[#This Row],[Delays (min)]]&gt;10,"Delayed","In Progress"),""))</f>
        <v>Delayed</v>
      </c>
      <c r="J1456">
        <v>190</v>
      </c>
      <c r="K1456">
        <v>11</v>
      </c>
      <c r="L1456" t="s">
        <v>28</v>
      </c>
      <c r="M1456" cm="1">
        <f t="array" ref="M1456">_xlfn.IFS(
  TRIM(L1456)="positive", 3,
  TRIM(L1456)="neutral", 2,
  TRIM(L1456)="negative", 1
)</f>
        <v>1</v>
      </c>
      <c r="N1456" t="s">
        <v>24</v>
      </c>
      <c r="O1456" t="s">
        <v>19</v>
      </c>
      <c r="P1456" t="s">
        <v>20</v>
      </c>
    </row>
    <row r="1457" spans="1:16" x14ac:dyDescent="0.3">
      <c r="A1457">
        <v>2456</v>
      </c>
      <c r="B1457" t="s">
        <v>1544</v>
      </c>
      <c r="C1457" s="1">
        <v>45175.540277777778</v>
      </c>
      <c r="D1457" t="s">
        <v>14</v>
      </c>
      <c r="E1457" t="str">
        <f t="shared" si="22"/>
        <v>Not Backlog</v>
      </c>
      <c r="F1457" t="s">
        <v>301</v>
      </c>
      <c r="G1457" t="s">
        <v>16</v>
      </c>
      <c r="H1457" t="s">
        <v>1587</v>
      </c>
      <c r="I1457" t="str">
        <f>IF(Table2_1[[#This Row],[Order Status]]="Completed", IF(Table2_1[[#This Row],[Delays (min)]]&gt;10,"Delayed", "On Time"), IF(Table2_1[[#This Row],[Order Status]]="In Progress", IF(Table2_1[[#This Row],[Delays (min)]]&gt;10,"Delayed","In Progress"),""))</f>
        <v>On Time</v>
      </c>
      <c r="J1457">
        <v>147</v>
      </c>
      <c r="K1457">
        <v>5</v>
      </c>
      <c r="L1457" t="s">
        <v>17</v>
      </c>
      <c r="M1457" cm="1">
        <f t="array" ref="M1457">_xlfn.IFS(
  TRIM(L1457)="positive", 3,
  TRIM(L1457)="neutral", 2,
  TRIM(L1457)="negative", 1
)</f>
        <v>2</v>
      </c>
      <c r="N1457" t="s">
        <v>43</v>
      </c>
      <c r="O1457" t="s">
        <v>48</v>
      </c>
      <c r="P1457" t="s">
        <v>20</v>
      </c>
    </row>
    <row r="1458" spans="1:16" x14ac:dyDescent="0.3">
      <c r="A1458">
        <v>2457</v>
      </c>
      <c r="B1458" t="s">
        <v>1545</v>
      </c>
      <c r="C1458" s="1">
        <v>45170.37222222222</v>
      </c>
      <c r="D1458" t="s">
        <v>37</v>
      </c>
      <c r="E1458" t="str">
        <f t="shared" si="22"/>
        <v>Backlog</v>
      </c>
      <c r="F1458" t="s">
        <v>75</v>
      </c>
      <c r="G1458" t="s">
        <v>16</v>
      </c>
      <c r="H1458" t="s">
        <v>1588</v>
      </c>
      <c r="I1458" t="str">
        <f>IF(Table2_1[[#This Row],[Order Status]]="Completed", IF(Table2_1[[#This Row],[Delays (min)]]&gt;10,"Delayed", "On Time"), IF(Table2_1[[#This Row],[Order Status]]="In Progress", IF(Table2_1[[#This Row],[Delays (min)]]&gt;10,"Delayed","In Progress"),""))</f>
        <v>Delayed</v>
      </c>
      <c r="J1458">
        <v>189</v>
      </c>
      <c r="K1458">
        <v>24</v>
      </c>
      <c r="L1458" t="s">
        <v>23</v>
      </c>
      <c r="M1458" cm="1">
        <f t="array" ref="M1458">_xlfn.IFS(
  TRIM(L1458)="positive", 3,
  TRIM(L1458)="neutral", 2,
  TRIM(L1458)="negative", 1
)</f>
        <v>3</v>
      </c>
      <c r="N1458" t="s">
        <v>31</v>
      </c>
      <c r="O1458" t="s">
        <v>48</v>
      </c>
      <c r="P1458" t="s">
        <v>20</v>
      </c>
    </row>
    <row r="1459" spans="1:16" x14ac:dyDescent="0.3">
      <c r="A1459">
        <v>2458</v>
      </c>
      <c r="B1459" t="s">
        <v>1546</v>
      </c>
      <c r="C1459" s="1">
        <v>45171.453472222223</v>
      </c>
      <c r="D1459" t="s">
        <v>14</v>
      </c>
      <c r="E1459" t="str">
        <f t="shared" si="22"/>
        <v>Not Backlog</v>
      </c>
      <c r="F1459" t="s">
        <v>151</v>
      </c>
      <c r="G1459" t="s">
        <v>27</v>
      </c>
      <c r="H1459" t="s">
        <v>1588</v>
      </c>
      <c r="I1459" t="str">
        <f>IF(Table2_1[[#This Row],[Order Status]]="Completed", IF(Table2_1[[#This Row],[Delays (min)]]&gt;10,"Delayed", "On Time"), IF(Table2_1[[#This Row],[Order Status]]="In Progress", IF(Table2_1[[#This Row],[Delays (min)]]&gt;10,"Delayed","In Progress"),""))</f>
        <v>On Time</v>
      </c>
      <c r="J1459">
        <v>221</v>
      </c>
      <c r="K1459">
        <v>0</v>
      </c>
      <c r="L1459" t="s">
        <v>23</v>
      </c>
      <c r="M1459" cm="1">
        <f t="array" ref="M1459">_xlfn.IFS(
  TRIM(L1459)="positive", 3,
  TRIM(L1459)="neutral", 2,
  TRIM(L1459)="negative", 1
)</f>
        <v>3</v>
      </c>
      <c r="N1459" t="s">
        <v>39</v>
      </c>
      <c r="O1459" t="s">
        <v>48</v>
      </c>
      <c r="P1459" t="s">
        <v>20</v>
      </c>
    </row>
    <row r="1460" spans="1:16" x14ac:dyDescent="0.3">
      <c r="A1460">
        <v>2459</v>
      </c>
      <c r="B1460" t="s">
        <v>1547</v>
      </c>
      <c r="C1460" s="1">
        <v>45170.645138888889</v>
      </c>
      <c r="D1460" t="s">
        <v>37</v>
      </c>
      <c r="E1460" t="str">
        <f t="shared" si="22"/>
        <v>Backlog</v>
      </c>
      <c r="F1460" t="s">
        <v>174</v>
      </c>
      <c r="G1460" t="s">
        <v>27</v>
      </c>
      <c r="H1460" t="s">
        <v>1587</v>
      </c>
      <c r="I1460" t="str">
        <f>IF(Table2_1[[#This Row],[Order Status]]="Completed", IF(Table2_1[[#This Row],[Delays (min)]]&gt;10,"Delayed", "On Time"), IF(Table2_1[[#This Row],[Order Status]]="In Progress", IF(Table2_1[[#This Row],[Delays (min)]]&gt;10,"Delayed","In Progress"),""))</f>
        <v>Delayed</v>
      </c>
      <c r="J1460">
        <v>194</v>
      </c>
      <c r="K1460">
        <v>24</v>
      </c>
      <c r="L1460" t="s">
        <v>23</v>
      </c>
      <c r="M1460" cm="1">
        <f t="array" ref="M1460">_xlfn.IFS(
  TRIM(L1460)="positive", 3,
  TRIM(L1460)="neutral", 2,
  TRIM(L1460)="negative", 1
)</f>
        <v>3</v>
      </c>
      <c r="N1460" t="s">
        <v>39</v>
      </c>
      <c r="O1460" t="s">
        <v>1591</v>
      </c>
      <c r="P1460" t="s">
        <v>20</v>
      </c>
    </row>
    <row r="1461" spans="1:16" x14ac:dyDescent="0.3">
      <c r="A1461">
        <v>2460</v>
      </c>
      <c r="B1461" t="s">
        <v>1548</v>
      </c>
      <c r="C1461" s="1">
        <v>45172.555555555555</v>
      </c>
      <c r="D1461" t="s">
        <v>37</v>
      </c>
      <c r="E1461" t="str">
        <f t="shared" si="22"/>
        <v>Backlog</v>
      </c>
      <c r="F1461" t="s">
        <v>130</v>
      </c>
      <c r="G1461" t="s">
        <v>27</v>
      </c>
      <c r="H1461" t="s">
        <v>1587</v>
      </c>
      <c r="I1461" t="str">
        <f>IF(Table2_1[[#This Row],[Order Status]]="Completed", IF(Table2_1[[#This Row],[Delays (min)]]&gt;10,"Delayed", "On Time"), IF(Table2_1[[#This Row],[Order Status]]="In Progress", IF(Table2_1[[#This Row],[Delays (min)]]&gt;10,"Delayed","In Progress"),""))</f>
        <v>Delayed</v>
      </c>
      <c r="J1461">
        <v>122</v>
      </c>
      <c r="K1461">
        <v>13</v>
      </c>
      <c r="L1461" t="s">
        <v>23</v>
      </c>
      <c r="M1461" cm="1">
        <f t="array" ref="M1461">_xlfn.IFS(
  TRIM(L1461)="positive", 3,
  TRIM(L1461)="neutral", 2,
  TRIM(L1461)="negative", 1
)</f>
        <v>3</v>
      </c>
      <c r="N1461" t="s">
        <v>43</v>
      </c>
      <c r="O1461" t="s">
        <v>1591</v>
      </c>
      <c r="P1461" t="s">
        <v>20</v>
      </c>
    </row>
    <row r="1462" spans="1:16" x14ac:dyDescent="0.3">
      <c r="A1462">
        <v>2461</v>
      </c>
      <c r="B1462" t="s">
        <v>1549</v>
      </c>
      <c r="C1462" s="1">
        <v>45176.704861111109</v>
      </c>
      <c r="D1462" t="s">
        <v>37</v>
      </c>
      <c r="E1462" t="str">
        <f t="shared" si="22"/>
        <v>Backlog</v>
      </c>
      <c r="F1462" t="s">
        <v>276</v>
      </c>
      <c r="G1462" t="s">
        <v>16</v>
      </c>
      <c r="H1462" t="s">
        <v>1589</v>
      </c>
      <c r="I1462" t="str">
        <f>IF(Table2_1[[#This Row],[Order Status]]="Completed", IF(Table2_1[[#This Row],[Delays (min)]]&gt;10,"Delayed", "On Time"), IF(Table2_1[[#This Row],[Order Status]]="In Progress", IF(Table2_1[[#This Row],[Delays (min)]]&gt;10,"Delayed","In Progress"),""))</f>
        <v>Delayed</v>
      </c>
      <c r="J1462">
        <v>136</v>
      </c>
      <c r="K1462">
        <v>18</v>
      </c>
      <c r="L1462" t="s">
        <v>17</v>
      </c>
      <c r="M1462" cm="1">
        <f t="array" ref="M1462">_xlfn.IFS(
  TRIM(L1462)="positive", 3,
  TRIM(L1462)="neutral", 2,
  TRIM(L1462)="negative", 1
)</f>
        <v>2</v>
      </c>
      <c r="N1462" t="s">
        <v>31</v>
      </c>
      <c r="O1462" t="s">
        <v>19</v>
      </c>
      <c r="P1462" t="s">
        <v>35</v>
      </c>
    </row>
    <row r="1463" spans="1:16" x14ac:dyDescent="0.3">
      <c r="A1463">
        <v>2462</v>
      </c>
      <c r="B1463" t="s">
        <v>1550</v>
      </c>
      <c r="C1463" s="1">
        <v>45173.609027777777</v>
      </c>
      <c r="D1463" t="s">
        <v>37</v>
      </c>
      <c r="E1463" t="str">
        <f t="shared" si="22"/>
        <v>Backlog</v>
      </c>
      <c r="F1463" t="s">
        <v>296</v>
      </c>
      <c r="G1463" t="s">
        <v>16</v>
      </c>
      <c r="H1463" t="s">
        <v>1587</v>
      </c>
      <c r="I1463" t="str">
        <f>IF(Table2_1[[#This Row],[Order Status]]="Completed", IF(Table2_1[[#This Row],[Delays (min)]]&gt;10,"Delayed", "On Time"), IF(Table2_1[[#This Row],[Order Status]]="In Progress", IF(Table2_1[[#This Row],[Delays (min)]]&gt;10,"Delayed","In Progress"),""))</f>
        <v>Delayed</v>
      </c>
      <c r="J1463">
        <v>72</v>
      </c>
      <c r="K1463">
        <v>17</v>
      </c>
      <c r="L1463" t="s">
        <v>28</v>
      </c>
      <c r="M1463" cm="1">
        <f t="array" ref="M1463">_xlfn.IFS(
  TRIM(L1463)="positive", 3,
  TRIM(L1463)="neutral", 2,
  TRIM(L1463)="negative", 1
)</f>
        <v>1</v>
      </c>
      <c r="N1463" t="s">
        <v>43</v>
      </c>
      <c r="O1463" t="s">
        <v>1591</v>
      </c>
      <c r="P1463" t="s">
        <v>40</v>
      </c>
    </row>
    <row r="1464" spans="1:16" x14ac:dyDescent="0.3">
      <c r="A1464">
        <v>2463</v>
      </c>
      <c r="B1464" t="s">
        <v>1551</v>
      </c>
      <c r="C1464" s="1">
        <v>45175.494444444441</v>
      </c>
      <c r="D1464" t="s">
        <v>37</v>
      </c>
      <c r="E1464" t="str">
        <f t="shared" si="22"/>
        <v>Backlog</v>
      </c>
      <c r="F1464" t="s">
        <v>117</v>
      </c>
      <c r="G1464" t="s">
        <v>16</v>
      </c>
      <c r="H1464" t="s">
        <v>1586</v>
      </c>
      <c r="I1464" t="str">
        <f>IF(Table2_1[[#This Row],[Order Status]]="Completed", IF(Table2_1[[#This Row],[Delays (min)]]&gt;10,"Delayed", "On Time"), IF(Table2_1[[#This Row],[Order Status]]="In Progress", IF(Table2_1[[#This Row],[Delays (min)]]&gt;10,"Delayed","In Progress"),""))</f>
        <v>Delayed</v>
      </c>
      <c r="J1464">
        <v>189</v>
      </c>
      <c r="K1464">
        <v>27</v>
      </c>
      <c r="L1464" t="s">
        <v>17</v>
      </c>
      <c r="M1464" cm="1">
        <f t="array" ref="M1464">_xlfn.IFS(
  TRIM(L1464)="positive", 3,
  TRIM(L1464)="neutral", 2,
  TRIM(L1464)="negative", 1
)</f>
        <v>2</v>
      </c>
      <c r="N1464" t="s">
        <v>39</v>
      </c>
      <c r="O1464" t="s">
        <v>48</v>
      </c>
      <c r="P1464" t="s">
        <v>20</v>
      </c>
    </row>
    <row r="1465" spans="1:16" x14ac:dyDescent="0.3">
      <c r="A1465">
        <v>2464</v>
      </c>
      <c r="B1465" t="s">
        <v>1552</v>
      </c>
      <c r="C1465" s="1">
        <v>45175.402777777781</v>
      </c>
      <c r="D1465" t="s">
        <v>37</v>
      </c>
      <c r="E1465" t="str">
        <f t="shared" si="22"/>
        <v>Not Backlog</v>
      </c>
      <c r="F1465" t="s">
        <v>62</v>
      </c>
      <c r="G1465" t="s">
        <v>34</v>
      </c>
      <c r="H1465" t="s">
        <v>1590</v>
      </c>
      <c r="I1465" t="str">
        <f>IF(Table2_1[[#This Row],[Order Status]]="Completed", IF(Table2_1[[#This Row],[Delays (min)]]&gt;10,"Delayed", "On Time"), IF(Table2_1[[#This Row],[Order Status]]="In Progress", IF(Table2_1[[#This Row],[Delays (min)]]&gt;10,"Delayed","In Progress"),""))</f>
        <v>In Progress</v>
      </c>
      <c r="J1465">
        <v>227</v>
      </c>
      <c r="K1465">
        <v>0</v>
      </c>
      <c r="L1465" t="s">
        <v>28</v>
      </c>
      <c r="M1465" cm="1">
        <f t="array" ref="M1465">_xlfn.IFS(
  TRIM(L1465)="positive", 3,
  TRIM(L1465)="neutral", 2,
  TRIM(L1465)="negative", 1
)</f>
        <v>1</v>
      </c>
      <c r="N1465" t="s">
        <v>43</v>
      </c>
      <c r="O1465" t="s">
        <v>1591</v>
      </c>
      <c r="P1465" t="s">
        <v>35</v>
      </c>
    </row>
    <row r="1466" spans="1:16" x14ac:dyDescent="0.3">
      <c r="A1466">
        <v>2465</v>
      </c>
      <c r="B1466" t="s">
        <v>1553</v>
      </c>
      <c r="C1466" s="1">
        <v>45170.69027777778</v>
      </c>
      <c r="D1466" t="s">
        <v>37</v>
      </c>
      <c r="E1466" t="str">
        <f t="shared" si="22"/>
        <v>Backlog</v>
      </c>
      <c r="F1466" t="s">
        <v>101</v>
      </c>
      <c r="G1466" t="s">
        <v>27</v>
      </c>
      <c r="H1466" t="s">
        <v>1587</v>
      </c>
      <c r="I1466" t="str">
        <f>IF(Table2_1[[#This Row],[Order Status]]="Completed", IF(Table2_1[[#This Row],[Delays (min)]]&gt;10,"Delayed", "On Time"), IF(Table2_1[[#This Row],[Order Status]]="In Progress", IF(Table2_1[[#This Row],[Delays (min)]]&gt;10,"Delayed","In Progress"),""))</f>
        <v>Delayed</v>
      </c>
      <c r="J1466">
        <v>152</v>
      </c>
      <c r="K1466">
        <v>23</v>
      </c>
      <c r="L1466" t="s">
        <v>17</v>
      </c>
      <c r="M1466" cm="1">
        <f t="array" ref="M1466">_xlfn.IFS(
  TRIM(L1466)="positive", 3,
  TRIM(L1466)="neutral", 2,
  TRIM(L1466)="negative", 1
)</f>
        <v>2</v>
      </c>
      <c r="N1466" t="s">
        <v>24</v>
      </c>
      <c r="O1466" t="s">
        <v>19</v>
      </c>
      <c r="P1466" t="s">
        <v>40</v>
      </c>
    </row>
    <row r="1467" spans="1:16" x14ac:dyDescent="0.3">
      <c r="A1467">
        <v>2466</v>
      </c>
      <c r="B1467" t="s">
        <v>1554</v>
      </c>
      <c r="C1467" s="1">
        <v>45170.657638888886</v>
      </c>
      <c r="D1467" t="s">
        <v>14</v>
      </c>
      <c r="E1467" t="str">
        <f t="shared" si="22"/>
        <v>Not Backlog</v>
      </c>
      <c r="F1467" t="s">
        <v>106</v>
      </c>
      <c r="G1467" t="s">
        <v>34</v>
      </c>
      <c r="H1467" t="s">
        <v>1589</v>
      </c>
      <c r="I1467" t="str">
        <f>IF(Table2_1[[#This Row],[Order Status]]="Completed", IF(Table2_1[[#This Row],[Delays (min)]]&gt;10,"Delayed", "On Time"), IF(Table2_1[[#This Row],[Order Status]]="In Progress", IF(Table2_1[[#This Row],[Delays (min)]]&gt;10,"Delayed","In Progress"),""))</f>
        <v>Delayed</v>
      </c>
      <c r="J1467">
        <v>170</v>
      </c>
      <c r="K1467">
        <v>21</v>
      </c>
      <c r="L1467" t="s">
        <v>17</v>
      </c>
      <c r="M1467" cm="1">
        <f t="array" ref="M1467">_xlfn.IFS(
  TRIM(L1467)="positive", 3,
  TRIM(L1467)="neutral", 2,
  TRIM(L1467)="negative", 1
)</f>
        <v>2</v>
      </c>
      <c r="N1467" t="s">
        <v>43</v>
      </c>
      <c r="O1467" t="s">
        <v>1591</v>
      </c>
      <c r="P1467" t="s">
        <v>20</v>
      </c>
    </row>
    <row r="1468" spans="1:16" x14ac:dyDescent="0.3">
      <c r="A1468">
        <v>2467</v>
      </c>
      <c r="B1468" t="s">
        <v>1555</v>
      </c>
      <c r="C1468" s="1">
        <v>45172.55</v>
      </c>
      <c r="D1468" t="s">
        <v>14</v>
      </c>
      <c r="E1468" t="str">
        <f t="shared" si="22"/>
        <v>Not Backlog</v>
      </c>
      <c r="F1468" t="s">
        <v>276</v>
      </c>
      <c r="G1468" t="s">
        <v>16</v>
      </c>
      <c r="H1468" t="s">
        <v>1589</v>
      </c>
      <c r="I1468" t="str">
        <f>IF(Table2_1[[#This Row],[Order Status]]="Completed", IF(Table2_1[[#This Row],[Delays (min)]]&gt;10,"Delayed", "On Time"), IF(Table2_1[[#This Row],[Order Status]]="In Progress", IF(Table2_1[[#This Row],[Delays (min)]]&gt;10,"Delayed","In Progress"),""))</f>
        <v>Delayed</v>
      </c>
      <c r="J1468">
        <v>162</v>
      </c>
      <c r="K1468">
        <v>16</v>
      </c>
      <c r="L1468" t="s">
        <v>28</v>
      </c>
      <c r="M1468" cm="1">
        <f t="array" ref="M1468">_xlfn.IFS(
  TRIM(L1468)="positive", 3,
  TRIM(L1468)="neutral", 2,
  TRIM(L1468)="negative", 1
)</f>
        <v>1</v>
      </c>
      <c r="N1468" t="s">
        <v>18</v>
      </c>
      <c r="O1468" t="s">
        <v>19</v>
      </c>
      <c r="P1468" t="s">
        <v>20</v>
      </c>
    </row>
    <row r="1469" spans="1:16" x14ac:dyDescent="0.3">
      <c r="A1469">
        <v>2468</v>
      </c>
      <c r="B1469" t="s">
        <v>1556</v>
      </c>
      <c r="C1469" s="1">
        <v>45171.584027777775</v>
      </c>
      <c r="D1469" t="s">
        <v>37</v>
      </c>
      <c r="E1469" t="str">
        <f t="shared" si="22"/>
        <v>Not Backlog</v>
      </c>
      <c r="F1469" t="s">
        <v>38</v>
      </c>
      <c r="G1469" t="s">
        <v>34</v>
      </c>
      <c r="H1469" t="s">
        <v>1589</v>
      </c>
      <c r="I1469" t="str">
        <f>IF(Table2_1[[#This Row],[Order Status]]="Completed", IF(Table2_1[[#This Row],[Delays (min)]]&gt;10,"Delayed", "On Time"), IF(Table2_1[[#This Row],[Order Status]]="In Progress", IF(Table2_1[[#This Row],[Delays (min)]]&gt;10,"Delayed","In Progress"),""))</f>
        <v>In Progress</v>
      </c>
      <c r="J1469">
        <v>144</v>
      </c>
      <c r="K1469">
        <v>0</v>
      </c>
      <c r="L1469" t="s">
        <v>28</v>
      </c>
      <c r="M1469" cm="1">
        <f t="array" ref="M1469">_xlfn.IFS(
  TRIM(L1469)="positive", 3,
  TRIM(L1469)="neutral", 2,
  TRIM(L1469)="negative", 1
)</f>
        <v>1</v>
      </c>
      <c r="N1469" t="s">
        <v>18</v>
      </c>
      <c r="O1469" t="s">
        <v>19</v>
      </c>
      <c r="P1469" t="s">
        <v>40</v>
      </c>
    </row>
    <row r="1470" spans="1:16" x14ac:dyDescent="0.3">
      <c r="A1470">
        <v>2469</v>
      </c>
      <c r="B1470" t="s">
        <v>1557</v>
      </c>
      <c r="C1470" s="1">
        <v>45173.4</v>
      </c>
      <c r="D1470" t="s">
        <v>37</v>
      </c>
      <c r="E1470" t="str">
        <f t="shared" si="22"/>
        <v>Backlog</v>
      </c>
      <c r="F1470" t="s">
        <v>135</v>
      </c>
      <c r="G1470" t="s">
        <v>16</v>
      </c>
      <c r="H1470" t="s">
        <v>1587</v>
      </c>
      <c r="I1470" t="str">
        <f>IF(Table2_1[[#This Row],[Order Status]]="Completed", IF(Table2_1[[#This Row],[Delays (min)]]&gt;10,"Delayed", "On Time"), IF(Table2_1[[#This Row],[Order Status]]="In Progress", IF(Table2_1[[#This Row],[Delays (min)]]&gt;10,"Delayed","In Progress"),""))</f>
        <v>Delayed</v>
      </c>
      <c r="J1470">
        <v>130</v>
      </c>
      <c r="K1470">
        <v>24</v>
      </c>
      <c r="L1470" t="s">
        <v>17</v>
      </c>
      <c r="M1470" cm="1">
        <f t="array" ref="M1470">_xlfn.IFS(
  TRIM(L1470)="positive", 3,
  TRIM(L1470)="neutral", 2,
  TRIM(L1470)="negative", 1
)</f>
        <v>2</v>
      </c>
      <c r="N1470" t="s">
        <v>24</v>
      </c>
      <c r="O1470" t="s">
        <v>1591</v>
      </c>
      <c r="P1470" t="s">
        <v>40</v>
      </c>
    </row>
    <row r="1471" spans="1:16" x14ac:dyDescent="0.3">
      <c r="A1471">
        <v>2470</v>
      </c>
      <c r="B1471" t="s">
        <v>1558</v>
      </c>
      <c r="C1471" s="1">
        <v>45173.375</v>
      </c>
      <c r="D1471" t="s">
        <v>37</v>
      </c>
      <c r="E1471" t="str">
        <f t="shared" si="22"/>
        <v>Not Backlog</v>
      </c>
      <c r="F1471" t="s">
        <v>68</v>
      </c>
      <c r="G1471" t="s">
        <v>34</v>
      </c>
      <c r="H1471" t="s">
        <v>1586</v>
      </c>
      <c r="I1471" t="str">
        <f>IF(Table2_1[[#This Row],[Order Status]]="Completed", IF(Table2_1[[#This Row],[Delays (min)]]&gt;10,"Delayed", "On Time"), IF(Table2_1[[#This Row],[Order Status]]="In Progress", IF(Table2_1[[#This Row],[Delays (min)]]&gt;10,"Delayed","In Progress"),""))</f>
        <v>In Progress</v>
      </c>
      <c r="J1471">
        <v>128</v>
      </c>
      <c r="K1471">
        <v>2</v>
      </c>
      <c r="L1471" t="s">
        <v>28</v>
      </c>
      <c r="M1471" cm="1">
        <f t="array" ref="M1471">_xlfn.IFS(
  TRIM(L1471)="positive", 3,
  TRIM(L1471)="neutral", 2,
  TRIM(L1471)="negative", 1
)</f>
        <v>1</v>
      </c>
      <c r="N1471" t="s">
        <v>18</v>
      </c>
      <c r="O1471" t="s">
        <v>1591</v>
      </c>
      <c r="P1471" t="s">
        <v>40</v>
      </c>
    </row>
    <row r="1472" spans="1:16" x14ac:dyDescent="0.3">
      <c r="A1472">
        <v>2471</v>
      </c>
      <c r="B1472" t="s">
        <v>1559</v>
      </c>
      <c r="C1472" s="1">
        <v>45177.672222222223</v>
      </c>
      <c r="D1472" t="s">
        <v>37</v>
      </c>
      <c r="E1472" t="str">
        <f t="shared" si="22"/>
        <v>Backlog</v>
      </c>
      <c r="F1472" t="s">
        <v>121</v>
      </c>
      <c r="G1472" t="s">
        <v>34</v>
      </c>
      <c r="H1472" t="s">
        <v>1589</v>
      </c>
      <c r="I1472" t="str">
        <f>IF(Table2_1[[#This Row],[Order Status]]="Completed", IF(Table2_1[[#This Row],[Delays (min)]]&gt;10,"Delayed", "On Time"), IF(Table2_1[[#This Row],[Order Status]]="In Progress", IF(Table2_1[[#This Row],[Delays (min)]]&gt;10,"Delayed","In Progress"),""))</f>
        <v>Delayed</v>
      </c>
      <c r="J1472">
        <v>75</v>
      </c>
      <c r="K1472">
        <v>15</v>
      </c>
      <c r="L1472" t="s">
        <v>23</v>
      </c>
      <c r="M1472" cm="1">
        <f t="array" ref="M1472">_xlfn.IFS(
  TRIM(L1472)="positive", 3,
  TRIM(L1472)="neutral", 2,
  TRIM(L1472)="negative", 1
)</f>
        <v>3</v>
      </c>
      <c r="N1472" t="s">
        <v>24</v>
      </c>
      <c r="O1472" t="s">
        <v>19</v>
      </c>
      <c r="P1472" t="s">
        <v>20</v>
      </c>
    </row>
    <row r="1473" spans="1:16" x14ac:dyDescent="0.3">
      <c r="A1473">
        <v>2472</v>
      </c>
      <c r="B1473" t="s">
        <v>1560</v>
      </c>
      <c r="C1473" s="1">
        <v>45175.505555555559</v>
      </c>
      <c r="D1473" t="s">
        <v>14</v>
      </c>
      <c r="E1473" t="str">
        <f t="shared" si="22"/>
        <v>Not Backlog</v>
      </c>
      <c r="F1473" t="s">
        <v>127</v>
      </c>
      <c r="G1473" t="s">
        <v>16</v>
      </c>
      <c r="H1473" t="s">
        <v>1587</v>
      </c>
      <c r="I1473" t="str">
        <f>IF(Table2_1[[#This Row],[Order Status]]="Completed", IF(Table2_1[[#This Row],[Delays (min)]]&gt;10,"Delayed", "On Time"), IF(Table2_1[[#This Row],[Order Status]]="In Progress", IF(Table2_1[[#This Row],[Delays (min)]]&gt;10,"Delayed","In Progress"),""))</f>
        <v>Delayed</v>
      </c>
      <c r="J1473">
        <v>169</v>
      </c>
      <c r="K1473">
        <v>26</v>
      </c>
      <c r="L1473" t="s">
        <v>17</v>
      </c>
      <c r="M1473" cm="1">
        <f t="array" ref="M1473">_xlfn.IFS(
  TRIM(L1473)="positive", 3,
  TRIM(L1473)="neutral", 2,
  TRIM(L1473)="negative", 1
)</f>
        <v>2</v>
      </c>
      <c r="N1473" t="s">
        <v>31</v>
      </c>
      <c r="O1473" t="s">
        <v>19</v>
      </c>
      <c r="P1473" t="s">
        <v>35</v>
      </c>
    </row>
    <row r="1474" spans="1:16" x14ac:dyDescent="0.3">
      <c r="A1474">
        <v>2473</v>
      </c>
      <c r="B1474" t="s">
        <v>1561</v>
      </c>
      <c r="C1474" s="1">
        <v>45173.546527777777</v>
      </c>
      <c r="D1474" t="s">
        <v>37</v>
      </c>
      <c r="E1474" t="str">
        <f t="shared" ref="E1474:E1501" si="23">IF(AND(D1474="In Progress", K1474 &gt;10),"Backlog", "Not Backlog")</f>
        <v>Backlog</v>
      </c>
      <c r="F1474" t="s">
        <v>276</v>
      </c>
      <c r="G1474" t="s">
        <v>16</v>
      </c>
      <c r="H1474" t="s">
        <v>1590</v>
      </c>
      <c r="I1474" t="str">
        <f>IF(Table2_1[[#This Row],[Order Status]]="Completed", IF(Table2_1[[#This Row],[Delays (min)]]&gt;10,"Delayed", "On Time"), IF(Table2_1[[#This Row],[Order Status]]="In Progress", IF(Table2_1[[#This Row],[Delays (min)]]&gt;10,"Delayed","In Progress"),""))</f>
        <v>Delayed</v>
      </c>
      <c r="J1474">
        <v>228</v>
      </c>
      <c r="K1474">
        <v>19</v>
      </c>
      <c r="L1474" t="s">
        <v>23</v>
      </c>
      <c r="M1474" cm="1">
        <f t="array" ref="M1474">_xlfn.IFS(
  TRIM(L1474)="positive", 3,
  TRIM(L1474)="neutral", 2,
  TRIM(L1474)="negative", 1
)</f>
        <v>3</v>
      </c>
      <c r="N1474" t="s">
        <v>24</v>
      </c>
      <c r="O1474" t="s">
        <v>1591</v>
      </c>
      <c r="P1474" t="s">
        <v>20</v>
      </c>
    </row>
    <row r="1475" spans="1:16" x14ac:dyDescent="0.3">
      <c r="A1475">
        <v>2474</v>
      </c>
      <c r="B1475" t="s">
        <v>1562</v>
      </c>
      <c r="C1475" s="1">
        <v>45170.584722222222</v>
      </c>
      <c r="D1475" t="s">
        <v>14</v>
      </c>
      <c r="E1475" t="str">
        <f t="shared" si="23"/>
        <v>Not Backlog</v>
      </c>
      <c r="F1475" t="s">
        <v>45</v>
      </c>
      <c r="G1475" t="s">
        <v>34</v>
      </c>
      <c r="H1475" t="s">
        <v>1586</v>
      </c>
      <c r="I1475" t="str">
        <f>IF(Table2_1[[#This Row],[Order Status]]="Completed", IF(Table2_1[[#This Row],[Delays (min)]]&gt;10,"Delayed", "On Time"), IF(Table2_1[[#This Row],[Order Status]]="In Progress", IF(Table2_1[[#This Row],[Delays (min)]]&gt;10,"Delayed","In Progress"),""))</f>
        <v>On Time</v>
      </c>
      <c r="J1475">
        <v>106</v>
      </c>
      <c r="K1475">
        <v>10</v>
      </c>
      <c r="L1475" t="s">
        <v>23</v>
      </c>
      <c r="M1475" cm="1">
        <f t="array" ref="M1475">_xlfn.IFS(
  TRIM(L1475)="positive", 3,
  TRIM(L1475)="neutral", 2,
  TRIM(L1475)="negative", 1
)</f>
        <v>3</v>
      </c>
      <c r="N1475" t="s">
        <v>39</v>
      </c>
      <c r="O1475" t="s">
        <v>48</v>
      </c>
      <c r="P1475" t="s">
        <v>20</v>
      </c>
    </row>
    <row r="1476" spans="1:16" x14ac:dyDescent="0.3">
      <c r="A1476">
        <v>2475</v>
      </c>
      <c r="B1476" t="s">
        <v>1563</v>
      </c>
      <c r="C1476" s="1">
        <v>45171.680555555555</v>
      </c>
      <c r="D1476" t="s">
        <v>14</v>
      </c>
      <c r="E1476" t="str">
        <f t="shared" si="23"/>
        <v>Not Backlog</v>
      </c>
      <c r="F1476" t="s">
        <v>47</v>
      </c>
      <c r="G1476" t="s">
        <v>34</v>
      </c>
      <c r="H1476" t="s">
        <v>1586</v>
      </c>
      <c r="I1476" t="str">
        <f>IF(Table2_1[[#This Row],[Order Status]]="Completed", IF(Table2_1[[#This Row],[Delays (min)]]&gt;10,"Delayed", "On Time"), IF(Table2_1[[#This Row],[Order Status]]="In Progress", IF(Table2_1[[#This Row],[Delays (min)]]&gt;10,"Delayed","In Progress"),""))</f>
        <v>Delayed</v>
      </c>
      <c r="J1476">
        <v>216</v>
      </c>
      <c r="K1476">
        <v>24</v>
      </c>
      <c r="L1476" t="s">
        <v>28</v>
      </c>
      <c r="M1476" cm="1">
        <f t="array" ref="M1476">_xlfn.IFS(
  TRIM(L1476)="positive", 3,
  TRIM(L1476)="neutral", 2,
  TRIM(L1476)="negative", 1
)</f>
        <v>1</v>
      </c>
      <c r="N1476" t="s">
        <v>18</v>
      </c>
      <c r="O1476" t="s">
        <v>48</v>
      </c>
      <c r="P1476" t="s">
        <v>40</v>
      </c>
    </row>
    <row r="1477" spans="1:16" x14ac:dyDescent="0.3">
      <c r="A1477">
        <v>2476</v>
      </c>
      <c r="B1477" t="s">
        <v>1564</v>
      </c>
      <c r="C1477" s="1">
        <v>45171.697916666664</v>
      </c>
      <c r="D1477" t="s">
        <v>37</v>
      </c>
      <c r="E1477" t="str">
        <f t="shared" si="23"/>
        <v>Backlog</v>
      </c>
      <c r="F1477" t="s">
        <v>75</v>
      </c>
      <c r="G1477" t="s">
        <v>16</v>
      </c>
      <c r="H1477" t="s">
        <v>1590</v>
      </c>
      <c r="I1477" t="str">
        <f>IF(Table2_1[[#This Row],[Order Status]]="Completed", IF(Table2_1[[#This Row],[Delays (min)]]&gt;10,"Delayed", "On Time"), IF(Table2_1[[#This Row],[Order Status]]="In Progress", IF(Table2_1[[#This Row],[Delays (min)]]&gt;10,"Delayed","In Progress"),""))</f>
        <v>Delayed</v>
      </c>
      <c r="J1477">
        <v>197</v>
      </c>
      <c r="K1477">
        <v>15</v>
      </c>
      <c r="L1477" t="s">
        <v>28</v>
      </c>
      <c r="M1477" cm="1">
        <f t="array" ref="M1477">_xlfn.IFS(
  TRIM(L1477)="positive", 3,
  TRIM(L1477)="neutral", 2,
  TRIM(L1477)="negative", 1
)</f>
        <v>1</v>
      </c>
      <c r="N1477" t="s">
        <v>18</v>
      </c>
      <c r="O1477" t="s">
        <v>1591</v>
      </c>
      <c r="P1477" t="s">
        <v>40</v>
      </c>
    </row>
    <row r="1478" spans="1:16" x14ac:dyDescent="0.3">
      <c r="A1478">
        <v>2477</v>
      </c>
      <c r="B1478" t="s">
        <v>1565</v>
      </c>
      <c r="C1478" s="1">
        <v>45175.345833333333</v>
      </c>
      <c r="D1478" t="s">
        <v>37</v>
      </c>
      <c r="E1478" t="str">
        <f t="shared" si="23"/>
        <v>Backlog</v>
      </c>
      <c r="F1478" t="s">
        <v>94</v>
      </c>
      <c r="G1478" t="s">
        <v>27</v>
      </c>
      <c r="H1478" t="s">
        <v>1590</v>
      </c>
      <c r="I1478" t="str">
        <f>IF(Table2_1[[#This Row],[Order Status]]="Completed", IF(Table2_1[[#This Row],[Delays (min)]]&gt;10,"Delayed", "On Time"), IF(Table2_1[[#This Row],[Order Status]]="In Progress", IF(Table2_1[[#This Row],[Delays (min)]]&gt;10,"Delayed","In Progress"),""))</f>
        <v>Delayed</v>
      </c>
      <c r="J1478">
        <v>235</v>
      </c>
      <c r="K1478">
        <v>13</v>
      </c>
      <c r="L1478" t="s">
        <v>28</v>
      </c>
      <c r="M1478" cm="1">
        <f t="array" ref="M1478">_xlfn.IFS(
  TRIM(L1478)="positive", 3,
  TRIM(L1478)="neutral", 2,
  TRIM(L1478)="negative", 1
)</f>
        <v>1</v>
      </c>
      <c r="N1478" t="s">
        <v>43</v>
      </c>
      <c r="O1478" t="s">
        <v>48</v>
      </c>
      <c r="P1478" t="s">
        <v>40</v>
      </c>
    </row>
    <row r="1479" spans="1:16" x14ac:dyDescent="0.3">
      <c r="A1479">
        <v>2478</v>
      </c>
      <c r="B1479" t="s">
        <v>1566</v>
      </c>
      <c r="C1479" s="1">
        <v>45172.37222222222</v>
      </c>
      <c r="D1479" t="s">
        <v>14</v>
      </c>
      <c r="E1479" t="str">
        <f t="shared" si="23"/>
        <v>Not Backlog</v>
      </c>
      <c r="F1479" t="s">
        <v>130</v>
      </c>
      <c r="G1479" t="s">
        <v>34</v>
      </c>
      <c r="H1479" t="s">
        <v>1587</v>
      </c>
      <c r="I1479" t="str">
        <f>IF(Table2_1[[#This Row],[Order Status]]="Completed", IF(Table2_1[[#This Row],[Delays (min)]]&gt;10,"Delayed", "On Time"), IF(Table2_1[[#This Row],[Order Status]]="In Progress", IF(Table2_1[[#This Row],[Delays (min)]]&gt;10,"Delayed","In Progress"),""))</f>
        <v>Delayed</v>
      </c>
      <c r="J1479">
        <v>158</v>
      </c>
      <c r="K1479">
        <v>23</v>
      </c>
      <c r="L1479" t="s">
        <v>28</v>
      </c>
      <c r="M1479" cm="1">
        <f t="array" ref="M1479">_xlfn.IFS(
  TRIM(L1479)="positive", 3,
  TRIM(L1479)="neutral", 2,
  TRIM(L1479)="negative", 1
)</f>
        <v>1</v>
      </c>
      <c r="N1479" t="s">
        <v>39</v>
      </c>
      <c r="O1479" t="s">
        <v>1591</v>
      </c>
      <c r="P1479" t="s">
        <v>35</v>
      </c>
    </row>
    <row r="1480" spans="1:16" x14ac:dyDescent="0.3">
      <c r="A1480">
        <v>2479</v>
      </c>
      <c r="B1480" t="s">
        <v>1567</v>
      </c>
      <c r="C1480" s="1">
        <v>45177.509027777778</v>
      </c>
      <c r="D1480" t="s">
        <v>14</v>
      </c>
      <c r="E1480" t="str">
        <f t="shared" si="23"/>
        <v>Not Backlog</v>
      </c>
      <c r="F1480" t="s">
        <v>350</v>
      </c>
      <c r="G1480" t="s">
        <v>34</v>
      </c>
      <c r="H1480" t="s">
        <v>1586</v>
      </c>
      <c r="I1480" t="str">
        <f>IF(Table2_1[[#This Row],[Order Status]]="Completed", IF(Table2_1[[#This Row],[Delays (min)]]&gt;10,"Delayed", "On Time"), IF(Table2_1[[#This Row],[Order Status]]="In Progress", IF(Table2_1[[#This Row],[Delays (min)]]&gt;10,"Delayed","In Progress"),""))</f>
        <v>On Time</v>
      </c>
      <c r="J1480">
        <v>129</v>
      </c>
      <c r="K1480">
        <v>6</v>
      </c>
      <c r="L1480" t="s">
        <v>28</v>
      </c>
      <c r="M1480" cm="1">
        <f t="array" ref="M1480">_xlfn.IFS(
  TRIM(L1480)="positive", 3,
  TRIM(L1480)="neutral", 2,
  TRIM(L1480)="negative", 1
)</f>
        <v>1</v>
      </c>
      <c r="N1480" t="s">
        <v>18</v>
      </c>
      <c r="O1480" t="s">
        <v>48</v>
      </c>
      <c r="P1480" t="s">
        <v>35</v>
      </c>
    </row>
    <row r="1481" spans="1:16" x14ac:dyDescent="0.3">
      <c r="A1481">
        <v>2480</v>
      </c>
      <c r="B1481" t="s">
        <v>1568</v>
      </c>
      <c r="C1481" s="1">
        <v>45171.475694444445</v>
      </c>
      <c r="D1481" t="s">
        <v>14</v>
      </c>
      <c r="E1481" t="str">
        <f t="shared" si="23"/>
        <v>Not Backlog</v>
      </c>
      <c r="F1481" t="s">
        <v>71</v>
      </c>
      <c r="G1481" t="s">
        <v>27</v>
      </c>
      <c r="H1481" t="s">
        <v>1587</v>
      </c>
      <c r="I1481" t="str">
        <f>IF(Table2_1[[#This Row],[Order Status]]="Completed", IF(Table2_1[[#This Row],[Delays (min)]]&gt;10,"Delayed", "On Time"), IF(Table2_1[[#This Row],[Order Status]]="In Progress", IF(Table2_1[[#This Row],[Delays (min)]]&gt;10,"Delayed","In Progress"),""))</f>
        <v>On Time</v>
      </c>
      <c r="J1481">
        <v>155</v>
      </c>
      <c r="K1481">
        <v>9</v>
      </c>
      <c r="L1481" t="s">
        <v>28</v>
      </c>
      <c r="M1481" cm="1">
        <f t="array" ref="M1481">_xlfn.IFS(
  TRIM(L1481)="positive", 3,
  TRIM(L1481)="neutral", 2,
  TRIM(L1481)="negative", 1
)</f>
        <v>1</v>
      </c>
      <c r="N1481" t="s">
        <v>18</v>
      </c>
      <c r="O1481" t="s">
        <v>48</v>
      </c>
      <c r="P1481" t="s">
        <v>20</v>
      </c>
    </row>
    <row r="1482" spans="1:16" x14ac:dyDescent="0.3">
      <c r="A1482">
        <v>2481</v>
      </c>
      <c r="B1482" t="s">
        <v>1569</v>
      </c>
      <c r="C1482" s="1">
        <v>45177.582638888889</v>
      </c>
      <c r="D1482" t="s">
        <v>37</v>
      </c>
      <c r="E1482" t="str">
        <f t="shared" si="23"/>
        <v>Backlog</v>
      </c>
      <c r="F1482" t="s">
        <v>73</v>
      </c>
      <c r="G1482" t="s">
        <v>27</v>
      </c>
      <c r="H1482" t="s">
        <v>1590</v>
      </c>
      <c r="I1482" t="str">
        <f>IF(Table2_1[[#This Row],[Order Status]]="Completed", IF(Table2_1[[#This Row],[Delays (min)]]&gt;10,"Delayed", "On Time"), IF(Table2_1[[#This Row],[Order Status]]="In Progress", IF(Table2_1[[#This Row],[Delays (min)]]&gt;10,"Delayed","In Progress"),""))</f>
        <v>Delayed</v>
      </c>
      <c r="J1482">
        <v>224</v>
      </c>
      <c r="K1482">
        <v>14</v>
      </c>
      <c r="L1482" t="s">
        <v>17</v>
      </c>
      <c r="M1482" cm="1">
        <f t="array" ref="M1482">_xlfn.IFS(
  TRIM(L1482)="positive", 3,
  TRIM(L1482)="neutral", 2,
  TRIM(L1482)="negative", 1
)</f>
        <v>2</v>
      </c>
      <c r="N1482" t="s">
        <v>39</v>
      </c>
      <c r="O1482" t="s">
        <v>19</v>
      </c>
      <c r="P1482" t="s">
        <v>40</v>
      </c>
    </row>
    <row r="1483" spans="1:16" x14ac:dyDescent="0.3">
      <c r="A1483">
        <v>2482</v>
      </c>
      <c r="B1483" t="s">
        <v>1570</v>
      </c>
      <c r="C1483" s="1">
        <v>45176.474999999999</v>
      </c>
      <c r="D1483" t="s">
        <v>14</v>
      </c>
      <c r="E1483" t="str">
        <f t="shared" si="23"/>
        <v>Not Backlog</v>
      </c>
      <c r="F1483" t="s">
        <v>94</v>
      </c>
      <c r="G1483" t="s">
        <v>34</v>
      </c>
      <c r="H1483" t="s">
        <v>1586</v>
      </c>
      <c r="I1483" t="str">
        <f>IF(Table2_1[[#This Row],[Order Status]]="Completed", IF(Table2_1[[#This Row],[Delays (min)]]&gt;10,"Delayed", "On Time"), IF(Table2_1[[#This Row],[Order Status]]="In Progress", IF(Table2_1[[#This Row],[Delays (min)]]&gt;10,"Delayed","In Progress"),""))</f>
        <v>Delayed</v>
      </c>
      <c r="J1483">
        <v>176</v>
      </c>
      <c r="K1483">
        <v>12</v>
      </c>
      <c r="L1483" t="s">
        <v>28</v>
      </c>
      <c r="M1483" cm="1">
        <f t="array" ref="M1483">_xlfn.IFS(
  TRIM(L1483)="positive", 3,
  TRIM(L1483)="neutral", 2,
  TRIM(L1483)="negative", 1
)</f>
        <v>1</v>
      </c>
      <c r="N1483" t="s">
        <v>24</v>
      </c>
      <c r="O1483" t="s">
        <v>48</v>
      </c>
      <c r="P1483" t="s">
        <v>35</v>
      </c>
    </row>
    <row r="1484" spans="1:16" x14ac:dyDescent="0.3">
      <c r="A1484">
        <v>2483</v>
      </c>
      <c r="B1484" t="s">
        <v>1571</v>
      </c>
      <c r="C1484" s="1">
        <v>45177.456944444442</v>
      </c>
      <c r="D1484" t="s">
        <v>37</v>
      </c>
      <c r="E1484" t="str">
        <f t="shared" si="23"/>
        <v>Not Backlog</v>
      </c>
      <c r="F1484" t="s">
        <v>54</v>
      </c>
      <c r="G1484" t="s">
        <v>34</v>
      </c>
      <c r="H1484" t="s">
        <v>1588</v>
      </c>
      <c r="I1484" t="str">
        <f>IF(Table2_1[[#This Row],[Order Status]]="Completed", IF(Table2_1[[#This Row],[Delays (min)]]&gt;10,"Delayed", "On Time"), IF(Table2_1[[#This Row],[Order Status]]="In Progress", IF(Table2_1[[#This Row],[Delays (min)]]&gt;10,"Delayed","In Progress"),""))</f>
        <v>In Progress</v>
      </c>
      <c r="J1484">
        <v>122</v>
      </c>
      <c r="K1484">
        <v>7</v>
      </c>
      <c r="L1484" t="s">
        <v>28</v>
      </c>
      <c r="M1484" cm="1">
        <f t="array" ref="M1484">_xlfn.IFS(
  TRIM(L1484)="positive", 3,
  TRIM(L1484)="neutral", 2,
  TRIM(L1484)="negative", 1
)</f>
        <v>1</v>
      </c>
      <c r="N1484" t="s">
        <v>43</v>
      </c>
      <c r="O1484" t="s">
        <v>1591</v>
      </c>
      <c r="P1484" t="s">
        <v>40</v>
      </c>
    </row>
    <row r="1485" spans="1:16" x14ac:dyDescent="0.3">
      <c r="A1485">
        <v>2484</v>
      </c>
      <c r="B1485" t="s">
        <v>1572</v>
      </c>
      <c r="C1485" s="1">
        <v>45175.384027777778</v>
      </c>
      <c r="D1485" t="s">
        <v>14</v>
      </c>
      <c r="E1485" t="str">
        <f t="shared" si="23"/>
        <v>Not Backlog</v>
      </c>
      <c r="F1485" t="s">
        <v>94</v>
      </c>
      <c r="G1485" t="s">
        <v>16</v>
      </c>
      <c r="H1485" t="s">
        <v>1588</v>
      </c>
      <c r="I1485" t="str">
        <f>IF(Table2_1[[#This Row],[Order Status]]="Completed", IF(Table2_1[[#This Row],[Delays (min)]]&gt;10,"Delayed", "On Time"), IF(Table2_1[[#This Row],[Order Status]]="In Progress", IF(Table2_1[[#This Row],[Delays (min)]]&gt;10,"Delayed","In Progress"),""))</f>
        <v>On Time</v>
      </c>
      <c r="J1485">
        <v>115</v>
      </c>
      <c r="K1485">
        <v>1</v>
      </c>
      <c r="L1485" t="s">
        <v>23</v>
      </c>
      <c r="M1485" cm="1">
        <f t="array" ref="M1485">_xlfn.IFS(
  TRIM(L1485)="positive", 3,
  TRIM(L1485)="neutral", 2,
  TRIM(L1485)="negative", 1
)</f>
        <v>3</v>
      </c>
      <c r="N1485" t="s">
        <v>31</v>
      </c>
      <c r="O1485" t="s">
        <v>19</v>
      </c>
      <c r="P1485" t="s">
        <v>35</v>
      </c>
    </row>
    <row r="1486" spans="1:16" x14ac:dyDescent="0.3">
      <c r="A1486">
        <v>2485</v>
      </c>
      <c r="B1486" t="s">
        <v>1573</v>
      </c>
      <c r="C1486" s="1">
        <v>45176.698611111111</v>
      </c>
      <c r="D1486" t="s">
        <v>37</v>
      </c>
      <c r="E1486" t="str">
        <f t="shared" si="23"/>
        <v>Not Backlog</v>
      </c>
      <c r="F1486" t="s">
        <v>267</v>
      </c>
      <c r="G1486" t="s">
        <v>27</v>
      </c>
      <c r="H1486" t="s">
        <v>1590</v>
      </c>
      <c r="I1486" t="str">
        <f>IF(Table2_1[[#This Row],[Order Status]]="Completed", IF(Table2_1[[#This Row],[Delays (min)]]&gt;10,"Delayed", "On Time"), IF(Table2_1[[#This Row],[Order Status]]="In Progress", IF(Table2_1[[#This Row],[Delays (min)]]&gt;10,"Delayed","In Progress"),""))</f>
        <v>In Progress</v>
      </c>
      <c r="J1486">
        <v>222</v>
      </c>
      <c r="K1486">
        <v>4</v>
      </c>
      <c r="L1486" t="s">
        <v>17</v>
      </c>
      <c r="M1486" cm="1">
        <f t="array" ref="M1486">_xlfn.IFS(
  TRIM(L1486)="positive", 3,
  TRIM(L1486)="neutral", 2,
  TRIM(L1486)="negative", 1
)</f>
        <v>2</v>
      </c>
      <c r="N1486" t="s">
        <v>39</v>
      </c>
      <c r="O1486" t="s">
        <v>19</v>
      </c>
      <c r="P1486" t="s">
        <v>40</v>
      </c>
    </row>
    <row r="1487" spans="1:16" x14ac:dyDescent="0.3">
      <c r="A1487">
        <v>2486</v>
      </c>
      <c r="B1487" t="s">
        <v>1574</v>
      </c>
      <c r="C1487" s="1">
        <v>45175.467361111114</v>
      </c>
      <c r="D1487" t="s">
        <v>37</v>
      </c>
      <c r="E1487" t="str">
        <f t="shared" si="23"/>
        <v>Not Backlog</v>
      </c>
      <c r="F1487" t="s">
        <v>229</v>
      </c>
      <c r="G1487" t="s">
        <v>27</v>
      </c>
      <c r="H1487" t="s">
        <v>1587</v>
      </c>
      <c r="I1487" t="str">
        <f>IF(Table2_1[[#This Row],[Order Status]]="Completed", IF(Table2_1[[#This Row],[Delays (min)]]&gt;10,"Delayed", "On Time"), IF(Table2_1[[#This Row],[Order Status]]="In Progress", IF(Table2_1[[#This Row],[Delays (min)]]&gt;10,"Delayed","In Progress"),""))</f>
        <v>In Progress</v>
      </c>
      <c r="J1487">
        <v>159</v>
      </c>
      <c r="K1487">
        <v>6</v>
      </c>
      <c r="L1487" t="s">
        <v>28</v>
      </c>
      <c r="M1487" cm="1">
        <f t="array" ref="M1487">_xlfn.IFS(
  TRIM(L1487)="positive", 3,
  TRIM(L1487)="neutral", 2,
  TRIM(L1487)="negative", 1
)</f>
        <v>1</v>
      </c>
      <c r="N1487" t="s">
        <v>31</v>
      </c>
      <c r="O1487" t="s">
        <v>19</v>
      </c>
      <c r="P1487" t="s">
        <v>20</v>
      </c>
    </row>
    <row r="1488" spans="1:16" x14ac:dyDescent="0.3">
      <c r="A1488">
        <v>2487</v>
      </c>
      <c r="B1488" t="s">
        <v>1575</v>
      </c>
      <c r="C1488" s="1">
        <v>45170.493750000001</v>
      </c>
      <c r="D1488" t="s">
        <v>14</v>
      </c>
      <c r="E1488" t="str">
        <f t="shared" si="23"/>
        <v>Not Backlog</v>
      </c>
      <c r="F1488" t="s">
        <v>174</v>
      </c>
      <c r="G1488" t="s">
        <v>16</v>
      </c>
      <c r="H1488" t="s">
        <v>1590</v>
      </c>
      <c r="I1488" t="str">
        <f>IF(Table2_1[[#This Row],[Order Status]]="Completed", IF(Table2_1[[#This Row],[Delays (min)]]&gt;10,"Delayed", "On Time"), IF(Table2_1[[#This Row],[Order Status]]="In Progress", IF(Table2_1[[#This Row],[Delays (min)]]&gt;10,"Delayed","In Progress"),""))</f>
        <v>Delayed</v>
      </c>
      <c r="J1488">
        <v>211</v>
      </c>
      <c r="K1488">
        <v>26</v>
      </c>
      <c r="L1488" t="s">
        <v>23</v>
      </c>
      <c r="M1488" cm="1">
        <f t="array" ref="M1488">_xlfn.IFS(
  TRIM(L1488)="positive", 3,
  TRIM(L1488)="neutral", 2,
  TRIM(L1488)="negative", 1
)</f>
        <v>3</v>
      </c>
      <c r="N1488" t="s">
        <v>31</v>
      </c>
      <c r="O1488" t="s">
        <v>1591</v>
      </c>
      <c r="P1488" t="s">
        <v>40</v>
      </c>
    </row>
    <row r="1489" spans="1:16" x14ac:dyDescent="0.3">
      <c r="A1489">
        <v>2488</v>
      </c>
      <c r="B1489" t="s">
        <v>1576</v>
      </c>
      <c r="C1489" s="1">
        <v>45175.361111111109</v>
      </c>
      <c r="D1489" t="s">
        <v>37</v>
      </c>
      <c r="E1489" t="str">
        <f t="shared" si="23"/>
        <v>Backlog</v>
      </c>
      <c r="F1489" t="s">
        <v>256</v>
      </c>
      <c r="G1489" t="s">
        <v>27</v>
      </c>
      <c r="H1489" t="s">
        <v>1586</v>
      </c>
      <c r="I1489" t="str">
        <f>IF(Table2_1[[#This Row],[Order Status]]="Completed", IF(Table2_1[[#This Row],[Delays (min)]]&gt;10,"Delayed", "On Time"), IF(Table2_1[[#This Row],[Order Status]]="In Progress", IF(Table2_1[[#This Row],[Delays (min)]]&gt;10,"Delayed","In Progress"),""))</f>
        <v>Delayed</v>
      </c>
      <c r="J1489">
        <v>172</v>
      </c>
      <c r="K1489">
        <v>11</v>
      </c>
      <c r="L1489" t="s">
        <v>17</v>
      </c>
      <c r="M1489" cm="1">
        <f t="array" ref="M1489">_xlfn.IFS(
  TRIM(L1489)="positive", 3,
  TRIM(L1489)="neutral", 2,
  TRIM(L1489)="negative", 1
)</f>
        <v>2</v>
      </c>
      <c r="N1489" t="s">
        <v>31</v>
      </c>
      <c r="O1489" t="s">
        <v>1591</v>
      </c>
      <c r="P1489" t="s">
        <v>20</v>
      </c>
    </row>
    <row r="1490" spans="1:16" x14ac:dyDescent="0.3">
      <c r="A1490">
        <v>2489</v>
      </c>
      <c r="B1490" t="s">
        <v>433</v>
      </c>
      <c r="C1490" s="1">
        <v>45176.680555555555</v>
      </c>
      <c r="D1490" t="s">
        <v>14</v>
      </c>
      <c r="E1490" t="str">
        <f t="shared" si="23"/>
        <v>Not Backlog</v>
      </c>
      <c r="F1490" t="s">
        <v>38</v>
      </c>
      <c r="G1490" t="s">
        <v>27</v>
      </c>
      <c r="H1490" t="s">
        <v>1589</v>
      </c>
      <c r="I1490" t="str">
        <f>IF(Table2_1[[#This Row],[Order Status]]="Completed", IF(Table2_1[[#This Row],[Delays (min)]]&gt;10,"Delayed", "On Time"), IF(Table2_1[[#This Row],[Order Status]]="In Progress", IF(Table2_1[[#This Row],[Delays (min)]]&gt;10,"Delayed","In Progress"),""))</f>
        <v>Delayed</v>
      </c>
      <c r="J1490">
        <v>92</v>
      </c>
      <c r="K1490">
        <v>29</v>
      </c>
      <c r="L1490" t="s">
        <v>23</v>
      </c>
      <c r="M1490" cm="1">
        <f t="array" ref="M1490">_xlfn.IFS(
  TRIM(L1490)="positive", 3,
  TRIM(L1490)="neutral", 2,
  TRIM(L1490)="negative", 1
)</f>
        <v>3</v>
      </c>
      <c r="N1490" t="s">
        <v>18</v>
      </c>
      <c r="O1490" t="s">
        <v>48</v>
      </c>
      <c r="P1490" t="s">
        <v>35</v>
      </c>
    </row>
    <row r="1491" spans="1:16" x14ac:dyDescent="0.3">
      <c r="A1491">
        <v>2490</v>
      </c>
      <c r="B1491" t="s">
        <v>1577</v>
      </c>
      <c r="C1491" s="1">
        <v>45174.390972222223</v>
      </c>
      <c r="D1491" t="s">
        <v>14</v>
      </c>
      <c r="E1491" t="str">
        <f t="shared" si="23"/>
        <v>Not Backlog</v>
      </c>
      <c r="F1491" t="s">
        <v>177</v>
      </c>
      <c r="G1491" t="s">
        <v>16</v>
      </c>
      <c r="H1491" t="s">
        <v>1586</v>
      </c>
      <c r="I1491" t="str">
        <f>IF(Table2_1[[#This Row],[Order Status]]="Completed", IF(Table2_1[[#This Row],[Delays (min)]]&gt;10,"Delayed", "On Time"), IF(Table2_1[[#This Row],[Order Status]]="In Progress", IF(Table2_1[[#This Row],[Delays (min)]]&gt;10,"Delayed","In Progress"),""))</f>
        <v>On Time</v>
      </c>
      <c r="J1491">
        <v>103</v>
      </c>
      <c r="K1491">
        <v>4</v>
      </c>
      <c r="L1491" t="s">
        <v>28</v>
      </c>
      <c r="M1491" cm="1">
        <f t="array" ref="M1491">_xlfn.IFS(
  TRIM(L1491)="positive", 3,
  TRIM(L1491)="neutral", 2,
  TRIM(L1491)="negative", 1
)</f>
        <v>1</v>
      </c>
      <c r="N1491" t="s">
        <v>24</v>
      </c>
      <c r="O1491" t="s">
        <v>48</v>
      </c>
      <c r="P1491" t="s">
        <v>35</v>
      </c>
    </row>
    <row r="1492" spans="1:16" x14ac:dyDescent="0.3">
      <c r="A1492">
        <v>2491</v>
      </c>
      <c r="B1492" t="s">
        <v>1578</v>
      </c>
      <c r="C1492" s="1">
        <v>45173.654166666667</v>
      </c>
      <c r="D1492" t="s">
        <v>14</v>
      </c>
      <c r="E1492" t="str">
        <f t="shared" si="23"/>
        <v>Not Backlog</v>
      </c>
      <c r="F1492" t="s">
        <v>121</v>
      </c>
      <c r="G1492" t="s">
        <v>34</v>
      </c>
      <c r="H1492" t="s">
        <v>1586</v>
      </c>
      <c r="I1492" t="str">
        <f>IF(Table2_1[[#This Row],[Order Status]]="Completed", IF(Table2_1[[#This Row],[Delays (min)]]&gt;10,"Delayed", "On Time"), IF(Table2_1[[#This Row],[Order Status]]="In Progress", IF(Table2_1[[#This Row],[Delays (min)]]&gt;10,"Delayed","In Progress"),""))</f>
        <v>Delayed</v>
      </c>
      <c r="J1492">
        <v>119</v>
      </c>
      <c r="K1492">
        <v>17</v>
      </c>
      <c r="L1492" t="s">
        <v>23</v>
      </c>
      <c r="M1492" cm="1">
        <f t="array" ref="M1492">_xlfn.IFS(
  TRIM(L1492)="positive", 3,
  TRIM(L1492)="neutral", 2,
  TRIM(L1492)="negative", 1
)</f>
        <v>3</v>
      </c>
      <c r="N1492" t="s">
        <v>24</v>
      </c>
      <c r="O1492" t="s">
        <v>1591</v>
      </c>
      <c r="P1492" t="s">
        <v>20</v>
      </c>
    </row>
    <row r="1493" spans="1:16" x14ac:dyDescent="0.3">
      <c r="A1493">
        <v>2492</v>
      </c>
      <c r="B1493" t="s">
        <v>1579</v>
      </c>
      <c r="C1493" s="1">
        <v>45175.40347222222</v>
      </c>
      <c r="D1493" t="s">
        <v>37</v>
      </c>
      <c r="E1493" t="str">
        <f t="shared" si="23"/>
        <v>Not Backlog</v>
      </c>
      <c r="F1493" t="s">
        <v>262</v>
      </c>
      <c r="G1493" t="s">
        <v>16</v>
      </c>
      <c r="H1493" t="s">
        <v>1588</v>
      </c>
      <c r="I1493" t="str">
        <f>IF(Table2_1[[#This Row],[Order Status]]="Completed", IF(Table2_1[[#This Row],[Delays (min)]]&gt;10,"Delayed", "On Time"), IF(Table2_1[[#This Row],[Order Status]]="In Progress", IF(Table2_1[[#This Row],[Delays (min)]]&gt;10,"Delayed","In Progress"),""))</f>
        <v>In Progress</v>
      </c>
      <c r="J1493">
        <v>202</v>
      </c>
      <c r="K1493">
        <v>0</v>
      </c>
      <c r="L1493" t="s">
        <v>23</v>
      </c>
      <c r="M1493" cm="1">
        <f t="array" ref="M1493">_xlfn.IFS(
  TRIM(L1493)="positive", 3,
  TRIM(L1493)="neutral", 2,
  TRIM(L1493)="negative", 1
)</f>
        <v>3</v>
      </c>
      <c r="N1493" t="s">
        <v>31</v>
      </c>
      <c r="O1493" t="s">
        <v>48</v>
      </c>
      <c r="P1493" t="s">
        <v>40</v>
      </c>
    </row>
    <row r="1494" spans="1:16" x14ac:dyDescent="0.3">
      <c r="A1494">
        <v>2493</v>
      </c>
      <c r="B1494" t="s">
        <v>1580</v>
      </c>
      <c r="C1494" s="1">
        <v>45176.619444444441</v>
      </c>
      <c r="D1494" t="s">
        <v>37</v>
      </c>
      <c r="E1494" t="str">
        <f t="shared" si="23"/>
        <v>Not Backlog</v>
      </c>
      <c r="F1494" t="s">
        <v>182</v>
      </c>
      <c r="G1494" t="s">
        <v>34</v>
      </c>
      <c r="H1494" t="s">
        <v>1589</v>
      </c>
      <c r="I1494" t="str">
        <f>IF(Table2_1[[#This Row],[Order Status]]="Completed", IF(Table2_1[[#This Row],[Delays (min)]]&gt;10,"Delayed", "On Time"), IF(Table2_1[[#This Row],[Order Status]]="In Progress", IF(Table2_1[[#This Row],[Delays (min)]]&gt;10,"Delayed","In Progress"),""))</f>
        <v>In Progress</v>
      </c>
      <c r="J1494">
        <v>104</v>
      </c>
      <c r="K1494">
        <v>2</v>
      </c>
      <c r="L1494" t="s">
        <v>23</v>
      </c>
      <c r="M1494" cm="1">
        <f t="array" ref="M1494">_xlfn.IFS(
  TRIM(L1494)="positive", 3,
  TRIM(L1494)="neutral", 2,
  TRIM(L1494)="negative", 1
)</f>
        <v>3</v>
      </c>
      <c r="N1494" t="s">
        <v>43</v>
      </c>
      <c r="O1494" t="s">
        <v>48</v>
      </c>
      <c r="P1494" t="s">
        <v>20</v>
      </c>
    </row>
    <row r="1495" spans="1:16" x14ac:dyDescent="0.3">
      <c r="A1495">
        <v>2494</v>
      </c>
      <c r="B1495" t="s">
        <v>76</v>
      </c>
      <c r="C1495" s="1">
        <v>45177.484027777777</v>
      </c>
      <c r="D1495" t="s">
        <v>14</v>
      </c>
      <c r="E1495" t="str">
        <f t="shared" si="23"/>
        <v>Not Backlog</v>
      </c>
      <c r="F1495" t="s">
        <v>299</v>
      </c>
      <c r="G1495" t="s">
        <v>27</v>
      </c>
      <c r="H1495" t="s">
        <v>1587</v>
      </c>
      <c r="I1495" t="str">
        <f>IF(Table2_1[[#This Row],[Order Status]]="Completed", IF(Table2_1[[#This Row],[Delays (min)]]&gt;10,"Delayed", "On Time"), IF(Table2_1[[#This Row],[Order Status]]="In Progress", IF(Table2_1[[#This Row],[Delays (min)]]&gt;10,"Delayed","In Progress"),""))</f>
        <v>On Time</v>
      </c>
      <c r="J1495">
        <v>71</v>
      </c>
      <c r="K1495">
        <v>3</v>
      </c>
      <c r="L1495" t="s">
        <v>17</v>
      </c>
      <c r="M1495" cm="1">
        <f t="array" ref="M1495">_xlfn.IFS(
  TRIM(L1495)="positive", 3,
  TRIM(L1495)="neutral", 2,
  TRIM(L1495)="negative", 1
)</f>
        <v>2</v>
      </c>
      <c r="N1495" t="s">
        <v>43</v>
      </c>
      <c r="O1495" t="s">
        <v>48</v>
      </c>
      <c r="P1495" t="s">
        <v>40</v>
      </c>
    </row>
    <row r="1496" spans="1:16" x14ac:dyDescent="0.3">
      <c r="A1496">
        <v>2495</v>
      </c>
      <c r="B1496" t="s">
        <v>1540</v>
      </c>
      <c r="C1496" s="1">
        <v>45175.431944444441</v>
      </c>
      <c r="D1496" t="s">
        <v>14</v>
      </c>
      <c r="E1496" t="str">
        <f t="shared" si="23"/>
        <v>Not Backlog</v>
      </c>
      <c r="F1496" t="s">
        <v>125</v>
      </c>
      <c r="G1496" t="s">
        <v>16</v>
      </c>
      <c r="H1496" t="s">
        <v>1588</v>
      </c>
      <c r="I1496" t="str">
        <f>IF(Table2_1[[#This Row],[Order Status]]="Completed", IF(Table2_1[[#This Row],[Delays (min)]]&gt;10,"Delayed", "On Time"), IF(Table2_1[[#This Row],[Order Status]]="In Progress", IF(Table2_1[[#This Row],[Delays (min)]]&gt;10,"Delayed","In Progress"),""))</f>
        <v>On Time</v>
      </c>
      <c r="J1496">
        <v>226</v>
      </c>
      <c r="K1496">
        <v>8</v>
      </c>
      <c r="L1496" t="s">
        <v>23</v>
      </c>
      <c r="M1496" cm="1">
        <f t="array" ref="M1496">_xlfn.IFS(
  TRIM(L1496)="positive", 3,
  TRIM(L1496)="neutral", 2,
  TRIM(L1496)="negative", 1
)</f>
        <v>3</v>
      </c>
      <c r="N1496" t="s">
        <v>43</v>
      </c>
      <c r="O1496" t="s">
        <v>1591</v>
      </c>
      <c r="P1496" t="s">
        <v>20</v>
      </c>
    </row>
    <row r="1497" spans="1:16" x14ac:dyDescent="0.3">
      <c r="A1497">
        <v>2496</v>
      </c>
      <c r="B1497" t="s">
        <v>1581</v>
      </c>
      <c r="C1497" s="1">
        <v>45176.379166666666</v>
      </c>
      <c r="D1497" t="s">
        <v>37</v>
      </c>
      <c r="E1497" t="str">
        <f t="shared" si="23"/>
        <v>Backlog</v>
      </c>
      <c r="F1497" t="s">
        <v>151</v>
      </c>
      <c r="G1497" t="s">
        <v>27</v>
      </c>
      <c r="H1497" t="s">
        <v>1586</v>
      </c>
      <c r="I1497" t="str">
        <f>IF(Table2_1[[#This Row],[Order Status]]="Completed", IF(Table2_1[[#This Row],[Delays (min)]]&gt;10,"Delayed", "On Time"), IF(Table2_1[[#This Row],[Order Status]]="In Progress", IF(Table2_1[[#This Row],[Delays (min)]]&gt;10,"Delayed","In Progress"),""))</f>
        <v>Delayed</v>
      </c>
      <c r="J1497">
        <v>213</v>
      </c>
      <c r="K1497">
        <v>18</v>
      </c>
      <c r="L1497" t="s">
        <v>23</v>
      </c>
      <c r="M1497" cm="1">
        <f t="array" ref="M1497">_xlfn.IFS(
  TRIM(L1497)="positive", 3,
  TRIM(L1497)="neutral", 2,
  TRIM(L1497)="negative", 1
)</f>
        <v>3</v>
      </c>
      <c r="N1497" t="s">
        <v>18</v>
      </c>
      <c r="O1497" t="s">
        <v>48</v>
      </c>
      <c r="P1497" t="s">
        <v>35</v>
      </c>
    </row>
    <row r="1498" spans="1:16" x14ac:dyDescent="0.3">
      <c r="A1498">
        <v>2497</v>
      </c>
      <c r="B1498" t="s">
        <v>1582</v>
      </c>
      <c r="C1498" s="1">
        <v>45176.510416666664</v>
      </c>
      <c r="D1498" t="s">
        <v>37</v>
      </c>
      <c r="E1498" t="str">
        <f t="shared" si="23"/>
        <v>Backlog</v>
      </c>
      <c r="F1498" t="s">
        <v>405</v>
      </c>
      <c r="G1498" t="s">
        <v>16</v>
      </c>
      <c r="H1498" t="s">
        <v>1586</v>
      </c>
      <c r="I1498" t="str">
        <f>IF(Table2_1[[#This Row],[Order Status]]="Completed", IF(Table2_1[[#This Row],[Delays (min)]]&gt;10,"Delayed", "On Time"), IF(Table2_1[[#This Row],[Order Status]]="In Progress", IF(Table2_1[[#This Row],[Delays (min)]]&gt;10,"Delayed","In Progress"),""))</f>
        <v>Delayed</v>
      </c>
      <c r="J1498">
        <v>142</v>
      </c>
      <c r="K1498">
        <v>21</v>
      </c>
      <c r="L1498" t="s">
        <v>28</v>
      </c>
      <c r="M1498" cm="1">
        <f t="array" ref="M1498">_xlfn.IFS(
  TRIM(L1498)="positive", 3,
  TRIM(L1498)="neutral", 2,
  TRIM(L1498)="negative", 1
)</f>
        <v>1</v>
      </c>
      <c r="N1498" t="s">
        <v>18</v>
      </c>
      <c r="O1498" t="s">
        <v>48</v>
      </c>
      <c r="P1498" t="s">
        <v>20</v>
      </c>
    </row>
    <row r="1499" spans="1:16" x14ac:dyDescent="0.3">
      <c r="A1499">
        <v>2498</v>
      </c>
      <c r="B1499" t="s">
        <v>1583</v>
      </c>
      <c r="C1499" s="1">
        <v>45172.362500000003</v>
      </c>
      <c r="D1499" t="s">
        <v>37</v>
      </c>
      <c r="E1499" t="str">
        <f t="shared" si="23"/>
        <v>Backlog</v>
      </c>
      <c r="F1499" t="s">
        <v>240</v>
      </c>
      <c r="G1499" t="s">
        <v>34</v>
      </c>
      <c r="H1499" t="s">
        <v>1587</v>
      </c>
      <c r="I1499" t="str">
        <f>IF(Table2_1[[#This Row],[Order Status]]="Completed", IF(Table2_1[[#This Row],[Delays (min)]]&gt;10,"Delayed", "On Time"), IF(Table2_1[[#This Row],[Order Status]]="In Progress", IF(Table2_1[[#This Row],[Delays (min)]]&gt;10,"Delayed","In Progress"),""))</f>
        <v>Delayed</v>
      </c>
      <c r="J1499">
        <v>82</v>
      </c>
      <c r="K1499">
        <v>16</v>
      </c>
      <c r="L1499" t="s">
        <v>23</v>
      </c>
      <c r="M1499" cm="1">
        <f t="array" ref="M1499">_xlfn.IFS(
  TRIM(L1499)="positive", 3,
  TRIM(L1499)="neutral", 2,
  TRIM(L1499)="negative", 1
)</f>
        <v>3</v>
      </c>
      <c r="N1499" t="s">
        <v>24</v>
      </c>
      <c r="O1499" t="s">
        <v>1591</v>
      </c>
      <c r="P1499" t="s">
        <v>40</v>
      </c>
    </row>
    <row r="1500" spans="1:16" x14ac:dyDescent="0.3">
      <c r="A1500">
        <v>2499</v>
      </c>
      <c r="B1500" t="s">
        <v>1584</v>
      </c>
      <c r="C1500" s="1">
        <v>45173.706944444442</v>
      </c>
      <c r="D1500" t="s">
        <v>37</v>
      </c>
      <c r="E1500" t="str">
        <f t="shared" si="23"/>
        <v>Not Backlog</v>
      </c>
      <c r="F1500" t="s">
        <v>192</v>
      </c>
      <c r="G1500" t="s">
        <v>27</v>
      </c>
      <c r="H1500" t="s">
        <v>1590</v>
      </c>
      <c r="I1500" t="str">
        <f>IF(Table2_1[[#This Row],[Order Status]]="Completed", IF(Table2_1[[#This Row],[Delays (min)]]&gt;10,"Delayed", "On Time"), IF(Table2_1[[#This Row],[Order Status]]="In Progress", IF(Table2_1[[#This Row],[Delays (min)]]&gt;10,"Delayed","In Progress"),""))</f>
        <v>In Progress</v>
      </c>
      <c r="J1500">
        <v>141</v>
      </c>
      <c r="K1500">
        <v>7</v>
      </c>
      <c r="L1500" t="s">
        <v>28</v>
      </c>
      <c r="M1500" cm="1">
        <f t="array" ref="M1500">_xlfn.IFS(
  TRIM(L1500)="positive", 3,
  TRIM(L1500)="neutral", 2,
  TRIM(L1500)="negative", 1
)</f>
        <v>1</v>
      </c>
      <c r="N1500" t="s">
        <v>18</v>
      </c>
      <c r="O1500" t="s">
        <v>1591</v>
      </c>
      <c r="P1500" t="s">
        <v>40</v>
      </c>
    </row>
    <row r="1501" spans="1:16" x14ac:dyDescent="0.3">
      <c r="A1501">
        <v>2500</v>
      </c>
      <c r="B1501" t="s">
        <v>1585</v>
      </c>
      <c r="C1501" s="1">
        <v>45172.646527777775</v>
      </c>
      <c r="D1501" t="s">
        <v>14</v>
      </c>
      <c r="E1501" t="str">
        <f t="shared" si="23"/>
        <v>Not Backlog</v>
      </c>
      <c r="F1501" t="s">
        <v>256</v>
      </c>
      <c r="G1501" t="s">
        <v>27</v>
      </c>
      <c r="H1501" t="s">
        <v>1588</v>
      </c>
      <c r="I1501" t="str">
        <f>IF(Table2_1[[#This Row],[Order Status]]="Completed", IF(Table2_1[[#This Row],[Delays (min)]]&gt;10,"Delayed", "On Time"), IF(Table2_1[[#This Row],[Order Status]]="In Progress", IF(Table2_1[[#This Row],[Delays (min)]]&gt;10,"Delayed","In Progress"),""))</f>
        <v>Delayed</v>
      </c>
      <c r="J1501">
        <v>134</v>
      </c>
      <c r="K1501">
        <v>23</v>
      </c>
      <c r="L1501" t="s">
        <v>28</v>
      </c>
      <c r="M1501" cm="1">
        <f t="array" ref="M1501">_xlfn.IFS(
  TRIM(L1501)="positive", 3,
  TRIM(L1501)="neutral", 2,
  TRIM(L1501)="negative", 1
)</f>
        <v>1</v>
      </c>
      <c r="N1501" t="s">
        <v>39</v>
      </c>
      <c r="O1501" t="s">
        <v>19</v>
      </c>
      <c r="P1501" t="s">
        <v>40</v>
      </c>
    </row>
  </sheetData>
  <conditionalFormatting sqref="A1:A1048576">
    <cfRule type="duplicateValues" dxfId="310"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19ACD-5DB8-4B71-B258-909CF71AB38B}">
  <sheetPr>
    <tabColor theme="5" tint="0.39997558519241921"/>
  </sheetPr>
  <dimension ref="A1:L83"/>
  <sheetViews>
    <sheetView topLeftCell="A36" workbookViewId="0">
      <selection activeCell="B62" sqref="B62:C83"/>
    </sheetView>
  </sheetViews>
  <sheetFormatPr defaultRowHeight="14.4" x14ac:dyDescent="0.3"/>
  <cols>
    <col min="1" max="2" width="12.77734375" bestFit="1" customWidth="1"/>
    <col min="3" max="3" width="19.44140625" bestFit="1" customWidth="1"/>
    <col min="4" max="5" width="12.77734375" bestFit="1" customWidth="1"/>
    <col min="6" max="6" width="31.88671875" bestFit="1" customWidth="1"/>
    <col min="7" max="7" width="12.77734375" bestFit="1" customWidth="1"/>
    <col min="8" max="8" width="21.88671875" bestFit="1" customWidth="1"/>
    <col min="9" max="9" width="12.5546875" bestFit="1" customWidth="1"/>
    <col min="10" max="10" width="27.33203125" bestFit="1" customWidth="1"/>
    <col min="11" max="11" width="12.77734375" bestFit="1" customWidth="1"/>
    <col min="12" max="12" width="16.109375" bestFit="1" customWidth="1"/>
  </cols>
  <sheetData>
    <row r="1" spans="1:9" ht="15" thickBot="1" x14ac:dyDescent="0.35"/>
    <row r="2" spans="1:9" ht="15" thickBot="1" x14ac:dyDescent="0.35">
      <c r="C2" s="11" t="s">
        <v>1619</v>
      </c>
      <c r="D2" s="13"/>
    </row>
    <row r="3" spans="1:9" ht="15" thickBot="1" x14ac:dyDescent="0.35">
      <c r="A3" s="19" t="s">
        <v>1620</v>
      </c>
      <c r="C3" s="32" t="s">
        <v>1600</v>
      </c>
      <c r="D3" s="35" t="s">
        <v>1601</v>
      </c>
    </row>
    <row r="4" spans="1:9" ht="15" thickBot="1" x14ac:dyDescent="0.35">
      <c r="A4" s="20">
        <f>(COUNTIF(Table2_1[Delay Flag],"On Time")/1500) * 100</f>
        <v>18.8</v>
      </c>
      <c r="C4" s="33">
        <v>151.732912723449</v>
      </c>
      <c r="D4" s="34">
        <v>19.964248159831754</v>
      </c>
      <c r="E4" s="42">
        <f>GETPIVOTDATA("Average of Delivery Time (min)",$C$3)</f>
        <v>151.732912723449</v>
      </c>
    </row>
    <row r="5" spans="1:9" x14ac:dyDescent="0.3">
      <c r="A5" s="15"/>
      <c r="C5" s="23"/>
      <c r="D5" s="23"/>
    </row>
    <row r="6" spans="1:9" ht="15" thickBot="1" x14ac:dyDescent="0.35"/>
    <row r="7" spans="1:9" ht="15" thickBot="1" x14ac:dyDescent="0.35">
      <c r="A7" s="11" t="s">
        <v>1621</v>
      </c>
      <c r="B7" s="12"/>
      <c r="C7" s="13"/>
      <c r="E7" t="s">
        <v>1624</v>
      </c>
    </row>
    <row r="8" spans="1:9" x14ac:dyDescent="0.3">
      <c r="A8" s="14" t="s">
        <v>1623</v>
      </c>
      <c r="B8" s="15">
        <f>SUMIF(Delivery!I:I,"Delayed",Delivery!K:K)</f>
        <v>18986</v>
      </c>
      <c r="C8" s="31">
        <f>B8/B9</f>
        <v>19.964248159831754</v>
      </c>
      <c r="E8" s="22" t="s">
        <v>1625</v>
      </c>
      <c r="F8" s="12"/>
      <c r="G8" s="12"/>
      <c r="H8" s="12"/>
      <c r="I8" s="13"/>
    </row>
    <row r="9" spans="1:9" ht="15" thickBot="1" x14ac:dyDescent="0.35">
      <c r="A9" s="16" t="s">
        <v>1622</v>
      </c>
      <c r="B9" s="17">
        <f>COUNTIF(Delivery!I:I,"Delayed")</f>
        <v>951</v>
      </c>
      <c r="C9" s="18"/>
      <c r="E9" s="14"/>
      <c r="F9" s="15"/>
      <c r="G9" s="15"/>
      <c r="H9" s="15"/>
      <c r="I9" s="21"/>
    </row>
    <row r="10" spans="1:9" x14ac:dyDescent="0.3">
      <c r="E10" s="14">
        <f>COUNTIF(Delivery!I:I,"Delayed")</f>
        <v>951</v>
      </c>
      <c r="F10" s="15">
        <f>E10/E11*100</f>
        <v>63.4</v>
      </c>
      <c r="G10" s="15"/>
      <c r="H10" s="15"/>
      <c r="I10" s="21"/>
    </row>
    <row r="11" spans="1:9" ht="15" thickBot="1" x14ac:dyDescent="0.35">
      <c r="E11" s="16">
        <f>COUNTA(Delivery!A2:A1501)</f>
        <v>1500</v>
      </c>
      <c r="F11" s="17"/>
      <c r="G11" s="17"/>
      <c r="H11" s="17"/>
      <c r="I11" s="18"/>
    </row>
    <row r="12" spans="1:9" x14ac:dyDescent="0.3">
      <c r="E12" s="15"/>
      <c r="F12" s="15"/>
      <c r="G12" s="15"/>
      <c r="H12" s="15"/>
      <c r="I12" s="15"/>
    </row>
    <row r="14" spans="1:9" x14ac:dyDescent="0.3">
      <c r="A14" t="s">
        <v>1596</v>
      </c>
      <c r="E14" t="s">
        <v>1597</v>
      </c>
    </row>
    <row r="15" spans="1:9" x14ac:dyDescent="0.3">
      <c r="A15" s="2" t="s">
        <v>1592</v>
      </c>
      <c r="B15" t="s">
        <v>1594</v>
      </c>
      <c r="E15" s="2" t="s">
        <v>1592</v>
      </c>
      <c r="F15" t="s">
        <v>1594</v>
      </c>
    </row>
    <row r="16" spans="1:9" x14ac:dyDescent="0.3">
      <c r="A16" s="3" t="s">
        <v>28</v>
      </c>
      <c r="B16" s="10">
        <v>345</v>
      </c>
      <c r="D16" s="4">
        <f>GETPIVOTDATA("Order ID",$A$15,"Customer Feedback","Positive")/(GETPIVOTDATA("Order ID",$A$15,"Customer Feedback","Negative")+GETPIVOTDATA("Order ID",$A$15,"Customer Feedback","Positive"))</f>
        <v>0.4756838905775076</v>
      </c>
      <c r="E16" s="3" t="s">
        <v>1595</v>
      </c>
      <c r="F16" s="5">
        <v>0.52576235541535221</v>
      </c>
    </row>
    <row r="17" spans="1:8" x14ac:dyDescent="0.3">
      <c r="A17" s="3" t="s">
        <v>17</v>
      </c>
      <c r="B17" s="10">
        <v>293</v>
      </c>
      <c r="E17" s="3" t="s">
        <v>1599</v>
      </c>
      <c r="F17" s="5">
        <v>0.47423764458464773</v>
      </c>
    </row>
    <row r="18" spans="1:8" x14ac:dyDescent="0.3">
      <c r="A18" s="3" t="s">
        <v>23</v>
      </c>
      <c r="B18" s="10">
        <v>313</v>
      </c>
      <c r="E18" s="3" t="s">
        <v>1593</v>
      </c>
      <c r="F18" s="5">
        <v>1</v>
      </c>
    </row>
    <row r="19" spans="1:8" x14ac:dyDescent="0.3">
      <c r="A19" s="3" t="s">
        <v>1593</v>
      </c>
      <c r="B19" s="10">
        <v>951</v>
      </c>
    </row>
    <row r="22" spans="1:8" x14ac:dyDescent="0.3">
      <c r="A22" t="s">
        <v>1608</v>
      </c>
    </row>
    <row r="23" spans="1:8" x14ac:dyDescent="0.3">
      <c r="A23" s="2" t="s">
        <v>1592</v>
      </c>
      <c r="B23" t="s">
        <v>1594</v>
      </c>
      <c r="D23" s="3" t="s">
        <v>1602</v>
      </c>
      <c r="G23" s="7" t="s">
        <v>1606</v>
      </c>
    </row>
    <row r="24" spans="1:8" x14ac:dyDescent="0.3">
      <c r="A24" s="3" t="s">
        <v>18</v>
      </c>
      <c r="B24" s="10">
        <v>109</v>
      </c>
      <c r="D24" s="2" t="s">
        <v>1592</v>
      </c>
      <c r="E24" t="s">
        <v>1601</v>
      </c>
      <c r="G24" s="2" t="s">
        <v>1592</v>
      </c>
      <c r="H24" t="s">
        <v>1601</v>
      </c>
    </row>
    <row r="25" spans="1:8" x14ac:dyDescent="0.3">
      <c r="A25" s="3" t="s">
        <v>24</v>
      </c>
      <c r="B25" s="10">
        <v>107</v>
      </c>
      <c r="D25" s="3" t="s">
        <v>115</v>
      </c>
      <c r="E25" s="6">
        <v>24.333333333333332</v>
      </c>
      <c r="G25" s="3" t="s">
        <v>31</v>
      </c>
      <c r="H25" s="8">
        <v>20.300546448087431</v>
      </c>
    </row>
    <row r="26" spans="1:8" x14ac:dyDescent="0.3">
      <c r="A26" s="3" t="s">
        <v>39</v>
      </c>
      <c r="B26" s="10">
        <v>102</v>
      </c>
      <c r="D26" s="3" t="s">
        <v>113</v>
      </c>
      <c r="E26" s="10">
        <v>24.25</v>
      </c>
      <c r="G26" s="3" t="s">
        <v>43</v>
      </c>
      <c r="H26" s="8">
        <v>20.081967213114755</v>
      </c>
    </row>
    <row r="27" spans="1:8" x14ac:dyDescent="0.3">
      <c r="A27" s="3" t="s">
        <v>31</v>
      </c>
      <c r="B27" s="10">
        <v>93</v>
      </c>
      <c r="D27" s="3" t="s">
        <v>117</v>
      </c>
      <c r="E27" s="10">
        <v>24.25</v>
      </c>
      <c r="G27" s="3" t="s">
        <v>39</v>
      </c>
      <c r="H27" s="8">
        <v>19.851063829787233</v>
      </c>
    </row>
    <row r="28" spans="1:8" x14ac:dyDescent="0.3">
      <c r="A28" s="3" t="s">
        <v>43</v>
      </c>
      <c r="B28" s="10">
        <v>89</v>
      </c>
      <c r="D28" s="3" t="s">
        <v>60</v>
      </c>
      <c r="E28" s="10">
        <v>23.5</v>
      </c>
      <c r="G28" s="3" t="s">
        <v>18</v>
      </c>
      <c r="H28" s="8">
        <v>19.848341232227487</v>
      </c>
    </row>
    <row r="29" spans="1:8" x14ac:dyDescent="0.3">
      <c r="A29" s="3" t="s">
        <v>1593</v>
      </c>
      <c r="B29" s="10">
        <v>500</v>
      </c>
      <c r="D29" s="3" t="s">
        <v>188</v>
      </c>
      <c r="E29" s="10">
        <v>23.5</v>
      </c>
      <c r="G29" s="3" t="s">
        <v>24</v>
      </c>
      <c r="H29" s="8">
        <v>19.763440860215052</v>
      </c>
    </row>
    <row r="30" spans="1:8" x14ac:dyDescent="0.3">
      <c r="A30" s="3"/>
      <c r="B30" s="10"/>
      <c r="D30" s="3" t="s">
        <v>1593</v>
      </c>
      <c r="E30" s="10">
        <v>23.975000000000001</v>
      </c>
      <c r="G30" s="3" t="s">
        <v>1593</v>
      </c>
      <c r="H30" s="8">
        <v>19.964248159831754</v>
      </c>
    </row>
    <row r="31" spans="1:8" x14ac:dyDescent="0.3">
      <c r="A31" s="3"/>
      <c r="B31" s="10"/>
    </row>
    <row r="33" spans="1:12" x14ac:dyDescent="0.3">
      <c r="E33" s="7" t="s">
        <v>1603</v>
      </c>
    </row>
    <row r="34" spans="1:12" x14ac:dyDescent="0.3">
      <c r="E34" s="2" t="s">
        <v>1592</v>
      </c>
      <c r="F34" t="s">
        <v>1605</v>
      </c>
    </row>
    <row r="35" spans="1:12" x14ac:dyDescent="0.3">
      <c r="E35" s="3" t="s">
        <v>240</v>
      </c>
      <c r="F35" s="10">
        <v>32</v>
      </c>
    </row>
    <row r="36" spans="1:12" x14ac:dyDescent="0.3">
      <c r="E36" s="3" t="s">
        <v>127</v>
      </c>
      <c r="F36" s="10">
        <v>31</v>
      </c>
    </row>
    <row r="37" spans="1:12" x14ac:dyDescent="0.3">
      <c r="E37" s="3" t="s">
        <v>130</v>
      </c>
      <c r="F37" s="10">
        <v>30</v>
      </c>
    </row>
    <row r="38" spans="1:12" x14ac:dyDescent="0.3">
      <c r="E38" s="3" t="s">
        <v>276</v>
      </c>
      <c r="F38" s="10">
        <v>30</v>
      </c>
    </row>
    <row r="39" spans="1:12" x14ac:dyDescent="0.3">
      <c r="E39" s="3" t="s">
        <v>280</v>
      </c>
      <c r="F39" s="10">
        <v>30</v>
      </c>
    </row>
    <row r="40" spans="1:12" x14ac:dyDescent="0.3">
      <c r="E40" s="3" t="s">
        <v>104</v>
      </c>
      <c r="F40" s="10">
        <v>30</v>
      </c>
    </row>
    <row r="41" spans="1:12" x14ac:dyDescent="0.3">
      <c r="E41" s="3" t="s">
        <v>1593</v>
      </c>
      <c r="F41" s="10">
        <v>183</v>
      </c>
    </row>
    <row r="45" spans="1:12" x14ac:dyDescent="0.3">
      <c r="A45" t="s">
        <v>1607</v>
      </c>
    </row>
    <row r="46" spans="1:12" x14ac:dyDescent="0.3">
      <c r="A46" s="2" t="s">
        <v>1592</v>
      </c>
      <c r="B46" t="s">
        <v>1601</v>
      </c>
      <c r="D46" s="2" t="s">
        <v>1592</v>
      </c>
      <c r="E46" t="s">
        <v>1594</v>
      </c>
      <c r="K46" s="2" t="s">
        <v>1592</v>
      </c>
      <c r="L46" t="s">
        <v>1594</v>
      </c>
    </row>
    <row r="47" spans="1:12" x14ac:dyDescent="0.3">
      <c r="A47" s="3" t="s">
        <v>1610</v>
      </c>
      <c r="B47" s="8">
        <v>19.867346938775512</v>
      </c>
      <c r="D47" s="3" t="s">
        <v>1626</v>
      </c>
      <c r="E47" s="10">
        <v>951</v>
      </c>
      <c r="K47" s="3" t="s">
        <v>1589</v>
      </c>
      <c r="L47" s="10">
        <v>171</v>
      </c>
    </row>
    <row r="48" spans="1:12" x14ac:dyDescent="0.3">
      <c r="A48" s="3" t="s">
        <v>1611</v>
      </c>
      <c r="B48" s="8">
        <v>19.842592592592592</v>
      </c>
      <c r="D48" s="3" t="s">
        <v>1593</v>
      </c>
      <c r="E48" s="10">
        <v>951</v>
      </c>
      <c r="K48" s="3" t="s">
        <v>1587</v>
      </c>
      <c r="L48" s="10">
        <v>179</v>
      </c>
    </row>
    <row r="49" spans="1:12" x14ac:dyDescent="0.3">
      <c r="A49" s="3" t="s">
        <v>1612</v>
      </c>
      <c r="B49" s="8">
        <v>19.767441860465116</v>
      </c>
      <c r="K49" s="3" t="s">
        <v>1588</v>
      </c>
      <c r="L49" s="10">
        <v>187</v>
      </c>
    </row>
    <row r="50" spans="1:12" x14ac:dyDescent="0.3">
      <c r="A50" s="3" t="s">
        <v>1613</v>
      </c>
      <c r="B50" s="8">
        <v>20.317757009345794</v>
      </c>
      <c r="K50" s="3" t="s">
        <v>1586</v>
      </c>
      <c r="L50" s="10">
        <v>206</v>
      </c>
    </row>
    <row r="51" spans="1:12" x14ac:dyDescent="0.3">
      <c r="A51" s="3" t="s">
        <v>1614</v>
      </c>
      <c r="B51" s="8">
        <v>20.352941176470587</v>
      </c>
      <c r="K51" s="3" t="s">
        <v>1590</v>
      </c>
      <c r="L51" s="10">
        <v>208</v>
      </c>
    </row>
    <row r="52" spans="1:12" x14ac:dyDescent="0.3">
      <c r="A52" s="3" t="s">
        <v>1615</v>
      </c>
      <c r="B52" s="8">
        <v>20.107142857142858</v>
      </c>
      <c r="K52" s="3" t="s">
        <v>1593</v>
      </c>
      <c r="L52" s="10">
        <v>951</v>
      </c>
    </row>
    <row r="53" spans="1:12" x14ac:dyDescent="0.3">
      <c r="A53" s="3" t="s">
        <v>1616</v>
      </c>
      <c r="B53" s="8">
        <v>19.827272727272728</v>
      </c>
    </row>
    <row r="54" spans="1:12" x14ac:dyDescent="0.3">
      <c r="A54" s="3" t="s">
        <v>1617</v>
      </c>
      <c r="B54" s="8">
        <v>20.135416666666668</v>
      </c>
    </row>
    <row r="55" spans="1:12" x14ac:dyDescent="0.3">
      <c r="A55" s="3" t="s">
        <v>1618</v>
      </c>
      <c r="B55" s="8">
        <v>19.584905660377359</v>
      </c>
    </row>
    <row r="56" spans="1:12" x14ac:dyDescent="0.3">
      <c r="A56" s="3" t="s">
        <v>1593</v>
      </c>
      <c r="B56" s="8">
        <v>19.964248159831754</v>
      </c>
    </row>
    <row r="62" spans="1:12" x14ac:dyDescent="0.3">
      <c r="B62" s="2" t="s">
        <v>1592</v>
      </c>
      <c r="C62" t="s">
        <v>1627</v>
      </c>
    </row>
    <row r="63" spans="1:12" x14ac:dyDescent="0.3">
      <c r="B63" s="3" t="s">
        <v>24</v>
      </c>
      <c r="C63" s="10">
        <v>186</v>
      </c>
    </row>
    <row r="64" spans="1:12" x14ac:dyDescent="0.3">
      <c r="B64" s="9" t="s">
        <v>34</v>
      </c>
      <c r="C64" s="10">
        <v>66</v>
      </c>
    </row>
    <row r="65" spans="2:3" x14ac:dyDescent="0.3">
      <c r="B65" s="9" t="s">
        <v>27</v>
      </c>
      <c r="C65" s="10">
        <v>58</v>
      </c>
    </row>
    <row r="66" spans="2:3" x14ac:dyDescent="0.3">
      <c r="B66" s="9" t="s">
        <v>16</v>
      </c>
      <c r="C66" s="10">
        <v>62</v>
      </c>
    </row>
    <row r="67" spans="2:3" x14ac:dyDescent="0.3">
      <c r="B67" s="3" t="s">
        <v>18</v>
      </c>
      <c r="C67" s="10">
        <v>211</v>
      </c>
    </row>
    <row r="68" spans="2:3" x14ac:dyDescent="0.3">
      <c r="B68" s="9" t="s">
        <v>34</v>
      </c>
      <c r="C68" s="10">
        <v>71</v>
      </c>
    </row>
    <row r="69" spans="2:3" x14ac:dyDescent="0.3">
      <c r="B69" s="9" t="s">
        <v>27</v>
      </c>
      <c r="C69" s="10">
        <v>59</v>
      </c>
    </row>
    <row r="70" spans="2:3" x14ac:dyDescent="0.3">
      <c r="B70" s="9" t="s">
        <v>16</v>
      </c>
      <c r="C70" s="10">
        <v>81</v>
      </c>
    </row>
    <row r="71" spans="2:3" x14ac:dyDescent="0.3">
      <c r="B71" s="3" t="s">
        <v>31</v>
      </c>
      <c r="C71" s="10">
        <v>183</v>
      </c>
    </row>
    <row r="72" spans="2:3" x14ac:dyDescent="0.3">
      <c r="B72" s="9" t="s">
        <v>34</v>
      </c>
      <c r="C72" s="10">
        <v>62</v>
      </c>
    </row>
    <row r="73" spans="2:3" x14ac:dyDescent="0.3">
      <c r="B73" s="9" t="s">
        <v>27</v>
      </c>
      <c r="C73" s="10">
        <v>59</v>
      </c>
    </row>
    <row r="74" spans="2:3" x14ac:dyDescent="0.3">
      <c r="B74" s="9" t="s">
        <v>16</v>
      </c>
      <c r="C74" s="10">
        <v>62</v>
      </c>
    </row>
    <row r="75" spans="2:3" x14ac:dyDescent="0.3">
      <c r="B75" s="3" t="s">
        <v>43</v>
      </c>
      <c r="C75" s="10">
        <v>183</v>
      </c>
    </row>
    <row r="76" spans="2:3" x14ac:dyDescent="0.3">
      <c r="B76" s="9" t="s">
        <v>34</v>
      </c>
      <c r="C76" s="10">
        <v>64</v>
      </c>
    </row>
    <row r="77" spans="2:3" x14ac:dyDescent="0.3">
      <c r="B77" s="9" t="s">
        <v>27</v>
      </c>
      <c r="C77" s="10">
        <v>65</v>
      </c>
    </row>
    <row r="78" spans="2:3" x14ac:dyDescent="0.3">
      <c r="B78" s="9" t="s">
        <v>16</v>
      </c>
      <c r="C78" s="10">
        <v>54</v>
      </c>
    </row>
    <row r="79" spans="2:3" x14ac:dyDescent="0.3">
      <c r="B79" s="3" t="s">
        <v>39</v>
      </c>
      <c r="C79" s="10">
        <v>188</v>
      </c>
    </row>
    <row r="80" spans="2:3" x14ac:dyDescent="0.3">
      <c r="B80" s="9" t="s">
        <v>34</v>
      </c>
      <c r="C80" s="10">
        <v>64</v>
      </c>
    </row>
    <row r="81" spans="2:3" x14ac:dyDescent="0.3">
      <c r="B81" s="9" t="s">
        <v>27</v>
      </c>
      <c r="C81" s="10">
        <v>56</v>
      </c>
    </row>
    <row r="82" spans="2:3" x14ac:dyDescent="0.3">
      <c r="B82" s="9" t="s">
        <v>16</v>
      </c>
      <c r="C82" s="10">
        <v>68</v>
      </c>
    </row>
    <row r="83" spans="2:3" x14ac:dyDescent="0.3">
      <c r="B83" s="3" t="s">
        <v>1593</v>
      </c>
      <c r="C83" s="10">
        <v>951</v>
      </c>
    </row>
  </sheetData>
  <pageMargins left="0.7" right="0.7" top="0.75" bottom="0.75" header="0.3" footer="0.3"/>
  <drawing r:id="rId12"/>
  <extLst>
    <ext xmlns:x14="http://schemas.microsoft.com/office/spreadsheetml/2009/9/main" uri="{A8765BA9-456A-4dab-B4F3-ACF838C121DE}">
      <x14:slicerList>
        <x14:slicer r:id="rId1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22A22-B814-4AA4-ABC6-75B76CBEF02C}">
  <dimension ref="A1:X31"/>
  <sheetViews>
    <sheetView showGridLines="0" workbookViewId="0">
      <selection activeCell="F4" sqref="F4"/>
    </sheetView>
  </sheetViews>
  <sheetFormatPr defaultRowHeight="14.4" x14ac:dyDescent="0.3"/>
  <cols>
    <col min="1" max="1" width="1.33203125" customWidth="1"/>
    <col min="22" max="24" width="8.88671875" hidden="1" customWidth="1"/>
  </cols>
  <sheetData>
    <row r="1" spans="2:24" ht="7.2" customHeight="1" thickBot="1" x14ac:dyDescent="0.35"/>
    <row r="2" spans="2:24" x14ac:dyDescent="0.3">
      <c r="B2" s="36"/>
      <c r="C2" s="37"/>
      <c r="D2" s="37"/>
      <c r="E2" s="37"/>
      <c r="F2" s="37"/>
      <c r="G2" s="37"/>
      <c r="H2" s="37"/>
      <c r="I2" s="37"/>
      <c r="J2" s="37"/>
      <c r="K2" s="37"/>
      <c r="L2" s="37"/>
      <c r="M2" s="37"/>
      <c r="N2" s="37"/>
      <c r="O2" s="37"/>
      <c r="P2" s="37"/>
      <c r="Q2" s="37"/>
      <c r="R2" s="37"/>
      <c r="S2" s="37"/>
      <c r="T2" s="37"/>
      <c r="U2" s="37"/>
      <c r="V2" s="24"/>
      <c r="W2" s="24"/>
      <c r="X2" s="25"/>
    </row>
    <row r="3" spans="2:24" x14ac:dyDescent="0.3">
      <c r="B3" s="38"/>
      <c r="C3" s="39"/>
      <c r="D3" s="39"/>
      <c r="E3" s="39"/>
      <c r="F3" s="39"/>
      <c r="G3" s="39"/>
      <c r="H3" s="39"/>
      <c r="I3" s="39"/>
      <c r="J3" s="39"/>
      <c r="K3" s="39"/>
      <c r="L3" s="39"/>
      <c r="M3" s="39"/>
      <c r="N3" s="39"/>
      <c r="O3" s="39"/>
      <c r="P3" s="39"/>
      <c r="Q3" s="39"/>
      <c r="R3" s="39"/>
      <c r="S3" s="39"/>
      <c r="T3" s="39"/>
      <c r="U3" s="39"/>
      <c r="V3" s="30"/>
      <c r="W3" s="30"/>
      <c r="X3" s="26"/>
    </row>
    <row r="4" spans="2:24" x14ac:dyDescent="0.3">
      <c r="B4" s="38"/>
      <c r="C4" s="39"/>
      <c r="D4" s="39"/>
      <c r="E4" s="39"/>
      <c r="F4" s="39"/>
      <c r="G4" s="39"/>
      <c r="H4" s="39"/>
      <c r="I4" s="39"/>
      <c r="J4" s="39"/>
      <c r="K4" s="39"/>
      <c r="L4" s="39"/>
      <c r="M4" s="39"/>
      <c r="N4" s="39"/>
      <c r="O4" s="39"/>
      <c r="P4" s="39"/>
      <c r="Q4" s="39"/>
      <c r="R4" s="39"/>
      <c r="S4" s="39"/>
      <c r="T4" s="39"/>
      <c r="U4" s="39"/>
      <c r="V4" s="30"/>
      <c r="W4" s="30"/>
      <c r="X4" s="26"/>
    </row>
    <row r="5" spans="2:24" x14ac:dyDescent="0.3">
      <c r="B5" s="38"/>
      <c r="C5" s="39"/>
      <c r="D5" s="39"/>
      <c r="E5" s="39"/>
      <c r="F5" s="39"/>
      <c r="G5" s="39"/>
      <c r="H5" s="39"/>
      <c r="I5" s="39"/>
      <c r="J5" s="39"/>
      <c r="K5" s="39"/>
      <c r="L5" s="39"/>
      <c r="M5" s="39"/>
      <c r="N5" s="39"/>
      <c r="O5" s="39"/>
      <c r="P5" s="39"/>
      <c r="Q5" s="39"/>
      <c r="R5" s="39"/>
      <c r="S5" s="39"/>
      <c r="T5" s="39"/>
      <c r="U5" s="39"/>
      <c r="V5" s="30"/>
      <c r="W5" s="30"/>
      <c r="X5" s="26"/>
    </row>
    <row r="6" spans="2:24" x14ac:dyDescent="0.3">
      <c r="B6" s="38"/>
      <c r="C6" s="39"/>
      <c r="D6" s="39"/>
      <c r="E6" s="39"/>
      <c r="F6" s="39"/>
      <c r="G6" s="39"/>
      <c r="H6" s="39"/>
      <c r="I6" s="39"/>
      <c r="J6" s="39"/>
      <c r="K6" s="39"/>
      <c r="L6" s="39"/>
      <c r="M6" s="39"/>
      <c r="N6" s="39"/>
      <c r="O6" s="39"/>
      <c r="P6" s="39"/>
      <c r="Q6" s="39"/>
      <c r="R6" s="39"/>
      <c r="S6" s="39"/>
      <c r="T6" s="39"/>
      <c r="U6" s="39"/>
      <c r="V6" s="30"/>
      <c r="W6" s="30"/>
      <c r="X6" s="26"/>
    </row>
    <row r="7" spans="2:24" x14ac:dyDescent="0.3">
      <c r="B7" s="38"/>
      <c r="C7" s="39"/>
      <c r="D7" s="39"/>
      <c r="E7" s="39"/>
      <c r="F7" s="39"/>
      <c r="G7" s="39"/>
      <c r="H7" s="39"/>
      <c r="I7" s="39"/>
      <c r="J7" s="39"/>
      <c r="K7" s="39"/>
      <c r="L7" s="39"/>
      <c r="M7" s="39"/>
      <c r="N7" s="39"/>
      <c r="O7" s="39"/>
      <c r="P7" s="39"/>
      <c r="Q7" s="39"/>
      <c r="R7" s="39"/>
      <c r="S7" s="39"/>
      <c r="T7" s="39"/>
      <c r="U7" s="39"/>
      <c r="V7" s="30"/>
      <c r="W7" s="30"/>
      <c r="X7" s="26"/>
    </row>
    <row r="8" spans="2:24" s="15" customFormat="1" x14ac:dyDescent="0.3">
      <c r="B8" s="38"/>
      <c r="C8" s="39"/>
      <c r="D8" s="39"/>
      <c r="E8" s="39"/>
      <c r="F8" s="39"/>
      <c r="G8" s="39"/>
      <c r="H8" s="39"/>
      <c r="I8" s="39"/>
      <c r="J8" s="39"/>
      <c r="K8" s="39"/>
      <c r="L8" s="39"/>
      <c r="M8" s="39"/>
      <c r="N8" s="39"/>
      <c r="O8" s="39"/>
      <c r="P8" s="39"/>
      <c r="Q8" s="39"/>
      <c r="R8" s="39"/>
      <c r="S8" s="39"/>
      <c r="T8" s="39"/>
      <c r="U8" s="39"/>
      <c r="V8" s="30"/>
      <c r="W8" s="30"/>
      <c r="X8" s="30"/>
    </row>
    <row r="9" spans="2:24" s="15" customFormat="1" x14ac:dyDescent="0.3">
      <c r="B9" s="38"/>
      <c r="C9" s="39"/>
      <c r="D9" s="39"/>
      <c r="E9" s="39"/>
      <c r="F9" s="39"/>
      <c r="G9" s="39"/>
      <c r="H9" s="39"/>
      <c r="I9" s="39"/>
      <c r="J9" s="39"/>
      <c r="K9" s="39"/>
      <c r="L9" s="39"/>
      <c r="M9" s="39"/>
      <c r="N9" s="39"/>
      <c r="O9" s="39"/>
      <c r="P9" s="39"/>
      <c r="Q9" s="39"/>
      <c r="R9" s="39"/>
      <c r="S9" s="39"/>
      <c r="T9" s="39"/>
      <c r="U9" s="39"/>
      <c r="V9" s="30"/>
      <c r="W9" s="30"/>
      <c r="X9" s="30"/>
    </row>
    <row r="10" spans="2:24" s="15" customFormat="1" x14ac:dyDescent="0.3">
      <c r="B10" s="38"/>
      <c r="C10" s="39"/>
      <c r="D10" s="39"/>
      <c r="E10" s="39"/>
      <c r="F10" s="39"/>
      <c r="G10" s="39"/>
      <c r="H10" s="39"/>
      <c r="I10" s="39"/>
      <c r="J10" s="39"/>
      <c r="K10" s="39"/>
      <c r="L10" s="39"/>
      <c r="M10" s="39"/>
      <c r="N10" s="39"/>
      <c r="O10" s="39"/>
      <c r="P10" s="39"/>
      <c r="Q10" s="39"/>
      <c r="R10" s="39"/>
      <c r="S10" s="39"/>
      <c r="T10" s="39"/>
      <c r="U10" s="39"/>
      <c r="V10" s="30"/>
      <c r="W10" s="30"/>
      <c r="X10" s="30"/>
    </row>
    <row r="11" spans="2:24" s="15" customFormat="1" x14ac:dyDescent="0.3">
      <c r="B11" s="38"/>
      <c r="C11" s="39"/>
      <c r="D11" s="39"/>
      <c r="E11" s="39"/>
      <c r="F11" s="39"/>
      <c r="G11" s="39"/>
      <c r="H11" s="39"/>
      <c r="I11" s="39"/>
      <c r="J11" s="39"/>
      <c r="K11" s="39"/>
      <c r="L11" s="39"/>
      <c r="M11" s="39"/>
      <c r="N11" s="39"/>
      <c r="O11" s="39"/>
      <c r="P11" s="39"/>
      <c r="Q11" s="39"/>
      <c r="R11" s="39"/>
      <c r="S11" s="39"/>
      <c r="T11" s="39"/>
      <c r="U11" s="39"/>
      <c r="V11" s="30"/>
      <c r="W11" s="30"/>
      <c r="X11" s="30"/>
    </row>
    <row r="12" spans="2:24" x14ac:dyDescent="0.3">
      <c r="B12" s="38"/>
      <c r="C12" s="39"/>
      <c r="D12" s="39"/>
      <c r="E12" s="39"/>
      <c r="F12" s="39"/>
      <c r="G12" s="39"/>
      <c r="H12" s="39"/>
      <c r="I12" s="39"/>
      <c r="J12" s="39"/>
      <c r="K12" s="39"/>
      <c r="L12" s="39"/>
      <c r="M12" s="39"/>
      <c r="N12" s="39"/>
      <c r="O12" s="39"/>
      <c r="P12" s="39"/>
      <c r="Q12" s="39"/>
      <c r="R12" s="39"/>
      <c r="S12" s="39"/>
      <c r="T12" s="39"/>
      <c r="U12" s="39"/>
      <c r="V12" s="30"/>
      <c r="W12" s="30"/>
      <c r="X12" s="26"/>
    </row>
    <row r="13" spans="2:24" x14ac:dyDescent="0.3">
      <c r="B13" s="38"/>
      <c r="C13" s="39"/>
      <c r="D13" s="39"/>
      <c r="E13" s="39"/>
      <c r="F13" s="39"/>
      <c r="G13" s="39"/>
      <c r="H13" s="39"/>
      <c r="I13" s="39"/>
      <c r="J13" s="39"/>
      <c r="K13" s="39"/>
      <c r="L13" s="39"/>
      <c r="M13" s="39"/>
      <c r="N13" s="39"/>
      <c r="O13" s="39"/>
      <c r="P13" s="39"/>
      <c r="Q13" s="39"/>
      <c r="R13" s="39"/>
      <c r="S13" s="39"/>
      <c r="T13" s="39"/>
      <c r="U13" s="39"/>
      <c r="V13" s="30"/>
      <c r="W13" s="30"/>
      <c r="X13" s="26"/>
    </row>
    <row r="14" spans="2:24" x14ac:dyDescent="0.3">
      <c r="B14" s="38"/>
      <c r="C14" s="39"/>
      <c r="D14" s="39"/>
      <c r="E14" s="39"/>
      <c r="F14" s="39"/>
      <c r="G14" s="39"/>
      <c r="H14" s="39"/>
      <c r="I14" s="39"/>
      <c r="J14" s="39"/>
      <c r="K14" s="39"/>
      <c r="L14" s="39"/>
      <c r="M14" s="39"/>
      <c r="N14" s="39"/>
      <c r="O14" s="39"/>
      <c r="P14" s="39"/>
      <c r="Q14" s="39"/>
      <c r="R14" s="39"/>
      <c r="S14" s="39"/>
      <c r="T14" s="39"/>
      <c r="U14" s="39"/>
      <c r="V14" s="30"/>
      <c r="W14" s="30"/>
      <c r="X14" s="26"/>
    </row>
    <row r="15" spans="2:24" x14ac:dyDescent="0.3">
      <c r="B15" s="38"/>
      <c r="C15" s="39"/>
      <c r="D15" s="39"/>
      <c r="E15" s="39"/>
      <c r="F15" s="39"/>
      <c r="G15" s="39"/>
      <c r="H15" s="39"/>
      <c r="I15" s="39"/>
      <c r="J15" s="39"/>
      <c r="K15" s="39"/>
      <c r="L15" s="39"/>
      <c r="M15" s="39"/>
      <c r="N15" s="39"/>
      <c r="O15" s="39"/>
      <c r="P15" s="39"/>
      <c r="Q15" s="39"/>
      <c r="R15" s="39"/>
      <c r="S15" s="39"/>
      <c r="T15" s="39"/>
      <c r="U15" s="39"/>
      <c r="V15" s="30"/>
      <c r="W15" s="30"/>
      <c r="X15" s="26"/>
    </row>
    <row r="16" spans="2:24" x14ac:dyDescent="0.3">
      <c r="B16" s="38"/>
      <c r="C16" s="39"/>
      <c r="D16" s="39"/>
      <c r="E16" s="39"/>
      <c r="F16" s="39"/>
      <c r="G16" s="39"/>
      <c r="H16" s="39"/>
      <c r="I16" s="39"/>
      <c r="J16" s="39"/>
      <c r="K16" s="39"/>
      <c r="L16" s="39"/>
      <c r="M16" s="39"/>
      <c r="N16" s="39"/>
      <c r="O16" s="39"/>
      <c r="P16" s="39"/>
      <c r="Q16" s="39"/>
      <c r="R16" s="39"/>
      <c r="S16" s="39"/>
      <c r="T16" s="39"/>
      <c r="U16" s="39"/>
      <c r="V16" s="30"/>
      <c r="W16" s="30"/>
      <c r="X16" s="26"/>
    </row>
    <row r="17" spans="1:24" x14ac:dyDescent="0.3">
      <c r="B17" s="38"/>
      <c r="C17" s="39"/>
      <c r="D17" s="39"/>
      <c r="E17" s="39"/>
      <c r="F17" s="39"/>
      <c r="G17" s="39"/>
      <c r="H17" s="39"/>
      <c r="I17" s="39"/>
      <c r="J17" s="39"/>
      <c r="K17" s="39"/>
      <c r="L17" s="39"/>
      <c r="M17" s="39"/>
      <c r="N17" s="39"/>
      <c r="O17" s="39"/>
      <c r="P17" s="39"/>
      <c r="Q17" s="39"/>
      <c r="R17" s="39"/>
      <c r="S17" s="39"/>
      <c r="T17" s="39"/>
      <c r="U17" s="39"/>
      <c r="V17" s="30"/>
      <c r="W17" s="30"/>
      <c r="X17" s="26"/>
    </row>
    <row r="18" spans="1:24" x14ac:dyDescent="0.3">
      <c r="B18" s="38"/>
      <c r="C18" s="39"/>
      <c r="D18" s="39"/>
      <c r="E18" s="39"/>
      <c r="F18" s="39"/>
      <c r="G18" s="39"/>
      <c r="H18" s="39"/>
      <c r="I18" s="39"/>
      <c r="J18" s="39"/>
      <c r="K18" s="39"/>
      <c r="L18" s="39"/>
      <c r="M18" s="39"/>
      <c r="N18" s="39"/>
      <c r="O18" s="39"/>
      <c r="P18" s="39"/>
      <c r="Q18" s="39"/>
      <c r="R18" s="39"/>
      <c r="S18" s="39"/>
      <c r="T18" s="39"/>
      <c r="U18" s="39"/>
      <c r="V18" s="30"/>
      <c r="W18" s="30"/>
      <c r="X18" s="26"/>
    </row>
    <row r="19" spans="1:24" x14ac:dyDescent="0.3">
      <c r="B19" s="38"/>
      <c r="C19" s="39"/>
      <c r="D19" s="39"/>
      <c r="E19" s="39"/>
      <c r="F19" s="39"/>
      <c r="G19" s="39"/>
      <c r="H19" s="39"/>
      <c r="I19" s="39"/>
      <c r="J19" s="39"/>
      <c r="K19" s="39"/>
      <c r="L19" s="39"/>
      <c r="M19" s="39"/>
      <c r="N19" s="39"/>
      <c r="O19" s="39"/>
      <c r="P19" s="39"/>
      <c r="Q19" s="39"/>
      <c r="R19" s="39"/>
      <c r="S19" s="39"/>
      <c r="T19" s="39"/>
      <c r="U19" s="39"/>
      <c r="V19" s="30"/>
      <c r="W19" s="30"/>
      <c r="X19" s="26"/>
    </row>
    <row r="20" spans="1:24" x14ac:dyDescent="0.3">
      <c r="A20" s="29"/>
      <c r="B20" s="38"/>
      <c r="C20" s="39"/>
      <c r="D20" s="39"/>
      <c r="E20" s="39"/>
      <c r="F20" s="39"/>
      <c r="G20" s="39"/>
      <c r="H20" s="39"/>
      <c r="I20" s="39"/>
      <c r="J20" s="39"/>
      <c r="K20" s="39"/>
      <c r="L20" s="39"/>
      <c r="M20" s="39"/>
      <c r="N20" s="39"/>
      <c r="O20" s="39"/>
      <c r="P20" s="39"/>
      <c r="Q20" s="39"/>
      <c r="R20" s="39"/>
      <c r="S20" s="39"/>
      <c r="T20" s="39"/>
      <c r="U20" s="39"/>
      <c r="V20" s="30"/>
      <c r="W20" s="30"/>
      <c r="X20" s="26"/>
    </row>
    <row r="21" spans="1:24" x14ac:dyDescent="0.3">
      <c r="A21" s="29"/>
      <c r="B21" s="38"/>
      <c r="C21" s="39"/>
      <c r="D21" s="39"/>
      <c r="E21" s="39"/>
      <c r="F21" s="39"/>
      <c r="G21" s="39"/>
      <c r="H21" s="39"/>
      <c r="I21" s="39"/>
      <c r="J21" s="39"/>
      <c r="K21" s="39"/>
      <c r="L21" s="39"/>
      <c r="M21" s="39"/>
      <c r="N21" s="39"/>
      <c r="O21" s="39"/>
      <c r="P21" s="39"/>
      <c r="Q21" s="39"/>
      <c r="R21" s="39"/>
      <c r="S21" s="39"/>
      <c r="T21" s="39"/>
      <c r="U21" s="39"/>
      <c r="V21" s="30"/>
      <c r="W21" s="30"/>
      <c r="X21" s="26"/>
    </row>
    <row r="22" spans="1:24" x14ac:dyDescent="0.3">
      <c r="A22" s="29"/>
      <c r="B22" s="38"/>
      <c r="C22" s="39"/>
      <c r="D22" s="39"/>
      <c r="E22" s="39"/>
      <c r="F22" s="39"/>
      <c r="G22" s="39"/>
      <c r="H22" s="39"/>
      <c r="I22" s="39"/>
      <c r="J22" s="39"/>
      <c r="K22" s="39"/>
      <c r="L22" s="39"/>
      <c r="M22" s="39"/>
      <c r="N22" s="39"/>
      <c r="O22" s="39"/>
      <c r="P22" s="39"/>
      <c r="Q22" s="39"/>
      <c r="R22" s="39"/>
      <c r="S22" s="39"/>
      <c r="T22" s="39"/>
      <c r="U22" s="39"/>
      <c r="V22" s="30"/>
      <c r="W22" s="30"/>
      <c r="X22" s="26"/>
    </row>
    <row r="23" spans="1:24" x14ac:dyDescent="0.3">
      <c r="A23" s="29"/>
      <c r="B23" s="38"/>
      <c r="C23" s="39"/>
      <c r="D23" s="39"/>
      <c r="E23" s="39"/>
      <c r="F23" s="39"/>
      <c r="G23" s="39"/>
      <c r="H23" s="39"/>
      <c r="I23" s="39"/>
      <c r="J23" s="39"/>
      <c r="K23" s="39"/>
      <c r="L23" s="39"/>
      <c r="M23" s="39"/>
      <c r="N23" s="39"/>
      <c r="O23" s="39"/>
      <c r="P23" s="39"/>
      <c r="Q23" s="39"/>
      <c r="R23" s="39"/>
      <c r="S23" s="39"/>
      <c r="T23" s="39"/>
      <c r="U23" s="39"/>
      <c r="V23" s="30"/>
      <c r="W23" s="30"/>
      <c r="X23" s="26"/>
    </row>
    <row r="24" spans="1:24" x14ac:dyDescent="0.3">
      <c r="A24" s="29"/>
      <c r="B24" s="38"/>
      <c r="C24" s="39"/>
      <c r="D24" s="39"/>
      <c r="E24" s="39"/>
      <c r="F24" s="39"/>
      <c r="G24" s="39"/>
      <c r="H24" s="39"/>
      <c r="I24" s="39"/>
      <c r="J24" s="39"/>
      <c r="K24" s="39"/>
      <c r="L24" s="39"/>
      <c r="M24" s="39"/>
      <c r="N24" s="39"/>
      <c r="O24" s="39"/>
      <c r="P24" s="39"/>
      <c r="Q24" s="39"/>
      <c r="R24" s="39"/>
      <c r="S24" s="39"/>
      <c r="T24" s="39"/>
      <c r="U24" s="39"/>
      <c r="V24" s="30"/>
      <c r="W24" s="30"/>
      <c r="X24" s="26"/>
    </row>
    <row r="25" spans="1:24" x14ac:dyDescent="0.3">
      <c r="A25" s="29"/>
      <c r="B25" s="38"/>
      <c r="C25" s="39"/>
      <c r="D25" s="39"/>
      <c r="E25" s="39"/>
      <c r="F25" s="39"/>
      <c r="G25" s="39"/>
      <c r="H25" s="39"/>
      <c r="I25" s="39"/>
      <c r="J25" s="39"/>
      <c r="K25" s="39"/>
      <c r="L25" s="39"/>
      <c r="M25" s="39"/>
      <c r="N25" s="39"/>
      <c r="O25" s="39"/>
      <c r="P25" s="39"/>
      <c r="Q25" s="39"/>
      <c r="R25" s="39"/>
      <c r="S25" s="39"/>
      <c r="T25" s="39"/>
      <c r="U25" s="39"/>
      <c r="V25" s="30"/>
      <c r="W25" s="30"/>
      <c r="X25" s="26"/>
    </row>
    <row r="26" spans="1:24" x14ac:dyDescent="0.3">
      <c r="A26" s="29"/>
      <c r="B26" s="38"/>
      <c r="C26" s="39"/>
      <c r="D26" s="39"/>
      <c r="E26" s="39"/>
      <c r="F26" s="39"/>
      <c r="G26" s="39"/>
      <c r="H26" s="39"/>
      <c r="I26" s="39"/>
      <c r="J26" s="39"/>
      <c r="K26" s="39"/>
      <c r="L26" s="39"/>
      <c r="M26" s="39"/>
      <c r="N26" s="39"/>
      <c r="O26" s="39"/>
      <c r="P26" s="39"/>
      <c r="Q26" s="39"/>
      <c r="R26" s="39"/>
      <c r="S26" s="39"/>
      <c r="T26" s="39"/>
      <c r="U26" s="39"/>
      <c r="V26" s="30"/>
      <c r="W26" s="30"/>
      <c r="X26" s="26"/>
    </row>
    <row r="27" spans="1:24" x14ac:dyDescent="0.3">
      <c r="B27" s="38"/>
      <c r="C27" s="39"/>
      <c r="D27" s="39"/>
      <c r="E27" s="39"/>
      <c r="F27" s="39"/>
      <c r="G27" s="39"/>
      <c r="H27" s="39"/>
      <c r="I27" s="39"/>
      <c r="J27" s="39"/>
      <c r="K27" s="39"/>
      <c r="L27" s="39"/>
      <c r="M27" s="39"/>
      <c r="N27" s="39"/>
      <c r="O27" s="39"/>
      <c r="P27" s="39"/>
      <c r="Q27" s="39"/>
      <c r="R27" s="39"/>
      <c r="S27" s="39"/>
      <c r="T27" s="39"/>
      <c r="U27" s="39"/>
      <c r="V27" s="30"/>
      <c r="W27" s="30"/>
      <c r="X27" s="26"/>
    </row>
    <row r="28" spans="1:24" x14ac:dyDescent="0.3">
      <c r="B28" s="38"/>
      <c r="C28" s="39"/>
      <c r="D28" s="39"/>
      <c r="E28" s="39"/>
      <c r="F28" s="39"/>
      <c r="G28" s="39"/>
      <c r="H28" s="39"/>
      <c r="I28" s="39"/>
      <c r="J28" s="39"/>
      <c r="K28" s="39"/>
      <c r="L28" s="39"/>
      <c r="M28" s="39"/>
      <c r="N28" s="39"/>
      <c r="O28" s="39"/>
      <c r="P28" s="39"/>
      <c r="Q28" s="39"/>
      <c r="R28" s="39"/>
      <c r="S28" s="39"/>
      <c r="T28" s="39"/>
      <c r="U28" s="39"/>
      <c r="V28" s="30"/>
      <c r="W28" s="30"/>
      <c r="X28" s="26"/>
    </row>
    <row r="29" spans="1:24" x14ac:dyDescent="0.3">
      <c r="B29" s="38"/>
      <c r="C29" s="39"/>
      <c r="D29" s="39"/>
      <c r="E29" s="39"/>
      <c r="F29" s="39"/>
      <c r="G29" s="39"/>
      <c r="H29" s="39"/>
      <c r="I29" s="39"/>
      <c r="J29" s="39"/>
      <c r="K29" s="39"/>
      <c r="L29" s="39"/>
      <c r="M29" s="39"/>
      <c r="N29" s="39"/>
      <c r="O29" s="39"/>
      <c r="P29" s="39"/>
      <c r="Q29" s="39"/>
      <c r="R29" s="39"/>
      <c r="S29" s="39"/>
      <c r="T29" s="39"/>
      <c r="U29" s="39"/>
      <c r="V29" s="30"/>
      <c r="W29" s="30"/>
      <c r="X29" s="26"/>
    </row>
    <row r="30" spans="1:24" x14ac:dyDescent="0.3">
      <c r="B30" s="38"/>
      <c r="C30" s="39"/>
      <c r="D30" s="39"/>
      <c r="E30" s="39"/>
      <c r="F30" s="39"/>
      <c r="G30" s="39"/>
      <c r="H30" s="39"/>
      <c r="I30" s="39"/>
      <c r="J30" s="39"/>
      <c r="K30" s="39"/>
      <c r="L30" s="39"/>
      <c r="M30" s="39"/>
      <c r="N30" s="39"/>
      <c r="O30" s="39"/>
      <c r="P30" s="39"/>
      <c r="Q30" s="39"/>
      <c r="R30" s="39"/>
      <c r="S30" s="39"/>
      <c r="T30" s="39"/>
      <c r="U30" s="39"/>
      <c r="V30" s="30"/>
      <c r="W30" s="30"/>
      <c r="X30" s="26"/>
    </row>
    <row r="31" spans="1:24" ht="15" thickBot="1" x14ac:dyDescent="0.35">
      <c r="B31" s="40"/>
      <c r="C31" s="41"/>
      <c r="D31" s="41"/>
      <c r="E31" s="41"/>
      <c r="F31" s="41"/>
      <c r="G31" s="41"/>
      <c r="H31" s="41"/>
      <c r="I31" s="41"/>
      <c r="J31" s="41"/>
      <c r="K31" s="41"/>
      <c r="L31" s="41"/>
      <c r="M31" s="41"/>
      <c r="N31" s="41"/>
      <c r="O31" s="41"/>
      <c r="P31" s="41"/>
      <c r="Q31" s="41"/>
      <c r="R31" s="41"/>
      <c r="S31" s="41"/>
      <c r="T31" s="41"/>
      <c r="U31" s="41"/>
      <c r="V31" s="27"/>
      <c r="W31" s="27"/>
      <c r="X31" s="2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72A0ECC-79BF-4B4F-8ABC-30E22CF18B0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Delivery</vt:lpstr>
      <vt:lpstr>Pivot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adeniyi olawale</cp:lastModifiedBy>
  <dcterms:modified xsi:type="dcterms:W3CDTF">2025-08-31T19:32:11Z</dcterms:modified>
</cp:coreProperties>
</file>