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53C0AB-4898-41CE-8265-668A6F0723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C18" i="1" l="1"/>
  <c r="D17" i="1"/>
  <c r="D16" i="1"/>
  <c r="C13" i="1"/>
  <c r="C14" i="1"/>
  <c r="F11" i="1"/>
  <c r="H14" i="1"/>
  <c r="H13" i="1"/>
  <c r="E11" i="1"/>
  <c r="D7" i="1" l="1"/>
  <c r="G6" i="1" l="1"/>
  <c r="G5" i="1"/>
  <c r="G4" i="1"/>
  <c r="G3" i="1"/>
  <c r="G2" i="1"/>
  <c r="F6" i="1"/>
  <c r="F5" i="1"/>
  <c r="F4" i="1"/>
  <c r="F3" i="1"/>
  <c r="F2" i="1"/>
  <c r="D6" i="1"/>
  <c r="C6" i="1"/>
  <c r="B6" i="1"/>
  <c r="E4" i="1"/>
  <c r="E3" i="1"/>
  <c r="E5" i="1"/>
  <c r="E2" i="1"/>
  <c r="E6" i="1" s="1"/>
</calcChain>
</file>

<file path=xl/sharedStrings.xml><?xml version="1.0" encoding="utf-8"?>
<sst xmlns="http://schemas.openxmlformats.org/spreadsheetml/2006/main" count="17" uniqueCount="17">
  <si>
    <t>Period</t>
  </si>
  <si>
    <t>Q4-2017</t>
  </si>
  <si>
    <t>Q1-2018</t>
  </si>
  <si>
    <t>Q2-2018</t>
  </si>
  <si>
    <t>Sales</t>
  </si>
  <si>
    <t>GST</t>
  </si>
  <si>
    <t>ITC</t>
  </si>
  <si>
    <t>Total</t>
  </si>
  <si>
    <t>Detailed</t>
  </si>
  <si>
    <t>Quick</t>
  </si>
  <si>
    <t>Q3-2017</t>
  </si>
  <si>
    <t>Saved</t>
  </si>
  <si>
    <t>Ola</t>
  </si>
  <si>
    <t>1-17- Apr</t>
  </si>
  <si>
    <t>CPP</t>
  </si>
  <si>
    <t>EI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</si>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</sst>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4" fontId="0" fillId="0" borderId="0" xfId="0" applyNumberFormat="1"/>
    <xf numFmtId="0" fontId="1" fillId="0" borderId="0" xfId="0" applyFont="1"/>
    <xf numFmtId="17" fontId="1" fillId="0" borderId="1" xfId="0" applyNumberFormat="1" applyFont="1" applyBorder="1"/>
    <xf numFmtId="4" fontId="1" fillId="0" borderId="1" xfId="0" applyNumberFormat="1" applyFont="1" applyBorder="1"/>
    <xf numFmtId="0" fontId="1" fillId="2" borderId="0" xfId="0" applyFont="1" applyFill="1"/>
    <xf numFmtId="4" fontId="0" fillId="2" borderId="0" xfId="0" applyNumberFormat="1" applyFill="1"/>
    <xf numFmtId="4" fontId="1" fillId="2" borderId="1" xfId="0" applyNumberFormat="1" applyFont="1" applyFill="1" applyBorder="1"/>
    <xf numFmtId="0" fontId="1" fillId="3" borderId="0" xfId="0" applyFont="1" applyFill="1"/>
    <xf numFmtId="4" fontId="0" fillId="3" borderId="0" xfId="0" applyNumberFormat="1" applyFill="1"/>
    <xf numFmtId="4" fontId="1" fillId="3" borderId="1" xfId="0" applyNumberFormat="1" applyFont="1" applyFill="1" applyBorder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4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L8" sqref="L8"/>
    </sheetView>
  </sheetViews>
  <sheetFormatPr defaultRowHeight="15" x14ac:dyDescent="0.25"/>
  <cols>
    <col min="2" max="2" width="10.140625" bestFit="1" customWidth="1"/>
  </cols>
  <sheetData>
    <row r="1" spans="1:9" x14ac:dyDescent="0.25">
      <c r="A1" s="3" t="s">
        <v>0</v>
      </c>
      <c r="B1" s="3" t="s">
        <v>4</v>
      </c>
      <c r="C1" s="3" t="s">
        <v>5</v>
      </c>
      <c r="D1" s="3" t="s">
        <v>6</v>
      </c>
      <c r="E1" s="6" t="s">
        <v>8</v>
      </c>
      <c r="F1" s="9" t="s">
        <v>9</v>
      </c>
      <c r="G1" s="3" t="s">
        <v>11</v>
      </c>
    </row>
    <row r="2" spans="1:9" x14ac:dyDescent="0.25">
      <c r="A2" s="1" t="s">
        <v>10</v>
      </c>
      <c r="B2" s="2">
        <v>36064.700000000004</v>
      </c>
      <c r="C2" s="2">
        <v>4685.58</v>
      </c>
      <c r="D2" s="2">
        <v>2615.27</v>
      </c>
      <c r="E2" s="7">
        <f>C2-D2</f>
        <v>2070.31</v>
      </c>
      <c r="F2" s="10">
        <f>B2*1.13*8.8%-30000*1%</f>
        <v>3286.2737680000009</v>
      </c>
      <c r="G2" s="2">
        <f>F2-E2</f>
        <v>1215.963768000001</v>
      </c>
      <c r="H2" s="10">
        <f>B2*8.8%-30000*1%</f>
        <v>2873.6936000000005</v>
      </c>
    </row>
    <row r="3" spans="1:9" x14ac:dyDescent="0.25">
      <c r="A3" s="1" t="s">
        <v>1</v>
      </c>
      <c r="B3" s="2">
        <v>41956.51</v>
      </c>
      <c r="C3" s="2">
        <v>5449.6</v>
      </c>
      <c r="D3" s="2">
        <v>2149.9</v>
      </c>
      <c r="E3" s="7">
        <f>C3-D3</f>
        <v>3299.7000000000003</v>
      </c>
      <c r="F3" s="10">
        <f>B3*1.13*8.8%</f>
        <v>4172.1553544000008</v>
      </c>
      <c r="G3" s="2">
        <f>F3-E3</f>
        <v>872.45535440000049</v>
      </c>
      <c r="H3" s="10">
        <f>B3*8.8%</f>
        <v>3692.1728800000005</v>
      </c>
    </row>
    <row r="4" spans="1:9" x14ac:dyDescent="0.25">
      <c r="A4" s="1" t="s">
        <v>2</v>
      </c>
      <c r="B4" s="2">
        <v>40904.019999999997</v>
      </c>
      <c r="C4" s="2">
        <v>5311.78</v>
      </c>
      <c r="D4" s="2">
        <v>2284.14</v>
      </c>
      <c r="E4" s="7">
        <f>C4-D4</f>
        <v>3027.64</v>
      </c>
      <c r="F4" s="10">
        <f>B4*1.13*8.8%</f>
        <v>4067.4957488</v>
      </c>
      <c r="G4" s="2">
        <f>F4-E4</f>
        <v>1039.8557488000001</v>
      </c>
      <c r="H4" s="10">
        <f>B4*8.8%</f>
        <v>3599.5537600000002</v>
      </c>
    </row>
    <row r="5" spans="1:9" x14ac:dyDescent="0.25">
      <c r="A5" s="1" t="s">
        <v>3</v>
      </c>
      <c r="B5" s="2">
        <v>54478.95</v>
      </c>
      <c r="C5" s="2">
        <v>7077.63</v>
      </c>
      <c r="D5" s="2">
        <v>2652.16</v>
      </c>
      <c r="E5" s="7">
        <f>C5-D5</f>
        <v>4425.47</v>
      </c>
      <c r="F5" s="10">
        <f>B5*1.13*8.8%</f>
        <v>5417.3867879999998</v>
      </c>
      <c r="G5" s="2">
        <f>F5-E5</f>
        <v>991.91678799999954</v>
      </c>
      <c r="H5" s="10">
        <f>B5*8.8%</f>
        <v>4794.1476000000002</v>
      </c>
    </row>
    <row r="6" spans="1:9" ht="15.75" thickBot="1" x14ac:dyDescent="0.3">
      <c r="A6" s="4" t="s">
        <v>7</v>
      </c>
      <c r="B6" s="5">
        <f t="shared" ref="B6:G6" si="0">SUM(B2:B5)</f>
        <v>173404.18</v>
      </c>
      <c r="C6" s="5">
        <f t="shared" si="0"/>
        <v>22524.59</v>
      </c>
      <c r="D6" s="5">
        <f t="shared" si="0"/>
        <v>9701.4699999999993</v>
      </c>
      <c r="E6" s="8">
        <f t="shared" si="0"/>
        <v>12823.119999999999</v>
      </c>
      <c r="F6" s="11">
        <f t="shared" si="0"/>
        <v>16943.311659200001</v>
      </c>
      <c r="G6" s="5">
        <f t="shared" si="0"/>
        <v>4120.1916592000016</v>
      </c>
    </row>
    <row r="7" spans="1:9" ht="15.75" thickTop="1" x14ac:dyDescent="0.25">
      <c r="A7" s="1"/>
      <c r="C7" s="2"/>
      <c r="D7" s="2">
        <f>D6/C8</f>
        <v>74626.692307692298</v>
      </c>
      <c r="E7" s="2"/>
    </row>
    <row r="8" spans="1:9" x14ac:dyDescent="0.25">
      <c r="A8" s="1"/>
      <c r="C8" s="12">
        <v>0.13</v>
      </c>
      <c r="D8" s="13">
        <v>8.7999999999999995E-2</v>
      </c>
      <c r="E8" s="2"/>
    </row>
    <row r="9" spans="1:9" x14ac:dyDescent="0.25">
      <c r="A9" s="1"/>
      <c r="B9" s="2"/>
      <c r="C9" s="2"/>
      <c r="D9" s="2"/>
      <c r="E9" s="2"/>
    </row>
    <row r="10" spans="1:9" x14ac:dyDescent="0.25">
      <c r="A10" s="12"/>
      <c r="B10" s="2"/>
      <c r="C10" s="2"/>
      <c r="D10" s="2"/>
      <c r="E10" s="2"/>
    </row>
    <row r="11" spans="1:9" x14ac:dyDescent="0.25">
      <c r="A11" s="1" t="s">
        <v>12</v>
      </c>
      <c r="B11" s="2" t="s">
        <v>13</v>
      </c>
      <c r="C11" s="2">
        <v>40</v>
      </c>
      <c r="D11" s="2">
        <v>14</v>
      </c>
      <c r="E11" s="2">
        <f>D11*C11</f>
        <v>560</v>
      </c>
      <c r="F11">
        <f>E11*6</f>
        <v>3360</v>
      </c>
      <c r="G11" s="2"/>
    </row>
    <row r="12" spans="1:9" x14ac:dyDescent="0.25">
      <c r="A12" s="1"/>
      <c r="B12" s="2"/>
      <c r="C12" s="2"/>
      <c r="D12" s="2"/>
      <c r="E12" s="2"/>
    </row>
    <row r="13" spans="1:9" x14ac:dyDescent="0.25">
      <c r="A13" s="1" t="s">
        <v>14</v>
      </c>
      <c r="B13" s="14">
        <v>4.9500000000000002E-2</v>
      </c>
      <c r="C13" s="2">
        <f>(E11-3500/26)*B13</f>
        <v>21.056538461538462</v>
      </c>
      <c r="D13" s="2">
        <v>21.69</v>
      </c>
      <c r="E13" s="2"/>
      <c r="H13">
        <f>I13*B13</f>
        <v>2737.35</v>
      </c>
      <c r="I13" s="2">
        <v>55300</v>
      </c>
    </row>
    <row r="14" spans="1:9" x14ac:dyDescent="0.25">
      <c r="A14" t="s">
        <v>15</v>
      </c>
      <c r="B14" s="14">
        <v>1.6299999999999999E-2</v>
      </c>
      <c r="C14" s="2">
        <f>E11*B14</f>
        <v>9.1279999999999983</v>
      </c>
      <c r="D14" s="2">
        <v>9.07</v>
      </c>
      <c r="E14" s="2"/>
      <c r="H14">
        <f>I14*B14</f>
        <v>836.18999999999994</v>
      </c>
      <c r="I14" s="2">
        <v>51300</v>
      </c>
    </row>
    <row r="15" spans="1:9" x14ac:dyDescent="0.25">
      <c r="A15" s="1" t="s">
        <v>16</v>
      </c>
      <c r="D15" s="2">
        <v>2.5499999999999998</v>
      </c>
    </row>
    <row r="16" spans="1:9" x14ac:dyDescent="0.25">
      <c r="D16" s="15">
        <f>SUM(D13:D15)</f>
        <v>33.31</v>
      </c>
    </row>
    <row r="17" spans="3:4" x14ac:dyDescent="0.25">
      <c r="D17" s="2">
        <f>E11-D16</f>
        <v>526.69000000000005</v>
      </c>
    </row>
    <row r="18" spans="3:4" x14ac:dyDescent="0.25">
      <c r="C18">
        <f>C11/8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2019-05-19T02:28:37Z</dcterms:modified>
</cp:coreProperties>
</file>