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770" firstSheet="1" activeTab="2"/>
  </bookViews>
  <sheets>
    <sheet name="db2" sheetId="5" state="hidden" r:id="rId1"/>
    <sheet name="Setting" sheetId="6" r:id="rId2"/>
    <sheet name="TOOL" sheetId="7" r:id="rId3"/>
  </sheets>
  <definedNames>
    <definedName name="_1" comment="D3 AKT REG 6" localSheetId="0">'db2'!$X$175:$X$180</definedName>
    <definedName name="_1" comment="D3 AKT REG 6">#REF!</definedName>
    <definedName name="_2" comment="D3 AKT AP AKT 8" localSheetId="0">'db2'!$X$181:$X$187</definedName>
    <definedName name="_2" comment="D3 AKT AP AKT 8">#REF!</definedName>
    <definedName name="_3" comment="D3 AKT AP NON AKT 8" localSheetId="0">'db2'!$X$188:$X$195</definedName>
    <definedName name="_3" comment="D3 AKT AP NON AKT 8">#REF!</definedName>
    <definedName name="_A" comment="D1 Pajak 2" localSheetId="0">'db2'!$X$20:$X$28</definedName>
    <definedName name="_A" comment="D1 Pajak 2">#REF!</definedName>
    <definedName name="_B" comment="D1 BC 2" localSheetId="0">'db2'!$X$11:$X$19</definedName>
    <definedName name="_B" comment="D1 BC 2">#REF!</definedName>
    <definedName name="_C" comment="D1 KBN 2" localSheetId="0">'db2'!$X$3:$X$10</definedName>
    <definedName name="_C" comment="D1 KBN 2">#REF!</definedName>
    <definedName name="_D" comment="D3 PKN 2" localSheetId="0">'db2'!$X$166:$X$174</definedName>
    <definedName name="_D" comment="D3 PKN 2">#REF!</definedName>
    <definedName name="_E" comment="D3 AKT 4" localSheetId="0">'db2'!$X$29:$X$35</definedName>
    <definedName name="_E" comment="D3 AKT 4">#REF!</definedName>
    <definedName name="_F" comment="D3 AKT 6" localSheetId="0">'db2'!$X$36:$X$39</definedName>
    <definedName name="_F" comment="D3 AKT 6">#REF!</definedName>
    <definedName name="_G" comment="D3 PJK 4" localSheetId="0">'db2'!$X$118:$X$124</definedName>
    <definedName name="_G" comment="D3 PJK 4">#REF!</definedName>
    <definedName name="_H" comment="D3 PJK 6" localSheetId="0">'db2'!$X$125:$X$128</definedName>
    <definedName name="_H" comment="D3 PJK 6">#REF!</definedName>
    <definedName name="_I" comment="D3 PBB 4" localSheetId="0">'db2'!$X$140:$X$147</definedName>
    <definedName name="_I" comment="D3 PBB 4">#REF!</definedName>
    <definedName name="_J" comment="D3 PBB 6" localSheetId="0">'db2'!$X$148:$X$150</definedName>
    <definedName name="_J" comment="D3 PBB 6">#REF!</definedName>
    <definedName name="_K" comment="D3 BC 4" localSheetId="0">'db2'!$X$79:$X$86</definedName>
    <definedName name="_K" comment="D3 BC 4">#REF!</definedName>
    <definedName name="_L" comment="D3 BC 6" localSheetId="0">'db2'!$X$87:$X$91</definedName>
    <definedName name="_L" comment="D3 BC 6">#REF!</definedName>
    <definedName name="_M" comment="D3 KBN 4" localSheetId="0">'db2'!$X$53:$X$61</definedName>
    <definedName name="_M" comment="D3 KBN 4">#REF!</definedName>
    <definedName name="_N" comment="D3 KBN 6" localSheetId="0">'db2'!$X$62:$X$65</definedName>
    <definedName name="_N" comment="D3 KBN 6">#REF!</definedName>
    <definedName name="_O" comment="D3 MA 4" localSheetId="0">'db2'!$X$106:$X$113</definedName>
    <definedName name="_O" comment="D3 MA 4">#REF!</definedName>
    <definedName name="_P" comment="D3 MA 6" localSheetId="0">'db2'!$X$114:$X$117</definedName>
    <definedName name="_P" comment="D3 MA 6">#REF!</definedName>
    <definedName name="_Q" comment="D3 AKT AP 4" localSheetId="0">'db2'!$X$40:$X$46</definedName>
    <definedName name="_Q" comment="D3 AKT AP 4">#REF!</definedName>
    <definedName name="_R" comment="D3 AKT AP 6" localSheetId="0">'db2'!$X$47:$X$52</definedName>
    <definedName name="_R" comment="D3 AKT AP 6">#REF!</definedName>
    <definedName name="_S" comment="D3 PJK AP 4" localSheetId="0">'db2'!$X$129:$X$136</definedName>
    <definedName name="_S" comment="D3 PJK AP 4">#REF!</definedName>
    <definedName name="_T" comment="D3 PJK AP 6" localSheetId="0">'db2'!$X$137:$X$139</definedName>
    <definedName name="_T" comment="D3 PJK AP 6">#REF!</definedName>
    <definedName name="_U" comment="D3 PBB AP 4" localSheetId="0">'db2'!$X$151:$X$157</definedName>
    <definedName name="_U" comment="D3 PBB AP 4">#REF!</definedName>
    <definedName name="_V" comment="D3 PBB AP 5" localSheetId="0">'db2'!$X$158:$X$165</definedName>
    <definedName name="_V" comment="D3 PBB AP 5">#REF!</definedName>
    <definedName name="_W" comment="D3 BC AP 4" localSheetId="0">'db2'!$X$92:$X$100</definedName>
    <definedName name="_W" comment="D3 BC AP 4">#REF!</definedName>
    <definedName name="_X" comment="D3 BC AP 6" localSheetId="0">'db2'!$X$101:$X$105</definedName>
    <definedName name="_X" comment="D3 BC AP 6">#REF!</definedName>
    <definedName name="_Y" comment="D3 KBN AP 4" localSheetId="0">'db2'!$X$66:$X$72</definedName>
    <definedName name="_Y" comment="D3 KBN AP 4">#REF!</definedName>
    <definedName name="_Z" comment="D3 KBN AP 6" localSheetId="0">'db2'!$X$73:$X$78</definedName>
    <definedName name="_Z" comment="D3 KBN AP 6">#REF!</definedName>
    <definedName name="d1d3hindu" localSheetId="0">'db2'!$X$196</definedName>
    <definedName name="d1d3hindu">#REF!</definedName>
    <definedName name="d1d3katolik" localSheetId="0">'db2'!$X$197</definedName>
    <definedName name="d1d3katolik">#REF!</definedName>
    <definedName name="d1d3kristen" localSheetId="0">'db2'!$X$198</definedName>
    <definedName name="d1d3kriste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6" l="1"/>
  <c r="C49" i="7" l="1"/>
  <c r="K37" i="6"/>
  <c r="D13" i="7" l="1"/>
  <c r="D11" i="7"/>
  <c r="D8" i="7"/>
  <c r="D7" i="7"/>
  <c r="D21" i="7"/>
  <c r="D20" i="7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3" i="5"/>
  <c r="B32" i="5"/>
  <c r="B33" i="5"/>
  <c r="B34" i="5"/>
  <c r="G29" i="6"/>
  <c r="D10" i="7" s="1"/>
  <c r="D31" i="7"/>
  <c r="D32" i="7" s="1"/>
  <c r="U203" i="5"/>
  <c r="U204" i="5"/>
  <c r="U202" i="5"/>
  <c r="U200" i="5"/>
  <c r="U201" i="5"/>
  <c r="U199" i="5"/>
  <c r="U196" i="5"/>
  <c r="U205" i="5"/>
  <c r="U206" i="5"/>
  <c r="U207" i="5"/>
  <c r="U197" i="5"/>
  <c r="U198" i="5"/>
  <c r="U189" i="5"/>
  <c r="U190" i="5"/>
  <c r="U191" i="5"/>
  <c r="U192" i="5"/>
  <c r="U193" i="5"/>
  <c r="U194" i="5"/>
  <c r="U195" i="5"/>
  <c r="U188" i="5"/>
  <c r="U182" i="5"/>
  <c r="U183" i="5"/>
  <c r="U184" i="5"/>
  <c r="U185" i="5"/>
  <c r="U186" i="5"/>
  <c r="U187" i="5"/>
  <c r="U181" i="5"/>
  <c r="U176" i="5"/>
  <c r="U177" i="5"/>
  <c r="U178" i="5"/>
  <c r="U179" i="5"/>
  <c r="U180" i="5"/>
  <c r="U175" i="5"/>
  <c r="U167" i="5"/>
  <c r="U168" i="5"/>
  <c r="U169" i="5"/>
  <c r="U170" i="5"/>
  <c r="U171" i="5"/>
  <c r="U172" i="5"/>
  <c r="U173" i="5"/>
  <c r="U174" i="5"/>
  <c r="U166" i="5"/>
  <c r="U159" i="5"/>
  <c r="U160" i="5"/>
  <c r="U161" i="5"/>
  <c r="U162" i="5"/>
  <c r="U163" i="5"/>
  <c r="U164" i="5"/>
  <c r="U165" i="5"/>
  <c r="U158" i="5"/>
  <c r="U152" i="5"/>
  <c r="U153" i="5"/>
  <c r="U154" i="5"/>
  <c r="U155" i="5"/>
  <c r="U156" i="5"/>
  <c r="U157" i="5"/>
  <c r="U151" i="5"/>
  <c r="U149" i="5"/>
  <c r="U150" i="5"/>
  <c r="U148" i="5"/>
  <c r="U141" i="5"/>
  <c r="U142" i="5"/>
  <c r="U143" i="5"/>
  <c r="U144" i="5"/>
  <c r="U145" i="5"/>
  <c r="U146" i="5"/>
  <c r="U147" i="5"/>
  <c r="U140" i="5"/>
  <c r="U138" i="5"/>
  <c r="U139" i="5"/>
  <c r="U137" i="5"/>
  <c r="U130" i="5"/>
  <c r="U131" i="5"/>
  <c r="U132" i="5"/>
  <c r="U133" i="5"/>
  <c r="U134" i="5"/>
  <c r="U135" i="5"/>
  <c r="U136" i="5"/>
  <c r="U129" i="5"/>
  <c r="U126" i="5"/>
  <c r="U127" i="5"/>
  <c r="U128" i="5"/>
  <c r="U125" i="5"/>
  <c r="U119" i="5"/>
  <c r="U120" i="5"/>
  <c r="U121" i="5"/>
  <c r="U122" i="5"/>
  <c r="U123" i="5"/>
  <c r="U124" i="5"/>
  <c r="U118" i="5"/>
  <c r="U115" i="5"/>
  <c r="U116" i="5"/>
  <c r="U117" i="5"/>
  <c r="U114" i="5"/>
  <c r="U107" i="5"/>
  <c r="U108" i="5"/>
  <c r="U109" i="5"/>
  <c r="U110" i="5"/>
  <c r="U111" i="5"/>
  <c r="U112" i="5"/>
  <c r="U113" i="5"/>
  <c r="U106" i="5"/>
  <c r="U102" i="5"/>
  <c r="U103" i="5"/>
  <c r="U104" i="5"/>
  <c r="U105" i="5"/>
  <c r="U101" i="5"/>
  <c r="U93" i="5"/>
  <c r="U94" i="5"/>
  <c r="U95" i="5"/>
  <c r="U96" i="5"/>
  <c r="U97" i="5"/>
  <c r="U98" i="5"/>
  <c r="U99" i="5"/>
  <c r="U100" i="5"/>
  <c r="U92" i="5"/>
  <c r="U88" i="5"/>
  <c r="U89" i="5"/>
  <c r="U90" i="5"/>
  <c r="U91" i="5"/>
  <c r="U87" i="5"/>
  <c r="U80" i="5"/>
  <c r="U81" i="5"/>
  <c r="U82" i="5"/>
  <c r="U83" i="5"/>
  <c r="U84" i="5"/>
  <c r="U85" i="5"/>
  <c r="U86" i="5"/>
  <c r="U79" i="5"/>
  <c r="U74" i="5"/>
  <c r="U75" i="5"/>
  <c r="U76" i="5"/>
  <c r="U77" i="5"/>
  <c r="U78" i="5"/>
  <c r="U73" i="5"/>
  <c r="U67" i="5"/>
  <c r="U68" i="5"/>
  <c r="U69" i="5"/>
  <c r="U70" i="5"/>
  <c r="U71" i="5"/>
  <c r="U72" i="5"/>
  <c r="U66" i="5"/>
  <c r="U63" i="5"/>
  <c r="U64" i="5"/>
  <c r="U65" i="5"/>
  <c r="U62" i="5"/>
  <c r="U54" i="5"/>
  <c r="U55" i="5"/>
  <c r="U56" i="5"/>
  <c r="U57" i="5"/>
  <c r="U58" i="5"/>
  <c r="U59" i="5"/>
  <c r="U60" i="5"/>
  <c r="U61" i="5"/>
  <c r="U53" i="5"/>
  <c r="U48" i="5"/>
  <c r="U49" i="5"/>
  <c r="U50" i="5"/>
  <c r="U51" i="5"/>
  <c r="U52" i="5"/>
  <c r="U47" i="5"/>
  <c r="U41" i="5"/>
  <c r="U42" i="5"/>
  <c r="U43" i="5"/>
  <c r="U44" i="5"/>
  <c r="U45" i="5"/>
  <c r="U46" i="5"/>
  <c r="U40" i="5"/>
  <c r="U37" i="5"/>
  <c r="U38" i="5"/>
  <c r="U39" i="5"/>
  <c r="U36" i="5"/>
  <c r="U30" i="5"/>
  <c r="U31" i="5"/>
  <c r="U32" i="5"/>
  <c r="U33" i="5"/>
  <c r="U34" i="5"/>
  <c r="U35" i="5"/>
  <c r="U29" i="5"/>
  <c r="U28" i="5"/>
  <c r="U21" i="5"/>
  <c r="U22" i="5"/>
  <c r="U23" i="5"/>
  <c r="U24" i="5"/>
  <c r="U25" i="5"/>
  <c r="U26" i="5"/>
  <c r="U27" i="5"/>
  <c r="U20" i="5"/>
  <c r="U12" i="5"/>
  <c r="U13" i="5"/>
  <c r="U14" i="5"/>
  <c r="U15" i="5"/>
  <c r="U16" i="5"/>
  <c r="U17" i="5"/>
  <c r="U18" i="5"/>
  <c r="U19" i="5"/>
  <c r="U11" i="5"/>
  <c r="U4" i="5"/>
  <c r="U5" i="5"/>
  <c r="U6" i="5"/>
  <c r="U7" i="5"/>
  <c r="U8" i="5"/>
  <c r="U9" i="5"/>
  <c r="U10" i="5"/>
  <c r="U3" i="5"/>
  <c r="I2" i="7"/>
  <c r="M33" i="6"/>
  <c r="N33" i="6" s="1"/>
  <c r="O33" i="6" s="1"/>
  <c r="M32" i="6"/>
  <c r="N32" i="6" s="1"/>
  <c r="O32" i="6" s="1"/>
  <c r="M31" i="6"/>
  <c r="N31" i="6" s="1"/>
  <c r="O31" i="6" s="1"/>
  <c r="M30" i="6"/>
  <c r="N30" i="6" s="1"/>
  <c r="O30" i="6" s="1"/>
  <c r="M29" i="6"/>
  <c r="N29" i="6" s="1"/>
  <c r="O29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" i="5"/>
  <c r="K34" i="6"/>
  <c r="K35" i="6"/>
  <c r="J32" i="6"/>
  <c r="K32" i="6" s="1"/>
  <c r="J33" i="6"/>
  <c r="K33" i="6" s="1"/>
  <c r="J30" i="6"/>
  <c r="K30" i="6" s="1"/>
  <c r="J31" i="6"/>
  <c r="K31" i="6" s="1"/>
  <c r="K36" i="6"/>
  <c r="J29" i="6"/>
  <c r="L29" i="6" s="1"/>
  <c r="N53" i="7" l="1"/>
  <c r="N54" i="7" s="1"/>
  <c r="K54" i="7"/>
  <c r="M54" i="7" s="1"/>
  <c r="K57" i="7"/>
  <c r="L57" i="7" s="1"/>
  <c r="K60" i="7"/>
  <c r="M60" i="7" s="1"/>
  <c r="K56" i="7"/>
  <c r="M56" i="7" s="1"/>
  <c r="K64" i="7"/>
  <c r="M64" i="7" s="1"/>
  <c r="K53" i="7"/>
  <c r="M53" i="7" s="1"/>
  <c r="K59" i="7"/>
  <c r="K55" i="7"/>
  <c r="K63" i="7"/>
  <c r="K62" i="7"/>
  <c r="K58" i="7"/>
  <c r="K61" i="7"/>
  <c r="L64" i="7"/>
  <c r="E17" i="6"/>
  <c r="D9" i="7" s="1"/>
  <c r="L33" i="6"/>
  <c r="L32" i="6"/>
  <c r="K29" i="6"/>
  <c r="D43" i="7" s="1"/>
  <c r="L31" i="6"/>
  <c r="L30" i="6"/>
  <c r="D39" i="7" l="1"/>
  <c r="D24" i="7"/>
  <c r="D26" i="7"/>
  <c r="D25" i="7"/>
  <c r="D23" i="7"/>
  <c r="L54" i="7"/>
  <c r="M57" i="7"/>
  <c r="L60" i="7"/>
  <c r="L56" i="7"/>
  <c r="M55" i="7"/>
  <c r="L55" i="7"/>
  <c r="M62" i="7"/>
  <c r="L62" i="7"/>
  <c r="L53" i="7"/>
  <c r="M63" i="7"/>
  <c r="L63" i="7"/>
  <c r="M61" i="7"/>
  <c r="L61" i="7"/>
  <c r="M58" i="7"/>
  <c r="L58" i="7"/>
  <c r="M59" i="7"/>
  <c r="L59" i="7"/>
  <c r="D45" i="7" l="1"/>
</calcChain>
</file>

<file path=xl/sharedStrings.xml><?xml version="1.0" encoding="utf-8"?>
<sst xmlns="http://schemas.openxmlformats.org/spreadsheetml/2006/main" count="6031" uniqueCount="1223">
  <si>
    <t>LINK DOWNLOAD SOAL</t>
  </si>
  <si>
    <t>No.</t>
  </si>
  <si>
    <t>Program Studi</t>
  </si>
  <si>
    <t>Semester</t>
  </si>
  <si>
    <t>Link 1</t>
  </si>
  <si>
    <t>Link 2</t>
  </si>
  <si>
    <t>Link 3</t>
  </si>
  <si>
    <t>Link 4</t>
  </si>
  <si>
    <t xml:space="preserve">No. </t>
  </si>
  <si>
    <t xml:space="preserve">Semester </t>
  </si>
  <si>
    <t>2-01</t>
  </si>
  <si>
    <t>2-02</t>
  </si>
  <si>
    <t>2-03</t>
  </si>
  <si>
    <t>4-01</t>
  </si>
  <si>
    <t>4-02</t>
  </si>
  <si>
    <t>4-03</t>
  </si>
  <si>
    <t>4-04</t>
  </si>
  <si>
    <t>4-05</t>
  </si>
  <si>
    <t>LINK UPLOAD LJU</t>
  </si>
  <si>
    <t>PENAMAAN PADA FILE LJU</t>
  </si>
  <si>
    <t>Praktik Akuntansi Keuangan Menengah II</t>
  </si>
  <si>
    <t>Nama</t>
  </si>
  <si>
    <t>NPM</t>
  </si>
  <si>
    <r>
      <t xml:space="preserve">Alternatif </t>
    </r>
    <r>
      <rPr>
        <i/>
        <sz val="10"/>
        <color theme="1"/>
        <rFont val="Arial"/>
        <family val="2"/>
      </rPr>
      <t>Link</t>
    </r>
    <r>
      <rPr>
        <sz val="10"/>
        <color theme="1"/>
        <rFont val="Arial"/>
        <family val="2"/>
      </rPr>
      <t xml:space="preserve"> 1 </t>
    </r>
  </si>
  <si>
    <r>
      <t xml:space="preserve">Alternatif </t>
    </r>
    <r>
      <rPr>
        <i/>
        <sz val="10"/>
        <color theme="1"/>
        <rFont val="Arial"/>
        <family val="2"/>
      </rPr>
      <t>Link</t>
    </r>
    <r>
      <rPr>
        <sz val="10"/>
        <color theme="1"/>
        <rFont val="Arial"/>
        <family val="2"/>
      </rPr>
      <t xml:space="preserve"> 2 </t>
    </r>
  </si>
  <si>
    <r>
      <t xml:space="preserve">Alternatif </t>
    </r>
    <r>
      <rPr>
        <i/>
        <sz val="10"/>
        <color theme="1"/>
        <rFont val="Arial"/>
        <family val="2"/>
      </rPr>
      <t>Link</t>
    </r>
    <r>
      <rPr>
        <sz val="10"/>
        <color theme="1"/>
        <rFont val="Arial"/>
        <family val="2"/>
      </rPr>
      <t xml:space="preserve"> 3 </t>
    </r>
  </si>
  <si>
    <r>
      <t xml:space="preserve">Alternatif </t>
    </r>
    <r>
      <rPr>
        <i/>
        <sz val="10"/>
        <color theme="1"/>
        <rFont val="Arial"/>
        <family val="2"/>
      </rPr>
      <t>Link</t>
    </r>
    <r>
      <rPr>
        <sz val="10"/>
        <color theme="1"/>
        <rFont val="Arial"/>
        <family val="2"/>
      </rPr>
      <t xml:space="preserve"> 4 </t>
    </r>
  </si>
  <si>
    <t>Pengaturan</t>
  </si>
  <si>
    <t>No. Absen</t>
  </si>
  <si>
    <t>Kelas</t>
  </si>
  <si>
    <t>Jurusan</t>
  </si>
  <si>
    <t>Sesi Ujian</t>
  </si>
  <si>
    <t>:</t>
  </si>
  <si>
    <t>Nama Lengkap</t>
  </si>
  <si>
    <t>Pilih Jurusan..</t>
  </si>
  <si>
    <t>Pilih Program Studi..</t>
  </si>
  <si>
    <t>BANTUAN</t>
  </si>
  <si>
    <t>Telp</t>
  </si>
  <si>
    <t>Akuntansi</t>
  </si>
  <si>
    <t>Pajak</t>
  </si>
  <si>
    <t>Kepabeanan dan Cukai</t>
  </si>
  <si>
    <t>081113509153</t>
  </si>
  <si>
    <t>D-III PKN STAN</t>
  </si>
  <si>
    <t>Manajemen Keuangan</t>
  </si>
  <si>
    <t>02</t>
  </si>
  <si>
    <t>https://wa.me/6283879101232</t>
  </si>
  <si>
    <t>Prodi</t>
  </si>
  <si>
    <t>DOWNLOAD SOAL</t>
  </si>
  <si>
    <t>081113207716</t>
  </si>
  <si>
    <t>081113509364</t>
  </si>
  <si>
    <t>081113509422</t>
  </si>
  <si>
    <t>NOMOR BANTUAN</t>
  </si>
  <si>
    <t>Mata Ujian</t>
  </si>
  <si>
    <t>Sesi</t>
  </si>
  <si>
    <t>PENGUMPULAN LJU</t>
  </si>
  <si>
    <t>Kode Hash</t>
  </si>
  <si>
    <t>Link Submit</t>
  </si>
  <si>
    <t>DATA DIRI</t>
  </si>
  <si>
    <t>d1pjk</t>
  </si>
  <si>
    <t>d1bc</t>
  </si>
  <si>
    <t>d1kbn</t>
  </si>
  <si>
    <t>d3pkn</t>
  </si>
  <si>
    <t>d3akt</t>
  </si>
  <si>
    <t>d3pjk</t>
  </si>
  <si>
    <t>d3pbb</t>
  </si>
  <si>
    <t>d3bc</t>
  </si>
  <si>
    <t>d3kbn</t>
  </si>
  <si>
    <t>d3ma</t>
  </si>
  <si>
    <t>d3aktap</t>
  </si>
  <si>
    <t>d3pjkap</t>
  </si>
  <si>
    <t>d3pbbap</t>
  </si>
  <si>
    <t>d3bcap</t>
  </si>
  <si>
    <t>d3kbnap</t>
  </si>
  <si>
    <t>d4aktreg</t>
  </si>
  <si>
    <t>d4aktapakt</t>
  </si>
  <si>
    <t>d4aktapnonakt</t>
  </si>
  <si>
    <t>Kode</t>
  </si>
  <si>
    <t>1</t>
  </si>
  <si>
    <t/>
  </si>
  <si>
    <t>D-I Pajak</t>
  </si>
  <si>
    <t>II</t>
  </si>
  <si>
    <t>bit.ly/soal-d1pjk-sem2</t>
  </si>
  <si>
    <t>gg.gg/soal-d1pjk-sem2</t>
  </si>
  <si>
    <t>tinyurl.com/soal-d1pjk-sem2</t>
  </si>
  <si>
    <t>s.id/soal-d1pjk-sem2</t>
  </si>
  <si>
    <t>2</t>
  </si>
  <si>
    <t>D-I Kepabeanan dan Cukai</t>
  </si>
  <si>
    <t>bit.ly/soal-d1bc-sem2</t>
  </si>
  <si>
    <t>gg.gg/soal-d1bc-sem2</t>
  </si>
  <si>
    <t>tinyurl.com/soal-d1bc-sem2</t>
  </si>
  <si>
    <t>s.id/soal-d1bc-sem2</t>
  </si>
  <si>
    <t>3</t>
  </si>
  <si>
    <t>D-I Kebendaharaan Negara</t>
  </si>
  <si>
    <t>bit.ly/soal-d1kbn-sem2</t>
  </si>
  <si>
    <t>gg.gg/soal-d1kbn-sem2</t>
  </si>
  <si>
    <t>tinyurl.com/soal-d1kbn-sem2</t>
  </si>
  <si>
    <t>s.id/soal-d1kbn-sem2</t>
  </si>
  <si>
    <t>4</t>
  </si>
  <si>
    <t>bit.ly/soal-d3pkn-sem2</t>
  </si>
  <si>
    <t>gg.gg/soal-d3pkn-sem2</t>
  </si>
  <si>
    <t>tinyurl.com/soal-d3pkn-sem2</t>
  </si>
  <si>
    <t>s.id/soal-d3pkn-sem2</t>
  </si>
  <si>
    <t>5</t>
  </si>
  <si>
    <t>D-III Akuntansi</t>
  </si>
  <si>
    <t>IV</t>
  </si>
  <si>
    <t>bit.ly/soal-d3akt-sem4</t>
  </si>
  <si>
    <t>gg.gg/soal-d3akt-sem4</t>
  </si>
  <si>
    <t>tinyurl.com/soal-d3akt-sem4</t>
  </si>
  <si>
    <t>s.id/soal-d3akt-sem4</t>
  </si>
  <si>
    <t>6</t>
  </si>
  <si>
    <t>VI</t>
  </si>
  <si>
    <t>bit.ly/soal-d3akt-sem6</t>
  </si>
  <si>
    <t>gg.gg/soal-d3akt-sem6</t>
  </si>
  <si>
    <t>tinyurl.com/soal-d3akt-sem6</t>
  </si>
  <si>
    <t>s.id/soal-d3akt-sem6</t>
  </si>
  <si>
    <t>D-III Pajak</t>
  </si>
  <si>
    <t>7</t>
  </si>
  <si>
    <t>bit.ly/soal-d3pjk-sem4</t>
  </si>
  <si>
    <t>gg.gg/soal-d3pjk-sem4</t>
  </si>
  <si>
    <t>tinyurl.com/soal-d3pjk-sem4</t>
  </si>
  <si>
    <t>s.id/soal-d3pjk-sem4</t>
  </si>
  <si>
    <t>D-III PBB/Penilai</t>
  </si>
  <si>
    <t>8</t>
  </si>
  <si>
    <t>bit.ly/soal-d3pjk-sem6</t>
  </si>
  <si>
    <t>gg.gg/soal-d3pjk-sem6</t>
  </si>
  <si>
    <t>tinyurl.com/soal-d3pjk-sem6</t>
  </si>
  <si>
    <t>s.id/soal-d3pjk-sem6</t>
  </si>
  <si>
    <t>D-III Kepabeanan dan Cukai</t>
  </si>
  <si>
    <t>9</t>
  </si>
  <si>
    <t>bit.ly/soal-d3pbb-sem4</t>
  </si>
  <si>
    <t>gg.gg/soal-d3pbb-sem4</t>
  </si>
  <si>
    <t>tinyurl.com/soal-d3pbb-sem4</t>
  </si>
  <si>
    <t>s.id/soal-d3pbb-sem4</t>
  </si>
  <si>
    <t>D-III Kebendaharaan Negara</t>
  </si>
  <si>
    <t>10</t>
  </si>
  <si>
    <t>bit.ly/soal-d3pbb-sem6</t>
  </si>
  <si>
    <t>gg.gg/soal-d3pbb-sem6</t>
  </si>
  <si>
    <t>tinyurl.com/soal-d3pbb-sem6</t>
  </si>
  <si>
    <t>s.id/soal-d3pbb-sem6</t>
  </si>
  <si>
    <t>D-III Manajemen Aset</t>
  </si>
  <si>
    <t>11</t>
  </si>
  <si>
    <t>bit.ly/soal-d3bc-sem4</t>
  </si>
  <si>
    <t>gg.gg/soal-d3bc-sem4</t>
  </si>
  <si>
    <t>tinyurl.com/soal-d3bc-sem4</t>
  </si>
  <si>
    <t>s.id/soal-d3bc-sem4</t>
  </si>
  <si>
    <t>D-III Akuntansi Alih Program</t>
  </si>
  <si>
    <t>12</t>
  </si>
  <si>
    <t>bit.ly/soal-d3bc-sem6</t>
  </si>
  <si>
    <t>gg.gg/soal-d3bc-sem6</t>
  </si>
  <si>
    <t>tinyurl.com/soal-d3bc-sem6</t>
  </si>
  <si>
    <t>s.id/soal-d3bc-sem6</t>
  </si>
  <si>
    <t>D-III Pajak Alih Program</t>
  </si>
  <si>
    <t>13</t>
  </si>
  <si>
    <t>bit.ly/soal-d3kbn-sem4</t>
  </si>
  <si>
    <t>gg.gg/soal-d3kbn-sem4</t>
  </si>
  <si>
    <t>tinyurl.com/soal-d3kbn-sem4</t>
  </si>
  <si>
    <t>s.id/soal-d3kbn-sem4</t>
  </si>
  <si>
    <t>D-III PBB/Penilai Alih Program</t>
  </si>
  <si>
    <t>14</t>
  </si>
  <si>
    <t>bit.ly/soal-d3kbn-sem6</t>
  </si>
  <si>
    <t>gg.gg/soal-d3kbn-sem6</t>
  </si>
  <si>
    <t>tinyurl.com/soal-d3kbn-sem6</t>
  </si>
  <si>
    <t>s.id/soal-d3kbn-sem6</t>
  </si>
  <si>
    <t>D-III Kepabeanan dan Cukai Alih Program</t>
  </si>
  <si>
    <t>15</t>
  </si>
  <si>
    <t>bit.ly/soal-d3ma-sem4</t>
  </si>
  <si>
    <t>gg.gg/soal-d3ma-sem4</t>
  </si>
  <si>
    <t>tinyurl.com/soal-d3ma-sem4</t>
  </si>
  <si>
    <t>s.id/soal-d3ma-sem4</t>
  </si>
  <si>
    <t>D-III Kebendaharaan Negara Alih Program</t>
  </si>
  <si>
    <t>16</t>
  </si>
  <si>
    <t>bit.ly/soal-d3ma-sem6</t>
  </si>
  <si>
    <t>gg.gg/soal-d3ma-sem6</t>
  </si>
  <si>
    <t>tinyurl.com/soal-d3ma-sem6</t>
  </si>
  <si>
    <t>s.id/soal-d3ma-sem6</t>
  </si>
  <si>
    <t>D-IV Akuntansi (Reguler)</t>
  </si>
  <si>
    <t>17</t>
  </si>
  <si>
    <t>bit.ly/soal-d3aktapsem4</t>
  </si>
  <si>
    <t>gg.gg/soal-d3aktapsem4</t>
  </si>
  <si>
    <t>tinyurl.com/soal-d3aktapsem4</t>
  </si>
  <si>
    <t>s.id/soal-d3aktap-sem4</t>
  </si>
  <si>
    <t>D-IV Akuntansi Alih Program (AKT)</t>
  </si>
  <si>
    <t>18</t>
  </si>
  <si>
    <t>bit.ly/soal-d3aktapsem6</t>
  </si>
  <si>
    <t>gg.gg/soal-d3aktapsem6</t>
  </si>
  <si>
    <t>tinyurl.com/soal-d3aktapsem6</t>
  </si>
  <si>
    <t>s.id/soal-d3aktap-sem6</t>
  </si>
  <si>
    <t>D-IV Akuntansi Alih Program (Non AKT)</t>
  </si>
  <si>
    <t>19</t>
  </si>
  <si>
    <t>bit.ly/soal-d3pjkapsem4</t>
  </si>
  <si>
    <t>gg.gg/soal-d3pjkapsem4</t>
  </si>
  <si>
    <t>tinyurl.com/soal-d3pjkapsem4</t>
  </si>
  <si>
    <t>s.id/soal-d3pjkap-sem4</t>
  </si>
  <si>
    <t>D-I &amp; D-III (Agama Kristen)</t>
  </si>
  <si>
    <t>20</t>
  </si>
  <si>
    <t>bit.ly/soal-d3pjkapsem6</t>
  </si>
  <si>
    <t>gg.gg/soal-d3pjkapsem6</t>
  </si>
  <si>
    <t>tinyurl.com/soal-d3pjkapsem6</t>
  </si>
  <si>
    <t>s.id/soal-d3pjkap-sem6</t>
  </si>
  <si>
    <t>D-I &amp; D-III (Agama Katolik)</t>
  </si>
  <si>
    <t>21</t>
  </si>
  <si>
    <t>bit.ly/soal-d3pbbapsem4</t>
  </si>
  <si>
    <t>gg.gg/soal-d3pbbapsem4</t>
  </si>
  <si>
    <t>tinyurl.com/soal-d3pbbapsem4</t>
  </si>
  <si>
    <t>s.id/soal-d3pbbap-sem4</t>
  </si>
  <si>
    <t>D-I &amp; D-III (Agama Hindu)</t>
  </si>
  <si>
    <t>22</t>
  </si>
  <si>
    <t>V</t>
  </si>
  <si>
    <t>bit.ly/soal-d3pbbapsem5</t>
  </si>
  <si>
    <t>gg.gg/soal-d3pbbapsem5</t>
  </si>
  <si>
    <t>tinyurl.com/soal-d3pbbapsem5</t>
  </si>
  <si>
    <t>s.id/soal-d3pbbap-sem5</t>
  </si>
  <si>
    <t>23</t>
  </si>
  <si>
    <t>bit.ly/soal-d3bcap-sem4</t>
  </si>
  <si>
    <t>gg.gg/soal-d3bcapsem4</t>
  </si>
  <si>
    <t>tinyurl.com/soal-d3bcapsem4</t>
  </si>
  <si>
    <t>s.id/soal-d3bcap-sem4</t>
  </si>
  <si>
    <t>24</t>
  </si>
  <si>
    <t>bit.ly/soal-d3bcap-sem6</t>
  </si>
  <si>
    <t>gg.gg/soal-d3bcapsem6</t>
  </si>
  <si>
    <t>tinyurl.com/soal-d3bcapsem6</t>
  </si>
  <si>
    <t>s.id/soal-d3bcap-sem6</t>
  </si>
  <si>
    <t>25</t>
  </si>
  <si>
    <t>bit.ly/soal-d3kbnapsem4</t>
  </si>
  <si>
    <t>gg.gg/soal-d3kbnapsem4</t>
  </si>
  <si>
    <t>tinyurl.com/soal-d3kbnapsem4</t>
  </si>
  <si>
    <t>s.id/soal-d3kbnap-sem4</t>
  </si>
  <si>
    <t>26</t>
  </si>
  <si>
    <t>bit.ly/soal-d3kbnapsem6</t>
  </si>
  <si>
    <t>gg.gg/soal-d3kbnapsem6</t>
  </si>
  <si>
    <t>tinyurl.com/soal-d3kbnapsem6</t>
  </si>
  <si>
    <t>s.id/soal-d3kbnap-sem6</t>
  </si>
  <si>
    <t>27</t>
  </si>
  <si>
    <t>bit.ly/soal-d4akt-sem6</t>
  </si>
  <si>
    <t>gg.gg/soal-d4akt-sem6</t>
  </si>
  <si>
    <t>tinyurl.com/soal-d4akt-sem6</t>
  </si>
  <si>
    <t>s.id/soal-d4akt-sem6</t>
  </si>
  <si>
    <t>28</t>
  </si>
  <si>
    <t>VIII</t>
  </si>
  <si>
    <t>bit.ly/soal-d4aktapaktsem8</t>
  </si>
  <si>
    <t>gg.gg/soal-d4aktapaktsem8</t>
  </si>
  <si>
    <t>tinyurl.com/soal-d4aktapaktsem8</t>
  </si>
  <si>
    <t>s.id/soal-d4aktapaktsem8</t>
  </si>
  <si>
    <t>29</t>
  </si>
  <si>
    <t>bit.ly/soal-d4aktapnonsem8</t>
  </si>
  <si>
    <t>gg.gg/soal-d4aktapnonsem8</t>
  </si>
  <si>
    <t>tinyurl.com/soal-d4aktapnonsem8</t>
  </si>
  <si>
    <t>s.id/soal-d4aktapnonsem8</t>
  </si>
  <si>
    <t>30</t>
  </si>
  <si>
    <t>bit.ly/soal-agama-sem2</t>
  </si>
  <si>
    <t>gg.gg/soal-agama-sem2</t>
  </si>
  <si>
    <t>tinyurl.com/soal-agama-sem2</t>
  </si>
  <si>
    <t>s.id/soal-agama-sem2</t>
  </si>
  <si>
    <t>Link Upload LJU</t>
  </si>
  <si>
    <t>gg.gg/lju-d1kbn-2-01</t>
  </si>
  <si>
    <t>gg.gg/lju-d1bc-2-01</t>
  </si>
  <si>
    <t>gg.gg/lju-d1pjk-2-01</t>
  </si>
  <si>
    <t>gg.gg/lju-d1pjk-2-02</t>
  </si>
  <si>
    <t>gg.gg/lju-d1pjk-2-03</t>
  </si>
  <si>
    <t>gg.gg/lju-d3akt-4-01</t>
  </si>
  <si>
    <t>gg.gg/lju-d3akt-4-02</t>
  </si>
  <si>
    <t>gg.gg/lju-d3akt-4-03</t>
  </si>
  <si>
    <t>gg.gg/lju-d3akt-4-04</t>
  </si>
  <si>
    <t>gg.gg/lju-d3akt-4-05</t>
  </si>
  <si>
    <t>4-06</t>
  </si>
  <si>
    <t>gg.gg/lju-d3akt-4-06</t>
  </si>
  <si>
    <t>4-07</t>
  </si>
  <si>
    <t>gg.gg/lju-d3akt-4-07</t>
  </si>
  <si>
    <t>4-08</t>
  </si>
  <si>
    <t>gg.gg/lju-d3akt-4-08</t>
  </si>
  <si>
    <t>4-09</t>
  </si>
  <si>
    <t>gg.gg/lju-d3akt-4-09</t>
  </si>
  <si>
    <t>4-10</t>
  </si>
  <si>
    <t>gg.gg/lju-d3akt-4-10</t>
  </si>
  <si>
    <t>4-11</t>
  </si>
  <si>
    <t>gg.gg/lju-d3akt-4-11</t>
  </si>
  <si>
    <t>4-12</t>
  </si>
  <si>
    <t>gg.gg/lju-d3akt-4-12</t>
  </si>
  <si>
    <t>4-13</t>
  </si>
  <si>
    <t>gg.gg/lju-d3akt-4-13</t>
  </si>
  <si>
    <t>4-14</t>
  </si>
  <si>
    <t>gg.gg/lju-d3akt-4-14</t>
  </si>
  <si>
    <t>4-15</t>
  </si>
  <si>
    <t>gg.gg/lju-d3akt-4-15</t>
  </si>
  <si>
    <t>4-16</t>
  </si>
  <si>
    <t>gg.gg/lju-d3akt-4-16</t>
  </si>
  <si>
    <t>4-17</t>
  </si>
  <si>
    <t>gg.gg/lju-d3akt-4-17</t>
  </si>
  <si>
    <t>4-18</t>
  </si>
  <si>
    <t>gg.gg/lju-d3akt-4-18</t>
  </si>
  <si>
    <t>4-19</t>
  </si>
  <si>
    <t>gg.gg/lju-d3akt-4-19</t>
  </si>
  <si>
    <t>4-20</t>
  </si>
  <si>
    <t>gg.gg/lju-d3akt-4-20</t>
  </si>
  <si>
    <t>4-21</t>
  </si>
  <si>
    <t>gg.gg/lju-d3akt-4-21</t>
  </si>
  <si>
    <t>4-22</t>
  </si>
  <si>
    <t>gg.gg/lju-d3akt-4-22</t>
  </si>
  <si>
    <t>4-23</t>
  </si>
  <si>
    <t>gg.gg/lju-d3akt-4-23</t>
  </si>
  <si>
    <t>4-24</t>
  </si>
  <si>
    <t>gg.gg/lju-d3akt-4-24</t>
  </si>
  <si>
    <t>4-25</t>
  </si>
  <si>
    <t>gg.gg/lju-d3akt-4-25</t>
  </si>
  <si>
    <t>31</t>
  </si>
  <si>
    <t>4-26</t>
  </si>
  <si>
    <t>gg.gg/lju-d3akt-4-26</t>
  </si>
  <si>
    <t>32</t>
  </si>
  <si>
    <t>4-27</t>
  </si>
  <si>
    <t>gg.gg/lju-d3akt-4-27</t>
  </si>
  <si>
    <t>33</t>
  </si>
  <si>
    <t>4-28</t>
  </si>
  <si>
    <t>gg.gg/lju-d3akt-4-28</t>
  </si>
  <si>
    <t>34</t>
  </si>
  <si>
    <t>4-29</t>
  </si>
  <si>
    <t>gg.gg/lju-d3akt-4-29</t>
  </si>
  <si>
    <t>35</t>
  </si>
  <si>
    <t>4-30</t>
  </si>
  <si>
    <t>gg.gg/lju-d3akt-4-30</t>
  </si>
  <si>
    <t>36</t>
  </si>
  <si>
    <t>4-31</t>
  </si>
  <si>
    <t>gg.gg/lju-d3akt-4-31</t>
  </si>
  <si>
    <t>37</t>
  </si>
  <si>
    <t>4-32</t>
  </si>
  <si>
    <t>gg.gg/lju-d3akt-4-32</t>
  </si>
  <si>
    <t>38</t>
  </si>
  <si>
    <t>4-33</t>
  </si>
  <si>
    <t>gg.gg/lju-d3akt-4-33</t>
  </si>
  <si>
    <t>39</t>
  </si>
  <si>
    <t>4-34</t>
  </si>
  <si>
    <t>gg.gg/lju-d3akt-4-34</t>
  </si>
  <si>
    <t>40</t>
  </si>
  <si>
    <t>4-35</t>
  </si>
  <si>
    <t>gg.gg/lju-d3akt-4-35</t>
  </si>
  <si>
    <t>41</t>
  </si>
  <si>
    <t>4-36</t>
  </si>
  <si>
    <t>gg.gg/lju-d3akt-4-36</t>
  </si>
  <si>
    <t>42</t>
  </si>
  <si>
    <t>4-37</t>
  </si>
  <si>
    <t>gg.gg/lju-d3akt-4-37</t>
  </si>
  <si>
    <t>43</t>
  </si>
  <si>
    <t>4-38</t>
  </si>
  <si>
    <t>gg.gg/lju-d3akt-4-38</t>
  </si>
  <si>
    <t>44</t>
  </si>
  <si>
    <t>4-39</t>
  </si>
  <si>
    <t>gg.gg/lju-d3akt-4-39</t>
  </si>
  <si>
    <t>45</t>
  </si>
  <si>
    <t>4-40</t>
  </si>
  <si>
    <t>gg.gg/lju-d3akt-4-40</t>
  </si>
  <si>
    <t>46</t>
  </si>
  <si>
    <t>4-41</t>
  </si>
  <si>
    <t>gg.gg/lju-d3akt-4-41</t>
  </si>
  <si>
    <t>47</t>
  </si>
  <si>
    <t>4-42</t>
  </si>
  <si>
    <t>gg.gg/lju-d3akt-4-42</t>
  </si>
  <si>
    <t>48</t>
  </si>
  <si>
    <t>4-43</t>
  </si>
  <si>
    <t>gg.gg/lju-d3akt-4-43</t>
  </si>
  <si>
    <t>49</t>
  </si>
  <si>
    <t>4-44</t>
  </si>
  <si>
    <t>gg.gg/lju-d3akt-4-44</t>
  </si>
  <si>
    <t>50</t>
  </si>
  <si>
    <t>4-45</t>
  </si>
  <si>
    <t>gg.gg/lju-d3akt-4-45</t>
  </si>
  <si>
    <t>51</t>
  </si>
  <si>
    <t>4-46</t>
  </si>
  <si>
    <t>gg.gg/lju-d3akt-4-46</t>
  </si>
  <si>
    <t>52</t>
  </si>
  <si>
    <t>6-01</t>
  </si>
  <si>
    <t>gg.gg/lju-d3akt-6-01</t>
  </si>
  <si>
    <t>53</t>
  </si>
  <si>
    <t>6-02</t>
  </si>
  <si>
    <t>gg.gg/lju-d3akt-6-02</t>
  </si>
  <si>
    <t>54</t>
  </si>
  <si>
    <t>6-03</t>
  </si>
  <si>
    <t>gg.gg/lju-d3akt-6-03</t>
  </si>
  <si>
    <t>55</t>
  </si>
  <si>
    <t>6-04</t>
  </si>
  <si>
    <t>gg.gg/lju-d3akt-6-04</t>
  </si>
  <si>
    <t>56</t>
  </si>
  <si>
    <t>6-05</t>
  </si>
  <si>
    <t>gg.gg/lju-d3akt-6-05</t>
  </si>
  <si>
    <t>57</t>
  </si>
  <si>
    <t>6-06</t>
  </si>
  <si>
    <t>gg.gg/lju-d3akt-6-06</t>
  </si>
  <si>
    <t>58</t>
  </si>
  <si>
    <t>6-07</t>
  </si>
  <si>
    <t>gg.gg/lju-d3akt-6-07</t>
  </si>
  <si>
    <t>59</t>
  </si>
  <si>
    <t>6-08</t>
  </si>
  <si>
    <t>gg.gg/lju-d3akt-6-08</t>
  </si>
  <si>
    <t>60</t>
  </si>
  <si>
    <t>6-09</t>
  </si>
  <si>
    <t>gg.gg/lju-d3akt-6-09</t>
  </si>
  <si>
    <t>61</t>
  </si>
  <si>
    <t>6-10</t>
  </si>
  <si>
    <t>gg.gg/lju-d3akt-6-10</t>
  </si>
  <si>
    <t>62</t>
  </si>
  <si>
    <t>6-11</t>
  </si>
  <si>
    <t>gg.gg/lju-d3akt-6-11</t>
  </si>
  <si>
    <t>63</t>
  </si>
  <si>
    <t>6-12</t>
  </si>
  <si>
    <t>gg.gg/lju-d3akt-6-12</t>
  </si>
  <si>
    <t>64</t>
  </si>
  <si>
    <t>6-13</t>
  </si>
  <si>
    <t>gg.gg/lju-d3akt-6-13</t>
  </si>
  <si>
    <t>65</t>
  </si>
  <si>
    <t>6-14</t>
  </si>
  <si>
    <t>gg.gg/lju-d3akt-6-14</t>
  </si>
  <si>
    <t>66</t>
  </si>
  <si>
    <t>6-15</t>
  </si>
  <si>
    <t>gg.gg/lju-d3akt-6-15</t>
  </si>
  <si>
    <t>67</t>
  </si>
  <si>
    <t>6-16</t>
  </si>
  <si>
    <t>gg.gg/lju-d3akt-6-16</t>
  </si>
  <si>
    <t>68</t>
  </si>
  <si>
    <t>6-17</t>
  </si>
  <si>
    <t>gg.gg/lju-d3akt-6-17</t>
  </si>
  <si>
    <t>69</t>
  </si>
  <si>
    <t>6-18</t>
  </si>
  <si>
    <t>gg.gg/lju-d3akt-6-18</t>
  </si>
  <si>
    <t>70</t>
  </si>
  <si>
    <t>6-19</t>
  </si>
  <si>
    <t>gg.gg/lju-d3akt-6-19</t>
  </si>
  <si>
    <t>71</t>
  </si>
  <si>
    <t>6-20</t>
  </si>
  <si>
    <t>gg.gg/lju-d3akt-6-20</t>
  </si>
  <si>
    <t>72</t>
  </si>
  <si>
    <t>6-21</t>
  </si>
  <si>
    <t>gg.gg/lju-d3akt-6-21</t>
  </si>
  <si>
    <t>73</t>
  </si>
  <si>
    <t>6-22</t>
  </si>
  <si>
    <t>gg.gg/lju-d3akt-6-22</t>
  </si>
  <si>
    <t>74</t>
  </si>
  <si>
    <t>6-23</t>
  </si>
  <si>
    <t>gg.gg/lju-d3akt-6-23</t>
  </si>
  <si>
    <t>75</t>
  </si>
  <si>
    <t>6-24</t>
  </si>
  <si>
    <t>gg.gg/lju-d3akt-6-24</t>
  </si>
  <si>
    <t>76</t>
  </si>
  <si>
    <t>6-25</t>
  </si>
  <si>
    <t>gg.gg/lju-d3akt-6-25</t>
  </si>
  <si>
    <t>77</t>
  </si>
  <si>
    <t>6-26</t>
  </si>
  <si>
    <t>gg.gg/lju-d3akt-6-26</t>
  </si>
  <si>
    <t>78</t>
  </si>
  <si>
    <t>6-27</t>
  </si>
  <si>
    <t>gg.gg/lju-d3akt-6-27</t>
  </si>
  <si>
    <t>79</t>
  </si>
  <si>
    <t>6-28</t>
  </si>
  <si>
    <t>gg.gg/lju-d3akt-6-28</t>
  </si>
  <si>
    <t>80</t>
  </si>
  <si>
    <t>6-29</t>
  </si>
  <si>
    <t>gg.gg/lju-d3akt-6-29</t>
  </si>
  <si>
    <t>81</t>
  </si>
  <si>
    <t>gg.gg/lju-d3aktap-4-01</t>
  </si>
  <si>
    <t>82</t>
  </si>
  <si>
    <t>gg.gg/lju-d3aktap-4-02</t>
  </si>
  <si>
    <t>83</t>
  </si>
  <si>
    <t>gg.gg/lju-d3aktap-4-03</t>
  </si>
  <si>
    <t>84</t>
  </si>
  <si>
    <t>gg.gg/lju-d3aktap-4-04</t>
  </si>
  <si>
    <t>85</t>
  </si>
  <si>
    <t>gg.gg/lju-d3aktap-4-05</t>
  </si>
  <si>
    <t>86</t>
  </si>
  <si>
    <t>gg.gg/lju-d3aktap-4-06</t>
  </si>
  <si>
    <t>87</t>
  </si>
  <si>
    <t>gg.gg/lju-d3aktap-4-07</t>
  </si>
  <si>
    <t>88</t>
  </si>
  <si>
    <t>gg.gg/lju-d3aktap-6-01</t>
  </si>
  <si>
    <t>89</t>
  </si>
  <si>
    <t>gg.gg/lju-d3aktap-6-02</t>
  </si>
  <si>
    <t>90</t>
  </si>
  <si>
    <t>gg.gg/lju-d3aktap-6-03</t>
  </si>
  <si>
    <t>91</t>
  </si>
  <si>
    <t>gg.gg/lju-d3aktap-6-04</t>
  </si>
  <si>
    <t>92</t>
  </si>
  <si>
    <t>gg.gg/lju-d3aktap-6-05</t>
  </si>
  <si>
    <t>93</t>
  </si>
  <si>
    <t>gg.gg/lju-d3aktap-6-06</t>
  </si>
  <si>
    <t>94</t>
  </si>
  <si>
    <t>gg.gg/lju-d3kbn-4-01</t>
  </si>
  <si>
    <t>95</t>
  </si>
  <si>
    <t>gg.gg/lju-d3kbn-4-02</t>
  </si>
  <si>
    <t>96</t>
  </si>
  <si>
    <t>gg.gg/lju-d3kbn-4-03</t>
  </si>
  <si>
    <t>97</t>
  </si>
  <si>
    <t>gg.gg/lju-d3kbn-4-04</t>
  </si>
  <si>
    <t>98</t>
  </si>
  <si>
    <t>gg.gg/lju-d3kbn-4-05</t>
  </si>
  <si>
    <t>99</t>
  </si>
  <si>
    <t>gg.gg/lju-d3kbn-4-06</t>
  </si>
  <si>
    <t>100</t>
  </si>
  <si>
    <t>gg.gg/lju-d3kbn-4-07</t>
  </si>
  <si>
    <t>101</t>
  </si>
  <si>
    <t>gg.gg/lju-d3kbn-4-08</t>
  </si>
  <si>
    <t>102</t>
  </si>
  <si>
    <t>gg.gg/lju-d3kbn-4-09</t>
  </si>
  <si>
    <t>103</t>
  </si>
  <si>
    <t>gg.gg/lju-d3kbn-4-10</t>
  </si>
  <si>
    <t>104</t>
  </si>
  <si>
    <t>gg.gg/lju-d3kbn-4-11</t>
  </si>
  <si>
    <t>105</t>
  </si>
  <si>
    <t>gg.gg/lju-d3kbn-4-12</t>
  </si>
  <si>
    <t>106</t>
  </si>
  <si>
    <t>gg.gg/lju-d3kbn-4-13</t>
  </si>
  <si>
    <t>107</t>
  </si>
  <si>
    <t>gg.gg/lju-d3kbn-4-14</t>
  </si>
  <si>
    <t>108</t>
  </si>
  <si>
    <t>gg.gg/lju-d3kbn-4-15</t>
  </si>
  <si>
    <t>109</t>
  </si>
  <si>
    <t>gg.gg/lju-d3kbn-4-16</t>
  </si>
  <si>
    <t>110</t>
  </si>
  <si>
    <t>gg.gg/lju-d3kbn-6-01</t>
  </si>
  <si>
    <t>111</t>
  </si>
  <si>
    <t>gg.gg/lju-d3kbn-6-02</t>
  </si>
  <si>
    <t>112</t>
  </si>
  <si>
    <t>gg.gg/lju-d3kbn-6-03</t>
  </si>
  <si>
    <t>113</t>
  </si>
  <si>
    <t>gg.gg/lju-d3kbn-6-04</t>
  </si>
  <si>
    <t>114</t>
  </si>
  <si>
    <t>gg.gg/lju-d3kbn-6-05</t>
  </si>
  <si>
    <t>115</t>
  </si>
  <si>
    <t>gg.gg/lju-d3kbn-6-06</t>
  </si>
  <si>
    <t>116</t>
  </si>
  <si>
    <t>gg.gg/lju-d3kbn-6-07</t>
  </si>
  <si>
    <t>117</t>
  </si>
  <si>
    <t>gg.gg/lju-d3kbn-6-08</t>
  </si>
  <si>
    <t>118</t>
  </si>
  <si>
    <t>gg.gg/lju-d3kbn-6-09</t>
  </si>
  <si>
    <t>119</t>
  </si>
  <si>
    <t>gg.gg/lju-d3kbnap-4-01</t>
  </si>
  <si>
    <t>120</t>
  </si>
  <si>
    <t>gg.gg/lju-d3kbnap-6-01</t>
  </si>
  <si>
    <t>121</t>
  </si>
  <si>
    <t>gg.gg/lju-d3bc-4-01</t>
  </si>
  <si>
    <t>122</t>
  </si>
  <si>
    <t>gg.gg/lju-d3bc-4-02</t>
  </si>
  <si>
    <t>123</t>
  </si>
  <si>
    <t>gg.gg/lju-d3bc-4-03</t>
  </si>
  <si>
    <t>124</t>
  </si>
  <si>
    <t>gg.gg/lju-d3bc-6-01</t>
  </si>
  <si>
    <t>125</t>
  </si>
  <si>
    <t>gg.gg/lju-d3bc-6-02</t>
  </si>
  <si>
    <t>126</t>
  </si>
  <si>
    <t>gg.gg/lju-d3bc-6-03</t>
  </si>
  <si>
    <t>127</t>
  </si>
  <si>
    <t>gg.gg/lju-d3bc-6-04</t>
  </si>
  <si>
    <t>128</t>
  </si>
  <si>
    <t>gg.gg/lju-d3bc-6-05</t>
  </si>
  <si>
    <t>129</t>
  </si>
  <si>
    <t>gg.gg/lju-d3bc-6-06</t>
  </si>
  <si>
    <t>130</t>
  </si>
  <si>
    <t>gg.gg/lju-d3bc-6-07</t>
  </si>
  <si>
    <t>131</t>
  </si>
  <si>
    <t>gg.gg/lju-d3bc-6-08</t>
  </si>
  <si>
    <t>132</t>
  </si>
  <si>
    <t>gg.gg/lju-d3bcap-4-01</t>
  </si>
  <si>
    <t>133</t>
  </si>
  <si>
    <t>gg.gg/lju-d3bcap-4-02</t>
  </si>
  <si>
    <t>134</t>
  </si>
  <si>
    <t>gg.gg/lju-d3bcap-4-03</t>
  </si>
  <si>
    <t>135</t>
  </si>
  <si>
    <t>gg.gg/lju-d3bcap-6-01</t>
  </si>
  <si>
    <t>136</t>
  </si>
  <si>
    <t>gg.gg/lju-d3bcap-6-02</t>
  </si>
  <si>
    <t>137</t>
  </si>
  <si>
    <t>gg.gg/lju-d3bcap-6-03</t>
  </si>
  <si>
    <t>138</t>
  </si>
  <si>
    <t>gg.gg/lju-d3bcap-6-04</t>
  </si>
  <si>
    <t>139</t>
  </si>
  <si>
    <t>gg.gg/lju-d3ma-4-01</t>
  </si>
  <si>
    <t>140</t>
  </si>
  <si>
    <t>gg.gg/lju-d3ma-4-02</t>
  </si>
  <si>
    <t>141</t>
  </si>
  <si>
    <t>gg.gg/lju-d3ma-4-03</t>
  </si>
  <si>
    <t>142</t>
  </si>
  <si>
    <t>gg.gg/lju-d3ma-4-04</t>
  </si>
  <si>
    <t>143</t>
  </si>
  <si>
    <t>gg.gg/lju-d3ma-6-01</t>
  </si>
  <si>
    <t>144</t>
  </si>
  <si>
    <t>gg.gg/lju-d3ma-6-02</t>
  </si>
  <si>
    <t>145</t>
  </si>
  <si>
    <t>gg.gg/lju-d3pjk-4-01</t>
  </si>
  <si>
    <t>146</t>
  </si>
  <si>
    <t>gg.gg/lju-d3pjk-4-02</t>
  </si>
  <si>
    <t>147</t>
  </si>
  <si>
    <t>gg.gg/lju-d3pjk-4-03</t>
  </si>
  <si>
    <t>148</t>
  </si>
  <si>
    <t>gg.gg/lju-d3pjk-4-04</t>
  </si>
  <si>
    <t>149</t>
  </si>
  <si>
    <t>gg.gg/lju-d3pjk-4-05</t>
  </si>
  <si>
    <t>150</t>
  </si>
  <si>
    <t>gg.gg/lju-d3pjk-4-06</t>
  </si>
  <si>
    <t>151</t>
  </si>
  <si>
    <t>gg.gg/lju-d3pjk-4-07</t>
  </si>
  <si>
    <t>152</t>
  </si>
  <si>
    <t>gg.gg/lju-d3pjk-4-08</t>
  </si>
  <si>
    <t>153</t>
  </si>
  <si>
    <t>gg.gg/lju-d3pjk-4-09</t>
  </si>
  <si>
    <t>154</t>
  </si>
  <si>
    <t>gg.gg/lju-d3pjk-4-10</t>
  </si>
  <si>
    <t>155</t>
  </si>
  <si>
    <t>gg.gg/lju-d3pjk-4-11</t>
  </si>
  <si>
    <t>156</t>
  </si>
  <si>
    <t>gg.gg/lju-d3pjk-4-12</t>
  </si>
  <si>
    <t>157</t>
  </si>
  <si>
    <t>gg.gg/lju-d3pjk-4-13</t>
  </si>
  <si>
    <t>158</t>
  </si>
  <si>
    <t>gg.gg/lju-d3pjk-4-14</t>
  </si>
  <si>
    <t>159</t>
  </si>
  <si>
    <t>gg.gg/lju-d3pjk-4-15</t>
  </si>
  <si>
    <t>160</t>
  </si>
  <si>
    <t>gg.gg/lju-d3pjk-4-16</t>
  </si>
  <si>
    <t>161</t>
  </si>
  <si>
    <t>gg.gg/lju-d3pjk-4-17</t>
  </si>
  <si>
    <t>162</t>
  </si>
  <si>
    <t>gg.gg/lju-d3pjk-4-18</t>
  </si>
  <si>
    <t>163</t>
  </si>
  <si>
    <t>gg.gg/lju-d3pjk-4-19</t>
  </si>
  <si>
    <t>164</t>
  </si>
  <si>
    <t>gg.gg/lju-d3pjk-4-20</t>
  </si>
  <si>
    <t>165</t>
  </si>
  <si>
    <t>gg.gg/lju-d3pjk-4-21</t>
  </si>
  <si>
    <t>166</t>
  </si>
  <si>
    <t>gg.gg/lju-d3pjk-4-22</t>
  </si>
  <si>
    <t>167</t>
  </si>
  <si>
    <t>gg.gg/lju-d3pjk-4-23</t>
  </si>
  <si>
    <t>168</t>
  </si>
  <si>
    <t>gg.gg/lju-d3pjk-4-24</t>
  </si>
  <si>
    <t>169</t>
  </si>
  <si>
    <t>gg.gg/lju-d3pjk-6-01</t>
  </si>
  <si>
    <t>170</t>
  </si>
  <si>
    <t>gg.gg/lju-d3pjk-6-02</t>
  </si>
  <si>
    <t>171</t>
  </si>
  <si>
    <t>gg.gg/lju-d3pjk-6-03</t>
  </si>
  <si>
    <t>172</t>
  </si>
  <si>
    <t>gg.gg/lju-d3pjk-6-04</t>
  </si>
  <si>
    <t>173</t>
  </si>
  <si>
    <t>gg.gg/lju-d3pjk-6-05</t>
  </si>
  <si>
    <t>174</t>
  </si>
  <si>
    <t>gg.gg/lju-d3pjk-6-06</t>
  </si>
  <si>
    <t>175</t>
  </si>
  <si>
    <t>gg.gg/lju-d3pjk-6-07</t>
  </si>
  <si>
    <t>176</t>
  </si>
  <si>
    <t>gg.gg/lju-d3pjk-6-08</t>
  </si>
  <si>
    <t>177</t>
  </si>
  <si>
    <t>gg.gg/lju-d3pjkap-4-01</t>
  </si>
  <si>
    <t>178</t>
  </si>
  <si>
    <t>gg.gg/lju-d3pjkap-4-02</t>
  </si>
  <si>
    <t>179</t>
  </si>
  <si>
    <t>gg.gg/lju-d3pjkap-4-03</t>
  </si>
  <si>
    <t>180</t>
  </si>
  <si>
    <t>gg.gg/lju-d3pjkap-4-04</t>
  </si>
  <si>
    <t>181</t>
  </si>
  <si>
    <t>gg.gg/lju-d3pjkap-4-05</t>
  </si>
  <si>
    <t>182</t>
  </si>
  <si>
    <t>gg.gg/lju-d3pjkap-6-01</t>
  </si>
  <si>
    <t>183</t>
  </si>
  <si>
    <t>gg.gg/lju-d3pjkap-6-02</t>
  </si>
  <si>
    <t>184</t>
  </si>
  <si>
    <t>gg.gg/lju-d3pjkap-6-03</t>
  </si>
  <si>
    <t>185</t>
  </si>
  <si>
    <t>gg.gg/lju-d3pjkap-6-04</t>
  </si>
  <si>
    <t>186</t>
  </si>
  <si>
    <t>gg.gg/lju-d3pjkap-6-05</t>
  </si>
  <si>
    <t>187</t>
  </si>
  <si>
    <t>gg.gg/lju-d3pjkap-6-06</t>
  </si>
  <si>
    <t>188</t>
  </si>
  <si>
    <t>gg.gg/lju-d3pbb-4-01</t>
  </si>
  <si>
    <t>189</t>
  </si>
  <si>
    <t>gg.gg/lju-d3pbb-4-02</t>
  </si>
  <si>
    <t>190</t>
  </si>
  <si>
    <t>gg.gg/lju-d3pbb-4-03</t>
  </si>
  <si>
    <t>191</t>
  </si>
  <si>
    <t>gg.gg/lju-d3pbb-4-04</t>
  </si>
  <si>
    <t>192</t>
  </si>
  <si>
    <t>gg.gg/lju-d3pbb-4-05</t>
  </si>
  <si>
    <t>193</t>
  </si>
  <si>
    <t>gg.gg/lju-d3pbb-4-06</t>
  </si>
  <si>
    <t>194</t>
  </si>
  <si>
    <t>gg.gg/lju-d3pbb-4-07</t>
  </si>
  <si>
    <t>195</t>
  </si>
  <si>
    <t>gg.gg/lju-d3pbb-6-01</t>
  </si>
  <si>
    <t>196</t>
  </si>
  <si>
    <t>gg.gg/lju-d3pbb-6-02</t>
  </si>
  <si>
    <t>197</t>
  </si>
  <si>
    <t>gg.gg/lju-d3pbb-6-03</t>
  </si>
  <si>
    <t>198</t>
  </si>
  <si>
    <t>gg.gg/lju-d3pbb-6-04</t>
  </si>
  <si>
    <t>199</t>
  </si>
  <si>
    <t>gg.gg/lju-d3pbb-6-05</t>
  </si>
  <si>
    <t>200</t>
  </si>
  <si>
    <t>gg.gg/lju-d3pbb-6-06</t>
  </si>
  <si>
    <t>201</t>
  </si>
  <si>
    <t>gg.gg/lju-d3pbbap-4-01</t>
  </si>
  <si>
    <t>202</t>
  </si>
  <si>
    <t>gg.gg/lju-d3pbbap-4-02</t>
  </si>
  <si>
    <t>203</t>
  </si>
  <si>
    <t>gg.gg/lju-d3pbbap-4-03</t>
  </si>
  <si>
    <t>204</t>
  </si>
  <si>
    <t>5-01</t>
  </si>
  <si>
    <t>gg.gg/lju-d3pbbap-5-01</t>
  </si>
  <si>
    <t>205</t>
  </si>
  <si>
    <t>5-02</t>
  </si>
  <si>
    <t>gg.gg/lju-d3pbbap-5-02</t>
  </si>
  <si>
    <t>206</t>
  </si>
  <si>
    <t>5-03</t>
  </si>
  <si>
    <t>gg.gg/lju-d3pbbap-5-03</t>
  </si>
  <si>
    <t>207</t>
  </si>
  <si>
    <t>5-04</t>
  </si>
  <si>
    <t>gg.gg/lju-d3pbbap-5-04</t>
  </si>
  <si>
    <t>208</t>
  </si>
  <si>
    <t>gg.gg/lju-d3pkn-2-01</t>
  </si>
  <si>
    <t>209</t>
  </si>
  <si>
    <t>gg.gg/lju-d3pkn-2-02</t>
  </si>
  <si>
    <t>210</t>
  </si>
  <si>
    <t>gg.gg/lju-d3pkn-2-03</t>
  </si>
  <si>
    <t>211</t>
  </si>
  <si>
    <t>2-04</t>
  </si>
  <si>
    <t>gg.gg/lju-d3pkn-2-04</t>
  </si>
  <si>
    <t>212</t>
  </si>
  <si>
    <t>2-05</t>
  </si>
  <si>
    <t>gg.gg/lju-d3pkn-2-05</t>
  </si>
  <si>
    <t>213</t>
  </si>
  <si>
    <t>2-06</t>
  </si>
  <si>
    <t>gg.gg/lju-d3pkn-2-06</t>
  </si>
  <si>
    <t>214</t>
  </si>
  <si>
    <t>2-07</t>
  </si>
  <si>
    <t>gg.gg/lju-d3pkn-2-07</t>
  </si>
  <si>
    <t>215</t>
  </si>
  <si>
    <t>2-08</t>
  </si>
  <si>
    <t>gg.gg/lju-d3pkn-2-08</t>
  </si>
  <si>
    <t>216</t>
  </si>
  <si>
    <t>2-09</t>
  </si>
  <si>
    <t>gg.gg/lju-d3pkn-2-09</t>
  </si>
  <si>
    <t>217</t>
  </si>
  <si>
    <t>2-10</t>
  </si>
  <si>
    <t>gg.gg/lju-d3pkn-2-10</t>
  </si>
  <si>
    <t>218</t>
  </si>
  <si>
    <t>2-11</t>
  </si>
  <si>
    <t>gg.gg/lju-d3pkn-2-11</t>
  </si>
  <si>
    <t>219</t>
  </si>
  <si>
    <t>2-12</t>
  </si>
  <si>
    <t>gg.gg/lju-d3pkn-2-12</t>
  </si>
  <si>
    <t>220</t>
  </si>
  <si>
    <t>2-13</t>
  </si>
  <si>
    <t>gg.gg/lju-d3pkn-2-13</t>
  </si>
  <si>
    <t>221</t>
  </si>
  <si>
    <t>2-14</t>
  </si>
  <si>
    <t>gg.gg/lju-d3pkn-2-14</t>
  </si>
  <si>
    <t>222</t>
  </si>
  <si>
    <t>2-15</t>
  </si>
  <si>
    <t>gg.gg/lju-d3pkn-2-15</t>
  </si>
  <si>
    <t>223</t>
  </si>
  <si>
    <t>2-16</t>
  </si>
  <si>
    <t>gg.gg/lju-d3pkn-2-16</t>
  </si>
  <si>
    <t>224</t>
  </si>
  <si>
    <t>2-17</t>
  </si>
  <si>
    <t>gg.gg/lju-d3pkn-2-17</t>
  </si>
  <si>
    <t>225</t>
  </si>
  <si>
    <t>2-18</t>
  </si>
  <si>
    <t>gg.gg/lju-d3pkn-2-18</t>
  </si>
  <si>
    <t>226</t>
  </si>
  <si>
    <t>2-19</t>
  </si>
  <si>
    <t>gg.gg/lju-d3pkn-2-19</t>
  </si>
  <si>
    <t>227</t>
  </si>
  <si>
    <t>2-20</t>
  </si>
  <si>
    <t>gg.gg/lju-d3pkn-2-20</t>
  </si>
  <si>
    <t>228</t>
  </si>
  <si>
    <t>2-21</t>
  </si>
  <si>
    <t>gg.gg/lju-d3pkn-2-21</t>
  </si>
  <si>
    <t>229</t>
  </si>
  <si>
    <t>2-22</t>
  </si>
  <si>
    <t>gg.gg/lju-d3pkn-2-22</t>
  </si>
  <si>
    <t>230</t>
  </si>
  <si>
    <t>2-23</t>
  </si>
  <si>
    <t>gg.gg/lju-d3pkn-2-23</t>
  </si>
  <si>
    <t>231</t>
  </si>
  <si>
    <t>2-24</t>
  </si>
  <si>
    <t>gg.gg/lju-d3pkn-2-24</t>
  </si>
  <si>
    <t>232</t>
  </si>
  <si>
    <t>2-25</t>
  </si>
  <si>
    <t>gg.gg/lju-d3pkn-2-25</t>
  </si>
  <si>
    <t>233</t>
  </si>
  <si>
    <t>2-26</t>
  </si>
  <si>
    <t>gg.gg/lju-d3pkn-2-26</t>
  </si>
  <si>
    <t>234</t>
  </si>
  <si>
    <t>2-27</t>
  </si>
  <si>
    <t>gg.gg/lju-d3pkn-2-27</t>
  </si>
  <si>
    <t>235</t>
  </si>
  <si>
    <t>2-28</t>
  </si>
  <si>
    <t>gg.gg/lju-d3pkn-2-28</t>
  </si>
  <si>
    <t>236</t>
  </si>
  <si>
    <t>2-29</t>
  </si>
  <si>
    <t>gg.gg/lju-d3pkn-2-29</t>
  </si>
  <si>
    <t>237</t>
  </si>
  <si>
    <t>2-30</t>
  </si>
  <si>
    <t>gg.gg/lju-d3pkn-2-30</t>
  </si>
  <si>
    <t>238</t>
  </si>
  <si>
    <t>2-31</t>
  </si>
  <si>
    <t>gg.gg/lju-d3pkn-2-31</t>
  </si>
  <si>
    <t>239</t>
  </si>
  <si>
    <t>2-32</t>
  </si>
  <si>
    <t>gg.gg/lju-d3pkn-2-32</t>
  </si>
  <si>
    <t>240</t>
  </si>
  <si>
    <t>2-33</t>
  </si>
  <si>
    <t>gg.gg/lju-d3pkn-2-33</t>
  </si>
  <si>
    <t>241</t>
  </si>
  <si>
    <t>2-34</t>
  </si>
  <si>
    <t>gg.gg/lju-d3pkn-2-34</t>
  </si>
  <si>
    <t>242</t>
  </si>
  <si>
    <t>2-35</t>
  </si>
  <si>
    <t>gg.gg/lju-d3pkn-2-35</t>
  </si>
  <si>
    <t>243</t>
  </si>
  <si>
    <t>2-36</t>
  </si>
  <si>
    <t>gg.gg/lju-d3pkn-2-36</t>
  </si>
  <si>
    <t>244</t>
  </si>
  <si>
    <t>2-37</t>
  </si>
  <si>
    <t>gg.gg/lju-d3pkn-2-37</t>
  </si>
  <si>
    <t>245</t>
  </si>
  <si>
    <t>2-38</t>
  </si>
  <si>
    <t>gg.gg/lju-d3pkn-2-38</t>
  </si>
  <si>
    <t>246</t>
  </si>
  <si>
    <t>2-39</t>
  </si>
  <si>
    <t>gg.gg/lju-d3pkn-2-39</t>
  </si>
  <si>
    <t>247</t>
  </si>
  <si>
    <t>2-40</t>
  </si>
  <si>
    <t>gg.gg/lju-d3pkn-2-40</t>
  </si>
  <si>
    <t>248</t>
  </si>
  <si>
    <t>2-41</t>
  </si>
  <si>
    <t>gg.gg/lju-d3pkn-2-41</t>
  </si>
  <si>
    <t>249</t>
  </si>
  <si>
    <t>2-42</t>
  </si>
  <si>
    <t>gg.gg/lju-d3pkn-2-42</t>
  </si>
  <si>
    <t>250</t>
  </si>
  <si>
    <t>2-43</t>
  </si>
  <si>
    <t>gg.gg/lju-d3pkn-2-43</t>
  </si>
  <si>
    <t>251</t>
  </si>
  <si>
    <t>2-44</t>
  </si>
  <si>
    <t>gg.gg/lju-d3pkn-2-44</t>
  </si>
  <si>
    <t>252</t>
  </si>
  <si>
    <t>2-45</t>
  </si>
  <si>
    <t>gg.gg/lju-d3pkn-2-45</t>
  </si>
  <si>
    <t>253</t>
  </si>
  <si>
    <t>2-46</t>
  </si>
  <si>
    <t>gg.gg/lju-d3pkn-2-46</t>
  </si>
  <si>
    <t>254</t>
  </si>
  <si>
    <t>2-47</t>
  </si>
  <si>
    <t>gg.gg/lju-d3pkn-2-47</t>
  </si>
  <si>
    <t>255</t>
  </si>
  <si>
    <t>2-48</t>
  </si>
  <si>
    <t>gg.gg/lju-d3pkn-2-48</t>
  </si>
  <si>
    <t>256</t>
  </si>
  <si>
    <t>2-49</t>
  </si>
  <si>
    <t>gg.gg/lju-d3pkn-2-49</t>
  </si>
  <si>
    <t>257</t>
  </si>
  <si>
    <t>2-50</t>
  </si>
  <si>
    <t>gg.gg/lju-d3pkn-2-50</t>
  </si>
  <si>
    <t>258</t>
  </si>
  <si>
    <t>2-51</t>
  </si>
  <si>
    <t>gg.gg/lju-d3pkn-2-51</t>
  </si>
  <si>
    <t>259</t>
  </si>
  <si>
    <t>2-52</t>
  </si>
  <si>
    <t>gg.gg/lju-d3pkn-2-52</t>
  </si>
  <si>
    <t>260</t>
  </si>
  <si>
    <t>2-53</t>
  </si>
  <si>
    <t>gg.gg/lju-d3pkn-2-53</t>
  </si>
  <si>
    <t>261</t>
  </si>
  <si>
    <t>2-54</t>
  </si>
  <si>
    <t>gg.gg/lju-d3pkn-2-54</t>
  </si>
  <si>
    <t>262</t>
  </si>
  <si>
    <t>2-55</t>
  </si>
  <si>
    <t>gg.gg/lju-d3pkn-2-55</t>
  </si>
  <si>
    <t>263</t>
  </si>
  <si>
    <t>2-56</t>
  </si>
  <si>
    <t>gg.gg/lju-d3pkn-2-56</t>
  </si>
  <si>
    <t>264</t>
  </si>
  <si>
    <t>2-57</t>
  </si>
  <si>
    <t>gg.gg/lju-d3pkn-2-57</t>
  </si>
  <si>
    <t>265</t>
  </si>
  <si>
    <t>2-58</t>
  </si>
  <si>
    <t>gg.gg/lju-d3pkn-2-58</t>
  </si>
  <si>
    <t>266</t>
  </si>
  <si>
    <t>2-59</t>
  </si>
  <si>
    <t>gg.gg/lju-d3pkn-2-59</t>
  </si>
  <si>
    <t>267</t>
  </si>
  <si>
    <t>2-60</t>
  </si>
  <si>
    <t>gg.gg/lju-d3pkn-2-60</t>
  </si>
  <si>
    <t>268</t>
  </si>
  <si>
    <t>2-61</t>
  </si>
  <si>
    <t>gg.gg/lju-d3pkn-2-61</t>
  </si>
  <si>
    <t>269</t>
  </si>
  <si>
    <t>2-62</t>
  </si>
  <si>
    <t>gg.gg/lju-d3pkn-2-62</t>
  </si>
  <si>
    <t>270</t>
  </si>
  <si>
    <t>2-63</t>
  </si>
  <si>
    <t>gg.gg/lju-d3pkn-2-63</t>
  </si>
  <si>
    <t>271</t>
  </si>
  <si>
    <t>2-64</t>
  </si>
  <si>
    <t>gg.gg/lju-d3pkn-2-64</t>
  </si>
  <si>
    <t>272</t>
  </si>
  <si>
    <t>2-65</t>
  </si>
  <si>
    <t>gg.gg/lju-d3pkn-2-65</t>
  </si>
  <si>
    <t>273</t>
  </si>
  <si>
    <t>2-66</t>
  </si>
  <si>
    <t>gg.gg/lju-d3pkn-2-66</t>
  </si>
  <si>
    <t>274</t>
  </si>
  <si>
    <t>gg.gg/lju-d4aktreg-6-01</t>
  </si>
  <si>
    <t>275</t>
  </si>
  <si>
    <t>gg.gg/lju-d4aktreg-6-02</t>
  </si>
  <si>
    <t>276</t>
  </si>
  <si>
    <t>8-01</t>
  </si>
  <si>
    <t>gg.gg/lju-d4aktapakt-8-01</t>
  </si>
  <si>
    <t>277</t>
  </si>
  <si>
    <t>8-02</t>
  </si>
  <si>
    <t>gg.gg/lju-d4aktapakt-8-02</t>
  </si>
  <si>
    <t>278</t>
  </si>
  <si>
    <t>8-03</t>
  </si>
  <si>
    <t>gg.gg/lju-d4aktapakt-8-03</t>
  </si>
  <si>
    <t>279</t>
  </si>
  <si>
    <t>8-04</t>
  </si>
  <si>
    <t>gg.gg/lju-d4aktapakt-8-04</t>
  </si>
  <si>
    <t>280</t>
  </si>
  <si>
    <t>gg.gg/lju-d4aktapnonakt-8-01</t>
  </si>
  <si>
    <t>281</t>
  </si>
  <si>
    <t>gg.gg/lju-d4aktapnonakt-8-02</t>
  </si>
  <si>
    <t>282</t>
  </si>
  <si>
    <t>gg.gg/lju-d4aktapnonakt-8-03</t>
  </si>
  <si>
    <t>283</t>
  </si>
  <si>
    <t>gg.gg/lju-d4aktapnonakt-8-04</t>
  </si>
  <si>
    <t>284</t>
  </si>
  <si>
    <t>gg.gg/lju-agamakristen-2-01</t>
  </si>
  <si>
    <t>285</t>
  </si>
  <si>
    <t>gg.gg/lju-agamakatolik-2-01</t>
  </si>
  <si>
    <t>286</t>
  </si>
  <si>
    <t>gg.gg/lju-agamahindu-2-01</t>
  </si>
  <si>
    <t>Mata Kuliah</t>
  </si>
  <si>
    <t>Penamaan pada File LJU</t>
  </si>
  <si>
    <t>Bahasa Indonesia</t>
  </si>
  <si>
    <t>Bhs Indo</t>
  </si>
  <si>
    <t>Bahasa Inggris</t>
  </si>
  <si>
    <t>Bhs Inggris</t>
  </si>
  <si>
    <t>Etika dan Anti Korupsi</t>
  </si>
  <si>
    <t>Etika</t>
  </si>
  <si>
    <t>Pancasila</t>
  </si>
  <si>
    <t>Penatausahaan Bendahara</t>
  </si>
  <si>
    <t>Penata Bend</t>
  </si>
  <si>
    <t>Pengadaan Barang dan Jasa Pemerintah</t>
  </si>
  <si>
    <t>PBJ</t>
  </si>
  <si>
    <t>Perpajakan Bendahara</t>
  </si>
  <si>
    <t>Perpajakan Bend</t>
  </si>
  <si>
    <t>Sistem Akuntansi dan Pelaporan Keuangan Pemerintah Pusat</t>
  </si>
  <si>
    <t>SAPKPP</t>
  </si>
  <si>
    <t>Fasilitas Kepabeanan</t>
  </si>
  <si>
    <t>Fas Kepab</t>
  </si>
  <si>
    <t>Penegakan Hukum Kepabeanan dan Cukai I</t>
  </si>
  <si>
    <t>PHKC I</t>
  </si>
  <si>
    <t>Sistem Aplikasi Pelayanan Kepabeanan dan Cukai</t>
  </si>
  <si>
    <t>SAPKC</t>
  </si>
  <si>
    <t>Teknis dan Fasilitas Cukai I</t>
  </si>
  <si>
    <t>Tek &amp; Fas Cukai I</t>
  </si>
  <si>
    <t>Teknis Kepabeanan</t>
  </si>
  <si>
    <t>Tek Kepab</t>
  </si>
  <si>
    <t>Teknis Perbendaharaan</t>
  </si>
  <si>
    <t>Tek Perben</t>
  </si>
  <si>
    <t>Agama Islam</t>
  </si>
  <si>
    <t>Islam</t>
  </si>
  <si>
    <t>Organisasi dan Tata Kerja</t>
  </si>
  <si>
    <t>OTK</t>
  </si>
  <si>
    <t>Pajak Penghasilan Pemotongan dan Pemungutan</t>
  </si>
  <si>
    <t>PPh Potput</t>
  </si>
  <si>
    <t>Pajak Pertambahan Nilai</t>
  </si>
  <si>
    <t>PPN</t>
  </si>
  <si>
    <t>Penagihan dan Sengketa Pajak</t>
  </si>
  <si>
    <t>PSP</t>
  </si>
  <si>
    <t>Pengantar Akuntansi II</t>
  </si>
  <si>
    <t>Peng Akun II</t>
  </si>
  <si>
    <t>Pengantar Ilmu Ekonomi</t>
  </si>
  <si>
    <t>PIE</t>
  </si>
  <si>
    <t>Akuntansi Biaya II</t>
  </si>
  <si>
    <t>Akt Biaya II</t>
  </si>
  <si>
    <t>Akuntansi Keuangan Menengah II</t>
  </si>
  <si>
    <t>AKM II</t>
  </si>
  <si>
    <t>Akuntansi Pemerintah II</t>
  </si>
  <si>
    <t>Akpem II</t>
  </si>
  <si>
    <t>Mankeu</t>
  </si>
  <si>
    <t>Perpajakan II</t>
  </si>
  <si>
    <t>Praktik AKM II</t>
  </si>
  <si>
    <t>Sistem Informasi Akuntansi</t>
  </si>
  <si>
    <t>SIA</t>
  </si>
  <si>
    <t>Akuntansi Keuangan Lanjutan II</t>
  </si>
  <si>
    <t>AKL II</t>
  </si>
  <si>
    <t>Praktik Auditing</t>
  </si>
  <si>
    <t>Teknik Audit Berbantuan Komputer</t>
  </si>
  <si>
    <t>TABK</t>
  </si>
  <si>
    <t>Akuntansi Biaya I</t>
  </si>
  <si>
    <t>Akt Biaya I</t>
  </si>
  <si>
    <t>Akuntansi Pemerintah I</t>
  </si>
  <si>
    <t>Akpem I</t>
  </si>
  <si>
    <t>Ekonomi Makro</t>
  </si>
  <si>
    <t>Eko Makro</t>
  </si>
  <si>
    <t>Praktik Pengantar Akuntansi II</t>
  </si>
  <si>
    <t>Praktik Peng Akun II</t>
  </si>
  <si>
    <t>Akuntansi Keuangan Lanjutan</t>
  </si>
  <si>
    <t>AKL</t>
  </si>
  <si>
    <t>Audit Keuangan Sektor Komersial</t>
  </si>
  <si>
    <t>AKSK</t>
  </si>
  <si>
    <t>Sistem Informasi Akuntansi Pemerintah</t>
  </si>
  <si>
    <t>SIAP</t>
  </si>
  <si>
    <t>Bank dan Lembaga Keuangan</t>
  </si>
  <si>
    <t>Bank &amp; LK</t>
  </si>
  <si>
    <t>Keuangan Publik</t>
  </si>
  <si>
    <t>Keu Publik</t>
  </si>
  <si>
    <t>Pelaksanaan Belanja Negara</t>
  </si>
  <si>
    <t>Pelak Bel Neg</t>
  </si>
  <si>
    <t>Pelaksanaan Pendapatan Negara</t>
  </si>
  <si>
    <t>Pelak Pend Neg</t>
  </si>
  <si>
    <t>Pengelolaan Barang Milik Negara</t>
  </si>
  <si>
    <t>Peng BMN</t>
  </si>
  <si>
    <t>Pengelolaan Investasi Pemerintah</t>
  </si>
  <si>
    <t>Peng Inv Pem</t>
  </si>
  <si>
    <t>Praktik Pelaksanaan Belanja Negara</t>
  </si>
  <si>
    <t>Praktik Pel Bel Neg</t>
  </si>
  <si>
    <t>Praktik Penatausahaan Bendahara</t>
  </si>
  <si>
    <t>Praktik Penata Bend</t>
  </si>
  <si>
    <t>Praktik Pendapatan Negara</t>
  </si>
  <si>
    <t>Praktik Pend Neg</t>
  </si>
  <si>
    <t>Akuntansi Pemerintah Daerah</t>
  </si>
  <si>
    <t>Akpem Daerah</t>
  </si>
  <si>
    <t>Monitoring dan Evaluasi Anggaran</t>
  </si>
  <si>
    <t>Monev Anggaran</t>
  </si>
  <si>
    <t>Akuntansi Biaya</t>
  </si>
  <si>
    <t>Akt Biaya</t>
  </si>
  <si>
    <t>Penganggaran Berbasis Kinerja</t>
  </si>
  <si>
    <t>Penganggaran BK</t>
  </si>
  <si>
    <t>Manajemen Proyek</t>
  </si>
  <si>
    <t>Manproyek</t>
  </si>
  <si>
    <t>Pengelolaan Keuangan BLU</t>
  </si>
  <si>
    <t>Peng Keu BLU</t>
  </si>
  <si>
    <t>Pengelolaan Utang Pemerintah</t>
  </si>
  <si>
    <t>Peng Utang Pem</t>
  </si>
  <si>
    <t>Budaya Nusantara dan Pengembangan Kepribadian</t>
  </si>
  <si>
    <t>Budnus &amp; Peng Kepri</t>
  </si>
  <si>
    <t>Identifikasi dan Klasifikasi Barang IV</t>
  </si>
  <si>
    <t>IKB IV</t>
  </si>
  <si>
    <t>Kepabeanan Internasional</t>
  </si>
  <si>
    <t>Kepab Inter</t>
  </si>
  <si>
    <t>Ketentuan Barang Larangan dan Pembatasan</t>
  </si>
  <si>
    <t>KBLP</t>
  </si>
  <si>
    <t>Penegakan Hukum Kepabenanan dan Cukai II</t>
  </si>
  <si>
    <t>PHKC II</t>
  </si>
  <si>
    <t>Pengantar Audit Kepabeanan dan Cukai</t>
  </si>
  <si>
    <t>Peng Audit KC</t>
  </si>
  <si>
    <t>Sistem Nilai Pabean</t>
  </si>
  <si>
    <t>SNP</t>
  </si>
  <si>
    <t>Administrasi Penyidikan Kepabeanan dan Cukai</t>
  </si>
  <si>
    <t>Adm Peny KC</t>
  </si>
  <si>
    <t>Kehumasan dan Layanan Informasi Kepabeanan dan Cukai</t>
  </si>
  <si>
    <t>Humas &amp; Layanan Info KC</t>
  </si>
  <si>
    <t>Pengawasan Laut Kepabeanan dan Cukai</t>
  </si>
  <si>
    <t>Peng Laut KC</t>
  </si>
  <si>
    <t>Fasilitas Perdagangan Internasional</t>
  </si>
  <si>
    <t>Fas Perd Int</t>
  </si>
  <si>
    <t>Manajemen Risiko Kepabeanan dan Cukai</t>
  </si>
  <si>
    <t>Manrisk KC</t>
  </si>
  <si>
    <t>Pengantar AKuntansi II</t>
  </si>
  <si>
    <t>Teknis dan Fasilitas Cukai II</t>
  </si>
  <si>
    <t>Tek &amp; Fas Cukai II</t>
  </si>
  <si>
    <t>Teknis Kepabeanan II</t>
  </si>
  <si>
    <t>Tek Kepab II</t>
  </si>
  <si>
    <t>Akuntansi Pemerintah Pusat</t>
  </si>
  <si>
    <t>Akpem Pusat</t>
  </si>
  <si>
    <t>Aplikasi SIM Kekayaan Negara I</t>
  </si>
  <si>
    <t>Apl SIM KN I</t>
  </si>
  <si>
    <t>Pengelolaan BMN II</t>
  </si>
  <si>
    <t>Peng BMN II</t>
  </si>
  <si>
    <t>Pengelolaan KN Dipisahkan</t>
  </si>
  <si>
    <t>Peng KN Dipisahkan</t>
  </si>
  <si>
    <t>Pengelolaan KN Lainnya</t>
  </si>
  <si>
    <t>Peng KN Lainnya</t>
  </si>
  <si>
    <t>Penilaian Aset dan Properti II</t>
  </si>
  <si>
    <t>Pen Aset &amp; Pro II</t>
  </si>
  <si>
    <t>Peradilan Tata Usaha Negara</t>
  </si>
  <si>
    <t>Per TUN</t>
  </si>
  <si>
    <t>Manajemen Risiko Pengelolaan Kekayaan Negara</t>
  </si>
  <si>
    <t>Manrisk KN</t>
  </si>
  <si>
    <t>Penilaian Usaha II</t>
  </si>
  <si>
    <t>Pen Usaha II</t>
  </si>
  <si>
    <t>Lab Pajak Penghasilan Pot-Put</t>
  </si>
  <si>
    <t>Lab PPh Potput</t>
  </si>
  <si>
    <t>Lab PPN dan PPnBM</t>
  </si>
  <si>
    <t>Lab PPN</t>
  </si>
  <si>
    <t>Pajak Internasional</t>
  </si>
  <si>
    <t>Pjk Inter</t>
  </si>
  <si>
    <t>Analisis Laporan Keuangan dan SPT</t>
  </si>
  <si>
    <t>ALK &amp; SPT</t>
  </si>
  <si>
    <t>Pemeriksaan Pajak</t>
  </si>
  <si>
    <t>Pemerik Pjk</t>
  </si>
  <si>
    <t>Upaya Hukum Perpajakan</t>
  </si>
  <si>
    <t>Upaya Hk Pjk</t>
  </si>
  <si>
    <t>Pajak Daerah dan Retribusi Daerah</t>
  </si>
  <si>
    <t>PDRD</t>
  </si>
  <si>
    <t>Statistika</t>
  </si>
  <si>
    <t>Manajemen Keuangan II</t>
  </si>
  <si>
    <t>Mankeu II</t>
  </si>
  <si>
    <t>Manajemen Properti</t>
  </si>
  <si>
    <t>Manpro</t>
  </si>
  <si>
    <t>Pajak Bumi dan Bangunan (PBB)</t>
  </si>
  <si>
    <t>PBB</t>
  </si>
  <si>
    <t>Penilaian Properti Residensial</t>
  </si>
  <si>
    <t>Pen Pro Residen</t>
  </si>
  <si>
    <t>Penilaian Sumber Daya Alam I</t>
  </si>
  <si>
    <t>Pen SDA I</t>
  </si>
  <si>
    <t>Perpajakan II: Pajak Pertambahan Nilai dan Ketentuan Umum Perpajakan</t>
  </si>
  <si>
    <t>Kewarganegaraan</t>
  </si>
  <si>
    <t>KWN</t>
  </si>
  <si>
    <t>Penilaian dalam Pengelolaan Barang Milik Negara</t>
  </si>
  <si>
    <t>Pen Peng BMN</t>
  </si>
  <si>
    <t>Hukum Perusahaan dan Bisnis</t>
  </si>
  <si>
    <t>Hk Perh &amp; Bisnis</t>
  </si>
  <si>
    <t>Ilmu Ukur Tanah dan Pemetaan</t>
  </si>
  <si>
    <t>IUT</t>
  </si>
  <si>
    <t>Teknologi Bangunan</t>
  </si>
  <si>
    <t>Tekbang</t>
  </si>
  <si>
    <t>Hukum Keuangan Negara</t>
  </si>
  <si>
    <t>HKN</t>
  </si>
  <si>
    <t>Penilaian Mesin dan Peralatan</t>
  </si>
  <si>
    <t>Pen Mesin &amp; Alat</t>
  </si>
  <si>
    <t>Aplikasi Komputer Perkantoran</t>
  </si>
  <si>
    <t>Aplikompak</t>
  </si>
  <si>
    <t>Ekonomi Mikro</t>
  </si>
  <si>
    <t>Eko Mikro</t>
  </si>
  <si>
    <t>Hukum Perdata</t>
  </si>
  <si>
    <t>Hk Perdata</t>
  </si>
  <si>
    <t>Manajemen</t>
  </si>
  <si>
    <t>Pengantar Pengelolaan Keuangan Negara II</t>
  </si>
  <si>
    <t>PPKN II</t>
  </si>
  <si>
    <t>Audit Internal</t>
  </si>
  <si>
    <t>Manajemen Keuangan Pemerintah</t>
  </si>
  <si>
    <t>Mankeupem</t>
  </si>
  <si>
    <t>Metode Penelitian</t>
  </si>
  <si>
    <t>Metolit</t>
  </si>
  <si>
    <t>Akuntansi Keuangan Kontemporer</t>
  </si>
  <si>
    <t>Akt Keu Kontem</t>
  </si>
  <si>
    <t>Audit Forensik dan Investigasi</t>
  </si>
  <si>
    <t>Audit For &amp; Inves</t>
  </si>
  <si>
    <t>Audit Sektor Publik</t>
  </si>
  <si>
    <t>Audit SP</t>
  </si>
  <si>
    <t>Kepemimpinan</t>
  </si>
  <si>
    <t>Manajemen Stratejik</t>
  </si>
  <si>
    <t>Menstra</t>
  </si>
  <si>
    <t>Sistem Pengendalian Manajemen</t>
  </si>
  <si>
    <t>SPM</t>
  </si>
  <si>
    <t>Teori Akuntansi</t>
  </si>
  <si>
    <t>Teori Akun</t>
  </si>
  <si>
    <t>Akuntansi Pemerintah Kontemporer</t>
  </si>
  <si>
    <t>Akpem Kontem</t>
  </si>
  <si>
    <t>Sistem Informasi Manajemen</t>
  </si>
  <si>
    <t>SIM</t>
  </si>
  <si>
    <t>Agama Hindu</t>
  </si>
  <si>
    <t>Hindu</t>
  </si>
  <si>
    <t>Agama Katolik</t>
  </si>
  <si>
    <t>Katolik</t>
  </si>
  <si>
    <t>Agama Kristen</t>
  </si>
  <si>
    <t>Kristen</t>
  </si>
  <si>
    <t>Dumprod</t>
  </si>
  <si>
    <t>Pajak1</t>
  </si>
  <si>
    <t>Akuntansi5</t>
  </si>
  <si>
    <t>Kepabeanan dan Cukai1</t>
  </si>
  <si>
    <t>Akuntansi3</t>
  </si>
  <si>
    <t>Pajak3</t>
  </si>
  <si>
    <t>Kepabeanan dan Cukai3</t>
  </si>
  <si>
    <t>Manajemen Keuangan1</t>
  </si>
  <si>
    <t>D-III PKN STAN1</t>
  </si>
  <si>
    <t>Akuntansi1</t>
  </si>
  <si>
    <t>Pajak2</t>
  </si>
  <si>
    <t>Kepabeanan dan Cukai2</t>
  </si>
  <si>
    <t>Manajemen Keuangan2</t>
  </si>
  <si>
    <t>Manajemen Keuangan3</t>
  </si>
  <si>
    <t>Akuntansi2</t>
  </si>
  <si>
    <t>Pajak4</t>
  </si>
  <si>
    <t>Pajak5</t>
  </si>
  <si>
    <t>Manajemen Keuangan4</t>
  </si>
  <si>
    <t>Akuntansi4</t>
  </si>
  <si>
    <t>Dumsem</t>
  </si>
  <si>
    <t>Pilih Prodi...</t>
  </si>
  <si>
    <t>Pilih Semester...</t>
  </si>
  <si>
    <t>Pilih Sesi Ujian...</t>
  </si>
  <si>
    <t>01</t>
  </si>
  <si>
    <t>03</t>
  </si>
  <si>
    <t>1.
Lapor Hash</t>
  </si>
  <si>
    <t>2.
Nama File PDF</t>
  </si>
  <si>
    <t>Dikumpulkan max. 3 jam setelah jam ujian selesai</t>
  </si>
  <si>
    <t>Dikumpulkan max. 20 menit setelah jam ujian selesai</t>
  </si>
  <si>
    <t>Dummatkul</t>
  </si>
  <si>
    <t>Pilih Mata Ujian...</t>
  </si>
  <si>
    <t>KODE</t>
  </si>
  <si>
    <t>VERIF AGAMA</t>
  </si>
  <si>
    <t>Masukkan KODE HASH (8 digit)</t>
  </si>
  <si>
    <t>Tool Ujian (Semua Prodi)</t>
  </si>
  <si>
    <t>Masukkan Mata Ujian
(List g muncul? Scroll ke bawah untuk copas dari daftar nama matkul)</t>
  </si>
  <si>
    <t>DAFTAR MATKUL</t>
  </si>
  <si>
    <t>Ada Masalah? Narahubung:</t>
  </si>
  <si>
    <t>Masukkan nama lengkap</t>
  </si>
  <si>
    <t>Masukkan No. Absen</t>
  </si>
  <si>
    <t>Masukkan NPM (10 digit)</t>
  </si>
  <si>
    <t>Pilih Prodi (Khusus D-III tingkat 1 pilih D-III PKN STAN)</t>
  </si>
  <si>
    <t>Pilih Jurusan (Khusus D-III tingkat 1 pilih D-III PKN STAN yaw)</t>
  </si>
  <si>
    <t>Pilih Semester (II, IV, V, VI, VIII)</t>
  </si>
  <si>
    <t>Pilih Sesi Ujian</t>
  </si>
  <si>
    <t>Masukkan Kelas 2 DIGIT (SILAKAN SESUAIKAN LAGI YA SAAT MATKUL AGAMA)</t>
  </si>
  <si>
    <t>Kalau List Dropdown ga Muncul di isian, bisa langsung copas inputan:</t>
  </si>
  <si>
    <t>b23uijk9</t>
  </si>
  <si>
    <t>LANJUT KE TOOL</t>
  </si>
  <si>
    <t>04</t>
  </si>
  <si>
    <t>05</t>
  </si>
  <si>
    <t>06</t>
  </si>
  <si>
    <t>07</t>
  </si>
  <si>
    <t>08</t>
  </si>
  <si>
    <t>09</t>
  </si>
  <si>
    <t>Versi 14 Juni 2020 20:00</t>
  </si>
  <si>
    <t>Moh Walid Arkham Sani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</si>
</sst>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2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charset val="1"/>
      <scheme val="minor"/>
    </font>
    <font>
      <i/>
      <sz val="8"/>
      <color theme="1"/>
      <name val="Arial"/>
      <family val="2"/>
    </font>
    <font>
      <i/>
      <u/>
      <sz val="9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sz val="22"/>
      <color theme="7" tint="0.79998168889431442"/>
      <name val="Arial"/>
      <family val="2"/>
    </font>
    <font>
      <b/>
      <sz val="11"/>
      <color rgb="FFFF0000"/>
      <name val="Arial"/>
      <family val="2"/>
    </font>
    <font>
      <sz val="8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8" tint="-0.249977111117893"/>
      <name val="Arial"/>
      <family val="2"/>
    </font>
    <font>
      <b/>
      <sz val="9"/>
      <color rgb="FFFF0000"/>
      <name val="Arial"/>
      <family val="2"/>
    </font>
    <font>
      <b/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7"/>
      </left>
      <right/>
      <top/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horizontal="left" vertical="center"/>
    </xf>
    <xf numFmtId="0" fontId="5" fillId="2" borderId="0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vertical="center"/>
    </xf>
    <xf numFmtId="0" fontId="5" fillId="9" borderId="2" xfId="0" applyFont="1" applyFill="1" applyBorder="1" applyAlignment="1" applyProtection="1">
      <alignment vertical="center"/>
    </xf>
    <xf numFmtId="0" fontId="5" fillId="9" borderId="2" xfId="0" applyFont="1" applyFill="1" applyBorder="1" applyAlignment="1" applyProtection="1">
      <alignment horizontal="left" vertical="center"/>
    </xf>
    <xf numFmtId="0" fontId="5" fillId="9" borderId="3" xfId="0" applyFont="1" applyFill="1" applyBorder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8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vertical="center"/>
    </xf>
    <xf numFmtId="0" fontId="12" fillId="4" borderId="0" xfId="0" applyFont="1" applyFill="1" applyBorder="1" applyAlignment="1" applyProtection="1">
      <alignment vertical="center"/>
    </xf>
    <xf numFmtId="0" fontId="5" fillId="4" borderId="0" xfId="0" applyFont="1" applyFill="1" applyBorder="1" applyAlignment="1" applyProtection="1">
      <alignment vertical="center"/>
    </xf>
    <xf numFmtId="0" fontId="5" fillId="4" borderId="0" xfId="0" applyFont="1" applyFill="1" applyBorder="1" applyAlignment="1" applyProtection="1">
      <alignment horizontal="left" vertical="center"/>
    </xf>
    <xf numFmtId="0" fontId="5" fillId="9" borderId="5" xfId="0" applyFont="1" applyFill="1" applyBorder="1" applyAlignment="1" applyProtection="1">
      <alignment vertical="center"/>
    </xf>
    <xf numFmtId="0" fontId="12" fillId="2" borderId="0" xfId="0" applyFont="1" applyFill="1" applyBorder="1" applyAlignment="1" applyProtection="1">
      <alignment vertical="center"/>
    </xf>
    <xf numFmtId="0" fontId="4" fillId="9" borderId="4" xfId="0" applyFont="1" applyFill="1" applyBorder="1" applyAlignment="1" applyProtection="1">
      <alignment vertical="center" wrapText="1"/>
    </xf>
    <xf numFmtId="0" fontId="4" fillId="9" borderId="0" xfId="0" applyFont="1" applyFill="1" applyBorder="1" applyAlignment="1" applyProtection="1">
      <alignment vertical="center" wrapText="1"/>
    </xf>
    <xf numFmtId="0" fontId="4" fillId="9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15" fillId="2" borderId="0" xfId="0" applyFont="1" applyFill="1" applyBorder="1" applyAlignment="1" applyProtection="1">
      <alignment vertical="center"/>
    </xf>
    <xf numFmtId="0" fontId="5" fillId="9" borderId="6" xfId="0" applyFont="1" applyFill="1" applyBorder="1" applyAlignment="1" applyProtection="1">
      <alignment vertical="center"/>
    </xf>
    <xf numFmtId="0" fontId="5" fillId="9" borderId="7" xfId="0" applyFont="1" applyFill="1" applyBorder="1" applyAlignment="1" applyProtection="1">
      <alignment vertical="center"/>
    </xf>
    <xf numFmtId="0" fontId="5" fillId="9" borderId="7" xfId="0" applyFont="1" applyFill="1" applyBorder="1" applyAlignment="1" applyProtection="1">
      <alignment horizontal="left" vertical="center"/>
    </xf>
    <xf numFmtId="0" fontId="5" fillId="9" borderId="8" xfId="0" applyFont="1" applyFill="1" applyBorder="1" applyAlignment="1" applyProtection="1">
      <alignment vertical="center"/>
    </xf>
    <xf numFmtId="0" fontId="5" fillId="3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9" borderId="2" xfId="0" applyFont="1" applyFill="1" applyBorder="1" applyAlignment="1" applyProtection="1">
      <alignment vertical="center"/>
    </xf>
    <xf numFmtId="0" fontId="5" fillId="9" borderId="4" xfId="0" applyFont="1" applyFill="1" applyBorder="1" applyAlignment="1" applyProtection="1">
      <alignment vertical="center"/>
    </xf>
    <xf numFmtId="0" fontId="5" fillId="9" borderId="0" xfId="0" applyFont="1" applyFill="1" applyBorder="1" applyAlignment="1" applyProtection="1">
      <alignment vertical="center"/>
    </xf>
    <xf numFmtId="0" fontId="5" fillId="9" borderId="0" xfId="0" applyFont="1" applyFill="1" applyBorder="1" applyAlignment="1" applyProtection="1">
      <alignment horizontal="left" vertical="center"/>
    </xf>
    <xf numFmtId="0" fontId="4" fillId="9" borderId="0" xfId="0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</xf>
    <xf numFmtId="164" fontId="5" fillId="6" borderId="0" xfId="0" applyNumberFormat="1" applyFont="1" applyFill="1" applyBorder="1" applyAlignment="1" applyProtection="1">
      <alignment horizontal="left" vertical="center"/>
      <protection locked="0"/>
    </xf>
    <xf numFmtId="0" fontId="5" fillId="6" borderId="0" xfId="0" applyFont="1" applyFill="1" applyAlignment="1" applyProtection="1">
      <alignment vertical="center"/>
    </xf>
    <xf numFmtId="0" fontId="6" fillId="6" borderId="0" xfId="0" applyFont="1" applyFill="1" applyAlignment="1" applyProtection="1">
      <alignment vertical="center"/>
    </xf>
    <xf numFmtId="0" fontId="5" fillId="6" borderId="0" xfId="0" applyFont="1" applyFill="1" applyAlignment="1" applyProtection="1">
      <alignment horizontal="left" vertical="center"/>
    </xf>
    <xf numFmtId="0" fontId="5" fillId="7" borderId="0" xfId="0" applyFont="1" applyFill="1" applyAlignment="1" applyProtection="1">
      <alignment vertical="center"/>
    </xf>
    <xf numFmtId="0" fontId="7" fillId="9" borderId="0" xfId="0" applyFont="1" applyFill="1" applyBorder="1" applyAlignment="1" applyProtection="1">
      <alignment vertical="center"/>
    </xf>
    <xf numFmtId="0" fontId="4" fillId="9" borderId="0" xfId="0" applyFont="1" applyFill="1" applyBorder="1" applyAlignment="1" applyProtection="1">
      <alignment horizontal="center" vertical="center"/>
    </xf>
    <xf numFmtId="0" fontId="10" fillId="9" borderId="0" xfId="0" applyFont="1" applyFill="1" applyBorder="1" applyAlignment="1" applyProtection="1">
      <alignment vertical="center"/>
    </xf>
    <xf numFmtId="0" fontId="5" fillId="7" borderId="0" xfId="0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1" fontId="2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2" fillId="10" borderId="0" xfId="0" applyFont="1" applyFill="1" applyBorder="1" applyAlignment="1">
      <alignment vertical="top"/>
    </xf>
    <xf numFmtId="0" fontId="2" fillId="10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2" borderId="0" xfId="0" applyFont="1" applyFill="1" applyAlignment="1" applyProtection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Fill="1" applyBorder="1" applyAlignment="1">
      <alignment vertical="top"/>
    </xf>
    <xf numFmtId="1" fontId="18" fillId="0" borderId="0" xfId="0" applyNumberFormat="1" applyFont="1" applyFill="1" applyBorder="1" applyAlignment="1">
      <alignment vertical="top"/>
    </xf>
    <xf numFmtId="1" fontId="18" fillId="0" borderId="0" xfId="0" applyNumberFormat="1" applyFont="1" applyAlignment="1">
      <alignment horizontal="center" vertical="top"/>
    </xf>
    <xf numFmtId="0" fontId="4" fillId="9" borderId="0" xfId="0" applyFont="1" applyFill="1" applyBorder="1" applyAlignment="1" applyProtection="1">
      <alignment vertical="top" wrapText="1"/>
    </xf>
    <xf numFmtId="0" fontId="20" fillId="2" borderId="0" xfId="0" applyFont="1" applyFill="1" applyBorder="1" applyAlignment="1" applyProtection="1">
      <alignment vertical="top" wrapText="1"/>
    </xf>
    <xf numFmtId="0" fontId="20" fillId="2" borderId="0" xfId="0" applyFont="1" applyFill="1" applyAlignment="1" applyProtection="1">
      <alignment vertical="center"/>
    </xf>
    <xf numFmtId="0" fontId="20" fillId="2" borderId="0" xfId="0" applyFont="1" applyFill="1" applyAlignment="1" applyProtection="1">
      <alignment vertical="center" wrapText="1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10" fillId="9" borderId="7" xfId="0" applyFont="1" applyFill="1" applyBorder="1" applyAlignment="1" applyProtection="1">
      <alignment horizontal="right" vertical="center"/>
    </xf>
    <xf numFmtId="0" fontId="5" fillId="9" borderId="0" xfId="0" applyFont="1" applyFill="1" applyAlignment="1" applyProtection="1">
      <alignment vertical="center"/>
    </xf>
    <xf numFmtId="15" fontId="16" fillId="9" borderId="7" xfId="0" applyNumberFormat="1" applyFont="1" applyFill="1" applyBorder="1" applyAlignment="1" applyProtection="1">
      <alignment horizontal="left" vertical="center"/>
    </xf>
    <xf numFmtId="0" fontId="19" fillId="4" borderId="1" xfId="0" applyFont="1" applyFill="1" applyBorder="1" applyAlignment="1" applyProtection="1">
      <alignment vertical="center"/>
    </xf>
    <xf numFmtId="0" fontId="19" fillId="4" borderId="3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 wrapText="1"/>
    </xf>
    <xf numFmtId="0" fontId="5" fillId="9" borderId="12" xfId="0" applyFont="1" applyFill="1" applyBorder="1" applyAlignment="1" applyProtection="1">
      <alignment vertical="center" wrapText="1"/>
    </xf>
    <xf numFmtId="0" fontId="5" fillId="9" borderId="13" xfId="0" applyFont="1" applyFill="1" applyBorder="1" applyAlignment="1" applyProtection="1">
      <alignment vertical="center" wrapText="1"/>
    </xf>
    <xf numFmtId="0" fontId="5" fillId="9" borderId="14" xfId="0" applyFont="1" applyFill="1" applyBorder="1" applyAlignment="1" applyProtection="1">
      <alignment vertical="center" wrapText="1"/>
    </xf>
    <xf numFmtId="0" fontId="5" fillId="9" borderId="15" xfId="0" applyFont="1" applyFill="1" applyBorder="1" applyAlignment="1" applyProtection="1">
      <alignment vertical="center" wrapText="1"/>
    </xf>
    <xf numFmtId="0" fontId="11" fillId="9" borderId="0" xfId="1" applyFont="1" applyFill="1" applyBorder="1" applyAlignment="1" applyProtection="1">
      <alignment vertical="center"/>
    </xf>
    <xf numFmtId="0" fontId="11" fillId="9" borderId="0" xfId="1" applyFont="1" applyFill="1" applyBorder="1" applyAlignment="1" applyProtection="1">
      <alignment horizontal="right" vertical="center"/>
    </xf>
    <xf numFmtId="0" fontId="4" fillId="6" borderId="0" xfId="0" applyFont="1" applyFill="1" applyAlignment="1" applyProtection="1">
      <alignment vertical="center"/>
    </xf>
    <xf numFmtId="0" fontId="20" fillId="6" borderId="0" xfId="0" applyFont="1" applyFill="1" applyAlignment="1" applyProtection="1">
      <alignment vertical="center"/>
    </xf>
    <xf numFmtId="0" fontId="4" fillId="11" borderId="11" xfId="0" applyFont="1" applyFill="1" applyBorder="1" applyAlignment="1" applyProtection="1">
      <alignment vertical="center"/>
    </xf>
    <xf numFmtId="0" fontId="4" fillId="11" borderId="16" xfId="0" applyFont="1" applyFill="1" applyBorder="1" applyAlignment="1" applyProtection="1">
      <alignment vertical="center"/>
    </xf>
    <xf numFmtId="0" fontId="5" fillId="9" borderId="17" xfId="0" applyFont="1" applyFill="1" applyBorder="1" applyAlignment="1" applyProtection="1">
      <alignment vertical="center"/>
    </xf>
    <xf numFmtId="0" fontId="5" fillId="9" borderId="17" xfId="0" quotePrefix="1" applyFont="1" applyFill="1" applyBorder="1" applyAlignment="1" applyProtection="1">
      <alignment vertical="center"/>
    </xf>
    <xf numFmtId="0" fontId="5" fillId="9" borderId="18" xfId="0" quotePrefix="1" applyFont="1" applyFill="1" applyBorder="1" applyAlignment="1" applyProtection="1">
      <alignment vertical="center"/>
    </xf>
    <xf numFmtId="0" fontId="4" fillId="4" borderId="16" xfId="0" quotePrefix="1" applyFont="1" applyFill="1" applyBorder="1" applyAlignment="1" applyProtection="1">
      <alignment horizontal="center" vertical="center"/>
    </xf>
    <xf numFmtId="0" fontId="5" fillId="9" borderId="19" xfId="0" applyFont="1" applyFill="1" applyBorder="1" applyAlignment="1" applyProtection="1">
      <alignment vertical="center"/>
    </xf>
    <xf numFmtId="15" fontId="16" fillId="9" borderId="20" xfId="0" applyNumberFormat="1" applyFont="1" applyFill="1" applyBorder="1" applyAlignment="1" applyProtection="1">
      <alignment horizontal="left" vertical="center"/>
    </xf>
    <xf numFmtId="0" fontId="21" fillId="12" borderId="21" xfId="1" applyFont="1" applyFill="1" applyBorder="1" applyAlignment="1" applyProtection="1">
      <alignment horizontal="center" vertical="center"/>
    </xf>
    <xf numFmtId="0" fontId="4" fillId="0" borderId="22" xfId="0" applyFont="1" applyFill="1" applyBorder="1" applyAlignment="1" applyProtection="1">
      <alignment vertical="center"/>
    </xf>
    <xf numFmtId="0" fontId="20" fillId="6" borderId="0" xfId="0" quotePrefix="1" applyFont="1" applyFill="1" applyAlignment="1" applyProtection="1">
      <alignment horizontal="left" vertical="center"/>
    </xf>
    <xf numFmtId="0" fontId="20" fillId="6" borderId="0" xfId="0" applyFont="1" applyFill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  <protection locked="0"/>
    </xf>
    <xf numFmtId="49" fontId="5" fillId="5" borderId="0" xfId="0" applyNumberFormat="1" applyFont="1" applyFill="1" applyBorder="1" applyAlignment="1" applyProtection="1">
      <alignment horizontal="left" vertical="center"/>
      <protection locked="0"/>
    </xf>
    <xf numFmtId="0" fontId="6" fillId="6" borderId="0" xfId="0" applyFont="1" applyFill="1" applyAlignment="1" applyProtection="1">
      <alignment horizontal="left" vertical="center"/>
    </xf>
    <xf numFmtId="0" fontId="5" fillId="6" borderId="0" xfId="0" applyFont="1" applyFill="1" applyBorder="1" applyAlignment="1" applyProtection="1">
      <alignment horizontal="left" vertical="center"/>
      <protection locked="0"/>
    </xf>
    <xf numFmtId="164" fontId="5" fillId="6" borderId="0" xfId="0" applyNumberFormat="1" applyFont="1" applyFill="1" applyBorder="1" applyAlignment="1" applyProtection="1">
      <alignment horizontal="left" vertical="center"/>
      <protection locked="0"/>
    </xf>
    <xf numFmtId="0" fontId="13" fillId="2" borderId="0" xfId="0" applyFont="1" applyFill="1" applyBorder="1" applyAlignment="1" applyProtection="1">
      <alignment horizontal="right" vertical="center"/>
    </xf>
    <xf numFmtId="0" fontId="5" fillId="9" borderId="0" xfId="0" applyFont="1" applyFill="1" applyBorder="1" applyAlignment="1" applyProtection="1">
      <alignment horizontal="left" vertical="center"/>
    </xf>
    <xf numFmtId="0" fontId="19" fillId="2" borderId="0" xfId="0" applyFont="1" applyFill="1" applyBorder="1" applyAlignment="1" applyProtection="1">
      <alignment horizontal="left" vertical="top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11" fillId="2" borderId="0" xfId="1" applyFont="1" applyFill="1" applyBorder="1" applyAlignment="1" applyProtection="1">
      <alignment horizontal="right" vertical="center"/>
    </xf>
    <xf numFmtId="0" fontId="4" fillId="9" borderId="0" xfId="0" applyFont="1" applyFill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left" vertical="center" wrapText="1"/>
    </xf>
    <xf numFmtId="0" fontId="4" fillId="4" borderId="0" xfId="0" applyFont="1" applyFill="1" applyBorder="1" applyAlignment="1" applyProtection="1">
      <alignment horizontal="left" vertical="center"/>
    </xf>
    <xf numFmtId="0" fontId="5" fillId="9" borderId="0" xfId="0" applyFont="1" applyFill="1" applyBorder="1" applyAlignment="1" applyProtection="1">
      <alignment horizontal="center" vertical="center"/>
    </xf>
    <xf numFmtId="0" fontId="4" fillId="9" borderId="0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 vertical="center"/>
      <protection locked="0"/>
    </xf>
    <xf numFmtId="0" fontId="19" fillId="8" borderId="9" xfId="0" applyFont="1" applyFill="1" applyBorder="1" applyAlignment="1" applyProtection="1">
      <alignment horizontal="left" vertical="center" wrapText="1"/>
    </xf>
    <xf numFmtId="0" fontId="19" fillId="8" borderId="10" xfId="0" applyFont="1" applyFill="1" applyBorder="1" applyAlignment="1" applyProtection="1">
      <alignment horizontal="left" vertical="center" wrapText="1"/>
    </xf>
    <xf numFmtId="0" fontId="19" fillId="8" borderId="11" xfId="0" applyFont="1" applyFill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0</xdr:col>
      <xdr:colOff>223989</xdr:colOff>
      <xdr:row>1</xdr:row>
      <xdr:rowOff>46650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675" y="47625"/>
          <a:ext cx="157314" cy="1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214464</xdr:colOff>
      <xdr:row>1</xdr:row>
      <xdr:rowOff>56175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50" y="57150"/>
          <a:ext cx="157314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a.me/62838791012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0"/>
  <sheetViews>
    <sheetView topLeftCell="S86" workbookViewId="0">
      <selection activeCell="G17" sqref="G17"/>
    </sheetView>
  </sheetViews>
  <sheetFormatPr defaultRowHeight="12.75" x14ac:dyDescent="0.25"/>
  <cols>
    <col min="1" max="1" width="4.85546875" style="52" customWidth="1"/>
    <col min="2" max="2" width="21.5703125" style="52" bestFit="1" customWidth="1"/>
    <col min="3" max="3" width="36.140625" style="1" bestFit="1" customWidth="1"/>
    <col min="4" max="4" width="9.5703125" style="2" bestFit="1" customWidth="1"/>
    <col min="5" max="5" width="24.140625" style="1" bestFit="1" customWidth="1"/>
    <col min="6" max="6" width="22.42578125" style="1" bestFit="1" customWidth="1"/>
    <col min="7" max="7" width="29.42578125" style="1" bestFit="1" customWidth="1"/>
    <col min="8" max="8" width="21.5703125" style="1" customWidth="1"/>
    <col min="9" max="9" width="21.5703125" style="57" customWidth="1"/>
    <col min="10" max="10" width="21.5703125" style="60" customWidth="1"/>
    <col min="11" max="11" width="36.140625" style="1" bestFit="1" customWidth="1"/>
    <col min="12" max="12" width="13.28515625" style="1" bestFit="1" customWidth="1"/>
    <col min="13" max="13" width="9.140625" style="57"/>
    <col min="14" max="14" width="9.140625" style="1"/>
    <col min="15" max="15" width="39.85546875" style="1" bestFit="1" customWidth="1"/>
    <col min="16" max="16" width="36.140625" style="1" bestFit="1" customWidth="1"/>
    <col min="17" max="17" width="9.140625" style="1"/>
    <col min="18" max="18" width="25.28515625" style="1" bestFit="1" customWidth="1"/>
    <col min="19" max="19" width="9.140625" style="57"/>
    <col min="20" max="20" width="9.140625" style="1"/>
    <col min="21" max="21" width="39" style="1" bestFit="1" customWidth="1"/>
    <col min="22" max="22" width="36.140625" style="1" bestFit="1" customWidth="1"/>
    <col min="23" max="23" width="9.140625" style="1"/>
    <col min="24" max="24" width="63.5703125" style="1" bestFit="1" customWidth="1"/>
    <col min="25" max="25" width="23.28515625" style="1" bestFit="1" customWidth="1"/>
    <col min="26" max="26" width="9.140625" style="57"/>
    <col min="27" max="27" width="8.7109375" style="1" customWidth="1"/>
    <col min="28" max="28" width="20.42578125" style="1" bestFit="1" customWidth="1"/>
    <col min="29" max="16384" width="9.140625" style="1"/>
  </cols>
  <sheetData>
    <row r="1" spans="1:29" s="59" customFormat="1" x14ac:dyDescent="0.25">
      <c r="A1" s="51" t="s">
        <v>0</v>
      </c>
      <c r="B1" s="51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 t="s">
        <v>18</v>
      </c>
      <c r="O1" s="51"/>
      <c r="P1" s="50" t="s">
        <v>78</v>
      </c>
      <c r="Q1" s="50" t="s">
        <v>78</v>
      </c>
      <c r="R1" s="50" t="s">
        <v>78</v>
      </c>
      <c r="T1" s="51" t="s">
        <v>19</v>
      </c>
      <c r="U1" s="51"/>
      <c r="V1" s="50" t="s">
        <v>78</v>
      </c>
      <c r="W1" s="50" t="s">
        <v>78</v>
      </c>
      <c r="X1" s="50" t="s">
        <v>78</v>
      </c>
      <c r="Y1" s="50" t="s">
        <v>78</v>
      </c>
      <c r="AA1" s="51" t="s">
        <v>36</v>
      </c>
      <c r="AB1" s="50" t="s">
        <v>78</v>
      </c>
      <c r="AC1" s="50" t="s">
        <v>78</v>
      </c>
    </row>
    <row r="2" spans="1:29" x14ac:dyDescent="0.25">
      <c r="A2" s="54" t="s">
        <v>8</v>
      </c>
      <c r="B2" s="54"/>
      <c r="C2" s="53" t="s">
        <v>35</v>
      </c>
      <c r="D2" s="55" t="s">
        <v>9</v>
      </c>
      <c r="E2" s="53" t="s">
        <v>23</v>
      </c>
      <c r="F2" s="53" t="s">
        <v>24</v>
      </c>
      <c r="G2" s="53" t="s">
        <v>25</v>
      </c>
      <c r="H2" s="53" t="s">
        <v>26</v>
      </c>
      <c r="I2" s="56"/>
      <c r="J2" s="53" t="s">
        <v>76</v>
      </c>
      <c r="K2" s="53" t="s">
        <v>35</v>
      </c>
      <c r="L2" s="53" t="s">
        <v>76</v>
      </c>
      <c r="M2" s="56"/>
      <c r="N2" s="54" t="s">
        <v>1</v>
      </c>
      <c r="O2" s="54" t="s">
        <v>56</v>
      </c>
      <c r="P2" s="53" t="s">
        <v>2</v>
      </c>
      <c r="Q2" s="53" t="s">
        <v>29</v>
      </c>
      <c r="R2" s="53" t="s">
        <v>253</v>
      </c>
      <c r="T2" s="54" t="s">
        <v>1</v>
      </c>
      <c r="U2" s="54"/>
      <c r="V2" s="53" t="s">
        <v>2</v>
      </c>
      <c r="W2" s="53" t="s">
        <v>3</v>
      </c>
      <c r="X2" s="53" t="s">
        <v>937</v>
      </c>
      <c r="Y2" s="53" t="s">
        <v>938</v>
      </c>
      <c r="AA2" s="54" t="s">
        <v>1</v>
      </c>
      <c r="AB2" s="53" t="s">
        <v>34</v>
      </c>
      <c r="AC2" s="53" t="s">
        <v>37</v>
      </c>
    </row>
    <row r="3" spans="1:29" x14ac:dyDescent="0.25">
      <c r="A3" s="54" t="s">
        <v>77</v>
      </c>
      <c r="B3" s="52" t="str">
        <f>C3&amp;D3</f>
        <v>D-I PajakII</v>
      </c>
      <c r="C3" s="53" t="s">
        <v>79</v>
      </c>
      <c r="D3" s="53" t="s">
        <v>80</v>
      </c>
      <c r="E3" s="53" t="s">
        <v>81</v>
      </c>
      <c r="F3" s="53" t="s">
        <v>82</v>
      </c>
      <c r="G3" s="53" t="s">
        <v>83</v>
      </c>
      <c r="H3" s="53" t="s">
        <v>84</v>
      </c>
      <c r="I3" s="56" t="s">
        <v>78</v>
      </c>
      <c r="J3" s="54" t="s">
        <v>1167</v>
      </c>
      <c r="K3" s="53" t="s">
        <v>79</v>
      </c>
      <c r="L3" s="53" t="s">
        <v>58</v>
      </c>
      <c r="M3" s="56" t="s">
        <v>78</v>
      </c>
      <c r="N3" s="54" t="s">
        <v>77</v>
      </c>
      <c r="O3" s="54" t="str">
        <f>P3&amp;Q3</f>
        <v>D-I Kebendaharaan Negara2-01</v>
      </c>
      <c r="P3" s="53" t="s">
        <v>92</v>
      </c>
      <c r="Q3" s="53" t="s">
        <v>10</v>
      </c>
      <c r="R3" s="53" t="s">
        <v>254</v>
      </c>
      <c r="T3" s="54" t="s">
        <v>77</v>
      </c>
      <c r="U3" s="54" t="str">
        <f>V3&amp;W3&amp;ROW(U1)</f>
        <v>D-I Kebendaharaan NegaraII1</v>
      </c>
      <c r="V3" s="53" t="s">
        <v>92</v>
      </c>
      <c r="W3" s="53" t="s">
        <v>80</v>
      </c>
      <c r="X3" s="53" t="s">
        <v>939</v>
      </c>
      <c r="Y3" s="53" t="s">
        <v>940</v>
      </c>
      <c r="AA3" s="54" t="s">
        <v>77</v>
      </c>
      <c r="AB3" s="53" t="s">
        <v>42</v>
      </c>
      <c r="AC3" s="53" t="s">
        <v>41</v>
      </c>
    </row>
    <row r="4" spans="1:29" x14ac:dyDescent="0.25">
      <c r="A4" s="54" t="s">
        <v>85</v>
      </c>
      <c r="B4" s="52" t="str">
        <f t="shared" ref="B4:B34" si="0">C4&amp;D4</f>
        <v>D-I Kepabeanan dan CukaiII</v>
      </c>
      <c r="C4" s="53" t="s">
        <v>86</v>
      </c>
      <c r="D4" s="53" t="s">
        <v>80</v>
      </c>
      <c r="E4" s="53" t="s">
        <v>87</v>
      </c>
      <c r="F4" s="53" t="s">
        <v>88</v>
      </c>
      <c r="G4" s="53" t="s">
        <v>89</v>
      </c>
      <c r="H4" s="53" t="s">
        <v>90</v>
      </c>
      <c r="I4" s="56" t="s">
        <v>78</v>
      </c>
      <c r="J4" s="54" t="s">
        <v>1169</v>
      </c>
      <c r="K4" s="53" t="s">
        <v>86</v>
      </c>
      <c r="L4" s="53" t="s">
        <v>59</v>
      </c>
      <c r="M4" s="56" t="s">
        <v>78</v>
      </c>
      <c r="N4" s="54" t="s">
        <v>85</v>
      </c>
      <c r="O4" s="54" t="str">
        <f t="shared" ref="O4:O67" si="1">P4&amp;Q4</f>
        <v>D-I Kepabeanan dan Cukai2-02</v>
      </c>
      <c r="P4" s="53" t="s">
        <v>86</v>
      </c>
      <c r="Q4" s="53" t="s">
        <v>11</v>
      </c>
      <c r="R4" s="53" t="s">
        <v>255</v>
      </c>
      <c r="T4" s="54" t="s">
        <v>85</v>
      </c>
      <c r="U4" s="54" t="str">
        <f t="shared" ref="U4:U10" si="2">V4&amp;W4&amp;ROW(U2)</f>
        <v>D-I Kebendaharaan NegaraII2</v>
      </c>
      <c r="V4" s="53" t="s">
        <v>92</v>
      </c>
      <c r="W4" s="53" t="s">
        <v>80</v>
      </c>
      <c r="X4" s="53" t="s">
        <v>941</v>
      </c>
      <c r="Y4" s="53" t="s">
        <v>942</v>
      </c>
      <c r="AA4" s="54" t="s">
        <v>85</v>
      </c>
      <c r="AB4" s="53" t="s">
        <v>38</v>
      </c>
      <c r="AC4" s="53" t="s">
        <v>48</v>
      </c>
    </row>
    <row r="5" spans="1:29" x14ac:dyDescent="0.25">
      <c r="A5" s="54" t="s">
        <v>91</v>
      </c>
      <c r="B5" s="52" t="str">
        <f t="shared" si="0"/>
        <v>D-I Kebendaharaan NegaraII</v>
      </c>
      <c r="C5" s="53" t="s">
        <v>92</v>
      </c>
      <c r="D5" s="53" t="s">
        <v>80</v>
      </c>
      <c r="E5" s="53" t="s">
        <v>93</v>
      </c>
      <c r="F5" s="53" t="s">
        <v>94</v>
      </c>
      <c r="G5" s="53" t="s">
        <v>95</v>
      </c>
      <c r="H5" s="53" t="s">
        <v>96</v>
      </c>
      <c r="I5" s="56" t="s">
        <v>78</v>
      </c>
      <c r="J5" s="54" t="s">
        <v>1173</v>
      </c>
      <c r="K5" s="53" t="s">
        <v>92</v>
      </c>
      <c r="L5" s="53" t="s">
        <v>60</v>
      </c>
      <c r="M5" s="56" t="s">
        <v>78</v>
      </c>
      <c r="N5" s="54" t="s">
        <v>91</v>
      </c>
      <c r="O5" s="54" t="str">
        <f t="shared" si="1"/>
        <v>D-I Pajak2-01</v>
      </c>
      <c r="P5" s="53" t="s">
        <v>79</v>
      </c>
      <c r="Q5" s="53" t="s">
        <v>10</v>
      </c>
      <c r="R5" s="53" t="s">
        <v>256</v>
      </c>
      <c r="T5" s="54" t="s">
        <v>91</v>
      </c>
      <c r="U5" s="54" t="str">
        <f t="shared" si="2"/>
        <v>D-I Kebendaharaan NegaraII3</v>
      </c>
      <c r="V5" s="53" t="s">
        <v>92</v>
      </c>
      <c r="W5" s="53" t="s">
        <v>80</v>
      </c>
      <c r="X5" s="53" t="s">
        <v>943</v>
      </c>
      <c r="Y5" s="53" t="s">
        <v>944</v>
      </c>
      <c r="AA5" s="54" t="s">
        <v>91</v>
      </c>
      <c r="AB5" s="53" t="s">
        <v>39</v>
      </c>
      <c r="AC5" s="53" t="s">
        <v>49</v>
      </c>
    </row>
    <row r="6" spans="1:29" x14ac:dyDescent="0.25">
      <c r="A6" s="54" t="s">
        <v>97</v>
      </c>
      <c r="B6" s="52" t="str">
        <f t="shared" si="0"/>
        <v>D-III PKN STANII</v>
      </c>
      <c r="C6" s="53" t="s">
        <v>42</v>
      </c>
      <c r="D6" s="53" t="s">
        <v>80</v>
      </c>
      <c r="E6" s="53" t="s">
        <v>98</v>
      </c>
      <c r="F6" s="53" t="s">
        <v>99</v>
      </c>
      <c r="G6" s="53" t="s">
        <v>100</v>
      </c>
      <c r="H6" s="53" t="s">
        <v>101</v>
      </c>
      <c r="I6" s="56" t="s">
        <v>78</v>
      </c>
      <c r="J6" s="54" t="s">
        <v>1174</v>
      </c>
      <c r="K6" s="53" t="s">
        <v>42</v>
      </c>
      <c r="L6" s="53" t="s">
        <v>61</v>
      </c>
      <c r="M6" s="56" t="s">
        <v>78</v>
      </c>
      <c r="N6" s="54" t="s">
        <v>97</v>
      </c>
      <c r="O6" s="54" t="str">
        <f t="shared" si="1"/>
        <v>D-I Pajak2-02</v>
      </c>
      <c r="P6" s="53" t="s">
        <v>79</v>
      </c>
      <c r="Q6" s="53" t="s">
        <v>11</v>
      </c>
      <c r="R6" s="53" t="s">
        <v>257</v>
      </c>
      <c r="T6" s="54" t="s">
        <v>97</v>
      </c>
      <c r="U6" s="54" t="str">
        <f t="shared" si="2"/>
        <v>D-I Kebendaharaan NegaraII4</v>
      </c>
      <c r="V6" s="53" t="s">
        <v>92</v>
      </c>
      <c r="W6" s="53" t="s">
        <v>80</v>
      </c>
      <c r="X6" s="53" t="s">
        <v>945</v>
      </c>
      <c r="Y6" s="53" t="s">
        <v>945</v>
      </c>
      <c r="AA6" s="54" t="s">
        <v>97</v>
      </c>
      <c r="AB6" s="53" t="s">
        <v>40</v>
      </c>
      <c r="AC6" s="53" t="s">
        <v>41</v>
      </c>
    </row>
    <row r="7" spans="1:29" x14ac:dyDescent="0.25">
      <c r="A7" s="54" t="s">
        <v>102</v>
      </c>
      <c r="B7" s="52" t="str">
        <f t="shared" si="0"/>
        <v>D-III AkuntansiIV</v>
      </c>
      <c r="C7" s="53" t="s">
        <v>103</v>
      </c>
      <c r="D7" s="53" t="s">
        <v>104</v>
      </c>
      <c r="E7" s="53" t="s">
        <v>105</v>
      </c>
      <c r="F7" s="53" t="s">
        <v>106</v>
      </c>
      <c r="G7" s="53" t="s">
        <v>107</v>
      </c>
      <c r="H7" s="53" t="s">
        <v>108</v>
      </c>
      <c r="I7" s="56" t="s">
        <v>78</v>
      </c>
      <c r="J7" s="54" t="s">
        <v>1175</v>
      </c>
      <c r="K7" s="53" t="s">
        <v>103</v>
      </c>
      <c r="L7" s="53" t="s">
        <v>62</v>
      </c>
      <c r="M7" s="56" t="s">
        <v>78</v>
      </c>
      <c r="N7" s="54" t="s">
        <v>102</v>
      </c>
      <c r="O7" s="54" t="str">
        <f t="shared" si="1"/>
        <v>D-I Pajak2-03</v>
      </c>
      <c r="P7" s="53" t="s">
        <v>79</v>
      </c>
      <c r="Q7" s="53" t="s">
        <v>12</v>
      </c>
      <c r="R7" s="53" t="s">
        <v>258</v>
      </c>
      <c r="T7" s="54" t="s">
        <v>102</v>
      </c>
      <c r="U7" s="54" t="str">
        <f t="shared" si="2"/>
        <v>D-I Kebendaharaan NegaraII5</v>
      </c>
      <c r="V7" s="53" t="s">
        <v>92</v>
      </c>
      <c r="W7" s="53" t="s">
        <v>80</v>
      </c>
      <c r="X7" s="53" t="s">
        <v>946</v>
      </c>
      <c r="Y7" s="53" t="s">
        <v>947</v>
      </c>
      <c r="AA7" s="54" t="s">
        <v>102</v>
      </c>
      <c r="AB7" s="53" t="s">
        <v>43</v>
      </c>
      <c r="AC7" s="53" t="s">
        <v>50</v>
      </c>
    </row>
    <row r="8" spans="1:29" x14ac:dyDescent="0.25">
      <c r="A8" s="54" t="s">
        <v>109</v>
      </c>
      <c r="B8" s="52" t="str">
        <f t="shared" si="0"/>
        <v>D-III AkuntansiVI</v>
      </c>
      <c r="C8" s="53" t="s">
        <v>103</v>
      </c>
      <c r="D8" s="53" t="s">
        <v>110</v>
      </c>
      <c r="E8" s="53" t="s">
        <v>111</v>
      </c>
      <c r="F8" s="53" t="s">
        <v>112</v>
      </c>
      <c r="G8" s="53" t="s">
        <v>113</v>
      </c>
      <c r="H8" s="53" t="s">
        <v>114</v>
      </c>
      <c r="I8" s="56" t="s">
        <v>78</v>
      </c>
      <c r="J8" s="54" t="s">
        <v>1176</v>
      </c>
      <c r="K8" s="53" t="s">
        <v>115</v>
      </c>
      <c r="L8" s="53" t="s">
        <v>63</v>
      </c>
      <c r="M8" s="56" t="s">
        <v>78</v>
      </c>
      <c r="N8" s="54" t="s">
        <v>109</v>
      </c>
      <c r="O8" s="54" t="str">
        <f t="shared" si="1"/>
        <v>D-III Akuntansi4-01</v>
      </c>
      <c r="P8" s="53" t="s">
        <v>103</v>
      </c>
      <c r="Q8" s="53" t="s">
        <v>13</v>
      </c>
      <c r="R8" s="53" t="s">
        <v>259</v>
      </c>
      <c r="T8" s="54" t="s">
        <v>109</v>
      </c>
      <c r="U8" s="54" t="str">
        <f t="shared" si="2"/>
        <v>D-I Kebendaharaan NegaraII6</v>
      </c>
      <c r="V8" s="53" t="s">
        <v>92</v>
      </c>
      <c r="W8" s="53" t="s">
        <v>80</v>
      </c>
      <c r="X8" s="53" t="s">
        <v>948</v>
      </c>
      <c r="Y8" s="53" t="s">
        <v>949</v>
      </c>
    </row>
    <row r="9" spans="1:29" x14ac:dyDescent="0.25">
      <c r="A9" s="54" t="s">
        <v>116</v>
      </c>
      <c r="B9" s="52" t="str">
        <f t="shared" si="0"/>
        <v>D-III PajakIV</v>
      </c>
      <c r="C9" s="53" t="s">
        <v>115</v>
      </c>
      <c r="D9" s="53" t="s">
        <v>104</v>
      </c>
      <c r="E9" s="53" t="s">
        <v>117</v>
      </c>
      <c r="F9" s="53" t="s">
        <v>118</v>
      </c>
      <c r="G9" s="53" t="s">
        <v>119</v>
      </c>
      <c r="H9" s="53" t="s">
        <v>120</v>
      </c>
      <c r="I9" s="56" t="s">
        <v>78</v>
      </c>
      <c r="J9" s="54" t="s">
        <v>1171</v>
      </c>
      <c r="K9" s="53" t="s">
        <v>121</v>
      </c>
      <c r="L9" s="53" t="s">
        <v>64</v>
      </c>
      <c r="M9" s="56" t="s">
        <v>78</v>
      </c>
      <c r="N9" s="54" t="s">
        <v>116</v>
      </c>
      <c r="O9" s="54" t="str">
        <f t="shared" si="1"/>
        <v>D-III Akuntansi4-02</v>
      </c>
      <c r="P9" s="53" t="s">
        <v>103</v>
      </c>
      <c r="Q9" s="53" t="s">
        <v>14</v>
      </c>
      <c r="R9" s="53" t="s">
        <v>260</v>
      </c>
      <c r="T9" s="54" t="s">
        <v>116</v>
      </c>
      <c r="U9" s="54" t="str">
        <f t="shared" si="2"/>
        <v>D-I Kebendaharaan NegaraII7</v>
      </c>
      <c r="V9" s="53" t="s">
        <v>92</v>
      </c>
      <c r="W9" s="53" t="s">
        <v>80</v>
      </c>
      <c r="X9" s="53" t="s">
        <v>950</v>
      </c>
      <c r="Y9" s="53" t="s">
        <v>951</v>
      </c>
    </row>
    <row r="10" spans="1:29" x14ac:dyDescent="0.25">
      <c r="A10" s="54" t="s">
        <v>122</v>
      </c>
      <c r="B10" s="52" t="str">
        <f t="shared" si="0"/>
        <v>D-III PajakVI</v>
      </c>
      <c r="C10" s="53" t="s">
        <v>115</v>
      </c>
      <c r="D10" s="53" t="s">
        <v>110</v>
      </c>
      <c r="E10" s="53" t="s">
        <v>123</v>
      </c>
      <c r="F10" s="53" t="s">
        <v>124</v>
      </c>
      <c r="G10" s="53" t="s">
        <v>125</v>
      </c>
      <c r="H10" s="53" t="s">
        <v>126</v>
      </c>
      <c r="I10" s="56" t="s">
        <v>78</v>
      </c>
      <c r="J10" s="54" t="s">
        <v>1177</v>
      </c>
      <c r="K10" s="53" t="s">
        <v>127</v>
      </c>
      <c r="L10" s="53" t="s">
        <v>65</v>
      </c>
      <c r="M10" s="56" t="s">
        <v>78</v>
      </c>
      <c r="N10" s="54" t="s">
        <v>122</v>
      </c>
      <c r="O10" s="54" t="str">
        <f t="shared" si="1"/>
        <v>D-III Akuntansi4-03</v>
      </c>
      <c r="P10" s="53" t="s">
        <v>103</v>
      </c>
      <c r="Q10" s="53" t="s">
        <v>15</v>
      </c>
      <c r="R10" s="53" t="s">
        <v>261</v>
      </c>
      <c r="T10" s="54" t="s">
        <v>122</v>
      </c>
      <c r="U10" s="54" t="str">
        <f t="shared" si="2"/>
        <v>D-I Kebendaharaan NegaraII8</v>
      </c>
      <c r="V10" s="53" t="s">
        <v>92</v>
      </c>
      <c r="W10" s="53" t="s">
        <v>80</v>
      </c>
      <c r="X10" s="53" t="s">
        <v>952</v>
      </c>
      <c r="Y10" s="53" t="s">
        <v>953</v>
      </c>
    </row>
    <row r="11" spans="1:29" x14ac:dyDescent="0.25">
      <c r="A11" s="54" t="s">
        <v>128</v>
      </c>
      <c r="B11" s="52" t="str">
        <f t="shared" si="0"/>
        <v>D-III PBB/PenilaiIV</v>
      </c>
      <c r="C11" s="53" t="s">
        <v>121</v>
      </c>
      <c r="D11" s="53" t="s">
        <v>104</v>
      </c>
      <c r="E11" s="53" t="s">
        <v>129</v>
      </c>
      <c r="F11" s="53" t="s">
        <v>130</v>
      </c>
      <c r="G11" s="53" t="s">
        <v>131</v>
      </c>
      <c r="H11" s="53" t="s">
        <v>132</v>
      </c>
      <c r="I11" s="56" t="s">
        <v>78</v>
      </c>
      <c r="J11" s="54" t="s">
        <v>1178</v>
      </c>
      <c r="K11" s="53" t="s">
        <v>133</v>
      </c>
      <c r="L11" s="53" t="s">
        <v>66</v>
      </c>
      <c r="M11" s="56" t="s">
        <v>78</v>
      </c>
      <c r="N11" s="54" t="s">
        <v>128</v>
      </c>
      <c r="O11" s="54" t="str">
        <f t="shared" si="1"/>
        <v>D-III Akuntansi4-04</v>
      </c>
      <c r="P11" s="53" t="s">
        <v>103</v>
      </c>
      <c r="Q11" s="53" t="s">
        <v>16</v>
      </c>
      <c r="R11" s="53" t="s">
        <v>262</v>
      </c>
      <c r="T11" s="54" t="s">
        <v>128</v>
      </c>
      <c r="U11" s="54" t="str">
        <f>V11&amp;W11&amp;ROW(U1)</f>
        <v>D-I Kepabeanan dan CukaiII1</v>
      </c>
      <c r="V11" s="53" t="s">
        <v>86</v>
      </c>
      <c r="W11" s="53" t="s">
        <v>80</v>
      </c>
      <c r="X11" s="53" t="s">
        <v>941</v>
      </c>
      <c r="Y11" s="53" t="s">
        <v>942</v>
      </c>
    </row>
    <row r="12" spans="1:29" x14ac:dyDescent="0.25">
      <c r="A12" s="54" t="s">
        <v>134</v>
      </c>
      <c r="B12" s="52" t="str">
        <f t="shared" si="0"/>
        <v>D-III PBB/PenilaiVI</v>
      </c>
      <c r="C12" s="53" t="s">
        <v>121</v>
      </c>
      <c r="D12" s="53" t="s">
        <v>110</v>
      </c>
      <c r="E12" s="53" t="s">
        <v>135</v>
      </c>
      <c r="F12" s="53" t="s">
        <v>136</v>
      </c>
      <c r="G12" s="53" t="s">
        <v>137</v>
      </c>
      <c r="H12" s="53" t="s">
        <v>138</v>
      </c>
      <c r="I12" s="56" t="s">
        <v>78</v>
      </c>
      <c r="J12" s="54" t="s">
        <v>1179</v>
      </c>
      <c r="K12" s="53" t="s">
        <v>139</v>
      </c>
      <c r="L12" s="53" t="s">
        <v>67</v>
      </c>
      <c r="M12" s="56" t="s">
        <v>78</v>
      </c>
      <c r="N12" s="54" t="s">
        <v>134</v>
      </c>
      <c r="O12" s="54" t="str">
        <f t="shared" si="1"/>
        <v>D-III Akuntansi4-05</v>
      </c>
      <c r="P12" s="53" t="s">
        <v>103</v>
      </c>
      <c r="Q12" s="53" t="s">
        <v>17</v>
      </c>
      <c r="R12" s="53" t="s">
        <v>263</v>
      </c>
      <c r="T12" s="54" t="s">
        <v>134</v>
      </c>
      <c r="U12" s="54" t="str">
        <f t="shared" ref="U12:U19" si="3">V12&amp;W12&amp;ROW(U2)</f>
        <v>D-I Kepabeanan dan CukaiII2</v>
      </c>
      <c r="V12" s="53" t="s">
        <v>86</v>
      </c>
      <c r="W12" s="53" t="s">
        <v>80</v>
      </c>
      <c r="X12" s="53" t="s">
        <v>943</v>
      </c>
      <c r="Y12" s="53" t="s">
        <v>944</v>
      </c>
    </row>
    <row r="13" spans="1:29" x14ac:dyDescent="0.25">
      <c r="A13" s="54" t="s">
        <v>140</v>
      </c>
      <c r="B13" s="52" t="str">
        <f t="shared" si="0"/>
        <v>D-III Kepabeanan dan CukaiIV</v>
      </c>
      <c r="C13" s="53" t="s">
        <v>127</v>
      </c>
      <c r="D13" s="53" t="s">
        <v>104</v>
      </c>
      <c r="E13" s="53" t="s">
        <v>141</v>
      </c>
      <c r="F13" s="53" t="s">
        <v>142</v>
      </c>
      <c r="G13" s="53" t="s">
        <v>143</v>
      </c>
      <c r="H13" s="53" t="s">
        <v>144</v>
      </c>
      <c r="I13" s="56" t="s">
        <v>78</v>
      </c>
      <c r="J13" s="54" t="s">
        <v>1180</v>
      </c>
      <c r="K13" s="53" t="s">
        <v>145</v>
      </c>
      <c r="L13" s="53" t="s">
        <v>68</v>
      </c>
      <c r="M13" s="56" t="s">
        <v>78</v>
      </c>
      <c r="N13" s="54" t="s">
        <v>140</v>
      </c>
      <c r="O13" s="54" t="str">
        <f t="shared" si="1"/>
        <v>D-III Akuntansi4-06</v>
      </c>
      <c r="P13" s="53" t="s">
        <v>103</v>
      </c>
      <c r="Q13" s="53" t="s">
        <v>264</v>
      </c>
      <c r="R13" s="53" t="s">
        <v>265</v>
      </c>
      <c r="T13" s="54" t="s">
        <v>140</v>
      </c>
      <c r="U13" s="54" t="str">
        <f t="shared" si="3"/>
        <v>D-I Kepabeanan dan CukaiII3</v>
      </c>
      <c r="V13" s="53" t="s">
        <v>86</v>
      </c>
      <c r="W13" s="53" t="s">
        <v>80</v>
      </c>
      <c r="X13" s="53" t="s">
        <v>954</v>
      </c>
      <c r="Y13" s="53" t="s">
        <v>955</v>
      </c>
    </row>
    <row r="14" spans="1:29" x14ac:dyDescent="0.25">
      <c r="A14" s="54" t="s">
        <v>146</v>
      </c>
      <c r="B14" s="52" t="str">
        <f t="shared" si="0"/>
        <v>D-III Kepabeanan dan CukaiVI</v>
      </c>
      <c r="C14" s="53" t="s">
        <v>127</v>
      </c>
      <c r="D14" s="53" t="s">
        <v>110</v>
      </c>
      <c r="E14" s="53" t="s">
        <v>147</v>
      </c>
      <c r="F14" s="53" t="s">
        <v>148</v>
      </c>
      <c r="G14" s="53" t="s">
        <v>149</v>
      </c>
      <c r="H14" s="53" t="s">
        <v>150</v>
      </c>
      <c r="I14" s="56" t="s">
        <v>78</v>
      </c>
      <c r="J14" s="54" t="s">
        <v>1181</v>
      </c>
      <c r="K14" s="53" t="s">
        <v>151</v>
      </c>
      <c r="L14" s="53" t="s">
        <v>69</v>
      </c>
      <c r="M14" s="56" t="s">
        <v>78</v>
      </c>
      <c r="N14" s="54" t="s">
        <v>146</v>
      </c>
      <c r="O14" s="54" t="str">
        <f t="shared" si="1"/>
        <v>D-III Akuntansi4-07</v>
      </c>
      <c r="P14" s="53" t="s">
        <v>103</v>
      </c>
      <c r="Q14" s="53" t="s">
        <v>266</v>
      </c>
      <c r="R14" s="53" t="s">
        <v>267</v>
      </c>
      <c r="T14" s="54" t="s">
        <v>146</v>
      </c>
      <c r="U14" s="54" t="str">
        <f t="shared" si="3"/>
        <v>D-I Kepabeanan dan CukaiII4</v>
      </c>
      <c r="V14" s="53" t="s">
        <v>86</v>
      </c>
      <c r="W14" s="53" t="s">
        <v>80</v>
      </c>
      <c r="X14" s="53" t="s">
        <v>945</v>
      </c>
      <c r="Y14" s="53" t="s">
        <v>945</v>
      </c>
    </row>
    <row r="15" spans="1:29" x14ac:dyDescent="0.25">
      <c r="A15" s="54" t="s">
        <v>152</v>
      </c>
      <c r="B15" s="52" t="str">
        <f t="shared" si="0"/>
        <v>D-III Kebendaharaan NegaraIV</v>
      </c>
      <c r="C15" s="53" t="s">
        <v>133</v>
      </c>
      <c r="D15" s="53" t="s">
        <v>104</v>
      </c>
      <c r="E15" s="53" t="s">
        <v>153</v>
      </c>
      <c r="F15" s="53" t="s">
        <v>154</v>
      </c>
      <c r="G15" s="53" t="s">
        <v>155</v>
      </c>
      <c r="H15" s="53" t="s">
        <v>156</v>
      </c>
      <c r="I15" s="56" t="s">
        <v>78</v>
      </c>
      <c r="J15" s="54" t="s">
        <v>1182</v>
      </c>
      <c r="K15" s="53" t="s">
        <v>157</v>
      </c>
      <c r="L15" s="53" t="s">
        <v>70</v>
      </c>
      <c r="M15" s="56" t="s">
        <v>78</v>
      </c>
      <c r="N15" s="54" t="s">
        <v>152</v>
      </c>
      <c r="O15" s="54" t="str">
        <f t="shared" si="1"/>
        <v>D-III Akuntansi4-08</v>
      </c>
      <c r="P15" s="53" t="s">
        <v>103</v>
      </c>
      <c r="Q15" s="53" t="s">
        <v>268</v>
      </c>
      <c r="R15" s="53" t="s">
        <v>269</v>
      </c>
      <c r="T15" s="54" t="s">
        <v>152</v>
      </c>
      <c r="U15" s="54" t="str">
        <f t="shared" si="3"/>
        <v>D-I Kepabeanan dan CukaiII5</v>
      </c>
      <c r="V15" s="53" t="s">
        <v>86</v>
      </c>
      <c r="W15" s="53" t="s">
        <v>80</v>
      </c>
      <c r="X15" s="53" t="s">
        <v>956</v>
      </c>
      <c r="Y15" s="53" t="s">
        <v>957</v>
      </c>
    </row>
    <row r="16" spans="1:29" x14ac:dyDescent="0.25">
      <c r="A16" s="54" t="s">
        <v>158</v>
      </c>
      <c r="B16" s="52" t="str">
        <f t="shared" si="0"/>
        <v>D-III Kebendaharaan NegaraVI</v>
      </c>
      <c r="C16" s="53" t="s">
        <v>133</v>
      </c>
      <c r="D16" s="53" t="s">
        <v>110</v>
      </c>
      <c r="E16" s="53" t="s">
        <v>159</v>
      </c>
      <c r="F16" s="53" t="s">
        <v>160</v>
      </c>
      <c r="G16" s="53" t="s">
        <v>161</v>
      </c>
      <c r="H16" s="53" t="s">
        <v>162</v>
      </c>
      <c r="I16" s="56" t="s">
        <v>78</v>
      </c>
      <c r="J16" s="53" t="s">
        <v>1172</v>
      </c>
      <c r="K16" s="53" t="s">
        <v>163</v>
      </c>
      <c r="L16" s="53" t="s">
        <v>71</v>
      </c>
      <c r="M16" s="56" t="s">
        <v>78</v>
      </c>
      <c r="N16" s="54" t="s">
        <v>158</v>
      </c>
      <c r="O16" s="54" t="str">
        <f t="shared" si="1"/>
        <v>D-III Akuntansi4-09</v>
      </c>
      <c r="P16" s="53" t="s">
        <v>103</v>
      </c>
      <c r="Q16" s="53" t="s">
        <v>270</v>
      </c>
      <c r="R16" s="53" t="s">
        <v>271</v>
      </c>
      <c r="T16" s="54" t="s">
        <v>158</v>
      </c>
      <c r="U16" s="54" t="str">
        <f t="shared" si="3"/>
        <v>D-I Kepabeanan dan CukaiII6</v>
      </c>
      <c r="V16" s="53" t="s">
        <v>86</v>
      </c>
      <c r="W16" s="53" t="s">
        <v>80</v>
      </c>
      <c r="X16" s="53" t="s">
        <v>958</v>
      </c>
      <c r="Y16" s="53" t="s">
        <v>959</v>
      </c>
    </row>
    <row r="17" spans="1:25" x14ac:dyDescent="0.25">
      <c r="A17" s="54" t="s">
        <v>164</v>
      </c>
      <c r="B17" s="52" t="str">
        <f t="shared" si="0"/>
        <v>D-III Manajemen AsetIV</v>
      </c>
      <c r="C17" s="53" t="s">
        <v>139</v>
      </c>
      <c r="D17" s="53" t="s">
        <v>104</v>
      </c>
      <c r="E17" s="53" t="s">
        <v>165</v>
      </c>
      <c r="F17" s="53" t="s">
        <v>166</v>
      </c>
      <c r="G17" s="53" t="s">
        <v>167</v>
      </c>
      <c r="H17" s="53" t="s">
        <v>168</v>
      </c>
      <c r="I17" s="56" t="s">
        <v>78</v>
      </c>
      <c r="J17" s="53" t="s">
        <v>1183</v>
      </c>
      <c r="K17" s="53" t="s">
        <v>169</v>
      </c>
      <c r="L17" s="53" t="s">
        <v>72</v>
      </c>
      <c r="M17" s="56" t="s">
        <v>78</v>
      </c>
      <c r="N17" s="54" t="s">
        <v>164</v>
      </c>
      <c r="O17" s="54" t="str">
        <f t="shared" si="1"/>
        <v>D-III Akuntansi4-10</v>
      </c>
      <c r="P17" s="53" t="s">
        <v>103</v>
      </c>
      <c r="Q17" s="53" t="s">
        <v>272</v>
      </c>
      <c r="R17" s="53" t="s">
        <v>273</v>
      </c>
      <c r="T17" s="54" t="s">
        <v>164</v>
      </c>
      <c r="U17" s="54" t="str">
        <f t="shared" si="3"/>
        <v>D-I Kepabeanan dan CukaiII7</v>
      </c>
      <c r="V17" s="53" t="s">
        <v>86</v>
      </c>
      <c r="W17" s="53" t="s">
        <v>80</v>
      </c>
      <c r="X17" s="53" t="s">
        <v>960</v>
      </c>
      <c r="Y17" s="53" t="s">
        <v>961</v>
      </c>
    </row>
    <row r="18" spans="1:25" x14ac:dyDescent="0.25">
      <c r="A18" s="54" t="s">
        <v>170</v>
      </c>
      <c r="B18" s="52" t="str">
        <f t="shared" si="0"/>
        <v>D-III Manajemen AsetVI</v>
      </c>
      <c r="C18" s="53" t="s">
        <v>139</v>
      </c>
      <c r="D18" s="53" t="s">
        <v>110</v>
      </c>
      <c r="E18" s="53" t="s">
        <v>171</v>
      </c>
      <c r="F18" s="53" t="s">
        <v>172</v>
      </c>
      <c r="G18" s="53" t="s">
        <v>173</v>
      </c>
      <c r="H18" s="53" t="s">
        <v>174</v>
      </c>
      <c r="I18" s="56" t="s">
        <v>78</v>
      </c>
      <c r="J18" s="53" t="s">
        <v>1170</v>
      </c>
      <c r="K18" s="53" t="s">
        <v>175</v>
      </c>
      <c r="L18" s="53" t="s">
        <v>73</v>
      </c>
      <c r="M18" s="56" t="s">
        <v>78</v>
      </c>
      <c r="N18" s="54" t="s">
        <v>170</v>
      </c>
      <c r="O18" s="54" t="str">
        <f t="shared" si="1"/>
        <v>D-III Akuntansi4-11</v>
      </c>
      <c r="P18" s="53" t="s">
        <v>103</v>
      </c>
      <c r="Q18" s="53" t="s">
        <v>274</v>
      </c>
      <c r="R18" s="53" t="s">
        <v>275</v>
      </c>
      <c r="T18" s="54" t="s">
        <v>170</v>
      </c>
      <c r="U18" s="54" t="str">
        <f t="shared" si="3"/>
        <v>D-I Kepabeanan dan CukaiII8</v>
      </c>
      <c r="V18" s="53" t="s">
        <v>86</v>
      </c>
      <c r="W18" s="53" t="s">
        <v>80</v>
      </c>
      <c r="X18" s="53" t="s">
        <v>962</v>
      </c>
      <c r="Y18" s="53" t="s">
        <v>963</v>
      </c>
    </row>
    <row r="19" spans="1:25" x14ac:dyDescent="0.25">
      <c r="A19" s="54" t="s">
        <v>176</v>
      </c>
      <c r="B19" s="52" t="str">
        <f t="shared" si="0"/>
        <v>D-III Akuntansi Alih ProgramIV</v>
      </c>
      <c r="C19" s="53" t="s">
        <v>145</v>
      </c>
      <c r="D19" s="53" t="s">
        <v>104</v>
      </c>
      <c r="E19" s="53" t="s">
        <v>177</v>
      </c>
      <c r="F19" s="53" t="s">
        <v>178</v>
      </c>
      <c r="G19" s="53" t="s">
        <v>179</v>
      </c>
      <c r="H19" s="53" t="s">
        <v>180</v>
      </c>
      <c r="I19" s="56" t="s">
        <v>78</v>
      </c>
      <c r="J19" s="53" t="s">
        <v>1184</v>
      </c>
      <c r="K19" s="53" t="s">
        <v>181</v>
      </c>
      <c r="L19" s="53" t="s">
        <v>74</v>
      </c>
      <c r="M19" s="56" t="s">
        <v>78</v>
      </c>
      <c r="N19" s="54" t="s">
        <v>176</v>
      </c>
      <c r="O19" s="54" t="str">
        <f t="shared" si="1"/>
        <v>D-III Akuntansi4-12</v>
      </c>
      <c r="P19" s="53" t="s">
        <v>103</v>
      </c>
      <c r="Q19" s="53" t="s">
        <v>276</v>
      </c>
      <c r="R19" s="53" t="s">
        <v>277</v>
      </c>
      <c r="T19" s="54" t="s">
        <v>176</v>
      </c>
      <c r="U19" s="54" t="str">
        <f t="shared" si="3"/>
        <v>D-I Kepabeanan dan CukaiII9</v>
      </c>
      <c r="V19" s="53" t="s">
        <v>86</v>
      </c>
      <c r="W19" s="53" t="s">
        <v>80</v>
      </c>
      <c r="X19" s="53" t="s">
        <v>964</v>
      </c>
      <c r="Y19" s="53" t="s">
        <v>965</v>
      </c>
    </row>
    <row r="20" spans="1:25" x14ac:dyDescent="0.25">
      <c r="A20" s="54" t="s">
        <v>182</v>
      </c>
      <c r="B20" s="52" t="str">
        <f t="shared" si="0"/>
        <v>D-III Akuntansi Alih ProgramVI</v>
      </c>
      <c r="C20" s="53" t="s">
        <v>145</v>
      </c>
      <c r="D20" s="53" t="s">
        <v>110</v>
      </c>
      <c r="E20" s="53" t="s">
        <v>183</v>
      </c>
      <c r="F20" s="53" t="s">
        <v>184</v>
      </c>
      <c r="G20" s="53" t="s">
        <v>185</v>
      </c>
      <c r="H20" s="53" t="s">
        <v>186</v>
      </c>
      <c r="I20" s="56" t="s">
        <v>78</v>
      </c>
      <c r="J20" s="53" t="s">
        <v>1168</v>
      </c>
      <c r="K20" s="53" t="s">
        <v>187</v>
      </c>
      <c r="L20" s="53" t="s">
        <v>75</v>
      </c>
      <c r="M20" s="56" t="s">
        <v>78</v>
      </c>
      <c r="N20" s="54" t="s">
        <v>182</v>
      </c>
      <c r="O20" s="54" t="str">
        <f t="shared" si="1"/>
        <v>D-III Akuntansi4-13</v>
      </c>
      <c r="P20" s="53" t="s">
        <v>103</v>
      </c>
      <c r="Q20" s="53" t="s">
        <v>278</v>
      </c>
      <c r="R20" s="53" t="s">
        <v>279</v>
      </c>
      <c r="T20" s="54" t="s">
        <v>182</v>
      </c>
      <c r="U20" s="54" t="str">
        <f>V20&amp;W20&amp;ROW(U1)</f>
        <v>D-I PajakII1</v>
      </c>
      <c r="V20" s="53" t="s">
        <v>79</v>
      </c>
      <c r="W20" s="53" t="s">
        <v>80</v>
      </c>
      <c r="X20" s="53" t="s">
        <v>966</v>
      </c>
      <c r="Y20" s="53" t="s">
        <v>967</v>
      </c>
    </row>
    <row r="21" spans="1:25" x14ac:dyDescent="0.25">
      <c r="A21" s="54" t="s">
        <v>188</v>
      </c>
      <c r="B21" s="52" t="str">
        <f t="shared" si="0"/>
        <v>D-III Pajak Alih ProgramIV</v>
      </c>
      <c r="C21" s="53" t="s">
        <v>151</v>
      </c>
      <c r="D21" s="53" t="s">
        <v>104</v>
      </c>
      <c r="E21" s="53" t="s">
        <v>189</v>
      </c>
      <c r="F21" s="53" t="s">
        <v>190</v>
      </c>
      <c r="G21" s="53" t="s">
        <v>191</v>
      </c>
      <c r="H21" s="53" t="s">
        <v>192</v>
      </c>
      <c r="I21" s="56" t="s">
        <v>78</v>
      </c>
      <c r="J21" s="53"/>
      <c r="K21" s="53" t="s">
        <v>193</v>
      </c>
      <c r="L21" s="53" t="s">
        <v>78</v>
      </c>
      <c r="M21" s="56" t="s">
        <v>78</v>
      </c>
      <c r="N21" s="54" t="s">
        <v>188</v>
      </c>
      <c r="O21" s="54" t="str">
        <f t="shared" si="1"/>
        <v>D-III Akuntansi4-14</v>
      </c>
      <c r="P21" s="53" t="s">
        <v>103</v>
      </c>
      <c r="Q21" s="53" t="s">
        <v>280</v>
      </c>
      <c r="R21" s="53" t="s">
        <v>281</v>
      </c>
      <c r="T21" s="54" t="s">
        <v>188</v>
      </c>
      <c r="U21" s="54" t="str">
        <f t="shared" ref="U21:U28" si="4">V21&amp;W21&amp;ROW(U2)</f>
        <v>D-I PajakII2</v>
      </c>
      <c r="V21" s="53" t="s">
        <v>79</v>
      </c>
      <c r="W21" s="53" t="s">
        <v>80</v>
      </c>
      <c r="X21" s="53" t="s">
        <v>941</v>
      </c>
      <c r="Y21" s="53" t="s">
        <v>942</v>
      </c>
    </row>
    <row r="22" spans="1:25" x14ac:dyDescent="0.25">
      <c r="A22" s="54" t="s">
        <v>194</v>
      </c>
      <c r="B22" s="52" t="str">
        <f t="shared" si="0"/>
        <v>D-III Pajak Alih ProgramVI</v>
      </c>
      <c r="C22" s="53" t="s">
        <v>151</v>
      </c>
      <c r="D22" s="53" t="s">
        <v>110</v>
      </c>
      <c r="E22" s="53" t="s">
        <v>195</v>
      </c>
      <c r="F22" s="53" t="s">
        <v>196</v>
      </c>
      <c r="G22" s="53" t="s">
        <v>197</v>
      </c>
      <c r="H22" s="53" t="s">
        <v>198</v>
      </c>
      <c r="I22" s="56" t="s">
        <v>78</v>
      </c>
      <c r="J22" s="53"/>
      <c r="K22" s="53" t="s">
        <v>199</v>
      </c>
      <c r="L22" s="53" t="s">
        <v>78</v>
      </c>
      <c r="M22" s="56" t="s">
        <v>78</v>
      </c>
      <c r="N22" s="54" t="s">
        <v>194</v>
      </c>
      <c r="O22" s="54" t="str">
        <f t="shared" si="1"/>
        <v>D-III Akuntansi4-15</v>
      </c>
      <c r="P22" s="53" t="s">
        <v>103</v>
      </c>
      <c r="Q22" s="53" t="s">
        <v>282</v>
      </c>
      <c r="R22" s="53" t="s">
        <v>283</v>
      </c>
      <c r="T22" s="54" t="s">
        <v>194</v>
      </c>
      <c r="U22" s="54" t="str">
        <f t="shared" si="4"/>
        <v>D-I PajakII3</v>
      </c>
      <c r="V22" s="53" t="s">
        <v>79</v>
      </c>
      <c r="W22" s="53" t="s">
        <v>80</v>
      </c>
      <c r="X22" s="53" t="s">
        <v>968</v>
      </c>
      <c r="Y22" s="53" t="s">
        <v>969</v>
      </c>
    </row>
    <row r="23" spans="1:25" x14ac:dyDescent="0.25">
      <c r="A23" s="54" t="s">
        <v>200</v>
      </c>
      <c r="B23" s="52" t="str">
        <f t="shared" si="0"/>
        <v>D-III PBB/Penilai Alih ProgramIV</v>
      </c>
      <c r="C23" s="53" t="s">
        <v>157</v>
      </c>
      <c r="D23" s="53" t="s">
        <v>104</v>
      </c>
      <c r="E23" s="53" t="s">
        <v>201</v>
      </c>
      <c r="F23" s="53" t="s">
        <v>202</v>
      </c>
      <c r="G23" s="53" t="s">
        <v>203</v>
      </c>
      <c r="H23" s="53" t="s">
        <v>204</v>
      </c>
      <c r="I23" s="56" t="s">
        <v>78</v>
      </c>
      <c r="J23" s="53"/>
      <c r="K23" s="53" t="s">
        <v>205</v>
      </c>
      <c r="L23" s="53" t="s">
        <v>78</v>
      </c>
      <c r="M23" s="56" t="s">
        <v>78</v>
      </c>
      <c r="N23" s="54" t="s">
        <v>200</v>
      </c>
      <c r="O23" s="54" t="str">
        <f t="shared" si="1"/>
        <v>D-III Akuntansi4-16</v>
      </c>
      <c r="P23" s="53" t="s">
        <v>103</v>
      </c>
      <c r="Q23" s="53" t="s">
        <v>284</v>
      </c>
      <c r="R23" s="53" t="s">
        <v>285</v>
      </c>
      <c r="T23" s="54" t="s">
        <v>200</v>
      </c>
      <c r="U23" s="54" t="str">
        <f t="shared" si="4"/>
        <v>D-I PajakII4</v>
      </c>
      <c r="V23" s="53" t="s">
        <v>79</v>
      </c>
      <c r="W23" s="53" t="s">
        <v>80</v>
      </c>
      <c r="X23" s="53" t="s">
        <v>970</v>
      </c>
      <c r="Y23" s="53" t="s">
        <v>971</v>
      </c>
    </row>
    <row r="24" spans="1:25" x14ac:dyDescent="0.25">
      <c r="A24" s="54" t="s">
        <v>206</v>
      </c>
      <c r="B24" s="52" t="str">
        <f t="shared" si="0"/>
        <v>D-III PBB/Penilai Alih ProgramV</v>
      </c>
      <c r="C24" s="53" t="s">
        <v>157</v>
      </c>
      <c r="D24" s="53" t="s">
        <v>207</v>
      </c>
      <c r="E24" s="53" t="s">
        <v>208</v>
      </c>
      <c r="F24" s="53" t="s">
        <v>209</v>
      </c>
      <c r="G24" s="53" t="s">
        <v>210</v>
      </c>
      <c r="H24" s="53" t="s">
        <v>211</v>
      </c>
      <c r="I24" s="56" t="s">
        <v>78</v>
      </c>
      <c r="J24" s="53"/>
      <c r="K24" s="53" t="s">
        <v>78</v>
      </c>
      <c r="L24" s="53" t="s">
        <v>78</v>
      </c>
      <c r="M24" s="56" t="s">
        <v>78</v>
      </c>
      <c r="N24" s="54" t="s">
        <v>206</v>
      </c>
      <c r="O24" s="54" t="str">
        <f t="shared" si="1"/>
        <v>D-III Akuntansi4-17</v>
      </c>
      <c r="P24" s="53" t="s">
        <v>103</v>
      </c>
      <c r="Q24" s="53" t="s">
        <v>286</v>
      </c>
      <c r="R24" s="53" t="s">
        <v>287</v>
      </c>
      <c r="T24" s="54" t="s">
        <v>206</v>
      </c>
      <c r="U24" s="54" t="str">
        <f t="shared" si="4"/>
        <v>D-I PajakII5</v>
      </c>
      <c r="V24" s="53" t="s">
        <v>79</v>
      </c>
      <c r="W24" s="53" t="s">
        <v>80</v>
      </c>
      <c r="X24" s="53" t="s">
        <v>972</v>
      </c>
      <c r="Y24" s="53" t="s">
        <v>973</v>
      </c>
    </row>
    <row r="25" spans="1:25" x14ac:dyDescent="0.25">
      <c r="A25" s="54" t="s">
        <v>212</v>
      </c>
      <c r="B25" s="52" t="str">
        <f t="shared" si="0"/>
        <v>D-III Kepabeanan dan Cukai Alih ProgramIV</v>
      </c>
      <c r="C25" s="53" t="s">
        <v>163</v>
      </c>
      <c r="D25" s="53" t="s">
        <v>104</v>
      </c>
      <c r="E25" s="53" t="s">
        <v>213</v>
      </c>
      <c r="F25" s="53" t="s">
        <v>214</v>
      </c>
      <c r="G25" s="53" t="s">
        <v>215</v>
      </c>
      <c r="H25" s="53" t="s">
        <v>216</v>
      </c>
      <c r="I25" s="56" t="s">
        <v>78</v>
      </c>
      <c r="J25" s="53"/>
      <c r="K25" s="53" t="s">
        <v>78</v>
      </c>
      <c r="L25" s="53" t="s">
        <v>78</v>
      </c>
      <c r="M25" s="56" t="s">
        <v>78</v>
      </c>
      <c r="N25" s="54" t="s">
        <v>212</v>
      </c>
      <c r="O25" s="54" t="str">
        <f t="shared" si="1"/>
        <v>D-III Akuntansi4-18</v>
      </c>
      <c r="P25" s="53" t="s">
        <v>103</v>
      </c>
      <c r="Q25" s="53" t="s">
        <v>288</v>
      </c>
      <c r="R25" s="53" t="s">
        <v>289</v>
      </c>
      <c r="T25" s="54" t="s">
        <v>212</v>
      </c>
      <c r="U25" s="54" t="str">
        <f t="shared" si="4"/>
        <v>D-I PajakII6</v>
      </c>
      <c r="V25" s="53" t="s">
        <v>79</v>
      </c>
      <c r="W25" s="53" t="s">
        <v>80</v>
      </c>
      <c r="X25" s="53" t="s">
        <v>945</v>
      </c>
      <c r="Y25" s="53" t="s">
        <v>945</v>
      </c>
    </row>
    <row r="26" spans="1:25" x14ac:dyDescent="0.25">
      <c r="A26" s="54" t="s">
        <v>217</v>
      </c>
      <c r="B26" s="52" t="str">
        <f t="shared" si="0"/>
        <v>D-III Kepabeanan dan Cukai Alih ProgramVI</v>
      </c>
      <c r="C26" s="53" t="s">
        <v>163</v>
      </c>
      <c r="D26" s="53" t="s">
        <v>110</v>
      </c>
      <c r="E26" s="53" t="s">
        <v>218</v>
      </c>
      <c r="F26" s="53" t="s">
        <v>219</v>
      </c>
      <c r="G26" s="53" t="s">
        <v>220</v>
      </c>
      <c r="H26" s="53" t="s">
        <v>221</v>
      </c>
      <c r="I26" s="56" t="s">
        <v>78</v>
      </c>
      <c r="J26" s="53"/>
      <c r="K26" s="53" t="s">
        <v>78</v>
      </c>
      <c r="L26" s="53" t="s">
        <v>78</v>
      </c>
      <c r="M26" s="56" t="s">
        <v>78</v>
      </c>
      <c r="N26" s="54" t="s">
        <v>217</v>
      </c>
      <c r="O26" s="54" t="str">
        <f t="shared" si="1"/>
        <v>D-III Akuntansi4-19</v>
      </c>
      <c r="P26" s="53" t="s">
        <v>103</v>
      </c>
      <c r="Q26" s="53" t="s">
        <v>290</v>
      </c>
      <c r="R26" s="53" t="s">
        <v>291</v>
      </c>
      <c r="T26" s="54" t="s">
        <v>217</v>
      </c>
      <c r="U26" s="54" t="str">
        <f t="shared" si="4"/>
        <v>D-I PajakII7</v>
      </c>
      <c r="V26" s="53" t="s">
        <v>79</v>
      </c>
      <c r="W26" s="53" t="s">
        <v>80</v>
      </c>
      <c r="X26" s="53" t="s">
        <v>974</v>
      </c>
      <c r="Y26" s="53" t="s">
        <v>975</v>
      </c>
    </row>
    <row r="27" spans="1:25" x14ac:dyDescent="0.25">
      <c r="A27" s="54" t="s">
        <v>222</v>
      </c>
      <c r="B27" s="52" t="str">
        <f t="shared" si="0"/>
        <v>D-III Kebendaharaan Negara Alih ProgramIV</v>
      </c>
      <c r="C27" s="53" t="s">
        <v>169</v>
      </c>
      <c r="D27" s="53" t="s">
        <v>104</v>
      </c>
      <c r="E27" s="53" t="s">
        <v>223</v>
      </c>
      <c r="F27" s="53" t="s">
        <v>224</v>
      </c>
      <c r="G27" s="53" t="s">
        <v>225</v>
      </c>
      <c r="H27" s="53" t="s">
        <v>226</v>
      </c>
      <c r="I27" s="56" t="s">
        <v>78</v>
      </c>
      <c r="J27" s="53"/>
      <c r="K27" s="53" t="s">
        <v>78</v>
      </c>
      <c r="L27" s="53" t="s">
        <v>78</v>
      </c>
      <c r="M27" s="56" t="s">
        <v>78</v>
      </c>
      <c r="N27" s="54" t="s">
        <v>222</v>
      </c>
      <c r="O27" s="54" t="str">
        <f t="shared" si="1"/>
        <v>D-III Akuntansi4-20</v>
      </c>
      <c r="P27" s="53" t="s">
        <v>103</v>
      </c>
      <c r="Q27" s="53" t="s">
        <v>292</v>
      </c>
      <c r="R27" s="53" t="s">
        <v>293</v>
      </c>
      <c r="T27" s="54" t="s">
        <v>222</v>
      </c>
      <c r="U27" s="54" t="str">
        <f t="shared" si="4"/>
        <v>D-I PajakII8</v>
      </c>
      <c r="V27" s="53" t="s">
        <v>79</v>
      </c>
      <c r="W27" s="53" t="s">
        <v>80</v>
      </c>
      <c r="X27" s="53" t="s">
        <v>976</v>
      </c>
      <c r="Y27" s="53" t="s">
        <v>977</v>
      </c>
    </row>
    <row r="28" spans="1:25" x14ac:dyDescent="0.25">
      <c r="A28" s="54" t="s">
        <v>227</v>
      </c>
      <c r="B28" s="52" t="str">
        <f t="shared" si="0"/>
        <v>D-III Kebendaharaan Negara Alih ProgramVI</v>
      </c>
      <c r="C28" s="53" t="s">
        <v>169</v>
      </c>
      <c r="D28" s="53" t="s">
        <v>110</v>
      </c>
      <c r="E28" s="53" t="s">
        <v>228</v>
      </c>
      <c r="F28" s="53" t="s">
        <v>229</v>
      </c>
      <c r="G28" s="53" t="s">
        <v>230</v>
      </c>
      <c r="H28" s="53" t="s">
        <v>231</v>
      </c>
      <c r="I28" s="56" t="s">
        <v>78</v>
      </c>
      <c r="J28" s="53"/>
      <c r="K28" s="53" t="s">
        <v>78</v>
      </c>
      <c r="L28" s="53" t="s">
        <v>78</v>
      </c>
      <c r="M28" s="56" t="s">
        <v>78</v>
      </c>
      <c r="N28" s="54" t="s">
        <v>227</v>
      </c>
      <c r="O28" s="54" t="str">
        <f t="shared" si="1"/>
        <v>D-III Akuntansi4-21</v>
      </c>
      <c r="P28" s="53" t="s">
        <v>103</v>
      </c>
      <c r="Q28" s="53" t="s">
        <v>294</v>
      </c>
      <c r="R28" s="53" t="s">
        <v>295</v>
      </c>
      <c r="T28" s="54" t="s">
        <v>227</v>
      </c>
      <c r="U28" s="54" t="str">
        <f t="shared" si="4"/>
        <v>D-I PajakII9</v>
      </c>
      <c r="V28" s="53" t="s">
        <v>79</v>
      </c>
      <c r="W28" s="53" t="s">
        <v>80</v>
      </c>
      <c r="X28" s="53" t="s">
        <v>978</v>
      </c>
      <c r="Y28" s="53" t="s">
        <v>979</v>
      </c>
    </row>
    <row r="29" spans="1:25" x14ac:dyDescent="0.25">
      <c r="A29" s="54" t="s">
        <v>232</v>
      </c>
      <c r="B29" s="52" t="str">
        <f t="shared" si="0"/>
        <v>D-IV Akuntansi (Reguler)VI</v>
      </c>
      <c r="C29" s="53" t="s">
        <v>175</v>
      </c>
      <c r="D29" s="53" t="s">
        <v>110</v>
      </c>
      <c r="E29" s="53" t="s">
        <v>233</v>
      </c>
      <c r="F29" s="53" t="s">
        <v>234</v>
      </c>
      <c r="G29" s="53" t="s">
        <v>235</v>
      </c>
      <c r="H29" s="53" t="s">
        <v>236</v>
      </c>
      <c r="I29" s="56" t="s">
        <v>78</v>
      </c>
      <c r="J29" s="53"/>
      <c r="K29" s="53" t="s">
        <v>78</v>
      </c>
      <c r="L29" s="53" t="s">
        <v>78</v>
      </c>
      <c r="M29" s="56" t="s">
        <v>78</v>
      </c>
      <c r="N29" s="54" t="s">
        <v>232</v>
      </c>
      <c r="O29" s="54" t="str">
        <f t="shared" si="1"/>
        <v>D-III Akuntansi4-22</v>
      </c>
      <c r="P29" s="53" t="s">
        <v>103</v>
      </c>
      <c r="Q29" s="53" t="s">
        <v>296</v>
      </c>
      <c r="R29" s="53" t="s">
        <v>297</v>
      </c>
      <c r="T29" s="54" t="s">
        <v>232</v>
      </c>
      <c r="U29" s="54" t="str">
        <f>V29&amp;W29&amp;ROW(U1)</f>
        <v>D-III AkuntansiIV1</v>
      </c>
      <c r="V29" s="53" t="s">
        <v>103</v>
      </c>
      <c r="W29" s="53" t="s">
        <v>104</v>
      </c>
      <c r="X29" s="53" t="s">
        <v>980</v>
      </c>
      <c r="Y29" s="53" t="s">
        <v>981</v>
      </c>
    </row>
    <row r="30" spans="1:25" x14ac:dyDescent="0.25">
      <c r="A30" s="54" t="s">
        <v>237</v>
      </c>
      <c r="B30" s="52" t="str">
        <f t="shared" si="0"/>
        <v>D-IV Akuntansi Alih Program (AKT)VIII</v>
      </c>
      <c r="C30" s="53" t="s">
        <v>181</v>
      </c>
      <c r="D30" s="53" t="s">
        <v>238</v>
      </c>
      <c r="E30" s="53" t="s">
        <v>239</v>
      </c>
      <c r="F30" s="53" t="s">
        <v>240</v>
      </c>
      <c r="G30" s="53" t="s">
        <v>241</v>
      </c>
      <c r="H30" s="53" t="s">
        <v>242</v>
      </c>
      <c r="I30" s="56" t="s">
        <v>78</v>
      </c>
      <c r="J30" s="53"/>
      <c r="K30" s="53" t="s">
        <v>78</v>
      </c>
      <c r="L30" s="53" t="s">
        <v>78</v>
      </c>
      <c r="M30" s="56" t="s">
        <v>78</v>
      </c>
      <c r="N30" s="54" t="s">
        <v>237</v>
      </c>
      <c r="O30" s="54" t="str">
        <f t="shared" si="1"/>
        <v>D-III Akuntansi4-23</v>
      </c>
      <c r="P30" s="53" t="s">
        <v>103</v>
      </c>
      <c r="Q30" s="53" t="s">
        <v>298</v>
      </c>
      <c r="R30" s="53" t="s">
        <v>299</v>
      </c>
      <c r="T30" s="54" t="s">
        <v>237</v>
      </c>
      <c r="U30" s="54" t="str">
        <f t="shared" ref="U30:U35" si="5">V30&amp;W30&amp;ROW(U2)</f>
        <v>D-III AkuntansiIV2</v>
      </c>
      <c r="V30" s="53" t="s">
        <v>103</v>
      </c>
      <c r="W30" s="53" t="s">
        <v>104</v>
      </c>
      <c r="X30" s="53" t="s">
        <v>982</v>
      </c>
      <c r="Y30" s="53" t="s">
        <v>983</v>
      </c>
    </row>
    <row r="31" spans="1:25" x14ac:dyDescent="0.25">
      <c r="A31" s="54" t="s">
        <v>243</v>
      </c>
      <c r="B31" s="52" t="str">
        <f t="shared" si="0"/>
        <v>D-IV Akuntansi Alih Program (Non AKT)VIII</v>
      </c>
      <c r="C31" s="53" t="s">
        <v>187</v>
      </c>
      <c r="D31" s="53" t="s">
        <v>238</v>
      </c>
      <c r="E31" s="53" t="s">
        <v>244</v>
      </c>
      <c r="F31" s="53" t="s">
        <v>245</v>
      </c>
      <c r="G31" s="53" t="s">
        <v>246</v>
      </c>
      <c r="H31" s="53" t="s">
        <v>247</v>
      </c>
      <c r="I31" s="56" t="s">
        <v>78</v>
      </c>
      <c r="J31" s="53"/>
      <c r="K31" s="53" t="s">
        <v>78</v>
      </c>
      <c r="L31" s="53" t="s">
        <v>78</v>
      </c>
      <c r="M31" s="56" t="s">
        <v>78</v>
      </c>
      <c r="N31" s="54" t="s">
        <v>243</v>
      </c>
      <c r="O31" s="54" t="str">
        <f t="shared" si="1"/>
        <v>D-III Akuntansi4-24</v>
      </c>
      <c r="P31" s="53" t="s">
        <v>103</v>
      </c>
      <c r="Q31" s="53" t="s">
        <v>300</v>
      </c>
      <c r="R31" s="53" t="s">
        <v>301</v>
      </c>
      <c r="T31" s="54" t="s">
        <v>243</v>
      </c>
      <c r="U31" s="54" t="str">
        <f t="shared" si="5"/>
        <v>D-III AkuntansiIV3</v>
      </c>
      <c r="V31" s="53" t="s">
        <v>103</v>
      </c>
      <c r="W31" s="53" t="s">
        <v>104</v>
      </c>
      <c r="X31" s="53" t="s">
        <v>984</v>
      </c>
      <c r="Y31" s="53" t="s">
        <v>985</v>
      </c>
    </row>
    <row r="32" spans="1:25" x14ac:dyDescent="0.25">
      <c r="A32" s="54" t="s">
        <v>248</v>
      </c>
      <c r="B32" s="65" t="str">
        <f t="shared" si="0"/>
        <v>D-I &amp; D-III (Agama Kristen)II</v>
      </c>
      <c r="C32" s="63" t="s">
        <v>193</v>
      </c>
      <c r="D32" s="63" t="s">
        <v>80</v>
      </c>
      <c r="E32" s="63" t="s">
        <v>249</v>
      </c>
      <c r="F32" s="63" t="s">
        <v>250</v>
      </c>
      <c r="G32" s="63" t="s">
        <v>251</v>
      </c>
      <c r="H32" s="63" t="s">
        <v>252</v>
      </c>
      <c r="I32" s="56" t="s">
        <v>78</v>
      </c>
      <c r="J32" s="53"/>
      <c r="K32" s="53" t="s">
        <v>78</v>
      </c>
      <c r="L32" s="53" t="s">
        <v>78</v>
      </c>
      <c r="M32" s="56" t="s">
        <v>78</v>
      </c>
      <c r="N32" s="54" t="s">
        <v>248</v>
      </c>
      <c r="O32" s="54" t="str">
        <f t="shared" si="1"/>
        <v>D-III Akuntansi4-25</v>
      </c>
      <c r="P32" s="53" t="s">
        <v>103</v>
      </c>
      <c r="Q32" s="53" t="s">
        <v>302</v>
      </c>
      <c r="R32" s="53" t="s">
        <v>303</v>
      </c>
      <c r="T32" s="54" t="s">
        <v>248</v>
      </c>
      <c r="U32" s="54" t="str">
        <f t="shared" si="5"/>
        <v>D-III AkuntansiIV4</v>
      </c>
      <c r="V32" s="53" t="s">
        <v>103</v>
      </c>
      <c r="W32" s="53" t="s">
        <v>104</v>
      </c>
      <c r="X32" s="53" t="s">
        <v>43</v>
      </c>
      <c r="Y32" s="53" t="s">
        <v>986</v>
      </c>
    </row>
    <row r="33" spans="1:25" x14ac:dyDescent="0.25">
      <c r="A33" s="54" t="s">
        <v>78</v>
      </c>
      <c r="B33" s="65" t="str">
        <f t="shared" si="0"/>
        <v>D-I &amp; D-III (Agama Katolik)II</v>
      </c>
      <c r="C33" s="63" t="s">
        <v>199</v>
      </c>
      <c r="D33" s="63" t="s">
        <v>80</v>
      </c>
      <c r="E33" s="63" t="s">
        <v>249</v>
      </c>
      <c r="F33" s="63" t="s">
        <v>250</v>
      </c>
      <c r="G33" s="63" t="s">
        <v>251</v>
      </c>
      <c r="H33" s="63" t="s">
        <v>252</v>
      </c>
      <c r="I33" s="56" t="s">
        <v>78</v>
      </c>
      <c r="J33" s="53"/>
      <c r="K33" s="53" t="s">
        <v>78</v>
      </c>
      <c r="L33" s="53" t="s">
        <v>78</v>
      </c>
      <c r="M33" s="56" t="s">
        <v>78</v>
      </c>
      <c r="N33" s="54" t="s">
        <v>304</v>
      </c>
      <c r="O33" s="54" t="str">
        <f t="shared" si="1"/>
        <v>D-III Akuntansi4-26</v>
      </c>
      <c r="P33" s="53" t="s">
        <v>103</v>
      </c>
      <c r="Q33" s="53" t="s">
        <v>305</v>
      </c>
      <c r="R33" s="53" t="s">
        <v>306</v>
      </c>
      <c r="T33" s="54" t="s">
        <v>304</v>
      </c>
      <c r="U33" s="54" t="str">
        <f t="shared" si="5"/>
        <v>D-III AkuntansiIV5</v>
      </c>
      <c r="V33" s="53" t="s">
        <v>103</v>
      </c>
      <c r="W33" s="53" t="s">
        <v>104</v>
      </c>
      <c r="X33" s="53" t="s">
        <v>987</v>
      </c>
      <c r="Y33" s="53" t="s">
        <v>987</v>
      </c>
    </row>
    <row r="34" spans="1:25" x14ac:dyDescent="0.25">
      <c r="A34" s="54" t="s">
        <v>78</v>
      </c>
      <c r="B34" s="65" t="str">
        <f t="shared" si="0"/>
        <v>D-I &amp; D-III (Agama Hindu)II</v>
      </c>
      <c r="C34" s="63" t="s">
        <v>205</v>
      </c>
      <c r="D34" s="63" t="s">
        <v>80</v>
      </c>
      <c r="E34" s="63" t="s">
        <v>249</v>
      </c>
      <c r="F34" s="63" t="s">
        <v>250</v>
      </c>
      <c r="G34" s="63" t="s">
        <v>251</v>
      </c>
      <c r="H34" s="63" t="s">
        <v>252</v>
      </c>
      <c r="I34" s="56" t="s">
        <v>78</v>
      </c>
      <c r="J34" s="53"/>
      <c r="K34" s="53" t="s">
        <v>78</v>
      </c>
      <c r="L34" s="53" t="s">
        <v>78</v>
      </c>
      <c r="M34" s="56" t="s">
        <v>78</v>
      </c>
      <c r="N34" s="54" t="s">
        <v>307</v>
      </c>
      <c r="O34" s="54" t="str">
        <f t="shared" si="1"/>
        <v>D-III Akuntansi4-27</v>
      </c>
      <c r="P34" s="53" t="s">
        <v>103</v>
      </c>
      <c r="Q34" s="53" t="s">
        <v>308</v>
      </c>
      <c r="R34" s="53" t="s">
        <v>309</v>
      </c>
      <c r="T34" s="54" t="s">
        <v>307</v>
      </c>
      <c r="U34" s="54" t="str">
        <f t="shared" si="5"/>
        <v>D-III AkuntansiIV6</v>
      </c>
      <c r="V34" s="53" t="s">
        <v>103</v>
      </c>
      <c r="W34" s="53" t="s">
        <v>104</v>
      </c>
      <c r="X34" s="53" t="s">
        <v>20</v>
      </c>
      <c r="Y34" s="53" t="s">
        <v>988</v>
      </c>
    </row>
    <row r="35" spans="1:25" x14ac:dyDescent="0.25">
      <c r="A35" s="54" t="s">
        <v>78</v>
      </c>
      <c r="B35" s="54"/>
      <c r="C35" s="53" t="s">
        <v>78</v>
      </c>
      <c r="D35" s="53" t="s">
        <v>78</v>
      </c>
      <c r="E35" s="53" t="s">
        <v>78</v>
      </c>
      <c r="F35" s="53" t="s">
        <v>78</v>
      </c>
      <c r="G35" s="53" t="s">
        <v>78</v>
      </c>
      <c r="H35" s="53" t="s">
        <v>78</v>
      </c>
      <c r="I35" s="56" t="s">
        <v>78</v>
      </c>
      <c r="J35" s="53"/>
      <c r="K35" s="53" t="s">
        <v>78</v>
      </c>
      <c r="L35" s="53" t="s">
        <v>78</v>
      </c>
      <c r="M35" s="56" t="s">
        <v>78</v>
      </c>
      <c r="N35" s="54" t="s">
        <v>310</v>
      </c>
      <c r="O35" s="54" t="str">
        <f t="shared" si="1"/>
        <v>D-III Akuntansi4-28</v>
      </c>
      <c r="P35" s="53" t="s">
        <v>103</v>
      </c>
      <c r="Q35" s="53" t="s">
        <v>311</v>
      </c>
      <c r="R35" s="53" t="s">
        <v>312</v>
      </c>
      <c r="T35" s="54" t="s">
        <v>310</v>
      </c>
      <c r="U35" s="54" t="str">
        <f t="shared" si="5"/>
        <v>D-III AkuntansiIV7</v>
      </c>
      <c r="V35" s="53" t="s">
        <v>103</v>
      </c>
      <c r="W35" s="53" t="s">
        <v>104</v>
      </c>
      <c r="X35" s="53" t="s">
        <v>989</v>
      </c>
      <c r="Y35" s="53" t="s">
        <v>990</v>
      </c>
    </row>
    <row r="36" spans="1:25" x14ac:dyDescent="0.25">
      <c r="A36" s="1"/>
      <c r="B36" s="1"/>
      <c r="D36" s="1"/>
      <c r="F36" s="53" t="s">
        <v>78</v>
      </c>
      <c r="G36" s="53" t="s">
        <v>78</v>
      </c>
      <c r="H36" s="53" t="s">
        <v>78</v>
      </c>
      <c r="I36" s="56" t="s">
        <v>78</v>
      </c>
      <c r="J36" s="53"/>
      <c r="K36" s="53" t="s">
        <v>78</v>
      </c>
      <c r="L36" s="53" t="s">
        <v>78</v>
      </c>
      <c r="M36" s="56" t="s">
        <v>78</v>
      </c>
      <c r="N36" s="54" t="s">
        <v>313</v>
      </c>
      <c r="O36" s="54" t="str">
        <f t="shared" si="1"/>
        <v>D-III Akuntansi4-29</v>
      </c>
      <c r="P36" s="53" t="s">
        <v>103</v>
      </c>
      <c r="Q36" s="53" t="s">
        <v>314</v>
      </c>
      <c r="R36" s="53" t="s">
        <v>315</v>
      </c>
      <c r="T36" s="54" t="s">
        <v>313</v>
      </c>
      <c r="U36" s="54" t="str">
        <f>V36&amp;W36&amp;ROW(U1)</f>
        <v>D-III AkuntansiVI1</v>
      </c>
      <c r="V36" s="53" t="s">
        <v>103</v>
      </c>
      <c r="W36" s="53" t="s">
        <v>110</v>
      </c>
      <c r="X36" s="53" t="s">
        <v>991</v>
      </c>
      <c r="Y36" s="53" t="s">
        <v>992</v>
      </c>
    </row>
    <row r="37" spans="1:25" x14ac:dyDescent="0.25">
      <c r="A37" s="1"/>
      <c r="B37" s="1"/>
      <c r="D37" s="1"/>
      <c r="F37" s="53" t="s">
        <v>78</v>
      </c>
      <c r="G37" s="53" t="s">
        <v>78</v>
      </c>
      <c r="H37" s="53" t="s">
        <v>78</v>
      </c>
      <c r="I37" s="56" t="s">
        <v>78</v>
      </c>
      <c r="J37" s="53"/>
      <c r="K37" s="53" t="s">
        <v>78</v>
      </c>
      <c r="L37" s="53" t="s">
        <v>78</v>
      </c>
      <c r="M37" s="56" t="s">
        <v>78</v>
      </c>
      <c r="N37" s="54" t="s">
        <v>316</v>
      </c>
      <c r="O37" s="54" t="str">
        <f t="shared" si="1"/>
        <v>D-III Akuntansi4-30</v>
      </c>
      <c r="P37" s="53" t="s">
        <v>103</v>
      </c>
      <c r="Q37" s="53" t="s">
        <v>317</v>
      </c>
      <c r="R37" s="53" t="s">
        <v>318</v>
      </c>
      <c r="T37" s="54" t="s">
        <v>316</v>
      </c>
      <c r="U37" s="54" t="str">
        <f t="shared" ref="U37:U39" si="6">V37&amp;W37&amp;ROW(U2)</f>
        <v>D-III AkuntansiVI2</v>
      </c>
      <c r="V37" s="53" t="s">
        <v>103</v>
      </c>
      <c r="W37" s="53" t="s">
        <v>110</v>
      </c>
      <c r="X37" s="53" t="s">
        <v>943</v>
      </c>
      <c r="Y37" s="53" t="s">
        <v>944</v>
      </c>
    </row>
    <row r="38" spans="1:25" x14ac:dyDescent="0.25">
      <c r="A38" s="1"/>
      <c r="B38" s="1"/>
      <c r="D38" s="1"/>
      <c r="F38" s="53" t="s">
        <v>78</v>
      </c>
      <c r="G38" s="53" t="s">
        <v>78</v>
      </c>
      <c r="H38" s="53" t="s">
        <v>78</v>
      </c>
      <c r="I38" s="56" t="s">
        <v>78</v>
      </c>
      <c r="J38" s="53"/>
      <c r="K38" s="53" t="s">
        <v>78</v>
      </c>
      <c r="L38" s="53" t="s">
        <v>78</v>
      </c>
      <c r="M38" s="56" t="s">
        <v>78</v>
      </c>
      <c r="N38" s="54" t="s">
        <v>319</v>
      </c>
      <c r="O38" s="54" t="str">
        <f t="shared" si="1"/>
        <v>D-III Akuntansi4-31</v>
      </c>
      <c r="P38" s="53" t="s">
        <v>103</v>
      </c>
      <c r="Q38" s="53" t="s">
        <v>320</v>
      </c>
      <c r="R38" s="53" t="s">
        <v>321</v>
      </c>
      <c r="T38" s="54" t="s">
        <v>319</v>
      </c>
      <c r="U38" s="54" t="str">
        <f t="shared" si="6"/>
        <v>D-III AkuntansiVI3</v>
      </c>
      <c r="V38" s="53" t="s">
        <v>103</v>
      </c>
      <c r="W38" s="53" t="s">
        <v>110</v>
      </c>
      <c r="X38" s="53" t="s">
        <v>993</v>
      </c>
      <c r="Y38" s="53" t="s">
        <v>993</v>
      </c>
    </row>
    <row r="39" spans="1:25" x14ac:dyDescent="0.25">
      <c r="A39" s="1"/>
      <c r="B39" s="1"/>
      <c r="D39" s="1"/>
      <c r="F39" s="53" t="s">
        <v>78</v>
      </c>
      <c r="G39" s="53" t="s">
        <v>78</v>
      </c>
      <c r="H39" s="53" t="s">
        <v>78</v>
      </c>
      <c r="I39" s="56" t="s">
        <v>78</v>
      </c>
      <c r="J39" s="53"/>
      <c r="K39" s="53" t="s">
        <v>78</v>
      </c>
      <c r="L39" s="53" t="s">
        <v>78</v>
      </c>
      <c r="M39" s="56" t="s">
        <v>78</v>
      </c>
      <c r="N39" s="54" t="s">
        <v>322</v>
      </c>
      <c r="O39" s="54" t="str">
        <f t="shared" si="1"/>
        <v>D-III Akuntansi4-32</v>
      </c>
      <c r="P39" s="53" t="s">
        <v>103</v>
      </c>
      <c r="Q39" s="53" t="s">
        <v>323</v>
      </c>
      <c r="R39" s="53" t="s">
        <v>324</v>
      </c>
      <c r="T39" s="54" t="s">
        <v>322</v>
      </c>
      <c r="U39" s="54" t="str">
        <f t="shared" si="6"/>
        <v>D-III AkuntansiVI4</v>
      </c>
      <c r="V39" s="53" t="s">
        <v>103</v>
      </c>
      <c r="W39" s="53" t="s">
        <v>110</v>
      </c>
      <c r="X39" s="53" t="s">
        <v>994</v>
      </c>
      <c r="Y39" s="53" t="s">
        <v>995</v>
      </c>
    </row>
    <row r="40" spans="1:25" x14ac:dyDescent="0.25">
      <c r="A40" s="1"/>
      <c r="B40" s="1"/>
      <c r="D40" s="1"/>
      <c r="F40" s="53" t="s">
        <v>78</v>
      </c>
      <c r="G40" s="53" t="s">
        <v>78</v>
      </c>
      <c r="H40" s="53" t="s">
        <v>78</v>
      </c>
      <c r="I40" s="56" t="s">
        <v>78</v>
      </c>
      <c r="J40" s="53"/>
      <c r="K40" s="53" t="s">
        <v>78</v>
      </c>
      <c r="L40" s="53" t="s">
        <v>78</v>
      </c>
      <c r="M40" s="56" t="s">
        <v>78</v>
      </c>
      <c r="N40" s="54" t="s">
        <v>325</v>
      </c>
      <c r="O40" s="54" t="str">
        <f t="shared" si="1"/>
        <v>D-III Akuntansi4-33</v>
      </c>
      <c r="P40" s="53" t="s">
        <v>103</v>
      </c>
      <c r="Q40" s="53" t="s">
        <v>326</v>
      </c>
      <c r="R40" s="53" t="s">
        <v>327</v>
      </c>
      <c r="T40" s="54" t="s">
        <v>325</v>
      </c>
      <c r="U40" s="54" t="str">
        <f>V40&amp;W40&amp;ROW(U1)</f>
        <v>D-III Akuntansi Alih ProgramIV1</v>
      </c>
      <c r="V40" s="53" t="s">
        <v>145</v>
      </c>
      <c r="W40" s="53" t="s">
        <v>104</v>
      </c>
      <c r="X40" s="53" t="s">
        <v>996</v>
      </c>
      <c r="Y40" s="53" t="s">
        <v>997</v>
      </c>
    </row>
    <row r="41" spans="1:25" x14ac:dyDescent="0.25">
      <c r="A41" s="1"/>
      <c r="B41" s="1"/>
      <c r="D41" s="1"/>
      <c r="F41" s="53" t="s">
        <v>78</v>
      </c>
      <c r="G41" s="53" t="s">
        <v>78</v>
      </c>
      <c r="H41" s="53" t="s">
        <v>78</v>
      </c>
      <c r="I41" s="56" t="s">
        <v>78</v>
      </c>
      <c r="J41" s="53"/>
      <c r="K41" s="53" t="s">
        <v>78</v>
      </c>
      <c r="L41" s="53" t="s">
        <v>78</v>
      </c>
      <c r="M41" s="56" t="s">
        <v>78</v>
      </c>
      <c r="N41" s="54" t="s">
        <v>328</v>
      </c>
      <c r="O41" s="54" t="str">
        <f t="shared" si="1"/>
        <v>D-III Akuntansi4-34</v>
      </c>
      <c r="P41" s="53" t="s">
        <v>103</v>
      </c>
      <c r="Q41" s="53" t="s">
        <v>329</v>
      </c>
      <c r="R41" s="53" t="s">
        <v>330</v>
      </c>
      <c r="T41" s="54" t="s">
        <v>328</v>
      </c>
      <c r="U41" s="54" t="str">
        <f t="shared" ref="U41:U46" si="7">V41&amp;W41&amp;ROW(U2)</f>
        <v>D-III Akuntansi Alih ProgramIV2</v>
      </c>
      <c r="V41" s="53" t="s">
        <v>145</v>
      </c>
      <c r="W41" s="53" t="s">
        <v>104</v>
      </c>
      <c r="X41" s="53" t="s">
        <v>998</v>
      </c>
      <c r="Y41" s="53" t="s">
        <v>999</v>
      </c>
    </row>
    <row r="42" spans="1:25" x14ac:dyDescent="0.25">
      <c r="A42" s="1"/>
      <c r="B42" s="1"/>
      <c r="D42" s="1"/>
      <c r="F42" s="53" t="s">
        <v>78</v>
      </c>
      <c r="G42" s="53" t="s">
        <v>78</v>
      </c>
      <c r="H42" s="53" t="s">
        <v>78</v>
      </c>
      <c r="I42" s="56" t="s">
        <v>78</v>
      </c>
      <c r="J42" s="53"/>
      <c r="K42" s="53" t="s">
        <v>78</v>
      </c>
      <c r="L42" s="53" t="s">
        <v>78</v>
      </c>
      <c r="M42" s="56" t="s">
        <v>78</v>
      </c>
      <c r="N42" s="54" t="s">
        <v>331</v>
      </c>
      <c r="O42" s="54" t="str">
        <f t="shared" si="1"/>
        <v>D-III Akuntansi4-35</v>
      </c>
      <c r="P42" s="53" t="s">
        <v>103</v>
      </c>
      <c r="Q42" s="53" t="s">
        <v>332</v>
      </c>
      <c r="R42" s="53" t="s">
        <v>333</v>
      </c>
      <c r="T42" s="54" t="s">
        <v>331</v>
      </c>
      <c r="U42" s="54" t="str">
        <f t="shared" si="7"/>
        <v>D-III Akuntansi Alih ProgramIV3</v>
      </c>
      <c r="V42" s="53" t="s">
        <v>145</v>
      </c>
      <c r="W42" s="53" t="s">
        <v>104</v>
      </c>
      <c r="X42" s="53" t="s">
        <v>1000</v>
      </c>
      <c r="Y42" s="53" t="s">
        <v>1001</v>
      </c>
    </row>
    <row r="43" spans="1:25" x14ac:dyDescent="0.25">
      <c r="A43" s="1"/>
      <c r="B43" s="1"/>
      <c r="D43" s="1"/>
      <c r="F43" s="53" t="s">
        <v>78</v>
      </c>
      <c r="G43" s="53" t="s">
        <v>78</v>
      </c>
      <c r="H43" s="53" t="s">
        <v>78</v>
      </c>
      <c r="I43" s="56" t="s">
        <v>78</v>
      </c>
      <c r="J43" s="53"/>
      <c r="K43" s="53" t="s">
        <v>78</v>
      </c>
      <c r="L43" s="53" t="s">
        <v>78</v>
      </c>
      <c r="M43" s="56" t="s">
        <v>78</v>
      </c>
      <c r="N43" s="54" t="s">
        <v>334</v>
      </c>
      <c r="O43" s="54" t="str">
        <f t="shared" si="1"/>
        <v>D-III Akuntansi4-36</v>
      </c>
      <c r="P43" s="53" t="s">
        <v>103</v>
      </c>
      <c r="Q43" s="53" t="s">
        <v>335</v>
      </c>
      <c r="R43" s="53" t="s">
        <v>336</v>
      </c>
      <c r="T43" s="54" t="s">
        <v>334</v>
      </c>
      <c r="U43" s="54" t="str">
        <f t="shared" si="7"/>
        <v>D-III Akuntansi Alih ProgramIV4</v>
      </c>
      <c r="V43" s="53" t="s">
        <v>145</v>
      </c>
      <c r="W43" s="53" t="s">
        <v>104</v>
      </c>
      <c r="X43" s="53" t="s">
        <v>43</v>
      </c>
      <c r="Y43" s="53" t="s">
        <v>986</v>
      </c>
    </row>
    <row r="44" spans="1:25" x14ac:dyDescent="0.25">
      <c r="A44" s="1"/>
      <c r="B44" s="1"/>
      <c r="D44" s="1"/>
      <c r="F44" s="53" t="s">
        <v>78</v>
      </c>
      <c r="G44" s="53" t="s">
        <v>78</v>
      </c>
      <c r="H44" s="53" t="s">
        <v>78</v>
      </c>
      <c r="I44" s="56" t="s">
        <v>78</v>
      </c>
      <c r="J44" s="53"/>
      <c r="K44" s="53" t="s">
        <v>78</v>
      </c>
      <c r="L44" s="53" t="s">
        <v>78</v>
      </c>
      <c r="M44" s="56" t="s">
        <v>78</v>
      </c>
      <c r="N44" s="54" t="s">
        <v>337</v>
      </c>
      <c r="O44" s="54" t="str">
        <f t="shared" si="1"/>
        <v>D-III Akuntansi4-37</v>
      </c>
      <c r="P44" s="53" t="s">
        <v>103</v>
      </c>
      <c r="Q44" s="53" t="s">
        <v>338</v>
      </c>
      <c r="R44" s="53" t="s">
        <v>339</v>
      </c>
      <c r="T44" s="54" t="s">
        <v>337</v>
      </c>
      <c r="U44" s="54" t="str">
        <f t="shared" si="7"/>
        <v>D-III Akuntansi Alih ProgramIV5</v>
      </c>
      <c r="V44" s="53" t="s">
        <v>145</v>
      </c>
      <c r="W44" s="53" t="s">
        <v>104</v>
      </c>
      <c r="X44" s="53" t="s">
        <v>976</v>
      </c>
      <c r="Y44" s="53" t="s">
        <v>977</v>
      </c>
    </row>
    <row r="45" spans="1:25" x14ac:dyDescent="0.25">
      <c r="A45" s="1"/>
      <c r="B45" s="1"/>
      <c r="D45" s="1"/>
      <c r="F45" s="53" t="s">
        <v>78</v>
      </c>
      <c r="G45" s="53" t="s">
        <v>78</v>
      </c>
      <c r="H45" s="53" t="s">
        <v>78</v>
      </c>
      <c r="I45" s="56" t="s">
        <v>78</v>
      </c>
      <c r="J45" s="53"/>
      <c r="K45" s="53" t="s">
        <v>78</v>
      </c>
      <c r="L45" s="53" t="s">
        <v>78</v>
      </c>
      <c r="M45" s="56" t="s">
        <v>78</v>
      </c>
      <c r="N45" s="54" t="s">
        <v>340</v>
      </c>
      <c r="O45" s="54" t="str">
        <f t="shared" si="1"/>
        <v>D-III Akuntansi4-38</v>
      </c>
      <c r="P45" s="53" t="s">
        <v>103</v>
      </c>
      <c r="Q45" s="53" t="s">
        <v>341</v>
      </c>
      <c r="R45" s="53" t="s">
        <v>342</v>
      </c>
      <c r="T45" s="54" t="s">
        <v>340</v>
      </c>
      <c r="U45" s="54" t="str">
        <f t="shared" si="7"/>
        <v>D-III Akuntansi Alih ProgramIV6</v>
      </c>
      <c r="V45" s="53" t="s">
        <v>145</v>
      </c>
      <c r="W45" s="53" t="s">
        <v>104</v>
      </c>
      <c r="X45" s="53" t="s">
        <v>987</v>
      </c>
      <c r="Y45" s="53" t="s">
        <v>987</v>
      </c>
    </row>
    <row r="46" spans="1:25" x14ac:dyDescent="0.25">
      <c r="A46" s="1"/>
      <c r="B46" s="1"/>
      <c r="D46" s="1"/>
      <c r="F46" s="53" t="s">
        <v>78</v>
      </c>
      <c r="G46" s="53" t="s">
        <v>78</v>
      </c>
      <c r="H46" s="53" t="s">
        <v>78</v>
      </c>
      <c r="I46" s="56" t="s">
        <v>78</v>
      </c>
      <c r="J46" s="53"/>
      <c r="K46" s="53" t="s">
        <v>78</v>
      </c>
      <c r="L46" s="53" t="s">
        <v>78</v>
      </c>
      <c r="M46" s="56" t="s">
        <v>78</v>
      </c>
      <c r="N46" s="54" t="s">
        <v>343</v>
      </c>
      <c r="O46" s="54" t="str">
        <f t="shared" si="1"/>
        <v>D-III Akuntansi4-39</v>
      </c>
      <c r="P46" s="53" t="s">
        <v>103</v>
      </c>
      <c r="Q46" s="53" t="s">
        <v>344</v>
      </c>
      <c r="R46" s="53" t="s">
        <v>345</v>
      </c>
      <c r="T46" s="54" t="s">
        <v>343</v>
      </c>
      <c r="U46" s="54" t="str">
        <f t="shared" si="7"/>
        <v>D-III Akuntansi Alih ProgramIV7</v>
      </c>
      <c r="V46" s="53" t="s">
        <v>145</v>
      </c>
      <c r="W46" s="53" t="s">
        <v>104</v>
      </c>
      <c r="X46" s="53" t="s">
        <v>1002</v>
      </c>
      <c r="Y46" s="53" t="s">
        <v>1003</v>
      </c>
    </row>
    <row r="47" spans="1:25" x14ac:dyDescent="0.25">
      <c r="A47" s="1"/>
      <c r="B47" s="1"/>
      <c r="D47" s="1"/>
      <c r="F47" s="53" t="s">
        <v>78</v>
      </c>
      <c r="G47" s="53" t="s">
        <v>78</v>
      </c>
      <c r="H47" s="53" t="s">
        <v>78</v>
      </c>
      <c r="I47" s="56" t="s">
        <v>78</v>
      </c>
      <c r="J47" s="53"/>
      <c r="K47" s="53" t="s">
        <v>78</v>
      </c>
      <c r="L47" s="53" t="s">
        <v>78</v>
      </c>
      <c r="M47" s="56" t="s">
        <v>78</v>
      </c>
      <c r="N47" s="54" t="s">
        <v>346</v>
      </c>
      <c r="O47" s="54" t="str">
        <f t="shared" si="1"/>
        <v>D-III Akuntansi4-40</v>
      </c>
      <c r="P47" s="53" t="s">
        <v>103</v>
      </c>
      <c r="Q47" s="53" t="s">
        <v>347</v>
      </c>
      <c r="R47" s="53" t="s">
        <v>348</v>
      </c>
      <c r="T47" s="54" t="s">
        <v>346</v>
      </c>
      <c r="U47" s="54" t="str">
        <f>V47&amp;W47&amp;ROW(U1)</f>
        <v>D-III Akuntansi Alih ProgramVI1</v>
      </c>
      <c r="V47" s="53" t="s">
        <v>145</v>
      </c>
      <c r="W47" s="53" t="s">
        <v>110</v>
      </c>
      <c r="X47" s="53" t="s">
        <v>1004</v>
      </c>
      <c r="Y47" s="53" t="s">
        <v>1005</v>
      </c>
    </row>
    <row r="48" spans="1:25" x14ac:dyDescent="0.25">
      <c r="A48" s="1"/>
      <c r="B48" s="1"/>
      <c r="D48" s="1"/>
      <c r="F48" s="53" t="s">
        <v>78</v>
      </c>
      <c r="G48" s="53" t="s">
        <v>78</v>
      </c>
      <c r="H48" s="53" t="s">
        <v>78</v>
      </c>
      <c r="I48" s="56" t="s">
        <v>78</v>
      </c>
      <c r="J48" s="53"/>
      <c r="K48" s="53" t="s">
        <v>78</v>
      </c>
      <c r="L48" s="53" t="s">
        <v>78</v>
      </c>
      <c r="M48" s="56" t="s">
        <v>78</v>
      </c>
      <c r="N48" s="54" t="s">
        <v>349</v>
      </c>
      <c r="O48" s="54" t="str">
        <f t="shared" si="1"/>
        <v>D-III Akuntansi4-41</v>
      </c>
      <c r="P48" s="53" t="s">
        <v>103</v>
      </c>
      <c r="Q48" s="53" t="s">
        <v>350</v>
      </c>
      <c r="R48" s="53" t="s">
        <v>351</v>
      </c>
      <c r="T48" s="54" t="s">
        <v>349</v>
      </c>
      <c r="U48" s="54" t="str">
        <f t="shared" ref="U48:U52" si="8">V48&amp;W48&amp;ROW(U2)</f>
        <v>D-III Akuntansi Alih ProgramVI2</v>
      </c>
      <c r="V48" s="53" t="s">
        <v>145</v>
      </c>
      <c r="W48" s="53" t="s">
        <v>110</v>
      </c>
      <c r="X48" s="53" t="s">
        <v>982</v>
      </c>
      <c r="Y48" s="53" t="s">
        <v>983</v>
      </c>
    </row>
    <row r="49" spans="1:25" x14ac:dyDescent="0.25">
      <c r="A49" s="1"/>
      <c r="B49" s="1"/>
      <c r="D49" s="1"/>
      <c r="F49" s="53" t="s">
        <v>78</v>
      </c>
      <c r="G49" s="53" t="s">
        <v>78</v>
      </c>
      <c r="H49" s="53" t="s">
        <v>78</v>
      </c>
      <c r="I49" s="56" t="s">
        <v>78</v>
      </c>
      <c r="J49" s="53"/>
      <c r="K49" s="53" t="s">
        <v>78</v>
      </c>
      <c r="L49" s="53" t="s">
        <v>78</v>
      </c>
      <c r="M49" s="56" t="s">
        <v>78</v>
      </c>
      <c r="N49" s="54" t="s">
        <v>352</v>
      </c>
      <c r="O49" s="54" t="str">
        <f t="shared" si="1"/>
        <v>D-III Akuntansi4-42</v>
      </c>
      <c r="P49" s="53" t="s">
        <v>103</v>
      </c>
      <c r="Q49" s="53" t="s">
        <v>353</v>
      </c>
      <c r="R49" s="53" t="s">
        <v>354</v>
      </c>
      <c r="T49" s="54" t="s">
        <v>352</v>
      </c>
      <c r="U49" s="54" t="str">
        <f t="shared" si="8"/>
        <v>D-III Akuntansi Alih ProgramVI3</v>
      </c>
      <c r="V49" s="53" t="s">
        <v>145</v>
      </c>
      <c r="W49" s="53" t="s">
        <v>110</v>
      </c>
      <c r="X49" s="53" t="s">
        <v>1006</v>
      </c>
      <c r="Y49" s="53" t="s">
        <v>1007</v>
      </c>
    </row>
    <row r="50" spans="1:25" x14ac:dyDescent="0.25">
      <c r="A50" s="1"/>
      <c r="B50" s="1"/>
      <c r="D50" s="1"/>
      <c r="F50" s="53" t="s">
        <v>78</v>
      </c>
      <c r="G50" s="53" t="s">
        <v>78</v>
      </c>
      <c r="H50" s="53" t="s">
        <v>78</v>
      </c>
      <c r="I50" s="56" t="s">
        <v>78</v>
      </c>
      <c r="J50" s="53"/>
      <c r="K50" s="53" t="s">
        <v>78</v>
      </c>
      <c r="L50" s="53" t="s">
        <v>78</v>
      </c>
      <c r="M50" s="56" t="s">
        <v>78</v>
      </c>
      <c r="N50" s="54" t="s">
        <v>355</v>
      </c>
      <c r="O50" s="54" t="str">
        <f t="shared" si="1"/>
        <v>D-III Akuntansi4-43</v>
      </c>
      <c r="P50" s="53" t="s">
        <v>103</v>
      </c>
      <c r="Q50" s="53" t="s">
        <v>356</v>
      </c>
      <c r="R50" s="53" t="s">
        <v>357</v>
      </c>
      <c r="T50" s="54" t="s">
        <v>355</v>
      </c>
      <c r="U50" s="54" t="str">
        <f t="shared" si="8"/>
        <v>D-III Akuntansi Alih ProgramVI4</v>
      </c>
      <c r="V50" s="53" t="s">
        <v>145</v>
      </c>
      <c r="W50" s="53" t="s">
        <v>110</v>
      </c>
      <c r="X50" s="53" t="s">
        <v>20</v>
      </c>
      <c r="Y50" s="53" t="s">
        <v>988</v>
      </c>
    </row>
    <row r="51" spans="1:25" x14ac:dyDescent="0.25">
      <c r="A51" s="1"/>
      <c r="B51" s="1"/>
      <c r="D51" s="1"/>
      <c r="F51" s="53" t="s">
        <v>78</v>
      </c>
      <c r="G51" s="53" t="s">
        <v>78</v>
      </c>
      <c r="H51" s="53" t="s">
        <v>78</v>
      </c>
      <c r="I51" s="56" t="s">
        <v>78</v>
      </c>
      <c r="J51" s="53"/>
      <c r="K51" s="53" t="s">
        <v>78</v>
      </c>
      <c r="L51" s="53" t="s">
        <v>78</v>
      </c>
      <c r="M51" s="56" t="s">
        <v>78</v>
      </c>
      <c r="N51" s="54" t="s">
        <v>358</v>
      </c>
      <c r="O51" s="54" t="str">
        <f t="shared" si="1"/>
        <v>D-III Akuntansi4-44</v>
      </c>
      <c r="P51" s="53" t="s">
        <v>103</v>
      </c>
      <c r="Q51" s="53" t="s">
        <v>359</v>
      </c>
      <c r="R51" s="53" t="s">
        <v>360</v>
      </c>
      <c r="T51" s="54" t="s">
        <v>358</v>
      </c>
      <c r="U51" s="54" t="str">
        <f t="shared" si="8"/>
        <v>D-III Akuntansi Alih ProgramVI5</v>
      </c>
      <c r="V51" s="53" t="s">
        <v>145</v>
      </c>
      <c r="W51" s="53" t="s">
        <v>110</v>
      </c>
      <c r="X51" s="53" t="s">
        <v>1008</v>
      </c>
      <c r="Y51" s="53" t="s">
        <v>1009</v>
      </c>
    </row>
    <row r="52" spans="1:25" x14ac:dyDescent="0.25">
      <c r="A52" s="1"/>
      <c r="B52" s="1"/>
      <c r="D52" s="1"/>
      <c r="F52" s="53" t="s">
        <v>78</v>
      </c>
      <c r="G52" s="53" t="s">
        <v>78</v>
      </c>
      <c r="H52" s="53" t="s">
        <v>78</v>
      </c>
      <c r="I52" s="56" t="s">
        <v>78</v>
      </c>
      <c r="J52" s="53"/>
      <c r="K52" s="53" t="s">
        <v>78</v>
      </c>
      <c r="L52" s="53" t="s">
        <v>78</v>
      </c>
      <c r="M52" s="56" t="s">
        <v>78</v>
      </c>
      <c r="N52" s="54" t="s">
        <v>361</v>
      </c>
      <c r="O52" s="54" t="str">
        <f t="shared" si="1"/>
        <v>D-III Akuntansi4-45</v>
      </c>
      <c r="P52" s="53" t="s">
        <v>103</v>
      </c>
      <c r="Q52" s="53" t="s">
        <v>362</v>
      </c>
      <c r="R52" s="53" t="s">
        <v>363</v>
      </c>
      <c r="T52" s="54" t="s">
        <v>361</v>
      </c>
      <c r="U52" s="54" t="str">
        <f t="shared" si="8"/>
        <v>D-III Akuntansi Alih ProgramVI6</v>
      </c>
      <c r="V52" s="53" t="s">
        <v>145</v>
      </c>
      <c r="W52" s="53" t="s">
        <v>110</v>
      </c>
      <c r="X52" s="53" t="s">
        <v>994</v>
      </c>
      <c r="Y52" s="53" t="s">
        <v>995</v>
      </c>
    </row>
    <row r="53" spans="1:25" x14ac:dyDescent="0.25">
      <c r="A53" s="1"/>
      <c r="B53" s="1"/>
      <c r="D53" s="1"/>
      <c r="F53" s="53" t="s">
        <v>78</v>
      </c>
      <c r="G53" s="53" t="s">
        <v>78</v>
      </c>
      <c r="H53" s="53" t="s">
        <v>78</v>
      </c>
      <c r="I53" s="56" t="s">
        <v>78</v>
      </c>
      <c r="J53" s="53"/>
      <c r="K53" s="53" t="s">
        <v>78</v>
      </c>
      <c r="L53" s="53" t="s">
        <v>78</v>
      </c>
      <c r="M53" s="56" t="s">
        <v>78</v>
      </c>
      <c r="N53" s="54" t="s">
        <v>364</v>
      </c>
      <c r="O53" s="54" t="str">
        <f t="shared" si="1"/>
        <v>D-III Akuntansi4-46</v>
      </c>
      <c r="P53" s="53" t="s">
        <v>103</v>
      </c>
      <c r="Q53" s="53" t="s">
        <v>365</v>
      </c>
      <c r="R53" s="53" t="s">
        <v>366</v>
      </c>
      <c r="T53" s="54" t="s">
        <v>364</v>
      </c>
      <c r="U53" s="54" t="str">
        <f>V53&amp;W53&amp;ROW(U1)</f>
        <v>D-III Kebendaharaan NegaraIV1</v>
      </c>
      <c r="V53" s="53" t="s">
        <v>133</v>
      </c>
      <c r="W53" s="53" t="s">
        <v>104</v>
      </c>
      <c r="X53" s="53" t="s">
        <v>1010</v>
      </c>
      <c r="Y53" s="53" t="s">
        <v>1011</v>
      </c>
    </row>
    <row r="54" spans="1:25" x14ac:dyDescent="0.25">
      <c r="A54" s="1"/>
      <c r="B54" s="1"/>
      <c r="D54" s="1"/>
      <c r="F54" s="53" t="s">
        <v>78</v>
      </c>
      <c r="G54" s="53" t="s">
        <v>78</v>
      </c>
      <c r="H54" s="53" t="s">
        <v>78</v>
      </c>
      <c r="I54" s="56" t="s">
        <v>78</v>
      </c>
      <c r="J54" s="53"/>
      <c r="K54" s="53" t="s">
        <v>78</v>
      </c>
      <c r="L54" s="53" t="s">
        <v>78</v>
      </c>
      <c r="M54" s="56" t="s">
        <v>78</v>
      </c>
      <c r="N54" s="54" t="s">
        <v>367</v>
      </c>
      <c r="O54" s="54" t="str">
        <f t="shared" si="1"/>
        <v>D-III Akuntansi6-01</v>
      </c>
      <c r="P54" s="53" t="s">
        <v>103</v>
      </c>
      <c r="Q54" s="53" t="s">
        <v>368</v>
      </c>
      <c r="R54" s="53" t="s">
        <v>369</v>
      </c>
      <c r="T54" s="54" t="s">
        <v>367</v>
      </c>
      <c r="U54" s="54" t="str">
        <f t="shared" ref="U54:U61" si="9">V54&amp;W54&amp;ROW(U2)</f>
        <v>D-III Kebendaharaan NegaraIV2</v>
      </c>
      <c r="V54" s="53" t="s">
        <v>133</v>
      </c>
      <c r="W54" s="53" t="s">
        <v>104</v>
      </c>
      <c r="X54" s="53" t="s">
        <v>1012</v>
      </c>
      <c r="Y54" s="53" t="s">
        <v>1013</v>
      </c>
    </row>
    <row r="55" spans="1:25" x14ac:dyDescent="0.25">
      <c r="A55" s="1"/>
      <c r="B55" s="1"/>
      <c r="D55" s="1"/>
      <c r="F55" s="53" t="s">
        <v>78</v>
      </c>
      <c r="G55" s="53" t="s">
        <v>78</v>
      </c>
      <c r="H55" s="53" t="s">
        <v>78</v>
      </c>
      <c r="I55" s="56" t="s">
        <v>78</v>
      </c>
      <c r="J55" s="53"/>
      <c r="K55" s="53" t="s">
        <v>78</v>
      </c>
      <c r="L55" s="53" t="s">
        <v>78</v>
      </c>
      <c r="M55" s="56" t="s">
        <v>78</v>
      </c>
      <c r="N55" s="54" t="s">
        <v>370</v>
      </c>
      <c r="O55" s="54" t="str">
        <f t="shared" si="1"/>
        <v>D-III Akuntansi6-02</v>
      </c>
      <c r="P55" s="53" t="s">
        <v>103</v>
      </c>
      <c r="Q55" s="53" t="s">
        <v>371</v>
      </c>
      <c r="R55" s="53" t="s">
        <v>372</v>
      </c>
      <c r="T55" s="54" t="s">
        <v>370</v>
      </c>
      <c r="U55" s="54" t="str">
        <f t="shared" si="9"/>
        <v>D-III Kebendaharaan NegaraIV3</v>
      </c>
      <c r="V55" s="53" t="s">
        <v>133</v>
      </c>
      <c r="W55" s="53" t="s">
        <v>104</v>
      </c>
      <c r="X55" s="53" t="s">
        <v>1014</v>
      </c>
      <c r="Y55" s="53" t="s">
        <v>1015</v>
      </c>
    </row>
    <row r="56" spans="1:25" x14ac:dyDescent="0.25">
      <c r="A56" s="1"/>
      <c r="B56" s="1"/>
      <c r="D56" s="1"/>
      <c r="F56" s="53" t="s">
        <v>78</v>
      </c>
      <c r="G56" s="53" t="s">
        <v>78</v>
      </c>
      <c r="H56" s="53" t="s">
        <v>78</v>
      </c>
      <c r="I56" s="56" t="s">
        <v>78</v>
      </c>
      <c r="J56" s="53"/>
      <c r="K56" s="53" t="s">
        <v>78</v>
      </c>
      <c r="L56" s="53" t="s">
        <v>78</v>
      </c>
      <c r="M56" s="56" t="s">
        <v>78</v>
      </c>
      <c r="N56" s="54" t="s">
        <v>373</v>
      </c>
      <c r="O56" s="54" t="str">
        <f t="shared" si="1"/>
        <v>D-III Akuntansi6-03</v>
      </c>
      <c r="P56" s="53" t="s">
        <v>103</v>
      </c>
      <c r="Q56" s="53" t="s">
        <v>374</v>
      </c>
      <c r="R56" s="53" t="s">
        <v>375</v>
      </c>
      <c r="T56" s="54" t="s">
        <v>373</v>
      </c>
      <c r="U56" s="54" t="str">
        <f t="shared" si="9"/>
        <v>D-III Kebendaharaan NegaraIV4</v>
      </c>
      <c r="V56" s="53" t="s">
        <v>133</v>
      </c>
      <c r="W56" s="53" t="s">
        <v>104</v>
      </c>
      <c r="X56" s="53" t="s">
        <v>1016</v>
      </c>
      <c r="Y56" s="53" t="s">
        <v>1017</v>
      </c>
    </row>
    <row r="57" spans="1:25" x14ac:dyDescent="0.25">
      <c r="A57" s="1"/>
      <c r="B57" s="1"/>
      <c r="D57" s="1"/>
      <c r="F57" s="53" t="s">
        <v>78</v>
      </c>
      <c r="G57" s="53" t="s">
        <v>78</v>
      </c>
      <c r="H57" s="53" t="s">
        <v>78</v>
      </c>
      <c r="I57" s="56" t="s">
        <v>78</v>
      </c>
      <c r="J57" s="53"/>
      <c r="K57" s="53" t="s">
        <v>78</v>
      </c>
      <c r="L57" s="53" t="s">
        <v>78</v>
      </c>
      <c r="M57" s="56" t="s">
        <v>78</v>
      </c>
      <c r="N57" s="54" t="s">
        <v>376</v>
      </c>
      <c r="O57" s="54" t="str">
        <f t="shared" si="1"/>
        <v>D-III Akuntansi6-04</v>
      </c>
      <c r="P57" s="53" t="s">
        <v>103</v>
      </c>
      <c r="Q57" s="53" t="s">
        <v>377</v>
      </c>
      <c r="R57" s="53" t="s">
        <v>378</v>
      </c>
      <c r="T57" s="54" t="s">
        <v>376</v>
      </c>
      <c r="U57" s="54" t="str">
        <f t="shared" si="9"/>
        <v>D-III Kebendaharaan NegaraIV5</v>
      </c>
      <c r="V57" s="53" t="s">
        <v>133</v>
      </c>
      <c r="W57" s="53" t="s">
        <v>104</v>
      </c>
      <c r="X57" s="53" t="s">
        <v>1018</v>
      </c>
      <c r="Y57" s="53" t="s">
        <v>1019</v>
      </c>
    </row>
    <row r="58" spans="1:25" x14ac:dyDescent="0.25">
      <c r="A58" s="1"/>
      <c r="B58" s="1"/>
      <c r="D58" s="1"/>
      <c r="F58" s="53" t="s">
        <v>78</v>
      </c>
      <c r="G58" s="53" t="s">
        <v>78</v>
      </c>
      <c r="H58" s="53" t="s">
        <v>78</v>
      </c>
      <c r="I58" s="56" t="s">
        <v>78</v>
      </c>
      <c r="J58" s="53"/>
      <c r="K58" s="53" t="s">
        <v>78</v>
      </c>
      <c r="L58" s="53" t="s">
        <v>78</v>
      </c>
      <c r="M58" s="56" t="s">
        <v>78</v>
      </c>
      <c r="N58" s="54" t="s">
        <v>379</v>
      </c>
      <c r="O58" s="54" t="str">
        <f t="shared" si="1"/>
        <v>D-III Akuntansi6-05</v>
      </c>
      <c r="P58" s="53" t="s">
        <v>103</v>
      </c>
      <c r="Q58" s="53" t="s">
        <v>380</v>
      </c>
      <c r="R58" s="53" t="s">
        <v>381</v>
      </c>
      <c r="T58" s="54" t="s">
        <v>379</v>
      </c>
      <c r="U58" s="54" t="str">
        <f t="shared" si="9"/>
        <v>D-III Kebendaharaan NegaraIV6</v>
      </c>
      <c r="V58" s="53" t="s">
        <v>133</v>
      </c>
      <c r="W58" s="53" t="s">
        <v>104</v>
      </c>
      <c r="X58" s="53" t="s">
        <v>1020</v>
      </c>
      <c r="Y58" s="53" t="s">
        <v>1021</v>
      </c>
    </row>
    <row r="59" spans="1:25" x14ac:dyDescent="0.25">
      <c r="A59" s="1"/>
      <c r="B59" s="1"/>
      <c r="D59" s="1"/>
      <c r="F59" s="53" t="s">
        <v>78</v>
      </c>
      <c r="G59" s="53" t="s">
        <v>78</v>
      </c>
      <c r="H59" s="53" t="s">
        <v>78</v>
      </c>
      <c r="I59" s="56" t="s">
        <v>78</v>
      </c>
      <c r="J59" s="53"/>
      <c r="K59" s="53" t="s">
        <v>78</v>
      </c>
      <c r="L59" s="53" t="s">
        <v>78</v>
      </c>
      <c r="M59" s="56" t="s">
        <v>78</v>
      </c>
      <c r="N59" s="54" t="s">
        <v>382</v>
      </c>
      <c r="O59" s="54" t="str">
        <f t="shared" si="1"/>
        <v>D-III Akuntansi6-06</v>
      </c>
      <c r="P59" s="53" t="s">
        <v>103</v>
      </c>
      <c r="Q59" s="53" t="s">
        <v>383</v>
      </c>
      <c r="R59" s="53" t="s">
        <v>384</v>
      </c>
      <c r="T59" s="54" t="s">
        <v>382</v>
      </c>
      <c r="U59" s="54" t="str">
        <f t="shared" si="9"/>
        <v>D-III Kebendaharaan NegaraIV7</v>
      </c>
      <c r="V59" s="53" t="s">
        <v>133</v>
      </c>
      <c r="W59" s="53" t="s">
        <v>104</v>
      </c>
      <c r="X59" s="53" t="s">
        <v>1022</v>
      </c>
      <c r="Y59" s="53" t="s">
        <v>1023</v>
      </c>
    </row>
    <row r="60" spans="1:25" x14ac:dyDescent="0.25">
      <c r="A60" s="1"/>
      <c r="B60" s="1"/>
      <c r="D60" s="1"/>
      <c r="F60" s="53" t="s">
        <v>78</v>
      </c>
      <c r="G60" s="53" t="s">
        <v>78</v>
      </c>
      <c r="H60" s="53" t="s">
        <v>78</v>
      </c>
      <c r="I60" s="56" t="s">
        <v>78</v>
      </c>
      <c r="J60" s="53"/>
      <c r="K60" s="53" t="s">
        <v>78</v>
      </c>
      <c r="L60" s="53" t="s">
        <v>78</v>
      </c>
      <c r="M60" s="56" t="s">
        <v>78</v>
      </c>
      <c r="N60" s="54" t="s">
        <v>385</v>
      </c>
      <c r="O60" s="54" t="str">
        <f t="shared" si="1"/>
        <v>D-III Akuntansi6-07</v>
      </c>
      <c r="P60" s="53" t="s">
        <v>103</v>
      </c>
      <c r="Q60" s="53" t="s">
        <v>386</v>
      </c>
      <c r="R60" s="53" t="s">
        <v>387</v>
      </c>
      <c r="T60" s="54" t="s">
        <v>385</v>
      </c>
      <c r="U60" s="54" t="str">
        <f t="shared" si="9"/>
        <v>D-III Kebendaharaan NegaraIV8</v>
      </c>
      <c r="V60" s="53" t="s">
        <v>133</v>
      </c>
      <c r="W60" s="53" t="s">
        <v>104</v>
      </c>
      <c r="X60" s="53" t="s">
        <v>1024</v>
      </c>
      <c r="Y60" s="53" t="s">
        <v>1025</v>
      </c>
    </row>
    <row r="61" spans="1:25" x14ac:dyDescent="0.25">
      <c r="A61" s="1"/>
      <c r="B61" s="1"/>
      <c r="D61" s="1"/>
      <c r="F61" s="53" t="s">
        <v>78</v>
      </c>
      <c r="G61" s="53" t="s">
        <v>78</v>
      </c>
      <c r="H61" s="53" t="s">
        <v>78</v>
      </c>
      <c r="I61" s="56" t="s">
        <v>78</v>
      </c>
      <c r="J61" s="53"/>
      <c r="K61" s="53" t="s">
        <v>78</v>
      </c>
      <c r="L61" s="53" t="s">
        <v>78</v>
      </c>
      <c r="M61" s="56" t="s">
        <v>78</v>
      </c>
      <c r="N61" s="54" t="s">
        <v>388</v>
      </c>
      <c r="O61" s="54" t="str">
        <f t="shared" si="1"/>
        <v>D-III Akuntansi6-08</v>
      </c>
      <c r="P61" s="53" t="s">
        <v>103</v>
      </c>
      <c r="Q61" s="53" t="s">
        <v>389</v>
      </c>
      <c r="R61" s="53" t="s">
        <v>390</v>
      </c>
      <c r="T61" s="54" t="s">
        <v>388</v>
      </c>
      <c r="U61" s="54" t="str">
        <f t="shared" si="9"/>
        <v>D-III Kebendaharaan NegaraIV9</v>
      </c>
      <c r="V61" s="53" t="s">
        <v>133</v>
      </c>
      <c r="W61" s="53" t="s">
        <v>104</v>
      </c>
      <c r="X61" s="53" t="s">
        <v>1026</v>
      </c>
      <c r="Y61" s="53" t="s">
        <v>1027</v>
      </c>
    </row>
    <row r="62" spans="1:25" x14ac:dyDescent="0.25">
      <c r="A62" s="1"/>
      <c r="B62" s="1"/>
      <c r="D62" s="1"/>
      <c r="F62" s="53" t="s">
        <v>78</v>
      </c>
      <c r="G62" s="53" t="s">
        <v>78</v>
      </c>
      <c r="H62" s="53" t="s">
        <v>78</v>
      </c>
      <c r="I62" s="56" t="s">
        <v>78</v>
      </c>
      <c r="J62" s="53"/>
      <c r="K62" s="53" t="s">
        <v>78</v>
      </c>
      <c r="L62" s="53" t="s">
        <v>78</v>
      </c>
      <c r="M62" s="56" t="s">
        <v>78</v>
      </c>
      <c r="N62" s="54" t="s">
        <v>391</v>
      </c>
      <c r="O62" s="54" t="str">
        <f t="shared" si="1"/>
        <v>D-III Akuntansi6-09</v>
      </c>
      <c r="P62" s="53" t="s">
        <v>103</v>
      </c>
      <c r="Q62" s="53" t="s">
        <v>392</v>
      </c>
      <c r="R62" s="53" t="s">
        <v>393</v>
      </c>
      <c r="T62" s="54" t="s">
        <v>391</v>
      </c>
      <c r="U62" s="54" t="str">
        <f>V62&amp;W62&amp;ROW(U1)</f>
        <v>D-III Kebendaharaan NegaraVI1</v>
      </c>
      <c r="V62" s="53" t="s">
        <v>133</v>
      </c>
      <c r="W62" s="53" t="s">
        <v>110</v>
      </c>
      <c r="X62" s="53" t="s">
        <v>1028</v>
      </c>
      <c r="Y62" s="53" t="s">
        <v>1029</v>
      </c>
    </row>
    <row r="63" spans="1:25" x14ac:dyDescent="0.25">
      <c r="A63" s="1"/>
      <c r="B63" s="1"/>
      <c r="D63" s="1"/>
      <c r="F63" s="53" t="s">
        <v>78</v>
      </c>
      <c r="G63" s="53" t="s">
        <v>78</v>
      </c>
      <c r="H63" s="53" t="s">
        <v>78</v>
      </c>
      <c r="I63" s="56" t="s">
        <v>78</v>
      </c>
      <c r="J63" s="53"/>
      <c r="K63" s="53" t="s">
        <v>78</v>
      </c>
      <c r="L63" s="53" t="s">
        <v>78</v>
      </c>
      <c r="M63" s="56" t="s">
        <v>78</v>
      </c>
      <c r="N63" s="54" t="s">
        <v>394</v>
      </c>
      <c r="O63" s="54" t="str">
        <f t="shared" si="1"/>
        <v>D-III Akuntansi6-10</v>
      </c>
      <c r="P63" s="53" t="s">
        <v>103</v>
      </c>
      <c r="Q63" s="53" t="s">
        <v>395</v>
      </c>
      <c r="R63" s="53" t="s">
        <v>396</v>
      </c>
      <c r="T63" s="54" t="s">
        <v>394</v>
      </c>
      <c r="U63" s="54" t="str">
        <f t="shared" ref="U63:U65" si="10">V63&amp;W63&amp;ROW(U2)</f>
        <v>D-III Kebendaharaan NegaraVI2</v>
      </c>
      <c r="V63" s="53" t="s">
        <v>133</v>
      </c>
      <c r="W63" s="53" t="s">
        <v>110</v>
      </c>
      <c r="X63" s="53" t="s">
        <v>943</v>
      </c>
      <c r="Y63" s="53" t="s">
        <v>944</v>
      </c>
    </row>
    <row r="64" spans="1:25" x14ac:dyDescent="0.25">
      <c r="A64" s="1"/>
      <c r="B64" s="1"/>
      <c r="D64" s="1"/>
      <c r="F64" s="53" t="s">
        <v>78</v>
      </c>
      <c r="G64" s="53" t="s">
        <v>78</v>
      </c>
      <c r="H64" s="53" t="s">
        <v>78</v>
      </c>
      <c r="I64" s="56" t="s">
        <v>78</v>
      </c>
      <c r="J64" s="53"/>
      <c r="K64" s="53" t="s">
        <v>78</v>
      </c>
      <c r="L64" s="53" t="s">
        <v>78</v>
      </c>
      <c r="M64" s="56" t="s">
        <v>78</v>
      </c>
      <c r="N64" s="54" t="s">
        <v>397</v>
      </c>
      <c r="O64" s="54" t="str">
        <f t="shared" si="1"/>
        <v>D-III Akuntansi6-11</v>
      </c>
      <c r="P64" s="53" t="s">
        <v>103</v>
      </c>
      <c r="Q64" s="53" t="s">
        <v>398</v>
      </c>
      <c r="R64" s="53" t="s">
        <v>399</v>
      </c>
      <c r="T64" s="54" t="s">
        <v>397</v>
      </c>
      <c r="U64" s="54" t="str">
        <f t="shared" si="10"/>
        <v>D-III Kebendaharaan NegaraVI3</v>
      </c>
      <c r="V64" s="53" t="s">
        <v>133</v>
      </c>
      <c r="W64" s="53" t="s">
        <v>110</v>
      </c>
      <c r="X64" s="53" t="s">
        <v>1030</v>
      </c>
      <c r="Y64" s="53" t="s">
        <v>1031</v>
      </c>
    </row>
    <row r="65" spans="1:25" x14ac:dyDescent="0.25">
      <c r="A65" s="1"/>
      <c r="B65" s="1"/>
      <c r="D65" s="1"/>
      <c r="F65" s="53" t="s">
        <v>78</v>
      </c>
      <c r="G65" s="53" t="s">
        <v>78</v>
      </c>
      <c r="H65" s="53" t="s">
        <v>78</v>
      </c>
      <c r="I65" s="56" t="s">
        <v>78</v>
      </c>
      <c r="J65" s="53"/>
      <c r="K65" s="53" t="s">
        <v>78</v>
      </c>
      <c r="L65" s="53" t="s">
        <v>78</v>
      </c>
      <c r="M65" s="56" t="s">
        <v>78</v>
      </c>
      <c r="N65" s="54" t="s">
        <v>400</v>
      </c>
      <c r="O65" s="54" t="str">
        <f t="shared" si="1"/>
        <v>D-III Akuntansi6-12</v>
      </c>
      <c r="P65" s="53" t="s">
        <v>103</v>
      </c>
      <c r="Q65" s="53" t="s">
        <v>401</v>
      </c>
      <c r="R65" s="53" t="s">
        <v>402</v>
      </c>
      <c r="T65" s="54" t="s">
        <v>400</v>
      </c>
      <c r="U65" s="54" t="str">
        <f t="shared" si="10"/>
        <v>D-III Kebendaharaan NegaraVI4</v>
      </c>
      <c r="V65" s="53" t="s">
        <v>133</v>
      </c>
      <c r="W65" s="53" t="s">
        <v>110</v>
      </c>
      <c r="X65" s="53" t="s">
        <v>945</v>
      </c>
      <c r="Y65" s="53" t="s">
        <v>945</v>
      </c>
    </row>
    <row r="66" spans="1:25" x14ac:dyDescent="0.25">
      <c r="A66" s="1"/>
      <c r="B66" s="1"/>
      <c r="D66" s="1"/>
      <c r="F66" s="53" t="s">
        <v>78</v>
      </c>
      <c r="G66" s="53" t="s">
        <v>78</v>
      </c>
      <c r="H66" s="53" t="s">
        <v>78</v>
      </c>
      <c r="I66" s="56" t="s">
        <v>78</v>
      </c>
      <c r="J66" s="53"/>
      <c r="K66" s="53" t="s">
        <v>78</v>
      </c>
      <c r="L66" s="53" t="s">
        <v>78</v>
      </c>
      <c r="M66" s="56" t="s">
        <v>78</v>
      </c>
      <c r="N66" s="54" t="s">
        <v>403</v>
      </c>
      <c r="O66" s="54" t="str">
        <f t="shared" si="1"/>
        <v>D-III Akuntansi6-13</v>
      </c>
      <c r="P66" s="53" t="s">
        <v>103</v>
      </c>
      <c r="Q66" s="53" t="s">
        <v>404</v>
      </c>
      <c r="R66" s="53" t="s">
        <v>405</v>
      </c>
      <c r="T66" s="54" t="s">
        <v>403</v>
      </c>
      <c r="U66" s="54" t="str">
        <f>V66&amp;W66&amp;ROW(U1)</f>
        <v>D-III Kebendaharaan Negara Alih ProgramIV1</v>
      </c>
      <c r="V66" s="53" t="s">
        <v>169</v>
      </c>
      <c r="W66" s="53" t="s">
        <v>104</v>
      </c>
      <c r="X66" s="53" t="s">
        <v>1032</v>
      </c>
      <c r="Y66" s="53" t="s">
        <v>1033</v>
      </c>
    </row>
    <row r="67" spans="1:25" x14ac:dyDescent="0.25">
      <c r="A67" s="1"/>
      <c r="B67" s="1"/>
      <c r="D67" s="1"/>
      <c r="F67" s="53" t="s">
        <v>78</v>
      </c>
      <c r="G67" s="53" t="s">
        <v>78</v>
      </c>
      <c r="H67" s="53" t="s">
        <v>78</v>
      </c>
      <c r="I67" s="56" t="s">
        <v>78</v>
      </c>
      <c r="J67" s="53"/>
      <c r="K67" s="53" t="s">
        <v>78</v>
      </c>
      <c r="L67" s="53" t="s">
        <v>78</v>
      </c>
      <c r="M67" s="56" t="s">
        <v>78</v>
      </c>
      <c r="N67" s="54" t="s">
        <v>406</v>
      </c>
      <c r="O67" s="54" t="str">
        <f t="shared" si="1"/>
        <v>D-III Akuntansi6-14</v>
      </c>
      <c r="P67" s="53" t="s">
        <v>103</v>
      </c>
      <c r="Q67" s="53" t="s">
        <v>407</v>
      </c>
      <c r="R67" s="53" t="s">
        <v>408</v>
      </c>
      <c r="T67" s="54" t="s">
        <v>406</v>
      </c>
      <c r="U67" s="54" t="str">
        <f t="shared" ref="U67:U72" si="11">V67&amp;W67&amp;ROW(U2)</f>
        <v>D-III Kebendaharaan Negara Alih ProgramIV2</v>
      </c>
      <c r="V67" s="53" t="s">
        <v>169</v>
      </c>
      <c r="W67" s="53" t="s">
        <v>104</v>
      </c>
      <c r="X67" s="53" t="s">
        <v>1000</v>
      </c>
      <c r="Y67" s="53" t="s">
        <v>1001</v>
      </c>
    </row>
    <row r="68" spans="1:25" x14ac:dyDescent="0.25">
      <c r="A68" s="1"/>
      <c r="B68" s="1"/>
      <c r="D68" s="1"/>
      <c r="F68" s="53" t="s">
        <v>78</v>
      </c>
      <c r="G68" s="53" t="s">
        <v>78</v>
      </c>
      <c r="H68" s="53" t="s">
        <v>78</v>
      </c>
      <c r="I68" s="56" t="s">
        <v>78</v>
      </c>
      <c r="J68" s="53"/>
      <c r="K68" s="53" t="s">
        <v>78</v>
      </c>
      <c r="L68" s="53" t="s">
        <v>78</v>
      </c>
      <c r="M68" s="56" t="s">
        <v>78</v>
      </c>
      <c r="N68" s="54" t="s">
        <v>409</v>
      </c>
      <c r="O68" s="54" t="str">
        <f t="shared" ref="O68:O131" si="12">P68&amp;Q68</f>
        <v>D-III Akuntansi6-15</v>
      </c>
      <c r="P68" s="53" t="s">
        <v>103</v>
      </c>
      <c r="Q68" s="53" t="s">
        <v>410</v>
      </c>
      <c r="R68" s="53" t="s">
        <v>411</v>
      </c>
      <c r="T68" s="54" t="s">
        <v>409</v>
      </c>
      <c r="U68" s="54" t="str">
        <f t="shared" si="11"/>
        <v>D-III Kebendaharaan Negara Alih ProgramIV3</v>
      </c>
      <c r="V68" s="53" t="s">
        <v>169</v>
      </c>
      <c r="W68" s="53" t="s">
        <v>104</v>
      </c>
      <c r="X68" s="53" t="s">
        <v>43</v>
      </c>
      <c r="Y68" s="53" t="s">
        <v>986</v>
      </c>
    </row>
    <row r="69" spans="1:25" x14ac:dyDescent="0.25">
      <c r="A69" s="1"/>
      <c r="B69" s="1"/>
      <c r="D69" s="1"/>
      <c r="F69" s="53" t="s">
        <v>78</v>
      </c>
      <c r="G69" s="53" t="s">
        <v>78</v>
      </c>
      <c r="H69" s="53" t="s">
        <v>78</v>
      </c>
      <c r="I69" s="56" t="s">
        <v>78</v>
      </c>
      <c r="J69" s="53"/>
      <c r="K69" s="53" t="s">
        <v>78</v>
      </c>
      <c r="L69" s="53" t="s">
        <v>78</v>
      </c>
      <c r="M69" s="56" t="s">
        <v>78</v>
      </c>
      <c r="N69" s="54" t="s">
        <v>412</v>
      </c>
      <c r="O69" s="54" t="str">
        <f t="shared" si="12"/>
        <v>D-III Akuntansi6-16</v>
      </c>
      <c r="P69" s="53" t="s">
        <v>103</v>
      </c>
      <c r="Q69" s="53" t="s">
        <v>413</v>
      </c>
      <c r="R69" s="53" t="s">
        <v>414</v>
      </c>
      <c r="T69" s="54" t="s">
        <v>412</v>
      </c>
      <c r="U69" s="54" t="str">
        <f t="shared" si="11"/>
        <v>D-III Kebendaharaan Negara Alih ProgramIV4</v>
      </c>
      <c r="V69" s="53" t="s">
        <v>169</v>
      </c>
      <c r="W69" s="53" t="s">
        <v>104</v>
      </c>
      <c r="X69" s="53" t="s">
        <v>1014</v>
      </c>
      <c r="Y69" s="53" t="s">
        <v>1015</v>
      </c>
    </row>
    <row r="70" spans="1:25" x14ac:dyDescent="0.25">
      <c r="A70" s="1"/>
      <c r="B70" s="1"/>
      <c r="D70" s="1"/>
      <c r="F70" s="53" t="s">
        <v>78</v>
      </c>
      <c r="G70" s="53" t="s">
        <v>78</v>
      </c>
      <c r="H70" s="53" t="s">
        <v>78</v>
      </c>
      <c r="I70" s="56" t="s">
        <v>78</v>
      </c>
      <c r="J70" s="53"/>
      <c r="K70" s="53" t="s">
        <v>78</v>
      </c>
      <c r="L70" s="53" t="s">
        <v>78</v>
      </c>
      <c r="M70" s="56" t="s">
        <v>78</v>
      </c>
      <c r="N70" s="54" t="s">
        <v>415</v>
      </c>
      <c r="O70" s="54" t="str">
        <f t="shared" si="12"/>
        <v>D-III Akuntansi6-17</v>
      </c>
      <c r="P70" s="53" t="s">
        <v>103</v>
      </c>
      <c r="Q70" s="53" t="s">
        <v>416</v>
      </c>
      <c r="R70" s="53" t="s">
        <v>417</v>
      </c>
      <c r="T70" s="54" t="s">
        <v>415</v>
      </c>
      <c r="U70" s="54" t="str">
        <f t="shared" si="11"/>
        <v>D-III Kebendaharaan Negara Alih ProgramIV5</v>
      </c>
      <c r="V70" s="53" t="s">
        <v>169</v>
      </c>
      <c r="W70" s="53" t="s">
        <v>104</v>
      </c>
      <c r="X70" s="53" t="s">
        <v>1016</v>
      </c>
      <c r="Y70" s="53" t="s">
        <v>1017</v>
      </c>
    </row>
    <row r="71" spans="1:25" x14ac:dyDescent="0.25">
      <c r="A71" s="1"/>
      <c r="B71" s="1"/>
      <c r="D71" s="1"/>
      <c r="F71" s="53" t="s">
        <v>78</v>
      </c>
      <c r="G71" s="53" t="s">
        <v>78</v>
      </c>
      <c r="H71" s="53" t="s">
        <v>78</v>
      </c>
      <c r="I71" s="56" t="s">
        <v>78</v>
      </c>
      <c r="J71" s="53"/>
      <c r="K71" s="53" t="s">
        <v>78</v>
      </c>
      <c r="L71" s="53" t="s">
        <v>78</v>
      </c>
      <c r="M71" s="56" t="s">
        <v>78</v>
      </c>
      <c r="N71" s="54" t="s">
        <v>418</v>
      </c>
      <c r="O71" s="54" t="str">
        <f t="shared" si="12"/>
        <v>D-III Akuntansi6-18</v>
      </c>
      <c r="P71" s="53" t="s">
        <v>103</v>
      </c>
      <c r="Q71" s="53" t="s">
        <v>419</v>
      </c>
      <c r="R71" s="53" t="s">
        <v>420</v>
      </c>
      <c r="T71" s="54" t="s">
        <v>418</v>
      </c>
      <c r="U71" s="54" t="str">
        <f t="shared" si="11"/>
        <v>D-III Kebendaharaan Negara Alih ProgramIV6</v>
      </c>
      <c r="V71" s="53" t="s">
        <v>169</v>
      </c>
      <c r="W71" s="53" t="s">
        <v>104</v>
      </c>
      <c r="X71" s="53" t="s">
        <v>1034</v>
      </c>
      <c r="Y71" s="53" t="s">
        <v>1035</v>
      </c>
    </row>
    <row r="72" spans="1:25" x14ac:dyDescent="0.25">
      <c r="A72" s="1"/>
      <c r="B72" s="1"/>
      <c r="D72" s="1"/>
      <c r="F72" s="53" t="s">
        <v>78</v>
      </c>
      <c r="G72" s="53" t="s">
        <v>78</v>
      </c>
      <c r="H72" s="53" t="s">
        <v>78</v>
      </c>
      <c r="I72" s="56" t="s">
        <v>78</v>
      </c>
      <c r="J72" s="53"/>
      <c r="K72" s="53" t="s">
        <v>78</v>
      </c>
      <c r="L72" s="53" t="s">
        <v>78</v>
      </c>
      <c r="M72" s="56" t="s">
        <v>78</v>
      </c>
      <c r="N72" s="54" t="s">
        <v>421</v>
      </c>
      <c r="O72" s="54" t="str">
        <f t="shared" si="12"/>
        <v>D-III Akuntansi6-19</v>
      </c>
      <c r="P72" s="53" t="s">
        <v>103</v>
      </c>
      <c r="Q72" s="53" t="s">
        <v>422</v>
      </c>
      <c r="R72" s="53" t="s">
        <v>423</v>
      </c>
      <c r="T72" s="54" t="s">
        <v>421</v>
      </c>
      <c r="U72" s="54" t="str">
        <f t="shared" si="11"/>
        <v>D-III Kebendaharaan Negara Alih ProgramIV7</v>
      </c>
      <c r="V72" s="53" t="s">
        <v>169</v>
      </c>
      <c r="W72" s="53" t="s">
        <v>104</v>
      </c>
      <c r="X72" s="53" t="s">
        <v>1022</v>
      </c>
      <c r="Y72" s="53" t="s">
        <v>1023</v>
      </c>
    </row>
    <row r="73" spans="1:25" x14ac:dyDescent="0.25">
      <c r="A73" s="1"/>
      <c r="B73" s="1"/>
      <c r="D73" s="1"/>
      <c r="F73" s="53" t="s">
        <v>78</v>
      </c>
      <c r="G73" s="53" t="s">
        <v>78</v>
      </c>
      <c r="H73" s="53" t="s">
        <v>78</v>
      </c>
      <c r="I73" s="56" t="s">
        <v>78</v>
      </c>
      <c r="J73" s="53"/>
      <c r="K73" s="53" t="s">
        <v>78</v>
      </c>
      <c r="L73" s="53" t="s">
        <v>78</v>
      </c>
      <c r="M73" s="56" t="s">
        <v>78</v>
      </c>
      <c r="N73" s="54" t="s">
        <v>424</v>
      </c>
      <c r="O73" s="54" t="str">
        <f t="shared" si="12"/>
        <v>D-III Akuntansi6-20</v>
      </c>
      <c r="P73" s="53" t="s">
        <v>103</v>
      </c>
      <c r="Q73" s="53" t="s">
        <v>425</v>
      </c>
      <c r="R73" s="53" t="s">
        <v>426</v>
      </c>
      <c r="T73" s="54" t="s">
        <v>424</v>
      </c>
      <c r="U73" s="54" t="str">
        <f>V73&amp;W73&amp;ROW(U1)</f>
        <v>D-III Kebendaharaan Negara Alih ProgramVI1</v>
      </c>
      <c r="V73" s="53" t="s">
        <v>169</v>
      </c>
      <c r="W73" s="53" t="s">
        <v>110</v>
      </c>
      <c r="X73" s="53" t="s">
        <v>1028</v>
      </c>
      <c r="Y73" s="53" t="s">
        <v>1029</v>
      </c>
    </row>
    <row r="74" spans="1:25" x14ac:dyDescent="0.25">
      <c r="A74" s="1"/>
      <c r="B74" s="1"/>
      <c r="D74" s="1"/>
      <c r="F74" s="53" t="s">
        <v>78</v>
      </c>
      <c r="G74" s="53" t="s">
        <v>78</v>
      </c>
      <c r="H74" s="53" t="s">
        <v>78</v>
      </c>
      <c r="I74" s="56" t="s">
        <v>78</v>
      </c>
      <c r="J74" s="53"/>
      <c r="K74" s="53" t="s">
        <v>78</v>
      </c>
      <c r="L74" s="53" t="s">
        <v>78</v>
      </c>
      <c r="M74" s="56" t="s">
        <v>78</v>
      </c>
      <c r="N74" s="54" t="s">
        <v>427</v>
      </c>
      <c r="O74" s="54" t="str">
        <f t="shared" si="12"/>
        <v>D-III Akuntansi6-21</v>
      </c>
      <c r="P74" s="53" t="s">
        <v>103</v>
      </c>
      <c r="Q74" s="53" t="s">
        <v>428</v>
      </c>
      <c r="R74" s="53" t="s">
        <v>429</v>
      </c>
      <c r="T74" s="54" t="s">
        <v>427</v>
      </c>
      <c r="U74" s="54" t="str">
        <f t="shared" ref="U74:U78" si="13">V74&amp;W74&amp;ROW(U2)</f>
        <v>D-III Kebendaharaan Negara Alih ProgramVI2</v>
      </c>
      <c r="V74" s="53" t="s">
        <v>169</v>
      </c>
      <c r="W74" s="53" t="s">
        <v>110</v>
      </c>
      <c r="X74" s="53" t="s">
        <v>1036</v>
      </c>
      <c r="Y74" s="53" t="s">
        <v>1037</v>
      </c>
    </row>
    <row r="75" spans="1:25" x14ac:dyDescent="0.25">
      <c r="A75" s="1"/>
      <c r="B75" s="1"/>
      <c r="D75" s="1"/>
      <c r="F75" s="53" t="s">
        <v>78</v>
      </c>
      <c r="G75" s="53" t="s">
        <v>78</v>
      </c>
      <c r="H75" s="53" t="s">
        <v>78</v>
      </c>
      <c r="I75" s="56" t="s">
        <v>78</v>
      </c>
      <c r="J75" s="53"/>
      <c r="K75" s="53" t="s">
        <v>78</v>
      </c>
      <c r="L75" s="53" t="s">
        <v>78</v>
      </c>
      <c r="M75" s="56" t="s">
        <v>78</v>
      </c>
      <c r="N75" s="54" t="s">
        <v>430</v>
      </c>
      <c r="O75" s="54" t="str">
        <f t="shared" si="12"/>
        <v>D-III Akuntansi6-22</v>
      </c>
      <c r="P75" s="53" t="s">
        <v>103</v>
      </c>
      <c r="Q75" s="53" t="s">
        <v>431</v>
      </c>
      <c r="R75" s="53" t="s">
        <v>432</v>
      </c>
      <c r="T75" s="54" t="s">
        <v>430</v>
      </c>
      <c r="U75" s="54" t="str">
        <f t="shared" si="13"/>
        <v>D-III Kebendaharaan Negara Alih ProgramVI3</v>
      </c>
      <c r="V75" s="53" t="s">
        <v>169</v>
      </c>
      <c r="W75" s="53" t="s">
        <v>110</v>
      </c>
      <c r="X75" s="53" t="s">
        <v>1030</v>
      </c>
      <c r="Y75" s="53" t="s">
        <v>1031</v>
      </c>
    </row>
    <row r="76" spans="1:25" x14ac:dyDescent="0.25">
      <c r="A76" s="1"/>
      <c r="B76" s="1"/>
      <c r="D76" s="1"/>
      <c r="F76" s="53" t="s">
        <v>78</v>
      </c>
      <c r="G76" s="53" t="s">
        <v>78</v>
      </c>
      <c r="H76" s="53" t="s">
        <v>78</v>
      </c>
      <c r="I76" s="56" t="s">
        <v>78</v>
      </c>
      <c r="J76" s="53"/>
      <c r="K76" s="53" t="s">
        <v>78</v>
      </c>
      <c r="L76" s="53" t="s">
        <v>78</v>
      </c>
      <c r="M76" s="56" t="s">
        <v>78</v>
      </c>
      <c r="N76" s="54" t="s">
        <v>433</v>
      </c>
      <c r="O76" s="54" t="str">
        <f t="shared" si="12"/>
        <v>D-III Akuntansi6-23</v>
      </c>
      <c r="P76" s="53" t="s">
        <v>103</v>
      </c>
      <c r="Q76" s="53" t="s">
        <v>434</v>
      </c>
      <c r="R76" s="53" t="s">
        <v>435</v>
      </c>
      <c r="T76" s="54" t="s">
        <v>433</v>
      </c>
      <c r="U76" s="54" t="str">
        <f t="shared" si="13"/>
        <v>D-III Kebendaharaan Negara Alih ProgramVI4</v>
      </c>
      <c r="V76" s="53" t="s">
        <v>169</v>
      </c>
      <c r="W76" s="53" t="s">
        <v>110</v>
      </c>
      <c r="X76" s="53" t="s">
        <v>1020</v>
      </c>
      <c r="Y76" s="53" t="s">
        <v>1021</v>
      </c>
    </row>
    <row r="77" spans="1:25" x14ac:dyDescent="0.25">
      <c r="A77" s="1"/>
      <c r="B77" s="1"/>
      <c r="D77" s="1"/>
      <c r="F77" s="53" t="s">
        <v>78</v>
      </c>
      <c r="G77" s="53" t="s">
        <v>78</v>
      </c>
      <c r="H77" s="53" t="s">
        <v>78</v>
      </c>
      <c r="I77" s="56" t="s">
        <v>78</v>
      </c>
      <c r="J77" s="53"/>
      <c r="K77" s="53" t="s">
        <v>78</v>
      </c>
      <c r="L77" s="53" t="s">
        <v>78</v>
      </c>
      <c r="M77" s="56" t="s">
        <v>78</v>
      </c>
      <c r="N77" s="54" t="s">
        <v>436</v>
      </c>
      <c r="O77" s="54" t="str">
        <f t="shared" si="12"/>
        <v>D-III Akuntansi6-24</v>
      </c>
      <c r="P77" s="53" t="s">
        <v>103</v>
      </c>
      <c r="Q77" s="53" t="s">
        <v>437</v>
      </c>
      <c r="R77" s="53" t="s">
        <v>438</v>
      </c>
      <c r="T77" s="54" t="s">
        <v>436</v>
      </c>
      <c r="U77" s="54" t="str">
        <f t="shared" si="13"/>
        <v>D-III Kebendaharaan Negara Alih ProgramVI5</v>
      </c>
      <c r="V77" s="53" t="s">
        <v>169</v>
      </c>
      <c r="W77" s="53" t="s">
        <v>110</v>
      </c>
      <c r="X77" s="53" t="s">
        <v>1038</v>
      </c>
      <c r="Y77" s="53" t="s">
        <v>1039</v>
      </c>
    </row>
    <row r="78" spans="1:25" x14ac:dyDescent="0.25">
      <c r="A78" s="1"/>
      <c r="B78" s="1"/>
      <c r="D78" s="1"/>
      <c r="F78" s="53" t="s">
        <v>78</v>
      </c>
      <c r="G78" s="53" t="s">
        <v>78</v>
      </c>
      <c r="H78" s="53" t="s">
        <v>78</v>
      </c>
      <c r="I78" s="56" t="s">
        <v>78</v>
      </c>
      <c r="J78" s="53"/>
      <c r="K78" s="53" t="s">
        <v>78</v>
      </c>
      <c r="L78" s="53" t="s">
        <v>78</v>
      </c>
      <c r="M78" s="56" t="s">
        <v>78</v>
      </c>
      <c r="N78" s="54" t="s">
        <v>439</v>
      </c>
      <c r="O78" s="54" t="str">
        <f t="shared" si="12"/>
        <v>D-III Akuntansi6-25</v>
      </c>
      <c r="P78" s="53" t="s">
        <v>103</v>
      </c>
      <c r="Q78" s="53" t="s">
        <v>440</v>
      </c>
      <c r="R78" s="53" t="s">
        <v>441</v>
      </c>
      <c r="T78" s="54" t="s">
        <v>439</v>
      </c>
      <c r="U78" s="54" t="str">
        <f t="shared" si="13"/>
        <v>D-III Kebendaharaan Negara Alih ProgramVI6</v>
      </c>
      <c r="V78" s="53" t="s">
        <v>169</v>
      </c>
      <c r="W78" s="53" t="s">
        <v>110</v>
      </c>
      <c r="X78" s="53" t="s">
        <v>1040</v>
      </c>
      <c r="Y78" s="53" t="s">
        <v>1041</v>
      </c>
    </row>
    <row r="79" spans="1:25" x14ac:dyDescent="0.25">
      <c r="A79" s="1"/>
      <c r="B79" s="1"/>
      <c r="D79" s="1"/>
      <c r="F79" s="53" t="s">
        <v>78</v>
      </c>
      <c r="G79" s="53" t="s">
        <v>78</v>
      </c>
      <c r="H79" s="53" t="s">
        <v>78</v>
      </c>
      <c r="I79" s="56" t="s">
        <v>78</v>
      </c>
      <c r="J79" s="53"/>
      <c r="K79" s="53" t="s">
        <v>78</v>
      </c>
      <c r="L79" s="53" t="s">
        <v>78</v>
      </c>
      <c r="M79" s="56" t="s">
        <v>78</v>
      </c>
      <c r="N79" s="54" t="s">
        <v>442</v>
      </c>
      <c r="O79" s="54" t="str">
        <f t="shared" si="12"/>
        <v>D-III Akuntansi6-26</v>
      </c>
      <c r="P79" s="53" t="s">
        <v>103</v>
      </c>
      <c r="Q79" s="53" t="s">
        <v>443</v>
      </c>
      <c r="R79" s="53" t="s">
        <v>444</v>
      </c>
      <c r="T79" s="54" t="s">
        <v>442</v>
      </c>
      <c r="U79" s="54" t="str">
        <f>V79&amp;W79&amp;ROW(U1)</f>
        <v>D-III Kepabeanan dan CukaiIV1</v>
      </c>
      <c r="V79" s="53" t="s">
        <v>127</v>
      </c>
      <c r="W79" s="53" t="s">
        <v>104</v>
      </c>
      <c r="X79" s="53" t="s">
        <v>1042</v>
      </c>
      <c r="Y79" s="53" t="s">
        <v>1043</v>
      </c>
    </row>
    <row r="80" spans="1:25" x14ac:dyDescent="0.25">
      <c r="A80" s="1"/>
      <c r="B80" s="1"/>
      <c r="D80" s="1"/>
      <c r="F80" s="53" t="s">
        <v>78</v>
      </c>
      <c r="G80" s="53" t="s">
        <v>78</v>
      </c>
      <c r="H80" s="53" t="s">
        <v>78</v>
      </c>
      <c r="I80" s="56" t="s">
        <v>78</v>
      </c>
      <c r="J80" s="53"/>
      <c r="K80" s="53" t="s">
        <v>78</v>
      </c>
      <c r="L80" s="53" t="s">
        <v>78</v>
      </c>
      <c r="M80" s="56" t="s">
        <v>78</v>
      </c>
      <c r="N80" s="54" t="s">
        <v>445</v>
      </c>
      <c r="O80" s="54" t="str">
        <f t="shared" si="12"/>
        <v>D-III Akuntansi6-27</v>
      </c>
      <c r="P80" s="53" t="s">
        <v>103</v>
      </c>
      <c r="Q80" s="53" t="s">
        <v>446</v>
      </c>
      <c r="R80" s="53" t="s">
        <v>447</v>
      </c>
      <c r="T80" s="54" t="s">
        <v>445</v>
      </c>
      <c r="U80" s="54" t="str">
        <f t="shared" ref="U80:U86" si="14">V80&amp;W80&amp;ROW(U2)</f>
        <v>D-III Kepabeanan dan CukaiIV2</v>
      </c>
      <c r="V80" s="53" t="s">
        <v>127</v>
      </c>
      <c r="W80" s="53" t="s">
        <v>104</v>
      </c>
      <c r="X80" s="53" t="s">
        <v>1044</v>
      </c>
      <c r="Y80" s="53" t="s">
        <v>1045</v>
      </c>
    </row>
    <row r="81" spans="1:25" x14ac:dyDescent="0.25">
      <c r="A81" s="1"/>
      <c r="B81" s="1"/>
      <c r="D81" s="1"/>
      <c r="F81" s="53" t="s">
        <v>78</v>
      </c>
      <c r="G81" s="53" t="s">
        <v>78</v>
      </c>
      <c r="H81" s="53" t="s">
        <v>78</v>
      </c>
      <c r="I81" s="56" t="s">
        <v>78</v>
      </c>
      <c r="J81" s="53"/>
      <c r="K81" s="53" t="s">
        <v>78</v>
      </c>
      <c r="L81" s="53" t="s">
        <v>78</v>
      </c>
      <c r="M81" s="56" t="s">
        <v>78</v>
      </c>
      <c r="N81" s="54" t="s">
        <v>448</v>
      </c>
      <c r="O81" s="54" t="str">
        <f t="shared" si="12"/>
        <v>D-III Akuntansi6-28</v>
      </c>
      <c r="P81" s="53" t="s">
        <v>103</v>
      </c>
      <c r="Q81" s="53" t="s">
        <v>449</v>
      </c>
      <c r="R81" s="53" t="s">
        <v>450</v>
      </c>
      <c r="T81" s="54" t="s">
        <v>448</v>
      </c>
      <c r="U81" s="54" t="str">
        <f t="shared" si="14"/>
        <v>D-III Kepabeanan dan CukaiIV3</v>
      </c>
      <c r="V81" s="53" t="s">
        <v>127</v>
      </c>
      <c r="W81" s="53" t="s">
        <v>104</v>
      </c>
      <c r="X81" s="53" t="s">
        <v>1046</v>
      </c>
      <c r="Y81" s="53" t="s">
        <v>1047</v>
      </c>
    </row>
    <row r="82" spans="1:25" x14ac:dyDescent="0.25">
      <c r="A82" s="1"/>
      <c r="B82" s="1"/>
      <c r="D82" s="1"/>
      <c r="F82" s="53" t="s">
        <v>78</v>
      </c>
      <c r="G82" s="53" t="s">
        <v>78</v>
      </c>
      <c r="H82" s="53" t="s">
        <v>78</v>
      </c>
      <c r="I82" s="56" t="s">
        <v>78</v>
      </c>
      <c r="J82" s="53"/>
      <c r="K82" s="53" t="s">
        <v>78</v>
      </c>
      <c r="L82" s="53" t="s">
        <v>78</v>
      </c>
      <c r="M82" s="56" t="s">
        <v>78</v>
      </c>
      <c r="N82" s="54" t="s">
        <v>451</v>
      </c>
      <c r="O82" s="54" t="str">
        <f t="shared" si="12"/>
        <v>D-III Akuntansi6-29</v>
      </c>
      <c r="P82" s="53" t="s">
        <v>103</v>
      </c>
      <c r="Q82" s="53" t="s">
        <v>452</v>
      </c>
      <c r="R82" s="53" t="s">
        <v>453</v>
      </c>
      <c r="T82" s="54" t="s">
        <v>451</v>
      </c>
      <c r="U82" s="54" t="str">
        <f t="shared" si="14"/>
        <v>D-III Kepabeanan dan CukaiIV4</v>
      </c>
      <c r="V82" s="53" t="s">
        <v>127</v>
      </c>
      <c r="W82" s="53" t="s">
        <v>104</v>
      </c>
      <c r="X82" s="53" t="s">
        <v>1048</v>
      </c>
      <c r="Y82" s="53" t="s">
        <v>1049</v>
      </c>
    </row>
    <row r="83" spans="1:25" x14ac:dyDescent="0.25">
      <c r="A83" s="1"/>
      <c r="B83" s="1"/>
      <c r="D83" s="1"/>
      <c r="F83" s="53" t="s">
        <v>78</v>
      </c>
      <c r="G83" s="53" t="s">
        <v>78</v>
      </c>
      <c r="H83" s="53" t="s">
        <v>78</v>
      </c>
      <c r="I83" s="56" t="s">
        <v>78</v>
      </c>
      <c r="J83" s="53"/>
      <c r="K83" s="53" t="s">
        <v>78</v>
      </c>
      <c r="L83" s="53" t="s">
        <v>78</v>
      </c>
      <c r="M83" s="56" t="s">
        <v>78</v>
      </c>
      <c r="N83" s="54" t="s">
        <v>454</v>
      </c>
      <c r="O83" s="54" t="str">
        <f t="shared" si="12"/>
        <v>D-III Akuntansi Alih Program4-01</v>
      </c>
      <c r="P83" s="53" t="s">
        <v>145</v>
      </c>
      <c r="Q83" s="53" t="s">
        <v>13</v>
      </c>
      <c r="R83" s="53" t="s">
        <v>455</v>
      </c>
      <c r="T83" s="54" t="s">
        <v>454</v>
      </c>
      <c r="U83" s="54" t="str">
        <f t="shared" si="14"/>
        <v>D-III Kepabeanan dan CukaiIV5</v>
      </c>
      <c r="V83" s="53" t="s">
        <v>127</v>
      </c>
      <c r="W83" s="53" t="s">
        <v>104</v>
      </c>
      <c r="X83" s="53" t="s">
        <v>1050</v>
      </c>
      <c r="Y83" s="53" t="s">
        <v>1051</v>
      </c>
    </row>
    <row r="84" spans="1:25" x14ac:dyDescent="0.25">
      <c r="A84" s="1"/>
      <c r="B84" s="1"/>
      <c r="D84" s="1"/>
      <c r="F84" s="53" t="s">
        <v>78</v>
      </c>
      <c r="G84" s="53" t="s">
        <v>78</v>
      </c>
      <c r="H84" s="53" t="s">
        <v>78</v>
      </c>
      <c r="I84" s="56" t="s">
        <v>78</v>
      </c>
      <c r="J84" s="53"/>
      <c r="K84" s="53" t="s">
        <v>78</v>
      </c>
      <c r="L84" s="53" t="s">
        <v>78</v>
      </c>
      <c r="M84" s="56" t="s">
        <v>78</v>
      </c>
      <c r="N84" s="54" t="s">
        <v>456</v>
      </c>
      <c r="O84" s="54" t="str">
        <f t="shared" si="12"/>
        <v>D-III Akuntansi Alih Program4-02</v>
      </c>
      <c r="P84" s="53" t="s">
        <v>145</v>
      </c>
      <c r="Q84" s="53" t="s">
        <v>14</v>
      </c>
      <c r="R84" s="53" t="s">
        <v>457</v>
      </c>
      <c r="T84" s="54" t="s">
        <v>456</v>
      </c>
      <c r="U84" s="54" t="str">
        <f t="shared" si="14"/>
        <v>D-III Kepabeanan dan CukaiIV6</v>
      </c>
      <c r="V84" s="53" t="s">
        <v>127</v>
      </c>
      <c r="W84" s="53" t="s">
        <v>104</v>
      </c>
      <c r="X84" s="53" t="s">
        <v>1052</v>
      </c>
      <c r="Y84" s="53" t="s">
        <v>1053</v>
      </c>
    </row>
    <row r="85" spans="1:25" x14ac:dyDescent="0.25">
      <c r="A85" s="1"/>
      <c r="B85" s="1"/>
      <c r="D85" s="1"/>
      <c r="F85" s="53" t="s">
        <v>78</v>
      </c>
      <c r="G85" s="53" t="s">
        <v>78</v>
      </c>
      <c r="H85" s="53" t="s">
        <v>78</v>
      </c>
      <c r="I85" s="56" t="s">
        <v>78</v>
      </c>
      <c r="J85" s="53"/>
      <c r="K85" s="53" t="s">
        <v>78</v>
      </c>
      <c r="L85" s="53" t="s">
        <v>78</v>
      </c>
      <c r="M85" s="56" t="s">
        <v>78</v>
      </c>
      <c r="N85" s="54" t="s">
        <v>458</v>
      </c>
      <c r="O85" s="54" t="str">
        <f t="shared" si="12"/>
        <v>D-III Akuntansi Alih Program4-03</v>
      </c>
      <c r="P85" s="53" t="s">
        <v>145</v>
      </c>
      <c r="Q85" s="53" t="s">
        <v>15</v>
      </c>
      <c r="R85" s="53" t="s">
        <v>459</v>
      </c>
      <c r="T85" s="54" t="s">
        <v>458</v>
      </c>
      <c r="U85" s="54" t="str">
        <f t="shared" si="14"/>
        <v>D-III Kepabeanan dan CukaiIV7</v>
      </c>
      <c r="V85" s="53" t="s">
        <v>127</v>
      </c>
      <c r="W85" s="53" t="s">
        <v>104</v>
      </c>
      <c r="X85" s="53" t="s">
        <v>958</v>
      </c>
      <c r="Y85" s="53" t="s">
        <v>959</v>
      </c>
    </row>
    <row r="86" spans="1:25" x14ac:dyDescent="0.25">
      <c r="A86" s="1"/>
      <c r="B86" s="1"/>
      <c r="D86" s="1"/>
      <c r="F86" s="53" t="s">
        <v>78</v>
      </c>
      <c r="G86" s="53" t="s">
        <v>78</v>
      </c>
      <c r="H86" s="53" t="s">
        <v>78</v>
      </c>
      <c r="I86" s="56" t="s">
        <v>78</v>
      </c>
      <c r="J86" s="53"/>
      <c r="K86" s="53" t="s">
        <v>78</v>
      </c>
      <c r="L86" s="53" t="s">
        <v>78</v>
      </c>
      <c r="M86" s="56" t="s">
        <v>78</v>
      </c>
      <c r="N86" s="54" t="s">
        <v>460</v>
      </c>
      <c r="O86" s="54" t="str">
        <f t="shared" si="12"/>
        <v>D-III Akuntansi Alih Program4-04</v>
      </c>
      <c r="P86" s="53" t="s">
        <v>145</v>
      </c>
      <c r="Q86" s="53" t="s">
        <v>16</v>
      </c>
      <c r="R86" s="53" t="s">
        <v>461</v>
      </c>
      <c r="T86" s="54" t="s">
        <v>460</v>
      </c>
      <c r="U86" s="54" t="str">
        <f t="shared" si="14"/>
        <v>D-III Kepabeanan dan CukaiIV8</v>
      </c>
      <c r="V86" s="53" t="s">
        <v>127</v>
      </c>
      <c r="W86" s="53" t="s">
        <v>104</v>
      </c>
      <c r="X86" s="53" t="s">
        <v>1054</v>
      </c>
      <c r="Y86" s="53" t="s">
        <v>1055</v>
      </c>
    </row>
    <row r="87" spans="1:25" x14ac:dyDescent="0.25">
      <c r="A87" s="1"/>
      <c r="B87" s="1"/>
      <c r="D87" s="1"/>
      <c r="F87" s="53" t="s">
        <v>78</v>
      </c>
      <c r="G87" s="53" t="s">
        <v>78</v>
      </c>
      <c r="H87" s="53" t="s">
        <v>78</v>
      </c>
      <c r="I87" s="56" t="s">
        <v>78</v>
      </c>
      <c r="J87" s="53"/>
      <c r="K87" s="53" t="s">
        <v>78</v>
      </c>
      <c r="L87" s="53" t="s">
        <v>78</v>
      </c>
      <c r="M87" s="56" t="s">
        <v>78</v>
      </c>
      <c r="N87" s="54" t="s">
        <v>462</v>
      </c>
      <c r="O87" s="54" t="str">
        <f t="shared" si="12"/>
        <v>D-III Akuntansi Alih Program4-05</v>
      </c>
      <c r="P87" s="53" t="s">
        <v>145</v>
      </c>
      <c r="Q87" s="53" t="s">
        <v>17</v>
      </c>
      <c r="R87" s="53" t="s">
        <v>463</v>
      </c>
      <c r="T87" s="54" t="s">
        <v>462</v>
      </c>
      <c r="U87" s="54" t="str">
        <f>V87&amp;W87&amp;ROW(U1)</f>
        <v>D-III Kepabeanan dan CukaiVI1</v>
      </c>
      <c r="V87" s="53" t="s">
        <v>127</v>
      </c>
      <c r="W87" s="53" t="s">
        <v>110</v>
      </c>
      <c r="X87" s="53" t="s">
        <v>1056</v>
      </c>
      <c r="Y87" s="53" t="s">
        <v>1057</v>
      </c>
    </row>
    <row r="88" spans="1:25" x14ac:dyDescent="0.25">
      <c r="A88" s="1"/>
      <c r="B88" s="1"/>
      <c r="D88" s="1"/>
      <c r="F88" s="53" t="s">
        <v>78</v>
      </c>
      <c r="G88" s="53" t="s">
        <v>78</v>
      </c>
      <c r="H88" s="53" t="s">
        <v>78</v>
      </c>
      <c r="I88" s="56" t="s">
        <v>78</v>
      </c>
      <c r="J88" s="53"/>
      <c r="K88" s="53" t="s">
        <v>78</v>
      </c>
      <c r="L88" s="53" t="s">
        <v>78</v>
      </c>
      <c r="M88" s="56" t="s">
        <v>78</v>
      </c>
      <c r="N88" s="54" t="s">
        <v>464</v>
      </c>
      <c r="O88" s="54" t="str">
        <f t="shared" si="12"/>
        <v>D-III Akuntansi Alih Program4-06</v>
      </c>
      <c r="P88" s="53" t="s">
        <v>145</v>
      </c>
      <c r="Q88" s="53" t="s">
        <v>264</v>
      </c>
      <c r="R88" s="53" t="s">
        <v>465</v>
      </c>
      <c r="T88" s="54" t="s">
        <v>464</v>
      </c>
      <c r="U88" s="54" t="str">
        <f t="shared" ref="U88:U91" si="15">V88&amp;W88&amp;ROW(U2)</f>
        <v>D-III Kepabeanan dan CukaiVI2</v>
      </c>
      <c r="V88" s="53" t="s">
        <v>127</v>
      </c>
      <c r="W88" s="53" t="s">
        <v>110</v>
      </c>
      <c r="X88" s="53" t="s">
        <v>943</v>
      </c>
      <c r="Y88" s="53" t="s">
        <v>944</v>
      </c>
    </row>
    <row r="89" spans="1:25" x14ac:dyDescent="0.25">
      <c r="A89" s="1"/>
      <c r="B89" s="1"/>
      <c r="D89" s="1"/>
      <c r="F89" s="53" t="s">
        <v>78</v>
      </c>
      <c r="G89" s="53" t="s">
        <v>78</v>
      </c>
      <c r="H89" s="53" t="s">
        <v>78</v>
      </c>
      <c r="I89" s="56" t="s">
        <v>78</v>
      </c>
      <c r="J89" s="53"/>
      <c r="K89" s="53" t="s">
        <v>78</v>
      </c>
      <c r="L89" s="53" t="s">
        <v>78</v>
      </c>
      <c r="M89" s="56" t="s">
        <v>78</v>
      </c>
      <c r="N89" s="54" t="s">
        <v>466</v>
      </c>
      <c r="O89" s="54" t="str">
        <f t="shared" si="12"/>
        <v>D-III Akuntansi Alih Program4-07</v>
      </c>
      <c r="P89" s="53" t="s">
        <v>145</v>
      </c>
      <c r="Q89" s="53" t="s">
        <v>266</v>
      </c>
      <c r="R89" s="53" t="s">
        <v>467</v>
      </c>
      <c r="T89" s="54" t="s">
        <v>466</v>
      </c>
      <c r="U89" s="54" t="str">
        <f t="shared" si="15"/>
        <v>D-III Kepabeanan dan CukaiVI3</v>
      </c>
      <c r="V89" s="53" t="s">
        <v>127</v>
      </c>
      <c r="W89" s="53" t="s">
        <v>110</v>
      </c>
      <c r="X89" s="53" t="s">
        <v>1058</v>
      </c>
      <c r="Y89" s="53" t="s">
        <v>1059</v>
      </c>
    </row>
    <row r="90" spans="1:25" x14ac:dyDescent="0.25">
      <c r="A90" s="1"/>
      <c r="B90" s="1"/>
      <c r="D90" s="1"/>
      <c r="F90" s="53" t="s">
        <v>78</v>
      </c>
      <c r="G90" s="53" t="s">
        <v>78</v>
      </c>
      <c r="H90" s="53" t="s">
        <v>78</v>
      </c>
      <c r="I90" s="56" t="s">
        <v>78</v>
      </c>
      <c r="J90" s="53"/>
      <c r="K90" s="53" t="s">
        <v>78</v>
      </c>
      <c r="L90" s="53" t="s">
        <v>78</v>
      </c>
      <c r="M90" s="56" t="s">
        <v>78</v>
      </c>
      <c r="N90" s="54" t="s">
        <v>468</v>
      </c>
      <c r="O90" s="54" t="str">
        <f t="shared" si="12"/>
        <v>D-III Akuntansi Alih Program6-01</v>
      </c>
      <c r="P90" s="53" t="s">
        <v>145</v>
      </c>
      <c r="Q90" s="53" t="s">
        <v>368</v>
      </c>
      <c r="R90" s="53" t="s">
        <v>469</v>
      </c>
      <c r="T90" s="54" t="s">
        <v>468</v>
      </c>
      <c r="U90" s="54" t="str">
        <f t="shared" si="15"/>
        <v>D-III Kepabeanan dan CukaiVI4</v>
      </c>
      <c r="V90" s="53" t="s">
        <v>127</v>
      </c>
      <c r="W90" s="53" t="s">
        <v>110</v>
      </c>
      <c r="X90" s="53" t="s">
        <v>945</v>
      </c>
      <c r="Y90" s="53" t="s">
        <v>945</v>
      </c>
    </row>
    <row r="91" spans="1:25" x14ac:dyDescent="0.25">
      <c r="A91" s="1"/>
      <c r="B91" s="1"/>
      <c r="D91" s="1"/>
      <c r="F91" s="53" t="s">
        <v>78</v>
      </c>
      <c r="G91" s="53" t="s">
        <v>78</v>
      </c>
      <c r="H91" s="53" t="s">
        <v>78</v>
      </c>
      <c r="I91" s="56" t="s">
        <v>78</v>
      </c>
      <c r="J91" s="53"/>
      <c r="K91" s="53" t="s">
        <v>78</v>
      </c>
      <c r="L91" s="53" t="s">
        <v>78</v>
      </c>
      <c r="M91" s="56" t="s">
        <v>78</v>
      </c>
      <c r="N91" s="54" t="s">
        <v>470</v>
      </c>
      <c r="O91" s="54" t="str">
        <f t="shared" si="12"/>
        <v>D-III Akuntansi Alih Program6-02</v>
      </c>
      <c r="P91" s="53" t="s">
        <v>145</v>
      </c>
      <c r="Q91" s="53" t="s">
        <v>371</v>
      </c>
      <c r="R91" s="53" t="s">
        <v>471</v>
      </c>
      <c r="T91" s="54" t="s">
        <v>470</v>
      </c>
      <c r="U91" s="54" t="str">
        <f t="shared" si="15"/>
        <v>D-III Kepabeanan dan CukaiVI5</v>
      </c>
      <c r="V91" s="53" t="s">
        <v>127</v>
      </c>
      <c r="W91" s="53" t="s">
        <v>110</v>
      </c>
      <c r="X91" s="53" t="s">
        <v>1060</v>
      </c>
      <c r="Y91" s="53" t="s">
        <v>1061</v>
      </c>
    </row>
    <row r="92" spans="1:25" x14ac:dyDescent="0.25">
      <c r="A92" s="1"/>
      <c r="B92" s="1"/>
      <c r="D92" s="1"/>
      <c r="F92" s="53" t="s">
        <v>78</v>
      </c>
      <c r="G92" s="53" t="s">
        <v>78</v>
      </c>
      <c r="H92" s="53" t="s">
        <v>78</v>
      </c>
      <c r="I92" s="56" t="s">
        <v>78</v>
      </c>
      <c r="J92" s="53"/>
      <c r="K92" s="53" t="s">
        <v>78</v>
      </c>
      <c r="L92" s="53" t="s">
        <v>78</v>
      </c>
      <c r="M92" s="56" t="s">
        <v>78</v>
      </c>
      <c r="N92" s="54" t="s">
        <v>472</v>
      </c>
      <c r="O92" s="54" t="str">
        <f t="shared" si="12"/>
        <v>D-III Akuntansi Alih Program6-03</v>
      </c>
      <c r="P92" s="53" t="s">
        <v>145</v>
      </c>
      <c r="Q92" s="53" t="s">
        <v>374</v>
      </c>
      <c r="R92" s="53" t="s">
        <v>473</v>
      </c>
      <c r="T92" s="54" t="s">
        <v>472</v>
      </c>
      <c r="U92" s="54" t="str">
        <f>V92&amp;W92&amp;ROW(U1)</f>
        <v>D-III Kepabeanan dan Cukai Alih ProgramIV1</v>
      </c>
      <c r="V92" s="53" t="s">
        <v>163</v>
      </c>
      <c r="W92" s="53" t="s">
        <v>104</v>
      </c>
      <c r="X92" s="53" t="s">
        <v>1062</v>
      </c>
      <c r="Y92" s="53" t="s">
        <v>1063</v>
      </c>
    </row>
    <row r="93" spans="1:25" x14ac:dyDescent="0.25">
      <c r="A93" s="1"/>
      <c r="B93" s="1"/>
      <c r="D93" s="1"/>
      <c r="F93" s="53" t="s">
        <v>78</v>
      </c>
      <c r="G93" s="53" t="s">
        <v>78</v>
      </c>
      <c r="H93" s="53" t="s">
        <v>78</v>
      </c>
      <c r="I93" s="56" t="s">
        <v>78</v>
      </c>
      <c r="J93" s="53"/>
      <c r="K93" s="53" t="s">
        <v>78</v>
      </c>
      <c r="L93" s="53" t="s">
        <v>78</v>
      </c>
      <c r="M93" s="56" t="s">
        <v>78</v>
      </c>
      <c r="N93" s="54" t="s">
        <v>474</v>
      </c>
      <c r="O93" s="54" t="str">
        <f t="shared" si="12"/>
        <v>D-III Akuntansi Alih Program6-04</v>
      </c>
      <c r="P93" s="53" t="s">
        <v>145</v>
      </c>
      <c r="Q93" s="53" t="s">
        <v>377</v>
      </c>
      <c r="R93" s="53" t="s">
        <v>475</v>
      </c>
      <c r="T93" s="54" t="s">
        <v>474</v>
      </c>
      <c r="U93" s="54" t="str">
        <f t="shared" ref="U93:U100" si="16">V93&amp;W93&amp;ROW(U2)</f>
        <v>D-III Kepabeanan dan Cukai Alih ProgramIV2</v>
      </c>
      <c r="V93" s="53" t="s">
        <v>163</v>
      </c>
      <c r="W93" s="53" t="s">
        <v>104</v>
      </c>
      <c r="X93" s="53" t="s">
        <v>1044</v>
      </c>
      <c r="Y93" s="53" t="s">
        <v>1045</v>
      </c>
    </row>
    <row r="94" spans="1:25" x14ac:dyDescent="0.25">
      <c r="A94" s="1"/>
      <c r="B94" s="1"/>
      <c r="D94" s="1"/>
      <c r="F94" s="53" t="s">
        <v>78</v>
      </c>
      <c r="G94" s="53" t="s">
        <v>78</v>
      </c>
      <c r="H94" s="53" t="s">
        <v>78</v>
      </c>
      <c r="I94" s="56" t="s">
        <v>78</v>
      </c>
      <c r="J94" s="53"/>
      <c r="K94" s="53" t="s">
        <v>78</v>
      </c>
      <c r="L94" s="53" t="s">
        <v>78</v>
      </c>
      <c r="M94" s="56" t="s">
        <v>78</v>
      </c>
      <c r="N94" s="54" t="s">
        <v>476</v>
      </c>
      <c r="O94" s="54" t="str">
        <f t="shared" si="12"/>
        <v>D-III Akuntansi Alih Program6-05</v>
      </c>
      <c r="P94" s="53" t="s">
        <v>145</v>
      </c>
      <c r="Q94" s="53" t="s">
        <v>380</v>
      </c>
      <c r="R94" s="53" t="s">
        <v>477</v>
      </c>
      <c r="T94" s="54" t="s">
        <v>476</v>
      </c>
      <c r="U94" s="54" t="str">
        <f t="shared" si="16"/>
        <v>D-III Kepabeanan dan Cukai Alih ProgramIV3</v>
      </c>
      <c r="V94" s="53" t="s">
        <v>163</v>
      </c>
      <c r="W94" s="53" t="s">
        <v>104</v>
      </c>
      <c r="X94" s="53" t="s">
        <v>1012</v>
      </c>
      <c r="Y94" s="53" t="s">
        <v>1013</v>
      </c>
    </row>
    <row r="95" spans="1:25" x14ac:dyDescent="0.25">
      <c r="A95" s="1"/>
      <c r="B95" s="1"/>
      <c r="D95" s="1"/>
      <c r="F95" s="53" t="s">
        <v>78</v>
      </c>
      <c r="G95" s="53" t="s">
        <v>78</v>
      </c>
      <c r="H95" s="53" t="s">
        <v>78</v>
      </c>
      <c r="I95" s="56" t="s">
        <v>78</v>
      </c>
      <c r="J95" s="53"/>
      <c r="K95" s="53" t="s">
        <v>78</v>
      </c>
      <c r="L95" s="53" t="s">
        <v>78</v>
      </c>
      <c r="M95" s="56" t="s">
        <v>78</v>
      </c>
      <c r="N95" s="54" t="s">
        <v>478</v>
      </c>
      <c r="O95" s="54" t="str">
        <f t="shared" si="12"/>
        <v>D-III Akuntansi Alih Program6-06</v>
      </c>
      <c r="P95" s="53" t="s">
        <v>145</v>
      </c>
      <c r="Q95" s="53" t="s">
        <v>383</v>
      </c>
      <c r="R95" s="53" t="s">
        <v>479</v>
      </c>
      <c r="T95" s="54" t="s">
        <v>478</v>
      </c>
      <c r="U95" s="54" t="str">
        <f t="shared" si="16"/>
        <v>D-III Kepabeanan dan Cukai Alih ProgramIV4</v>
      </c>
      <c r="V95" s="53" t="s">
        <v>163</v>
      </c>
      <c r="W95" s="53" t="s">
        <v>104</v>
      </c>
      <c r="X95" s="53" t="s">
        <v>1064</v>
      </c>
      <c r="Y95" s="53" t="s">
        <v>1065</v>
      </c>
    </row>
    <row r="96" spans="1:25" x14ac:dyDescent="0.25">
      <c r="A96" s="1"/>
      <c r="B96" s="1"/>
      <c r="D96" s="1"/>
      <c r="F96" s="53" t="s">
        <v>78</v>
      </c>
      <c r="G96" s="53" t="s">
        <v>78</v>
      </c>
      <c r="H96" s="53" t="s">
        <v>78</v>
      </c>
      <c r="I96" s="56" t="s">
        <v>78</v>
      </c>
      <c r="J96" s="53"/>
      <c r="K96" s="53" t="s">
        <v>78</v>
      </c>
      <c r="L96" s="53" t="s">
        <v>78</v>
      </c>
      <c r="M96" s="56" t="s">
        <v>78</v>
      </c>
      <c r="N96" s="54" t="s">
        <v>480</v>
      </c>
      <c r="O96" s="54" t="str">
        <f t="shared" si="12"/>
        <v>D-III Kebendaharaan Negara4-01</v>
      </c>
      <c r="P96" s="53" t="s">
        <v>133</v>
      </c>
      <c r="Q96" s="53" t="s">
        <v>13</v>
      </c>
      <c r="R96" s="53" t="s">
        <v>481</v>
      </c>
      <c r="T96" s="54" t="s">
        <v>480</v>
      </c>
      <c r="U96" s="54" t="str">
        <f t="shared" si="16"/>
        <v>D-III Kepabeanan dan Cukai Alih ProgramIV5</v>
      </c>
      <c r="V96" s="53" t="s">
        <v>163</v>
      </c>
      <c r="W96" s="53" t="s">
        <v>104</v>
      </c>
      <c r="X96" s="53" t="s">
        <v>1050</v>
      </c>
      <c r="Y96" s="53" t="s">
        <v>1051</v>
      </c>
    </row>
    <row r="97" spans="1:25" x14ac:dyDescent="0.25">
      <c r="A97" s="1"/>
      <c r="B97" s="1"/>
      <c r="D97" s="1"/>
      <c r="F97" s="53" t="s">
        <v>78</v>
      </c>
      <c r="G97" s="53" t="s">
        <v>78</v>
      </c>
      <c r="H97" s="53" t="s">
        <v>78</v>
      </c>
      <c r="I97" s="56" t="s">
        <v>78</v>
      </c>
      <c r="J97" s="53"/>
      <c r="K97" s="53" t="s">
        <v>78</v>
      </c>
      <c r="L97" s="53" t="s">
        <v>78</v>
      </c>
      <c r="M97" s="56" t="s">
        <v>78</v>
      </c>
      <c r="N97" s="54" t="s">
        <v>482</v>
      </c>
      <c r="O97" s="54" t="str">
        <f t="shared" si="12"/>
        <v>D-III Kebendaharaan Negara4-02</v>
      </c>
      <c r="P97" s="53" t="s">
        <v>133</v>
      </c>
      <c r="Q97" s="53" t="s">
        <v>14</v>
      </c>
      <c r="R97" s="53" t="s">
        <v>483</v>
      </c>
      <c r="T97" s="54" t="s">
        <v>482</v>
      </c>
      <c r="U97" s="54" t="str">
        <f t="shared" si="16"/>
        <v>D-III Kepabeanan dan Cukai Alih ProgramIV6</v>
      </c>
      <c r="V97" s="53" t="s">
        <v>163</v>
      </c>
      <c r="W97" s="53" t="s">
        <v>104</v>
      </c>
      <c r="X97" s="53" t="s">
        <v>1066</v>
      </c>
      <c r="Y97" s="53" t="s">
        <v>977</v>
      </c>
    </row>
    <row r="98" spans="1:25" x14ac:dyDescent="0.25">
      <c r="A98" s="1"/>
      <c r="B98" s="1"/>
      <c r="D98" s="1"/>
      <c r="F98" s="53" t="s">
        <v>78</v>
      </c>
      <c r="G98" s="53" t="s">
        <v>78</v>
      </c>
      <c r="H98" s="53" t="s">
        <v>78</v>
      </c>
      <c r="I98" s="56" t="s">
        <v>78</v>
      </c>
      <c r="J98" s="53"/>
      <c r="K98" s="53" t="s">
        <v>78</v>
      </c>
      <c r="L98" s="53" t="s">
        <v>78</v>
      </c>
      <c r="M98" s="56" t="s">
        <v>78</v>
      </c>
      <c r="N98" s="54" t="s">
        <v>484</v>
      </c>
      <c r="O98" s="54" t="str">
        <f t="shared" si="12"/>
        <v>D-III Kebendaharaan Negara4-03</v>
      </c>
      <c r="P98" s="53" t="s">
        <v>133</v>
      </c>
      <c r="Q98" s="53" t="s">
        <v>15</v>
      </c>
      <c r="R98" s="53" t="s">
        <v>485</v>
      </c>
      <c r="T98" s="54" t="s">
        <v>484</v>
      </c>
      <c r="U98" s="54" t="str">
        <f t="shared" si="16"/>
        <v>D-III Kepabeanan dan Cukai Alih ProgramIV7</v>
      </c>
      <c r="V98" s="53" t="s">
        <v>163</v>
      </c>
      <c r="W98" s="53" t="s">
        <v>104</v>
      </c>
      <c r="X98" s="53" t="s">
        <v>1054</v>
      </c>
      <c r="Y98" s="53" t="s">
        <v>1055</v>
      </c>
    </row>
    <row r="99" spans="1:25" x14ac:dyDescent="0.25">
      <c r="A99" s="1"/>
      <c r="B99" s="1"/>
      <c r="D99" s="1"/>
      <c r="F99" s="53" t="s">
        <v>78</v>
      </c>
      <c r="G99" s="53" t="s">
        <v>78</v>
      </c>
      <c r="H99" s="53" t="s">
        <v>78</v>
      </c>
      <c r="I99" s="56" t="s">
        <v>78</v>
      </c>
      <c r="J99" s="53"/>
      <c r="K99" s="53" t="s">
        <v>78</v>
      </c>
      <c r="L99" s="53" t="s">
        <v>78</v>
      </c>
      <c r="M99" s="56" t="s">
        <v>78</v>
      </c>
      <c r="N99" s="54" t="s">
        <v>486</v>
      </c>
      <c r="O99" s="54" t="str">
        <f t="shared" si="12"/>
        <v>D-III Kebendaharaan Negara4-04</v>
      </c>
      <c r="P99" s="53" t="s">
        <v>133</v>
      </c>
      <c r="Q99" s="53" t="s">
        <v>16</v>
      </c>
      <c r="R99" s="53" t="s">
        <v>487</v>
      </c>
      <c r="T99" s="54" t="s">
        <v>486</v>
      </c>
      <c r="U99" s="54" t="str">
        <f t="shared" si="16"/>
        <v>D-III Kepabeanan dan Cukai Alih ProgramIV8</v>
      </c>
      <c r="V99" s="53" t="s">
        <v>163</v>
      </c>
      <c r="W99" s="53" t="s">
        <v>104</v>
      </c>
      <c r="X99" s="53" t="s">
        <v>1067</v>
      </c>
      <c r="Y99" s="53" t="s">
        <v>1068</v>
      </c>
    </row>
    <row r="100" spans="1:25" x14ac:dyDescent="0.25">
      <c r="A100" s="1"/>
      <c r="B100" s="1"/>
      <c r="D100" s="1"/>
      <c r="F100" s="53" t="s">
        <v>78</v>
      </c>
      <c r="G100" s="53" t="s">
        <v>78</v>
      </c>
      <c r="H100" s="53" t="s">
        <v>78</v>
      </c>
      <c r="I100" s="56" t="s">
        <v>78</v>
      </c>
      <c r="J100" s="53"/>
      <c r="K100" s="53" t="s">
        <v>78</v>
      </c>
      <c r="L100" s="53" t="s">
        <v>78</v>
      </c>
      <c r="M100" s="56" t="s">
        <v>78</v>
      </c>
      <c r="N100" s="54" t="s">
        <v>488</v>
      </c>
      <c r="O100" s="54" t="str">
        <f t="shared" si="12"/>
        <v>D-III Kebendaharaan Negara4-05</v>
      </c>
      <c r="P100" s="53" t="s">
        <v>133</v>
      </c>
      <c r="Q100" s="53" t="s">
        <v>17</v>
      </c>
      <c r="R100" s="53" t="s">
        <v>489</v>
      </c>
      <c r="T100" s="54" t="s">
        <v>488</v>
      </c>
      <c r="U100" s="54" t="str">
        <f t="shared" si="16"/>
        <v>D-III Kepabeanan dan Cukai Alih ProgramIV9</v>
      </c>
      <c r="V100" s="53" t="s">
        <v>163</v>
      </c>
      <c r="W100" s="53" t="s">
        <v>104</v>
      </c>
      <c r="X100" s="53" t="s">
        <v>1069</v>
      </c>
      <c r="Y100" s="53" t="s">
        <v>1070</v>
      </c>
    </row>
    <row r="101" spans="1:25" x14ac:dyDescent="0.25">
      <c r="A101" s="1"/>
      <c r="B101" s="1"/>
      <c r="D101" s="1"/>
      <c r="F101" s="53" t="s">
        <v>78</v>
      </c>
      <c r="G101" s="53" t="s">
        <v>78</v>
      </c>
      <c r="H101" s="53" t="s">
        <v>78</v>
      </c>
      <c r="I101" s="56" t="s">
        <v>78</v>
      </c>
      <c r="J101" s="53"/>
      <c r="K101" s="53" t="s">
        <v>78</v>
      </c>
      <c r="L101" s="53" t="s">
        <v>78</v>
      </c>
      <c r="M101" s="56" t="s">
        <v>78</v>
      </c>
      <c r="N101" s="54" t="s">
        <v>490</v>
      </c>
      <c r="O101" s="54" t="str">
        <f t="shared" si="12"/>
        <v>D-III Kebendaharaan Negara4-06</v>
      </c>
      <c r="P101" s="53" t="s">
        <v>133</v>
      </c>
      <c r="Q101" s="53" t="s">
        <v>264</v>
      </c>
      <c r="R101" s="53" t="s">
        <v>491</v>
      </c>
      <c r="T101" s="54" t="s">
        <v>490</v>
      </c>
      <c r="U101" s="54" t="str">
        <f>V101&amp;W101&amp;ROW(U1)</f>
        <v>D-III Kepabeanan dan Cukai Alih ProgramVI1</v>
      </c>
      <c r="V101" s="53" t="s">
        <v>163</v>
      </c>
      <c r="W101" s="53" t="s">
        <v>110</v>
      </c>
      <c r="X101" s="53" t="s">
        <v>1056</v>
      </c>
      <c r="Y101" s="53" t="s">
        <v>1057</v>
      </c>
    </row>
    <row r="102" spans="1:25" x14ac:dyDescent="0.25">
      <c r="A102" s="1"/>
      <c r="B102" s="1"/>
      <c r="D102" s="1"/>
      <c r="F102" s="53" t="s">
        <v>78</v>
      </c>
      <c r="G102" s="53" t="s">
        <v>78</v>
      </c>
      <c r="H102" s="53" t="s">
        <v>78</v>
      </c>
      <c r="I102" s="56" t="s">
        <v>78</v>
      </c>
      <c r="J102" s="53"/>
      <c r="K102" s="53" t="s">
        <v>78</v>
      </c>
      <c r="L102" s="53" t="s">
        <v>78</v>
      </c>
      <c r="M102" s="56" t="s">
        <v>78</v>
      </c>
      <c r="N102" s="54" t="s">
        <v>492</v>
      </c>
      <c r="O102" s="54" t="str">
        <f t="shared" si="12"/>
        <v>D-III Kebendaharaan Negara4-07</v>
      </c>
      <c r="P102" s="53" t="s">
        <v>133</v>
      </c>
      <c r="Q102" s="53" t="s">
        <v>266</v>
      </c>
      <c r="R102" s="53" t="s">
        <v>493</v>
      </c>
      <c r="T102" s="54" t="s">
        <v>492</v>
      </c>
      <c r="U102" s="54" t="str">
        <f t="shared" ref="U102:U105" si="17">V102&amp;W102&amp;ROW(U2)</f>
        <v>D-III Kepabeanan dan Cukai Alih ProgramVI2</v>
      </c>
      <c r="V102" s="53" t="s">
        <v>163</v>
      </c>
      <c r="W102" s="53" t="s">
        <v>110</v>
      </c>
      <c r="X102" s="53" t="s">
        <v>1042</v>
      </c>
      <c r="Y102" s="53" t="s">
        <v>1043</v>
      </c>
    </row>
    <row r="103" spans="1:25" x14ac:dyDescent="0.25">
      <c r="A103" s="1"/>
      <c r="B103" s="1"/>
      <c r="D103" s="1"/>
      <c r="F103" s="53" t="s">
        <v>78</v>
      </c>
      <c r="G103" s="53" t="s">
        <v>78</v>
      </c>
      <c r="H103" s="53" t="s">
        <v>78</v>
      </c>
      <c r="I103" s="56" t="s">
        <v>78</v>
      </c>
      <c r="J103" s="53"/>
      <c r="K103" s="53" t="s">
        <v>78</v>
      </c>
      <c r="L103" s="53" t="s">
        <v>78</v>
      </c>
      <c r="M103" s="56" t="s">
        <v>78</v>
      </c>
      <c r="N103" s="54" t="s">
        <v>494</v>
      </c>
      <c r="O103" s="54" t="str">
        <f t="shared" si="12"/>
        <v>D-III Kebendaharaan Negara4-08</v>
      </c>
      <c r="P103" s="53" t="s">
        <v>133</v>
      </c>
      <c r="Q103" s="53" t="s">
        <v>268</v>
      </c>
      <c r="R103" s="53" t="s">
        <v>495</v>
      </c>
      <c r="T103" s="54" t="s">
        <v>494</v>
      </c>
      <c r="U103" s="54" t="str">
        <f t="shared" si="17"/>
        <v>D-III Kepabeanan dan Cukai Alih ProgramVI3</v>
      </c>
      <c r="V103" s="53" t="s">
        <v>163</v>
      </c>
      <c r="W103" s="53" t="s">
        <v>110</v>
      </c>
      <c r="X103" s="53" t="s">
        <v>1048</v>
      </c>
      <c r="Y103" s="53" t="s">
        <v>1049</v>
      </c>
    </row>
    <row r="104" spans="1:25" x14ac:dyDescent="0.25">
      <c r="A104" s="1"/>
      <c r="B104" s="1"/>
      <c r="D104" s="1"/>
      <c r="F104" s="53" t="s">
        <v>78</v>
      </c>
      <c r="G104" s="53" t="s">
        <v>78</v>
      </c>
      <c r="H104" s="53" t="s">
        <v>78</v>
      </c>
      <c r="I104" s="56" t="s">
        <v>78</v>
      </c>
      <c r="J104" s="53"/>
      <c r="K104" s="53" t="s">
        <v>78</v>
      </c>
      <c r="L104" s="53" t="s">
        <v>78</v>
      </c>
      <c r="M104" s="56" t="s">
        <v>78</v>
      </c>
      <c r="N104" s="54" t="s">
        <v>496</v>
      </c>
      <c r="O104" s="54" t="str">
        <f t="shared" si="12"/>
        <v>D-III Kebendaharaan Negara4-09</v>
      </c>
      <c r="P104" s="53" t="s">
        <v>133</v>
      </c>
      <c r="Q104" s="53" t="s">
        <v>270</v>
      </c>
      <c r="R104" s="53" t="s">
        <v>497</v>
      </c>
      <c r="T104" s="54" t="s">
        <v>496</v>
      </c>
      <c r="U104" s="54" t="str">
        <f t="shared" si="17"/>
        <v>D-III Kepabeanan dan Cukai Alih ProgramVI4</v>
      </c>
      <c r="V104" s="53" t="s">
        <v>163</v>
      </c>
      <c r="W104" s="53" t="s">
        <v>110</v>
      </c>
      <c r="X104" s="53" t="s">
        <v>1052</v>
      </c>
      <c r="Y104" s="53" t="s">
        <v>1053</v>
      </c>
    </row>
    <row r="105" spans="1:25" x14ac:dyDescent="0.25">
      <c r="A105" s="1"/>
      <c r="B105" s="1"/>
      <c r="D105" s="1"/>
      <c r="F105" s="53" t="s">
        <v>78</v>
      </c>
      <c r="G105" s="53" t="s">
        <v>78</v>
      </c>
      <c r="H105" s="53" t="s">
        <v>78</v>
      </c>
      <c r="I105" s="56" t="s">
        <v>78</v>
      </c>
      <c r="J105" s="53"/>
      <c r="K105" s="53" t="s">
        <v>78</v>
      </c>
      <c r="L105" s="53" t="s">
        <v>78</v>
      </c>
      <c r="M105" s="56" t="s">
        <v>78</v>
      </c>
      <c r="N105" s="54" t="s">
        <v>498</v>
      </c>
      <c r="O105" s="54" t="str">
        <f t="shared" si="12"/>
        <v>D-III Kebendaharaan Negara4-10</v>
      </c>
      <c r="P105" s="53" t="s">
        <v>133</v>
      </c>
      <c r="Q105" s="53" t="s">
        <v>272</v>
      </c>
      <c r="R105" s="53" t="s">
        <v>499</v>
      </c>
      <c r="T105" s="54" t="s">
        <v>498</v>
      </c>
      <c r="U105" s="54" t="str">
        <f t="shared" si="17"/>
        <v>D-III Kepabeanan dan Cukai Alih ProgramVI5</v>
      </c>
      <c r="V105" s="53" t="s">
        <v>163</v>
      </c>
      <c r="W105" s="53" t="s">
        <v>110</v>
      </c>
      <c r="X105" s="53" t="s">
        <v>1060</v>
      </c>
      <c r="Y105" s="53" t="s">
        <v>1061</v>
      </c>
    </row>
    <row r="106" spans="1:25" x14ac:dyDescent="0.25">
      <c r="A106" s="1"/>
      <c r="B106" s="1"/>
      <c r="D106" s="1"/>
      <c r="F106" s="53" t="s">
        <v>78</v>
      </c>
      <c r="G106" s="53" t="s">
        <v>78</v>
      </c>
      <c r="H106" s="53" t="s">
        <v>78</v>
      </c>
      <c r="I106" s="56" t="s">
        <v>78</v>
      </c>
      <c r="J106" s="53"/>
      <c r="K106" s="53" t="s">
        <v>78</v>
      </c>
      <c r="L106" s="53" t="s">
        <v>78</v>
      </c>
      <c r="M106" s="56" t="s">
        <v>78</v>
      </c>
      <c r="N106" s="54" t="s">
        <v>500</v>
      </c>
      <c r="O106" s="54" t="str">
        <f t="shared" si="12"/>
        <v>D-III Kebendaharaan Negara4-11</v>
      </c>
      <c r="P106" s="53" t="s">
        <v>133</v>
      </c>
      <c r="Q106" s="53" t="s">
        <v>274</v>
      </c>
      <c r="R106" s="53" t="s">
        <v>501</v>
      </c>
      <c r="T106" s="54" t="s">
        <v>500</v>
      </c>
      <c r="U106" s="54" t="str">
        <f>V106&amp;W106&amp;ROW(U1)</f>
        <v>D-III Manajemen AsetIV1</v>
      </c>
      <c r="V106" s="53" t="s">
        <v>139</v>
      </c>
      <c r="W106" s="53" t="s">
        <v>104</v>
      </c>
      <c r="X106" s="53" t="s">
        <v>1071</v>
      </c>
      <c r="Y106" s="53" t="s">
        <v>1072</v>
      </c>
    </row>
    <row r="107" spans="1:25" x14ac:dyDescent="0.25">
      <c r="A107" s="1"/>
      <c r="B107" s="1"/>
      <c r="D107" s="1"/>
      <c r="F107" s="53" t="s">
        <v>78</v>
      </c>
      <c r="G107" s="53" t="s">
        <v>78</v>
      </c>
      <c r="H107" s="53" t="s">
        <v>78</v>
      </c>
      <c r="I107" s="56" t="s">
        <v>78</v>
      </c>
      <c r="J107" s="53"/>
      <c r="K107" s="53" t="s">
        <v>78</v>
      </c>
      <c r="L107" s="53" t="s">
        <v>78</v>
      </c>
      <c r="M107" s="56" t="s">
        <v>78</v>
      </c>
      <c r="N107" s="54" t="s">
        <v>502</v>
      </c>
      <c r="O107" s="54" t="str">
        <f t="shared" si="12"/>
        <v>D-III Kebendaharaan Negara4-12</v>
      </c>
      <c r="P107" s="53" t="s">
        <v>133</v>
      </c>
      <c r="Q107" s="53" t="s">
        <v>276</v>
      </c>
      <c r="R107" s="53" t="s">
        <v>503</v>
      </c>
      <c r="T107" s="54" t="s">
        <v>502</v>
      </c>
      <c r="U107" s="54" t="str">
        <f t="shared" ref="U107:U113" si="18">V107&amp;W107&amp;ROW(U2)</f>
        <v>D-III Manajemen AsetIV2</v>
      </c>
      <c r="V107" s="53" t="s">
        <v>139</v>
      </c>
      <c r="W107" s="53" t="s">
        <v>104</v>
      </c>
      <c r="X107" s="53" t="s">
        <v>1073</v>
      </c>
      <c r="Y107" s="53" t="s">
        <v>1074</v>
      </c>
    </row>
    <row r="108" spans="1:25" x14ac:dyDescent="0.25">
      <c r="A108" s="1"/>
      <c r="B108" s="1"/>
      <c r="D108" s="1"/>
      <c r="F108" s="53" t="s">
        <v>78</v>
      </c>
      <c r="G108" s="53" t="s">
        <v>78</v>
      </c>
      <c r="H108" s="53" t="s">
        <v>78</v>
      </c>
      <c r="I108" s="56" t="s">
        <v>78</v>
      </c>
      <c r="J108" s="53"/>
      <c r="K108" s="53" t="s">
        <v>78</v>
      </c>
      <c r="L108" s="53" t="s">
        <v>78</v>
      </c>
      <c r="M108" s="56" t="s">
        <v>78</v>
      </c>
      <c r="N108" s="54" t="s">
        <v>504</v>
      </c>
      <c r="O108" s="54" t="str">
        <f t="shared" si="12"/>
        <v>D-III Kebendaharaan Negara4-13</v>
      </c>
      <c r="P108" s="53" t="s">
        <v>133</v>
      </c>
      <c r="Q108" s="53" t="s">
        <v>278</v>
      </c>
      <c r="R108" s="53" t="s">
        <v>505</v>
      </c>
      <c r="T108" s="54" t="s">
        <v>504</v>
      </c>
      <c r="U108" s="54" t="str">
        <f t="shared" si="18"/>
        <v>D-III Manajemen AsetIV3</v>
      </c>
      <c r="V108" s="53" t="s">
        <v>139</v>
      </c>
      <c r="W108" s="53" t="s">
        <v>104</v>
      </c>
      <c r="X108" s="53" t="s">
        <v>1000</v>
      </c>
      <c r="Y108" s="53" t="s">
        <v>1001</v>
      </c>
    </row>
    <row r="109" spans="1:25" x14ac:dyDescent="0.25">
      <c r="A109" s="1"/>
      <c r="B109" s="1"/>
      <c r="D109" s="1"/>
      <c r="F109" s="53" t="s">
        <v>78</v>
      </c>
      <c r="G109" s="53" t="s">
        <v>78</v>
      </c>
      <c r="H109" s="53" t="s">
        <v>78</v>
      </c>
      <c r="I109" s="56" t="s">
        <v>78</v>
      </c>
      <c r="J109" s="53"/>
      <c r="K109" s="53" t="s">
        <v>78</v>
      </c>
      <c r="L109" s="53" t="s">
        <v>78</v>
      </c>
      <c r="M109" s="56" t="s">
        <v>78</v>
      </c>
      <c r="N109" s="54" t="s">
        <v>506</v>
      </c>
      <c r="O109" s="54" t="str">
        <f t="shared" si="12"/>
        <v>D-III Kebendaharaan Negara4-14</v>
      </c>
      <c r="P109" s="53" t="s">
        <v>133</v>
      </c>
      <c r="Q109" s="53" t="s">
        <v>280</v>
      </c>
      <c r="R109" s="53" t="s">
        <v>507</v>
      </c>
      <c r="T109" s="54" t="s">
        <v>506</v>
      </c>
      <c r="U109" s="54" t="str">
        <f t="shared" si="18"/>
        <v>D-III Manajemen AsetIV4</v>
      </c>
      <c r="V109" s="53" t="s">
        <v>139</v>
      </c>
      <c r="W109" s="53" t="s">
        <v>104</v>
      </c>
      <c r="X109" s="53" t="s">
        <v>1075</v>
      </c>
      <c r="Y109" s="53" t="s">
        <v>1076</v>
      </c>
    </row>
    <row r="110" spans="1:25" x14ac:dyDescent="0.25">
      <c r="A110" s="1"/>
      <c r="B110" s="1"/>
      <c r="D110" s="1"/>
      <c r="F110" s="53" t="s">
        <v>78</v>
      </c>
      <c r="G110" s="53" t="s">
        <v>78</v>
      </c>
      <c r="H110" s="53" t="s">
        <v>78</v>
      </c>
      <c r="I110" s="56" t="s">
        <v>78</v>
      </c>
      <c r="J110" s="53"/>
      <c r="K110" s="53" t="s">
        <v>78</v>
      </c>
      <c r="L110" s="53" t="s">
        <v>78</v>
      </c>
      <c r="M110" s="56" t="s">
        <v>78</v>
      </c>
      <c r="N110" s="54" t="s">
        <v>508</v>
      </c>
      <c r="O110" s="54" t="str">
        <f t="shared" si="12"/>
        <v>D-III Kebendaharaan Negara4-15</v>
      </c>
      <c r="P110" s="53" t="s">
        <v>133</v>
      </c>
      <c r="Q110" s="53" t="s">
        <v>282</v>
      </c>
      <c r="R110" s="53" t="s">
        <v>509</v>
      </c>
      <c r="T110" s="54" t="s">
        <v>508</v>
      </c>
      <c r="U110" s="54" t="str">
        <f t="shared" si="18"/>
        <v>D-III Manajemen AsetIV5</v>
      </c>
      <c r="V110" s="53" t="s">
        <v>139</v>
      </c>
      <c r="W110" s="53" t="s">
        <v>104</v>
      </c>
      <c r="X110" s="53" t="s">
        <v>1077</v>
      </c>
      <c r="Y110" s="53" t="s">
        <v>1078</v>
      </c>
    </row>
    <row r="111" spans="1:25" x14ac:dyDescent="0.25">
      <c r="A111" s="1"/>
      <c r="B111" s="1"/>
      <c r="D111" s="1"/>
      <c r="F111" s="53" t="s">
        <v>78</v>
      </c>
      <c r="G111" s="53" t="s">
        <v>78</v>
      </c>
      <c r="H111" s="53" t="s">
        <v>78</v>
      </c>
      <c r="I111" s="56" t="s">
        <v>78</v>
      </c>
      <c r="J111" s="53"/>
      <c r="K111" s="53" t="s">
        <v>78</v>
      </c>
      <c r="L111" s="53" t="s">
        <v>78</v>
      </c>
      <c r="M111" s="56" t="s">
        <v>78</v>
      </c>
      <c r="N111" s="54" t="s">
        <v>510</v>
      </c>
      <c r="O111" s="54" t="str">
        <f t="shared" si="12"/>
        <v>D-III Kebendaharaan Negara4-16</v>
      </c>
      <c r="P111" s="53" t="s">
        <v>133</v>
      </c>
      <c r="Q111" s="53" t="s">
        <v>284</v>
      </c>
      <c r="R111" s="53" t="s">
        <v>511</v>
      </c>
      <c r="T111" s="54" t="s">
        <v>510</v>
      </c>
      <c r="U111" s="54" t="str">
        <f t="shared" si="18"/>
        <v>D-III Manajemen AsetIV6</v>
      </c>
      <c r="V111" s="53" t="s">
        <v>139</v>
      </c>
      <c r="W111" s="53" t="s">
        <v>104</v>
      </c>
      <c r="X111" s="53" t="s">
        <v>1079</v>
      </c>
      <c r="Y111" s="53" t="s">
        <v>1080</v>
      </c>
    </row>
    <row r="112" spans="1:25" x14ac:dyDescent="0.25">
      <c r="A112" s="1"/>
      <c r="B112" s="1"/>
      <c r="D112" s="1"/>
      <c r="F112" s="53" t="s">
        <v>78</v>
      </c>
      <c r="G112" s="53" t="s">
        <v>78</v>
      </c>
      <c r="H112" s="53" t="s">
        <v>78</v>
      </c>
      <c r="I112" s="56" t="s">
        <v>78</v>
      </c>
      <c r="J112" s="53"/>
      <c r="K112" s="53" t="s">
        <v>78</v>
      </c>
      <c r="L112" s="53" t="s">
        <v>78</v>
      </c>
      <c r="M112" s="56" t="s">
        <v>78</v>
      </c>
      <c r="N112" s="54" t="s">
        <v>512</v>
      </c>
      <c r="O112" s="54" t="str">
        <f t="shared" si="12"/>
        <v>D-III Kebendaharaan Negara6-01</v>
      </c>
      <c r="P112" s="53" t="s">
        <v>133</v>
      </c>
      <c r="Q112" s="53" t="s">
        <v>368</v>
      </c>
      <c r="R112" s="53" t="s">
        <v>513</v>
      </c>
      <c r="T112" s="54" t="s">
        <v>512</v>
      </c>
      <c r="U112" s="54" t="str">
        <f t="shared" si="18"/>
        <v>D-III Manajemen AsetIV7</v>
      </c>
      <c r="V112" s="53" t="s">
        <v>139</v>
      </c>
      <c r="W112" s="53" t="s">
        <v>104</v>
      </c>
      <c r="X112" s="53" t="s">
        <v>1081</v>
      </c>
      <c r="Y112" s="53" t="s">
        <v>1082</v>
      </c>
    </row>
    <row r="113" spans="1:25" x14ac:dyDescent="0.25">
      <c r="A113" s="1"/>
      <c r="B113" s="1"/>
      <c r="D113" s="1"/>
      <c r="F113" s="53" t="s">
        <v>78</v>
      </c>
      <c r="G113" s="53" t="s">
        <v>78</v>
      </c>
      <c r="H113" s="53" t="s">
        <v>78</v>
      </c>
      <c r="I113" s="56" t="s">
        <v>78</v>
      </c>
      <c r="J113" s="53"/>
      <c r="K113" s="53" t="s">
        <v>78</v>
      </c>
      <c r="L113" s="53" t="s">
        <v>78</v>
      </c>
      <c r="M113" s="56" t="s">
        <v>78</v>
      </c>
      <c r="N113" s="54" t="s">
        <v>514</v>
      </c>
      <c r="O113" s="54" t="str">
        <f t="shared" si="12"/>
        <v>D-III Kebendaharaan Negara6-02</v>
      </c>
      <c r="P113" s="53" t="s">
        <v>133</v>
      </c>
      <c r="Q113" s="53" t="s">
        <v>371</v>
      </c>
      <c r="R113" s="53" t="s">
        <v>515</v>
      </c>
      <c r="T113" s="54" t="s">
        <v>514</v>
      </c>
      <c r="U113" s="54" t="str">
        <f t="shared" si="18"/>
        <v>D-III Manajemen AsetIV8</v>
      </c>
      <c r="V113" s="53" t="s">
        <v>139</v>
      </c>
      <c r="W113" s="53" t="s">
        <v>104</v>
      </c>
      <c r="X113" s="53" t="s">
        <v>1083</v>
      </c>
      <c r="Y113" s="53" t="s">
        <v>1084</v>
      </c>
    </row>
    <row r="114" spans="1:25" x14ac:dyDescent="0.25">
      <c r="A114" s="1"/>
      <c r="B114" s="1"/>
      <c r="D114" s="1"/>
      <c r="F114" s="53" t="s">
        <v>78</v>
      </c>
      <c r="G114" s="53" t="s">
        <v>78</v>
      </c>
      <c r="H114" s="53" t="s">
        <v>78</v>
      </c>
      <c r="I114" s="56" t="s">
        <v>78</v>
      </c>
      <c r="J114" s="53"/>
      <c r="K114" s="53" t="s">
        <v>78</v>
      </c>
      <c r="L114" s="53" t="s">
        <v>78</v>
      </c>
      <c r="M114" s="56" t="s">
        <v>78</v>
      </c>
      <c r="N114" s="54" t="s">
        <v>516</v>
      </c>
      <c r="O114" s="54" t="str">
        <f t="shared" si="12"/>
        <v>D-III Kebendaharaan Negara6-03</v>
      </c>
      <c r="P114" s="53" t="s">
        <v>133</v>
      </c>
      <c r="Q114" s="53" t="s">
        <v>374</v>
      </c>
      <c r="R114" s="53" t="s">
        <v>517</v>
      </c>
      <c r="T114" s="54" t="s">
        <v>516</v>
      </c>
      <c r="U114" s="54" t="str">
        <f>V114&amp;W114&amp;ROW(U1)</f>
        <v>D-III Manajemen AsetVI1</v>
      </c>
      <c r="V114" s="53" t="s">
        <v>139</v>
      </c>
      <c r="W114" s="53" t="s">
        <v>110</v>
      </c>
      <c r="X114" s="53" t="s">
        <v>1042</v>
      </c>
      <c r="Y114" s="53" t="s">
        <v>1043</v>
      </c>
    </row>
    <row r="115" spans="1:25" x14ac:dyDescent="0.25">
      <c r="A115" s="1"/>
      <c r="B115" s="1"/>
      <c r="D115" s="1"/>
      <c r="F115" s="53" t="s">
        <v>78</v>
      </c>
      <c r="G115" s="53" t="s">
        <v>78</v>
      </c>
      <c r="H115" s="53" t="s">
        <v>78</v>
      </c>
      <c r="I115" s="56" t="s">
        <v>78</v>
      </c>
      <c r="J115" s="53"/>
      <c r="K115" s="53" t="s">
        <v>78</v>
      </c>
      <c r="L115" s="53" t="s">
        <v>78</v>
      </c>
      <c r="M115" s="56" t="s">
        <v>78</v>
      </c>
      <c r="N115" s="54" t="s">
        <v>518</v>
      </c>
      <c r="O115" s="54" t="str">
        <f t="shared" si="12"/>
        <v>D-III Kebendaharaan Negara6-04</v>
      </c>
      <c r="P115" s="53" t="s">
        <v>133</v>
      </c>
      <c r="Q115" s="53" t="s">
        <v>377</v>
      </c>
      <c r="R115" s="53" t="s">
        <v>519</v>
      </c>
      <c r="T115" s="54" t="s">
        <v>518</v>
      </c>
      <c r="U115" s="54" t="str">
        <f t="shared" ref="U115:U117" si="19">V115&amp;W115&amp;ROW(U2)</f>
        <v>D-III Manajemen AsetVI2</v>
      </c>
      <c r="V115" s="53" t="s">
        <v>139</v>
      </c>
      <c r="W115" s="53" t="s">
        <v>110</v>
      </c>
      <c r="X115" s="53" t="s">
        <v>943</v>
      </c>
      <c r="Y115" s="53" t="s">
        <v>944</v>
      </c>
    </row>
    <row r="116" spans="1:25" x14ac:dyDescent="0.25">
      <c r="A116" s="1"/>
      <c r="B116" s="1"/>
      <c r="D116" s="1"/>
      <c r="F116" s="53" t="s">
        <v>78</v>
      </c>
      <c r="G116" s="53" t="s">
        <v>78</v>
      </c>
      <c r="H116" s="53" t="s">
        <v>78</v>
      </c>
      <c r="I116" s="56" t="s">
        <v>78</v>
      </c>
      <c r="J116" s="53"/>
      <c r="K116" s="53" t="s">
        <v>78</v>
      </c>
      <c r="L116" s="53" t="s">
        <v>78</v>
      </c>
      <c r="M116" s="56" t="s">
        <v>78</v>
      </c>
      <c r="N116" s="54" t="s">
        <v>520</v>
      </c>
      <c r="O116" s="54" t="str">
        <f t="shared" si="12"/>
        <v>D-III Kebendaharaan Negara6-05</v>
      </c>
      <c r="P116" s="53" t="s">
        <v>133</v>
      </c>
      <c r="Q116" s="53" t="s">
        <v>380</v>
      </c>
      <c r="R116" s="53" t="s">
        <v>521</v>
      </c>
      <c r="T116" s="54" t="s">
        <v>520</v>
      </c>
      <c r="U116" s="54" t="str">
        <f t="shared" si="19"/>
        <v>D-III Manajemen AsetVI3</v>
      </c>
      <c r="V116" s="53" t="s">
        <v>139</v>
      </c>
      <c r="W116" s="53" t="s">
        <v>110</v>
      </c>
      <c r="X116" s="53" t="s">
        <v>1085</v>
      </c>
      <c r="Y116" s="53" t="s">
        <v>1086</v>
      </c>
    </row>
    <row r="117" spans="1:25" x14ac:dyDescent="0.25">
      <c r="A117" s="1"/>
      <c r="B117" s="1"/>
      <c r="D117" s="1"/>
      <c r="F117" s="53" t="s">
        <v>78</v>
      </c>
      <c r="G117" s="53" t="s">
        <v>78</v>
      </c>
      <c r="H117" s="53" t="s">
        <v>78</v>
      </c>
      <c r="I117" s="56" t="s">
        <v>78</v>
      </c>
      <c r="J117" s="53"/>
      <c r="K117" s="53" t="s">
        <v>78</v>
      </c>
      <c r="L117" s="53" t="s">
        <v>78</v>
      </c>
      <c r="M117" s="56" t="s">
        <v>78</v>
      </c>
      <c r="N117" s="54" t="s">
        <v>522</v>
      </c>
      <c r="O117" s="54" t="str">
        <f t="shared" si="12"/>
        <v>D-III Kebendaharaan Negara6-06</v>
      </c>
      <c r="P117" s="53" t="s">
        <v>133</v>
      </c>
      <c r="Q117" s="53" t="s">
        <v>383</v>
      </c>
      <c r="R117" s="53" t="s">
        <v>523</v>
      </c>
      <c r="T117" s="54" t="s">
        <v>522</v>
      </c>
      <c r="U117" s="54" t="str">
        <f t="shared" si="19"/>
        <v>D-III Manajemen AsetVI4</v>
      </c>
      <c r="V117" s="53" t="s">
        <v>139</v>
      </c>
      <c r="W117" s="53" t="s">
        <v>110</v>
      </c>
      <c r="X117" s="53" t="s">
        <v>1087</v>
      </c>
      <c r="Y117" s="53" t="s">
        <v>1088</v>
      </c>
    </row>
    <row r="118" spans="1:25" x14ac:dyDescent="0.25">
      <c r="A118" s="1"/>
      <c r="B118" s="1"/>
      <c r="D118" s="1"/>
      <c r="F118" s="53" t="s">
        <v>78</v>
      </c>
      <c r="G118" s="53" t="s">
        <v>78</v>
      </c>
      <c r="H118" s="53" t="s">
        <v>78</v>
      </c>
      <c r="I118" s="56" t="s">
        <v>78</v>
      </c>
      <c r="J118" s="53"/>
      <c r="K118" s="53" t="s">
        <v>78</v>
      </c>
      <c r="L118" s="53" t="s">
        <v>78</v>
      </c>
      <c r="M118" s="56" t="s">
        <v>78</v>
      </c>
      <c r="N118" s="54" t="s">
        <v>524</v>
      </c>
      <c r="O118" s="54" t="str">
        <f t="shared" si="12"/>
        <v>D-III Kebendaharaan Negara6-07</v>
      </c>
      <c r="P118" s="53" t="s">
        <v>133</v>
      </c>
      <c r="Q118" s="53" t="s">
        <v>386</v>
      </c>
      <c r="R118" s="53" t="s">
        <v>525</v>
      </c>
      <c r="T118" s="54" t="s">
        <v>524</v>
      </c>
      <c r="U118" s="54" t="str">
        <f>V118&amp;W118&amp;ROW(U1)</f>
        <v>D-III PajakIV1</v>
      </c>
      <c r="V118" s="53" t="s">
        <v>115</v>
      </c>
      <c r="W118" s="53" t="s">
        <v>104</v>
      </c>
      <c r="X118" s="53" t="s">
        <v>1032</v>
      </c>
      <c r="Y118" s="53" t="s">
        <v>1033</v>
      </c>
    </row>
    <row r="119" spans="1:25" x14ac:dyDescent="0.25">
      <c r="A119" s="1"/>
      <c r="B119" s="1"/>
      <c r="D119" s="1"/>
      <c r="F119" s="53" t="s">
        <v>78</v>
      </c>
      <c r="G119" s="53" t="s">
        <v>78</v>
      </c>
      <c r="H119" s="53" t="s">
        <v>78</v>
      </c>
      <c r="I119" s="56" t="s">
        <v>78</v>
      </c>
      <c r="J119" s="53"/>
      <c r="K119" s="53" t="s">
        <v>78</v>
      </c>
      <c r="L119" s="53" t="s">
        <v>78</v>
      </c>
      <c r="M119" s="56" t="s">
        <v>78</v>
      </c>
      <c r="N119" s="54" t="s">
        <v>526</v>
      </c>
      <c r="O119" s="54" t="str">
        <f t="shared" si="12"/>
        <v>D-III Kebendaharaan Negara6-08</v>
      </c>
      <c r="P119" s="53" t="s">
        <v>133</v>
      </c>
      <c r="Q119" s="53" t="s">
        <v>389</v>
      </c>
      <c r="R119" s="53" t="s">
        <v>527</v>
      </c>
      <c r="T119" s="54" t="s">
        <v>526</v>
      </c>
      <c r="U119" s="54" t="str">
        <f t="shared" ref="U119:U124" si="20">V119&amp;W119&amp;ROW(U2)</f>
        <v>D-III PajakIV2</v>
      </c>
      <c r="V119" s="53" t="s">
        <v>115</v>
      </c>
      <c r="W119" s="53" t="s">
        <v>104</v>
      </c>
      <c r="X119" s="53" t="s">
        <v>982</v>
      </c>
      <c r="Y119" s="53" t="s">
        <v>983</v>
      </c>
    </row>
    <row r="120" spans="1:25" x14ac:dyDescent="0.25">
      <c r="A120" s="1"/>
      <c r="B120" s="1"/>
      <c r="D120" s="1"/>
      <c r="F120" s="53" t="s">
        <v>78</v>
      </c>
      <c r="G120" s="53" t="s">
        <v>78</v>
      </c>
      <c r="H120" s="53" t="s">
        <v>78</v>
      </c>
      <c r="I120" s="56" t="s">
        <v>78</v>
      </c>
      <c r="J120" s="53"/>
      <c r="K120" s="53" t="s">
        <v>78</v>
      </c>
      <c r="L120" s="53" t="s">
        <v>78</v>
      </c>
      <c r="M120" s="56" t="s">
        <v>78</v>
      </c>
      <c r="N120" s="54" t="s">
        <v>528</v>
      </c>
      <c r="O120" s="54" t="str">
        <f t="shared" si="12"/>
        <v>D-III Kebendaharaan Negara6-09</v>
      </c>
      <c r="P120" s="53" t="s">
        <v>133</v>
      </c>
      <c r="Q120" s="53" t="s">
        <v>392</v>
      </c>
      <c r="R120" s="53" t="s">
        <v>529</v>
      </c>
      <c r="T120" s="54" t="s">
        <v>528</v>
      </c>
      <c r="U120" s="54" t="str">
        <f t="shared" si="20"/>
        <v>D-III PajakIV3</v>
      </c>
      <c r="V120" s="53" t="s">
        <v>115</v>
      </c>
      <c r="W120" s="53" t="s">
        <v>104</v>
      </c>
      <c r="X120" s="53" t="s">
        <v>1006</v>
      </c>
      <c r="Y120" s="53" t="s">
        <v>1007</v>
      </c>
    </row>
    <row r="121" spans="1:25" x14ac:dyDescent="0.25">
      <c r="A121" s="1"/>
      <c r="B121" s="1"/>
      <c r="D121" s="1"/>
      <c r="F121" s="53" t="s">
        <v>78</v>
      </c>
      <c r="G121" s="53" t="s">
        <v>78</v>
      </c>
      <c r="H121" s="53" t="s">
        <v>78</v>
      </c>
      <c r="I121" s="56" t="s">
        <v>78</v>
      </c>
      <c r="J121" s="53"/>
      <c r="K121" s="53" t="s">
        <v>78</v>
      </c>
      <c r="L121" s="53" t="s">
        <v>78</v>
      </c>
      <c r="M121" s="56" t="s">
        <v>78</v>
      </c>
      <c r="N121" s="54" t="s">
        <v>530</v>
      </c>
      <c r="O121" s="54" t="str">
        <f t="shared" si="12"/>
        <v>D-III Kebendaharaan Negara Alih Program4-01</v>
      </c>
      <c r="P121" s="53" t="s">
        <v>169</v>
      </c>
      <c r="Q121" s="53" t="s">
        <v>13</v>
      </c>
      <c r="R121" s="53" t="s">
        <v>531</v>
      </c>
      <c r="T121" s="54" t="s">
        <v>530</v>
      </c>
      <c r="U121" s="54" t="str">
        <f t="shared" si="20"/>
        <v>D-III PajakIV4</v>
      </c>
      <c r="V121" s="53" t="s">
        <v>115</v>
      </c>
      <c r="W121" s="53" t="s">
        <v>104</v>
      </c>
      <c r="X121" s="53" t="s">
        <v>1089</v>
      </c>
      <c r="Y121" s="53" t="s">
        <v>1090</v>
      </c>
    </row>
    <row r="122" spans="1:25" x14ac:dyDescent="0.25">
      <c r="A122" s="1"/>
      <c r="B122" s="1"/>
      <c r="D122" s="1"/>
      <c r="F122" s="53" t="s">
        <v>78</v>
      </c>
      <c r="G122" s="53" t="s">
        <v>78</v>
      </c>
      <c r="H122" s="53" t="s">
        <v>78</v>
      </c>
      <c r="I122" s="56" t="s">
        <v>78</v>
      </c>
      <c r="J122" s="53"/>
      <c r="K122" s="53" t="s">
        <v>78</v>
      </c>
      <c r="L122" s="53" t="s">
        <v>78</v>
      </c>
      <c r="M122" s="56" t="s">
        <v>78</v>
      </c>
      <c r="N122" s="54" t="s">
        <v>532</v>
      </c>
      <c r="O122" s="54" t="str">
        <f t="shared" si="12"/>
        <v>D-III Kebendaharaan Negara Alih Program6-01</v>
      </c>
      <c r="P122" s="53" t="s">
        <v>169</v>
      </c>
      <c r="Q122" s="53" t="s">
        <v>368</v>
      </c>
      <c r="R122" s="53" t="s">
        <v>533</v>
      </c>
      <c r="T122" s="54" t="s">
        <v>532</v>
      </c>
      <c r="U122" s="54" t="str">
        <f t="shared" si="20"/>
        <v>D-III PajakIV5</v>
      </c>
      <c r="V122" s="53" t="s">
        <v>115</v>
      </c>
      <c r="W122" s="53" t="s">
        <v>104</v>
      </c>
      <c r="X122" s="53" t="s">
        <v>1091</v>
      </c>
      <c r="Y122" s="53" t="s">
        <v>1092</v>
      </c>
    </row>
    <row r="123" spans="1:25" x14ac:dyDescent="0.25">
      <c r="A123" s="1"/>
      <c r="B123" s="1"/>
      <c r="D123" s="1"/>
      <c r="F123" s="53" t="s">
        <v>78</v>
      </c>
      <c r="G123" s="53" t="s">
        <v>78</v>
      </c>
      <c r="H123" s="53" t="s">
        <v>78</v>
      </c>
      <c r="I123" s="56" t="s">
        <v>78</v>
      </c>
      <c r="J123" s="53"/>
      <c r="K123" s="53" t="s">
        <v>78</v>
      </c>
      <c r="L123" s="53" t="s">
        <v>78</v>
      </c>
      <c r="M123" s="56" t="s">
        <v>78</v>
      </c>
      <c r="N123" s="54" t="s">
        <v>534</v>
      </c>
      <c r="O123" s="54" t="str">
        <f t="shared" si="12"/>
        <v>D-III Kepabeanan dan Cukai4-01</v>
      </c>
      <c r="P123" s="53" t="s">
        <v>127</v>
      </c>
      <c r="Q123" s="53" t="s">
        <v>13</v>
      </c>
      <c r="R123" s="53" t="s">
        <v>535</v>
      </c>
      <c r="T123" s="54" t="s">
        <v>534</v>
      </c>
      <c r="U123" s="54" t="str">
        <f t="shared" si="20"/>
        <v>D-III PajakIV6</v>
      </c>
      <c r="V123" s="53" t="s">
        <v>115</v>
      </c>
      <c r="W123" s="53" t="s">
        <v>104</v>
      </c>
      <c r="X123" s="53" t="s">
        <v>43</v>
      </c>
      <c r="Y123" s="53" t="s">
        <v>986</v>
      </c>
    </row>
    <row r="124" spans="1:25" x14ac:dyDescent="0.25">
      <c r="A124" s="1"/>
      <c r="B124" s="1"/>
      <c r="D124" s="1"/>
      <c r="F124" s="53" t="s">
        <v>78</v>
      </c>
      <c r="G124" s="53" t="s">
        <v>78</v>
      </c>
      <c r="H124" s="53" t="s">
        <v>78</v>
      </c>
      <c r="I124" s="56" t="s">
        <v>78</v>
      </c>
      <c r="J124" s="53"/>
      <c r="K124" s="53" t="s">
        <v>78</v>
      </c>
      <c r="L124" s="53" t="s">
        <v>78</v>
      </c>
      <c r="M124" s="56" t="s">
        <v>78</v>
      </c>
      <c r="N124" s="54" t="s">
        <v>536</v>
      </c>
      <c r="O124" s="54" t="str">
        <f t="shared" si="12"/>
        <v>D-III Kepabeanan dan Cukai4-02</v>
      </c>
      <c r="P124" s="53" t="s">
        <v>127</v>
      </c>
      <c r="Q124" s="53" t="s">
        <v>14</v>
      </c>
      <c r="R124" s="53" t="s">
        <v>537</v>
      </c>
      <c r="T124" s="54" t="s">
        <v>536</v>
      </c>
      <c r="U124" s="54" t="str">
        <f t="shared" si="20"/>
        <v>D-III PajakIV7</v>
      </c>
      <c r="V124" s="53" t="s">
        <v>115</v>
      </c>
      <c r="W124" s="53" t="s">
        <v>104</v>
      </c>
      <c r="X124" s="53" t="s">
        <v>1093</v>
      </c>
      <c r="Y124" s="53" t="s">
        <v>1094</v>
      </c>
    </row>
    <row r="125" spans="1:25" x14ac:dyDescent="0.25">
      <c r="A125" s="1"/>
      <c r="B125" s="1"/>
      <c r="D125" s="1"/>
      <c r="F125" s="53" t="s">
        <v>78</v>
      </c>
      <c r="G125" s="53" t="s">
        <v>78</v>
      </c>
      <c r="H125" s="53" t="s">
        <v>78</v>
      </c>
      <c r="I125" s="56" t="s">
        <v>78</v>
      </c>
      <c r="J125" s="53"/>
      <c r="K125" s="53" t="s">
        <v>78</v>
      </c>
      <c r="L125" s="53" t="s">
        <v>78</v>
      </c>
      <c r="M125" s="56" t="s">
        <v>78</v>
      </c>
      <c r="N125" s="54" t="s">
        <v>538</v>
      </c>
      <c r="O125" s="54" t="str">
        <f t="shared" si="12"/>
        <v>D-III Kepabeanan dan Cukai4-03</v>
      </c>
      <c r="P125" s="53" t="s">
        <v>127</v>
      </c>
      <c r="Q125" s="53" t="s">
        <v>15</v>
      </c>
      <c r="R125" s="53" t="s">
        <v>539</v>
      </c>
      <c r="T125" s="54" t="s">
        <v>538</v>
      </c>
      <c r="U125" s="54" t="str">
        <f>V125&amp;W125&amp;ROW(U1)</f>
        <v>D-III PajakVI1</v>
      </c>
      <c r="V125" s="53" t="s">
        <v>115</v>
      </c>
      <c r="W125" s="53" t="s">
        <v>110</v>
      </c>
      <c r="X125" s="53" t="s">
        <v>1095</v>
      </c>
      <c r="Y125" s="53" t="s">
        <v>1096</v>
      </c>
    </row>
    <row r="126" spans="1:25" x14ac:dyDescent="0.25">
      <c r="A126" s="1"/>
      <c r="B126" s="1"/>
      <c r="D126" s="1"/>
      <c r="F126" s="53" t="s">
        <v>78</v>
      </c>
      <c r="G126" s="53" t="s">
        <v>78</v>
      </c>
      <c r="H126" s="53" t="s">
        <v>78</v>
      </c>
      <c r="I126" s="56" t="s">
        <v>78</v>
      </c>
      <c r="J126" s="53"/>
      <c r="K126" s="53" t="s">
        <v>78</v>
      </c>
      <c r="L126" s="53" t="s">
        <v>78</v>
      </c>
      <c r="M126" s="56" t="s">
        <v>78</v>
      </c>
      <c r="N126" s="54" t="s">
        <v>540</v>
      </c>
      <c r="O126" s="54" t="str">
        <f t="shared" si="12"/>
        <v>D-III Kepabeanan dan Cukai6-01</v>
      </c>
      <c r="P126" s="53" t="s">
        <v>127</v>
      </c>
      <c r="Q126" s="53" t="s">
        <v>368</v>
      </c>
      <c r="R126" s="53" t="s">
        <v>541</v>
      </c>
      <c r="T126" s="54" t="s">
        <v>540</v>
      </c>
      <c r="U126" s="54" t="str">
        <f t="shared" ref="U126:U128" si="21">V126&amp;W126&amp;ROW(U2)</f>
        <v>D-III PajakVI2</v>
      </c>
      <c r="V126" s="53" t="s">
        <v>115</v>
      </c>
      <c r="W126" s="53" t="s">
        <v>110</v>
      </c>
      <c r="X126" s="53" t="s">
        <v>968</v>
      </c>
      <c r="Y126" s="53" t="s">
        <v>969</v>
      </c>
    </row>
    <row r="127" spans="1:25" x14ac:dyDescent="0.25">
      <c r="A127" s="1"/>
      <c r="B127" s="1"/>
      <c r="D127" s="1"/>
      <c r="F127" s="53" t="s">
        <v>78</v>
      </c>
      <c r="G127" s="53" t="s">
        <v>78</v>
      </c>
      <c r="H127" s="53" t="s">
        <v>78</v>
      </c>
      <c r="I127" s="56" t="s">
        <v>78</v>
      </c>
      <c r="J127" s="53"/>
      <c r="K127" s="53" t="s">
        <v>78</v>
      </c>
      <c r="L127" s="53" t="s">
        <v>78</v>
      </c>
      <c r="M127" s="56" t="s">
        <v>78</v>
      </c>
      <c r="N127" s="54" t="s">
        <v>542</v>
      </c>
      <c r="O127" s="54" t="str">
        <f t="shared" si="12"/>
        <v>D-III Kepabeanan dan Cukai6-02</v>
      </c>
      <c r="P127" s="53" t="s">
        <v>127</v>
      </c>
      <c r="Q127" s="53" t="s">
        <v>371</v>
      </c>
      <c r="R127" s="53" t="s">
        <v>543</v>
      </c>
      <c r="T127" s="54" t="s">
        <v>542</v>
      </c>
      <c r="U127" s="54" t="str">
        <f t="shared" si="21"/>
        <v>D-III PajakVI3</v>
      </c>
      <c r="V127" s="53" t="s">
        <v>115</v>
      </c>
      <c r="W127" s="53" t="s">
        <v>110</v>
      </c>
      <c r="X127" s="53" t="s">
        <v>1097</v>
      </c>
      <c r="Y127" s="53" t="s">
        <v>1098</v>
      </c>
    </row>
    <row r="128" spans="1:25" x14ac:dyDescent="0.25">
      <c r="A128" s="1"/>
      <c r="B128" s="1"/>
      <c r="D128" s="1"/>
      <c r="F128" s="53" t="s">
        <v>78</v>
      </c>
      <c r="G128" s="53" t="s">
        <v>78</v>
      </c>
      <c r="H128" s="53" t="s">
        <v>78</v>
      </c>
      <c r="I128" s="56" t="s">
        <v>78</v>
      </c>
      <c r="J128" s="53"/>
      <c r="K128" s="53" t="s">
        <v>78</v>
      </c>
      <c r="L128" s="53" t="s">
        <v>78</v>
      </c>
      <c r="M128" s="56" t="s">
        <v>78</v>
      </c>
      <c r="N128" s="54" t="s">
        <v>544</v>
      </c>
      <c r="O128" s="54" t="str">
        <f t="shared" si="12"/>
        <v>D-III Kepabeanan dan Cukai6-03</v>
      </c>
      <c r="P128" s="53" t="s">
        <v>127</v>
      </c>
      <c r="Q128" s="53" t="s">
        <v>374</v>
      </c>
      <c r="R128" s="53" t="s">
        <v>545</v>
      </c>
      <c r="T128" s="54" t="s">
        <v>544</v>
      </c>
      <c r="U128" s="54" t="str">
        <f t="shared" si="21"/>
        <v>D-III PajakVI4</v>
      </c>
      <c r="V128" s="53" t="s">
        <v>115</v>
      </c>
      <c r="W128" s="53" t="s">
        <v>110</v>
      </c>
      <c r="X128" s="53" t="s">
        <v>1099</v>
      </c>
      <c r="Y128" s="53" t="s">
        <v>1100</v>
      </c>
    </row>
    <row r="129" spans="1:25" x14ac:dyDescent="0.25">
      <c r="A129" s="1"/>
      <c r="B129" s="1"/>
      <c r="D129" s="1"/>
      <c r="F129" s="53" t="s">
        <v>78</v>
      </c>
      <c r="G129" s="53" t="s">
        <v>78</v>
      </c>
      <c r="H129" s="53" t="s">
        <v>78</v>
      </c>
      <c r="I129" s="56" t="s">
        <v>78</v>
      </c>
      <c r="J129" s="53"/>
      <c r="K129" s="53" t="s">
        <v>78</v>
      </c>
      <c r="L129" s="53" t="s">
        <v>78</v>
      </c>
      <c r="M129" s="56" t="s">
        <v>78</v>
      </c>
      <c r="N129" s="54" t="s">
        <v>546</v>
      </c>
      <c r="O129" s="54" t="str">
        <f t="shared" si="12"/>
        <v>D-III Kepabeanan dan Cukai6-04</v>
      </c>
      <c r="P129" s="53" t="s">
        <v>127</v>
      </c>
      <c r="Q129" s="53" t="s">
        <v>377</v>
      </c>
      <c r="R129" s="53" t="s">
        <v>547</v>
      </c>
      <c r="T129" s="54" t="s">
        <v>546</v>
      </c>
      <c r="U129" s="54" t="str">
        <f>V129&amp;W129&amp;ROW(U1)</f>
        <v>D-III Pajak Alih ProgramIV1</v>
      </c>
      <c r="V129" s="53" t="s">
        <v>151</v>
      </c>
      <c r="W129" s="53" t="s">
        <v>104</v>
      </c>
      <c r="X129" s="53" t="s">
        <v>982</v>
      </c>
      <c r="Y129" s="53" t="s">
        <v>983</v>
      </c>
    </row>
    <row r="130" spans="1:25" x14ac:dyDescent="0.25">
      <c r="A130" s="1"/>
      <c r="B130" s="1"/>
      <c r="D130" s="1"/>
      <c r="F130" s="53" t="s">
        <v>78</v>
      </c>
      <c r="G130" s="53" t="s">
        <v>78</v>
      </c>
      <c r="H130" s="53" t="s">
        <v>78</v>
      </c>
      <c r="I130" s="56" t="s">
        <v>78</v>
      </c>
      <c r="J130" s="53"/>
      <c r="K130" s="53" t="s">
        <v>78</v>
      </c>
      <c r="L130" s="53" t="s">
        <v>78</v>
      </c>
      <c r="M130" s="56" t="s">
        <v>78</v>
      </c>
      <c r="N130" s="54" t="s">
        <v>548</v>
      </c>
      <c r="O130" s="54" t="str">
        <f t="shared" si="12"/>
        <v>D-III Kepabeanan dan Cukai6-05</v>
      </c>
      <c r="P130" s="53" t="s">
        <v>127</v>
      </c>
      <c r="Q130" s="53" t="s">
        <v>380</v>
      </c>
      <c r="R130" s="53" t="s">
        <v>549</v>
      </c>
      <c r="T130" s="54" t="s">
        <v>548</v>
      </c>
      <c r="U130" s="54" t="str">
        <f t="shared" ref="U130:U136" si="22">V130&amp;W130&amp;ROW(U2)</f>
        <v>D-III Pajak Alih ProgramIV2</v>
      </c>
      <c r="V130" s="53" t="s">
        <v>151</v>
      </c>
      <c r="W130" s="53" t="s">
        <v>104</v>
      </c>
      <c r="X130" s="53" t="s">
        <v>1006</v>
      </c>
      <c r="Y130" s="53" t="s">
        <v>1007</v>
      </c>
    </row>
    <row r="131" spans="1:25" x14ac:dyDescent="0.25">
      <c r="A131" s="1"/>
      <c r="B131" s="1"/>
      <c r="D131" s="1"/>
      <c r="F131" s="53" t="s">
        <v>78</v>
      </c>
      <c r="G131" s="53" t="s">
        <v>78</v>
      </c>
      <c r="H131" s="53" t="s">
        <v>78</v>
      </c>
      <c r="I131" s="56" t="s">
        <v>78</v>
      </c>
      <c r="J131" s="53"/>
      <c r="K131" s="53" t="s">
        <v>78</v>
      </c>
      <c r="L131" s="53" t="s">
        <v>78</v>
      </c>
      <c r="M131" s="56" t="s">
        <v>78</v>
      </c>
      <c r="N131" s="54" t="s">
        <v>550</v>
      </c>
      <c r="O131" s="54" t="str">
        <f t="shared" si="12"/>
        <v>D-III Kepabeanan dan Cukai6-06</v>
      </c>
      <c r="P131" s="53" t="s">
        <v>127</v>
      </c>
      <c r="Q131" s="53" t="s">
        <v>383</v>
      </c>
      <c r="R131" s="53" t="s">
        <v>551</v>
      </c>
      <c r="T131" s="54" t="s">
        <v>550</v>
      </c>
      <c r="U131" s="54" t="str">
        <f t="shared" si="22"/>
        <v>D-III Pajak Alih ProgramIV3</v>
      </c>
      <c r="V131" s="53" t="s">
        <v>151</v>
      </c>
      <c r="W131" s="53" t="s">
        <v>104</v>
      </c>
      <c r="X131" s="53" t="s">
        <v>1089</v>
      </c>
      <c r="Y131" s="53" t="s">
        <v>1090</v>
      </c>
    </row>
    <row r="132" spans="1:25" x14ac:dyDescent="0.25">
      <c r="A132" s="1"/>
      <c r="B132" s="1"/>
      <c r="D132" s="1"/>
      <c r="F132" s="53" t="s">
        <v>78</v>
      </c>
      <c r="G132" s="53" t="s">
        <v>78</v>
      </c>
      <c r="H132" s="53" t="s">
        <v>78</v>
      </c>
      <c r="I132" s="56" t="s">
        <v>78</v>
      </c>
      <c r="J132" s="53"/>
      <c r="K132" s="53" t="s">
        <v>78</v>
      </c>
      <c r="L132" s="53" t="s">
        <v>78</v>
      </c>
      <c r="M132" s="56" t="s">
        <v>78</v>
      </c>
      <c r="N132" s="54" t="s">
        <v>552</v>
      </c>
      <c r="O132" s="54" t="str">
        <f t="shared" ref="O132:O195" si="23">P132&amp;Q132</f>
        <v>D-III Kepabeanan dan Cukai6-07</v>
      </c>
      <c r="P132" s="53" t="s">
        <v>127</v>
      </c>
      <c r="Q132" s="53" t="s">
        <v>386</v>
      </c>
      <c r="R132" s="53" t="s">
        <v>553</v>
      </c>
      <c r="T132" s="54" t="s">
        <v>552</v>
      </c>
      <c r="U132" s="54" t="str">
        <f t="shared" si="22"/>
        <v>D-III Pajak Alih ProgramIV4</v>
      </c>
      <c r="V132" s="53" t="s">
        <v>151</v>
      </c>
      <c r="W132" s="53" t="s">
        <v>104</v>
      </c>
      <c r="X132" s="53" t="s">
        <v>1091</v>
      </c>
      <c r="Y132" s="53" t="s">
        <v>1092</v>
      </c>
    </row>
    <row r="133" spans="1:25" x14ac:dyDescent="0.25">
      <c r="A133" s="1"/>
      <c r="B133" s="1"/>
      <c r="D133" s="1"/>
      <c r="F133" s="53" t="s">
        <v>78</v>
      </c>
      <c r="G133" s="53" t="s">
        <v>78</v>
      </c>
      <c r="H133" s="53" t="s">
        <v>78</v>
      </c>
      <c r="I133" s="56" t="s">
        <v>78</v>
      </c>
      <c r="J133" s="53"/>
      <c r="K133" s="53" t="s">
        <v>78</v>
      </c>
      <c r="L133" s="53" t="s">
        <v>78</v>
      </c>
      <c r="M133" s="56" t="s">
        <v>78</v>
      </c>
      <c r="N133" s="54" t="s">
        <v>554</v>
      </c>
      <c r="O133" s="54" t="str">
        <f t="shared" si="23"/>
        <v>D-III Kepabeanan dan Cukai6-08</v>
      </c>
      <c r="P133" s="53" t="s">
        <v>127</v>
      </c>
      <c r="Q133" s="53" t="s">
        <v>389</v>
      </c>
      <c r="R133" s="53" t="s">
        <v>555</v>
      </c>
      <c r="T133" s="54" t="s">
        <v>554</v>
      </c>
      <c r="U133" s="54" t="str">
        <f t="shared" si="22"/>
        <v>D-III Pajak Alih ProgramIV5</v>
      </c>
      <c r="V133" s="53" t="s">
        <v>151</v>
      </c>
      <c r="W133" s="53" t="s">
        <v>104</v>
      </c>
      <c r="X133" s="53" t="s">
        <v>43</v>
      </c>
      <c r="Y133" s="53" t="s">
        <v>986</v>
      </c>
    </row>
    <row r="134" spans="1:25" x14ac:dyDescent="0.25">
      <c r="A134" s="1"/>
      <c r="B134" s="1"/>
      <c r="D134" s="1"/>
      <c r="F134" s="53" t="s">
        <v>78</v>
      </c>
      <c r="G134" s="53" t="s">
        <v>78</v>
      </c>
      <c r="H134" s="53" t="s">
        <v>78</v>
      </c>
      <c r="I134" s="56" t="s">
        <v>78</v>
      </c>
      <c r="J134" s="53"/>
      <c r="K134" s="53" t="s">
        <v>78</v>
      </c>
      <c r="L134" s="53" t="s">
        <v>78</v>
      </c>
      <c r="M134" s="56" t="s">
        <v>78</v>
      </c>
      <c r="N134" s="54" t="s">
        <v>556</v>
      </c>
      <c r="O134" s="54" t="str">
        <f t="shared" si="23"/>
        <v>D-III Kepabeanan dan Cukai Alih Program4-01</v>
      </c>
      <c r="P134" s="53" t="s">
        <v>163</v>
      </c>
      <c r="Q134" s="53" t="s">
        <v>13</v>
      </c>
      <c r="R134" s="53" t="s">
        <v>557</v>
      </c>
      <c r="T134" s="54" t="s">
        <v>556</v>
      </c>
      <c r="U134" s="54" t="str">
        <f t="shared" si="22"/>
        <v>D-III Pajak Alih ProgramIV6</v>
      </c>
      <c r="V134" s="53" t="s">
        <v>151</v>
      </c>
      <c r="W134" s="53" t="s">
        <v>104</v>
      </c>
      <c r="X134" s="53" t="s">
        <v>1101</v>
      </c>
      <c r="Y134" s="53" t="s">
        <v>1102</v>
      </c>
    </row>
    <row r="135" spans="1:25" x14ac:dyDescent="0.25">
      <c r="A135" s="1"/>
      <c r="B135" s="1"/>
      <c r="D135" s="1"/>
      <c r="F135" s="53" t="s">
        <v>78</v>
      </c>
      <c r="G135" s="53" t="s">
        <v>78</v>
      </c>
      <c r="H135" s="53" t="s">
        <v>78</v>
      </c>
      <c r="I135" s="56" t="s">
        <v>78</v>
      </c>
      <c r="J135" s="53"/>
      <c r="K135" s="53" t="s">
        <v>78</v>
      </c>
      <c r="L135" s="53" t="s">
        <v>78</v>
      </c>
      <c r="M135" s="56" t="s">
        <v>78</v>
      </c>
      <c r="N135" s="54" t="s">
        <v>558</v>
      </c>
      <c r="O135" s="54" t="str">
        <f t="shared" si="23"/>
        <v>D-III Kepabeanan dan Cukai Alih Program4-02</v>
      </c>
      <c r="P135" s="53" t="s">
        <v>163</v>
      </c>
      <c r="Q135" s="53" t="s">
        <v>14</v>
      </c>
      <c r="R135" s="53" t="s">
        <v>559</v>
      </c>
      <c r="T135" s="54" t="s">
        <v>558</v>
      </c>
      <c r="U135" s="54" t="str">
        <f t="shared" si="22"/>
        <v>D-III Pajak Alih ProgramIV7</v>
      </c>
      <c r="V135" s="53" t="s">
        <v>151</v>
      </c>
      <c r="W135" s="53" t="s">
        <v>104</v>
      </c>
      <c r="X135" s="53" t="s">
        <v>1093</v>
      </c>
      <c r="Y135" s="53" t="s">
        <v>1094</v>
      </c>
    </row>
    <row r="136" spans="1:25" x14ac:dyDescent="0.25">
      <c r="A136" s="1"/>
      <c r="B136" s="1"/>
      <c r="D136" s="1"/>
      <c r="F136" s="53" t="s">
        <v>78</v>
      </c>
      <c r="G136" s="53" t="s">
        <v>78</v>
      </c>
      <c r="H136" s="53" t="s">
        <v>78</v>
      </c>
      <c r="I136" s="56" t="s">
        <v>78</v>
      </c>
      <c r="J136" s="53"/>
      <c r="K136" s="53" t="s">
        <v>78</v>
      </c>
      <c r="L136" s="53" t="s">
        <v>78</v>
      </c>
      <c r="M136" s="56" t="s">
        <v>78</v>
      </c>
      <c r="N136" s="54" t="s">
        <v>560</v>
      </c>
      <c r="O136" s="54" t="str">
        <f t="shared" si="23"/>
        <v>D-III Kepabeanan dan Cukai Alih Program4-03</v>
      </c>
      <c r="P136" s="53" t="s">
        <v>163</v>
      </c>
      <c r="Q136" s="53" t="s">
        <v>15</v>
      </c>
      <c r="R136" s="53" t="s">
        <v>561</v>
      </c>
      <c r="T136" s="54" t="s">
        <v>560</v>
      </c>
      <c r="U136" s="54" t="str">
        <f t="shared" si="22"/>
        <v>D-III Pajak Alih ProgramIV8</v>
      </c>
      <c r="V136" s="53" t="s">
        <v>151</v>
      </c>
      <c r="W136" s="53" t="s">
        <v>104</v>
      </c>
      <c r="X136" s="53" t="s">
        <v>1103</v>
      </c>
      <c r="Y136" s="53" t="s">
        <v>1103</v>
      </c>
    </row>
    <row r="137" spans="1:25" x14ac:dyDescent="0.25">
      <c r="A137" s="1"/>
      <c r="B137" s="1"/>
      <c r="D137" s="1"/>
      <c r="F137" s="53" t="s">
        <v>78</v>
      </c>
      <c r="G137" s="53" t="s">
        <v>78</v>
      </c>
      <c r="H137" s="53" t="s">
        <v>78</v>
      </c>
      <c r="I137" s="56" t="s">
        <v>78</v>
      </c>
      <c r="J137" s="53"/>
      <c r="K137" s="53" t="s">
        <v>78</v>
      </c>
      <c r="L137" s="53" t="s">
        <v>78</v>
      </c>
      <c r="M137" s="56" t="s">
        <v>78</v>
      </c>
      <c r="N137" s="54" t="s">
        <v>562</v>
      </c>
      <c r="O137" s="54" t="str">
        <f t="shared" si="23"/>
        <v>D-III Kepabeanan dan Cukai Alih Program6-01</v>
      </c>
      <c r="P137" s="53" t="s">
        <v>163</v>
      </c>
      <c r="Q137" s="53" t="s">
        <v>368</v>
      </c>
      <c r="R137" s="53" t="s">
        <v>563</v>
      </c>
      <c r="T137" s="54" t="s">
        <v>562</v>
      </c>
      <c r="U137" s="54" t="str">
        <f>V137&amp;W137&amp;ROW(U1)</f>
        <v>D-III Pajak Alih ProgramVI1</v>
      </c>
      <c r="V137" s="53" t="s">
        <v>151</v>
      </c>
      <c r="W137" s="53" t="s">
        <v>110</v>
      </c>
      <c r="X137" s="53" t="s">
        <v>1095</v>
      </c>
      <c r="Y137" s="53" t="s">
        <v>1096</v>
      </c>
    </row>
    <row r="138" spans="1:25" x14ac:dyDescent="0.25">
      <c r="A138" s="1"/>
      <c r="B138" s="1"/>
      <c r="D138" s="1"/>
      <c r="F138" s="53" t="s">
        <v>78</v>
      </c>
      <c r="G138" s="53" t="s">
        <v>78</v>
      </c>
      <c r="H138" s="53" t="s">
        <v>78</v>
      </c>
      <c r="I138" s="56" t="s">
        <v>78</v>
      </c>
      <c r="J138" s="53"/>
      <c r="K138" s="53" t="s">
        <v>78</v>
      </c>
      <c r="L138" s="53" t="s">
        <v>78</v>
      </c>
      <c r="M138" s="56" t="s">
        <v>78</v>
      </c>
      <c r="N138" s="54" t="s">
        <v>564</v>
      </c>
      <c r="O138" s="54" t="str">
        <f t="shared" si="23"/>
        <v>D-III Kepabeanan dan Cukai Alih Program6-02</v>
      </c>
      <c r="P138" s="53" t="s">
        <v>163</v>
      </c>
      <c r="Q138" s="53" t="s">
        <v>371</v>
      </c>
      <c r="R138" s="53" t="s">
        <v>565</v>
      </c>
      <c r="T138" s="54" t="s">
        <v>564</v>
      </c>
      <c r="U138" s="54" t="str">
        <f t="shared" ref="U138:U139" si="24">V138&amp;W138&amp;ROW(U2)</f>
        <v>D-III Pajak Alih ProgramVI2</v>
      </c>
      <c r="V138" s="53" t="s">
        <v>151</v>
      </c>
      <c r="W138" s="53" t="s">
        <v>110</v>
      </c>
      <c r="X138" s="53" t="s">
        <v>1097</v>
      </c>
      <c r="Y138" s="53" t="s">
        <v>1098</v>
      </c>
    </row>
    <row r="139" spans="1:25" x14ac:dyDescent="0.25">
      <c r="A139" s="1"/>
      <c r="B139" s="1"/>
      <c r="D139" s="1"/>
      <c r="F139" s="53" t="s">
        <v>78</v>
      </c>
      <c r="G139" s="53" t="s">
        <v>78</v>
      </c>
      <c r="H139" s="53" t="s">
        <v>78</v>
      </c>
      <c r="I139" s="56" t="s">
        <v>78</v>
      </c>
      <c r="J139" s="53"/>
      <c r="K139" s="53" t="s">
        <v>78</v>
      </c>
      <c r="L139" s="53" t="s">
        <v>78</v>
      </c>
      <c r="M139" s="56" t="s">
        <v>78</v>
      </c>
      <c r="N139" s="54" t="s">
        <v>566</v>
      </c>
      <c r="O139" s="54" t="str">
        <f t="shared" si="23"/>
        <v>D-III Kepabeanan dan Cukai Alih Program6-03</v>
      </c>
      <c r="P139" s="53" t="s">
        <v>163</v>
      </c>
      <c r="Q139" s="53" t="s">
        <v>374</v>
      </c>
      <c r="R139" s="53" t="s">
        <v>567</v>
      </c>
      <c r="T139" s="54" t="s">
        <v>566</v>
      </c>
      <c r="U139" s="54" t="str">
        <f t="shared" si="24"/>
        <v>D-III Pajak Alih ProgramVI3</v>
      </c>
      <c r="V139" s="53" t="s">
        <v>151</v>
      </c>
      <c r="W139" s="53" t="s">
        <v>110</v>
      </c>
      <c r="X139" s="53" t="s">
        <v>1099</v>
      </c>
      <c r="Y139" s="53" t="s">
        <v>1100</v>
      </c>
    </row>
    <row r="140" spans="1:25" x14ac:dyDescent="0.25">
      <c r="A140" s="1"/>
      <c r="B140" s="1"/>
      <c r="D140" s="1"/>
      <c r="F140" s="53" t="s">
        <v>78</v>
      </c>
      <c r="G140" s="53" t="s">
        <v>78</v>
      </c>
      <c r="H140" s="53" t="s">
        <v>78</v>
      </c>
      <c r="I140" s="56" t="s">
        <v>78</v>
      </c>
      <c r="J140" s="53"/>
      <c r="K140" s="53" t="s">
        <v>78</v>
      </c>
      <c r="L140" s="53" t="s">
        <v>78</v>
      </c>
      <c r="M140" s="56" t="s">
        <v>78</v>
      </c>
      <c r="N140" s="54" t="s">
        <v>568</v>
      </c>
      <c r="O140" s="54" t="str">
        <f t="shared" si="23"/>
        <v>D-III Kepabeanan dan Cukai Alih Program6-04</v>
      </c>
      <c r="P140" s="53" t="s">
        <v>163</v>
      </c>
      <c r="Q140" s="53" t="s">
        <v>377</v>
      </c>
      <c r="R140" s="53" t="s">
        <v>569</v>
      </c>
      <c r="T140" s="54" t="s">
        <v>568</v>
      </c>
      <c r="U140" s="54" t="str">
        <f>V140&amp;W140&amp;ROW(U1)</f>
        <v>D-III PBB/PenilaiIV1</v>
      </c>
      <c r="V140" s="53" t="s">
        <v>121</v>
      </c>
      <c r="W140" s="53" t="s">
        <v>104</v>
      </c>
      <c r="X140" s="53" t="s">
        <v>1012</v>
      </c>
      <c r="Y140" s="53" t="s">
        <v>1013</v>
      </c>
    </row>
    <row r="141" spans="1:25" x14ac:dyDescent="0.25">
      <c r="A141" s="1"/>
      <c r="B141" s="1"/>
      <c r="D141" s="1"/>
      <c r="F141" s="53" t="s">
        <v>78</v>
      </c>
      <c r="G141" s="53" t="s">
        <v>78</v>
      </c>
      <c r="H141" s="53" t="s">
        <v>78</v>
      </c>
      <c r="I141" s="56" t="s">
        <v>78</v>
      </c>
      <c r="J141" s="53"/>
      <c r="K141" s="53" t="s">
        <v>78</v>
      </c>
      <c r="L141" s="53" t="s">
        <v>78</v>
      </c>
      <c r="M141" s="56" t="s">
        <v>78</v>
      </c>
      <c r="N141" s="54" t="s">
        <v>570</v>
      </c>
      <c r="O141" s="54" t="str">
        <f t="shared" si="23"/>
        <v>D-III Manajemen Aset4-01</v>
      </c>
      <c r="P141" s="53" t="s">
        <v>139</v>
      </c>
      <c r="Q141" s="53" t="s">
        <v>13</v>
      </c>
      <c r="R141" s="53" t="s">
        <v>571</v>
      </c>
      <c r="T141" s="54" t="s">
        <v>570</v>
      </c>
      <c r="U141" s="54" t="str">
        <f t="shared" ref="U141:U147" si="25">V141&amp;W141&amp;ROW(U2)</f>
        <v>D-III PBB/PenilaiIV2</v>
      </c>
      <c r="V141" s="53" t="s">
        <v>121</v>
      </c>
      <c r="W141" s="53" t="s">
        <v>104</v>
      </c>
      <c r="X141" s="53" t="s">
        <v>1104</v>
      </c>
      <c r="Y141" s="53" t="s">
        <v>1105</v>
      </c>
    </row>
    <row r="142" spans="1:25" x14ac:dyDescent="0.25">
      <c r="A142" s="1"/>
      <c r="B142" s="1"/>
      <c r="D142" s="1"/>
      <c r="F142" s="53" t="s">
        <v>78</v>
      </c>
      <c r="G142" s="53" t="s">
        <v>78</v>
      </c>
      <c r="H142" s="53" t="s">
        <v>78</v>
      </c>
      <c r="I142" s="56" t="s">
        <v>78</v>
      </c>
      <c r="J142" s="53"/>
      <c r="K142" s="53" t="s">
        <v>78</v>
      </c>
      <c r="L142" s="53" t="s">
        <v>78</v>
      </c>
      <c r="M142" s="56" t="s">
        <v>78</v>
      </c>
      <c r="N142" s="54" t="s">
        <v>572</v>
      </c>
      <c r="O142" s="54" t="str">
        <f t="shared" si="23"/>
        <v>D-III Manajemen Aset4-02</v>
      </c>
      <c r="P142" s="53" t="s">
        <v>139</v>
      </c>
      <c r="Q142" s="53" t="s">
        <v>14</v>
      </c>
      <c r="R142" s="53" t="s">
        <v>573</v>
      </c>
      <c r="T142" s="54" t="s">
        <v>572</v>
      </c>
      <c r="U142" s="54" t="str">
        <f t="shared" si="25"/>
        <v>D-III PBB/PenilaiIV3</v>
      </c>
      <c r="V142" s="53" t="s">
        <v>121</v>
      </c>
      <c r="W142" s="53" t="s">
        <v>104</v>
      </c>
      <c r="X142" s="53" t="s">
        <v>1106</v>
      </c>
      <c r="Y142" s="53" t="s">
        <v>1107</v>
      </c>
    </row>
    <row r="143" spans="1:25" x14ac:dyDescent="0.25">
      <c r="A143" s="1"/>
      <c r="B143" s="1"/>
      <c r="D143" s="1"/>
      <c r="F143" s="53" t="s">
        <v>78</v>
      </c>
      <c r="G143" s="53" t="s">
        <v>78</v>
      </c>
      <c r="H143" s="53" t="s">
        <v>78</v>
      </c>
      <c r="I143" s="56" t="s">
        <v>78</v>
      </c>
      <c r="J143" s="53"/>
      <c r="K143" s="53" t="s">
        <v>78</v>
      </c>
      <c r="L143" s="53" t="s">
        <v>78</v>
      </c>
      <c r="M143" s="56" t="s">
        <v>78</v>
      </c>
      <c r="N143" s="54" t="s">
        <v>574</v>
      </c>
      <c r="O143" s="54" t="str">
        <f t="shared" si="23"/>
        <v>D-III Manajemen Aset4-03</v>
      </c>
      <c r="P143" s="53" t="s">
        <v>139</v>
      </c>
      <c r="Q143" s="53" t="s">
        <v>15</v>
      </c>
      <c r="R143" s="53" t="s">
        <v>575</v>
      </c>
      <c r="T143" s="54" t="s">
        <v>574</v>
      </c>
      <c r="U143" s="54" t="str">
        <f t="shared" si="25"/>
        <v>D-III PBB/PenilaiIV4</v>
      </c>
      <c r="V143" s="53" t="s">
        <v>121</v>
      </c>
      <c r="W143" s="53" t="s">
        <v>104</v>
      </c>
      <c r="X143" s="53" t="s">
        <v>1108</v>
      </c>
      <c r="Y143" s="53" t="s">
        <v>1109</v>
      </c>
    </row>
    <row r="144" spans="1:25" x14ac:dyDescent="0.25">
      <c r="A144" s="1"/>
      <c r="B144" s="1"/>
      <c r="D144" s="1"/>
      <c r="F144" s="53" t="s">
        <v>78</v>
      </c>
      <c r="G144" s="53" t="s">
        <v>78</v>
      </c>
      <c r="H144" s="53" t="s">
        <v>78</v>
      </c>
      <c r="I144" s="56" t="s">
        <v>78</v>
      </c>
      <c r="J144" s="53"/>
      <c r="K144" s="53" t="s">
        <v>78</v>
      </c>
      <c r="L144" s="53" t="s">
        <v>78</v>
      </c>
      <c r="M144" s="56" t="s">
        <v>78</v>
      </c>
      <c r="N144" s="54" t="s">
        <v>576</v>
      </c>
      <c r="O144" s="54" t="str">
        <f t="shared" si="23"/>
        <v>D-III Manajemen Aset4-04</v>
      </c>
      <c r="P144" s="53" t="s">
        <v>139</v>
      </c>
      <c r="Q144" s="53" t="s">
        <v>16</v>
      </c>
      <c r="R144" s="53" t="s">
        <v>577</v>
      </c>
      <c r="T144" s="54" t="s">
        <v>576</v>
      </c>
      <c r="U144" s="54" t="str">
        <f t="shared" si="25"/>
        <v>D-III PBB/PenilaiIV5</v>
      </c>
      <c r="V144" s="53" t="s">
        <v>121</v>
      </c>
      <c r="W144" s="53" t="s">
        <v>104</v>
      </c>
      <c r="X144" s="53" t="s">
        <v>945</v>
      </c>
      <c r="Y144" s="53" t="s">
        <v>945</v>
      </c>
    </row>
    <row r="145" spans="1:25" x14ac:dyDescent="0.25">
      <c r="A145" s="1"/>
      <c r="B145" s="1"/>
      <c r="D145" s="1"/>
      <c r="F145" s="53" t="s">
        <v>78</v>
      </c>
      <c r="G145" s="53" t="s">
        <v>78</v>
      </c>
      <c r="H145" s="53" t="s">
        <v>78</v>
      </c>
      <c r="I145" s="56" t="s">
        <v>78</v>
      </c>
      <c r="J145" s="53"/>
      <c r="K145" s="53" t="s">
        <v>78</v>
      </c>
      <c r="L145" s="53" t="s">
        <v>78</v>
      </c>
      <c r="M145" s="56" t="s">
        <v>78</v>
      </c>
      <c r="N145" s="54" t="s">
        <v>578</v>
      </c>
      <c r="O145" s="54" t="str">
        <f t="shared" si="23"/>
        <v>D-III Manajemen Aset6-01</v>
      </c>
      <c r="P145" s="53" t="s">
        <v>139</v>
      </c>
      <c r="Q145" s="53" t="s">
        <v>368</v>
      </c>
      <c r="R145" s="53" t="s">
        <v>579</v>
      </c>
      <c r="T145" s="54" t="s">
        <v>578</v>
      </c>
      <c r="U145" s="54" t="str">
        <f t="shared" si="25"/>
        <v>D-III PBB/PenilaiIV6</v>
      </c>
      <c r="V145" s="53" t="s">
        <v>121</v>
      </c>
      <c r="W145" s="53" t="s">
        <v>104</v>
      </c>
      <c r="X145" s="53" t="s">
        <v>1110</v>
      </c>
      <c r="Y145" s="53" t="s">
        <v>1111</v>
      </c>
    </row>
    <row r="146" spans="1:25" x14ac:dyDescent="0.25">
      <c r="A146" s="1"/>
      <c r="B146" s="1"/>
      <c r="D146" s="1"/>
      <c r="F146" s="53" t="s">
        <v>78</v>
      </c>
      <c r="G146" s="53" t="s">
        <v>78</v>
      </c>
      <c r="H146" s="53" t="s">
        <v>78</v>
      </c>
      <c r="I146" s="56" t="s">
        <v>78</v>
      </c>
      <c r="J146" s="53"/>
      <c r="K146" s="53" t="s">
        <v>78</v>
      </c>
      <c r="L146" s="53" t="s">
        <v>78</v>
      </c>
      <c r="M146" s="56" t="s">
        <v>78</v>
      </c>
      <c r="N146" s="54" t="s">
        <v>580</v>
      </c>
      <c r="O146" s="54" t="str">
        <f t="shared" si="23"/>
        <v>D-III Manajemen Aset6-02</v>
      </c>
      <c r="P146" s="53" t="s">
        <v>139</v>
      </c>
      <c r="Q146" s="53" t="s">
        <v>371</v>
      </c>
      <c r="R146" s="53" t="s">
        <v>581</v>
      </c>
      <c r="T146" s="54" t="s">
        <v>580</v>
      </c>
      <c r="U146" s="54" t="str">
        <f t="shared" si="25"/>
        <v>D-III PBB/PenilaiIV7</v>
      </c>
      <c r="V146" s="53" t="s">
        <v>121</v>
      </c>
      <c r="W146" s="53" t="s">
        <v>104</v>
      </c>
      <c r="X146" s="53" t="s">
        <v>1112</v>
      </c>
      <c r="Y146" s="53" t="s">
        <v>1113</v>
      </c>
    </row>
    <row r="147" spans="1:25" x14ac:dyDescent="0.25">
      <c r="A147" s="1"/>
      <c r="B147" s="1"/>
      <c r="D147" s="1"/>
      <c r="F147" s="53" t="s">
        <v>78</v>
      </c>
      <c r="G147" s="53" t="s">
        <v>78</v>
      </c>
      <c r="H147" s="53" t="s">
        <v>78</v>
      </c>
      <c r="I147" s="56" t="s">
        <v>78</v>
      </c>
      <c r="J147" s="53"/>
      <c r="K147" s="53" t="s">
        <v>78</v>
      </c>
      <c r="L147" s="53" t="s">
        <v>78</v>
      </c>
      <c r="M147" s="56" t="s">
        <v>78</v>
      </c>
      <c r="N147" s="54" t="s">
        <v>582</v>
      </c>
      <c r="O147" s="54" t="str">
        <f t="shared" si="23"/>
        <v>D-III Pajak4-01</v>
      </c>
      <c r="P147" s="53" t="s">
        <v>115</v>
      </c>
      <c r="Q147" s="53" t="s">
        <v>13</v>
      </c>
      <c r="R147" s="53" t="s">
        <v>583</v>
      </c>
      <c r="T147" s="54" t="s">
        <v>582</v>
      </c>
      <c r="U147" s="54" t="str">
        <f t="shared" si="25"/>
        <v>D-III PBB/PenilaiIV8</v>
      </c>
      <c r="V147" s="53" t="s">
        <v>121</v>
      </c>
      <c r="W147" s="53" t="s">
        <v>104</v>
      </c>
      <c r="X147" s="53" t="s">
        <v>1114</v>
      </c>
      <c r="Y147" s="53" t="s">
        <v>987</v>
      </c>
    </row>
    <row r="148" spans="1:25" x14ac:dyDescent="0.25">
      <c r="A148" s="1"/>
      <c r="B148" s="1"/>
      <c r="D148" s="1"/>
      <c r="F148" s="53" t="s">
        <v>78</v>
      </c>
      <c r="G148" s="53" t="s">
        <v>78</v>
      </c>
      <c r="H148" s="53" t="s">
        <v>78</v>
      </c>
      <c r="I148" s="56" t="s">
        <v>78</v>
      </c>
      <c r="J148" s="53"/>
      <c r="K148" s="53" t="s">
        <v>78</v>
      </c>
      <c r="L148" s="53" t="s">
        <v>78</v>
      </c>
      <c r="M148" s="56" t="s">
        <v>78</v>
      </c>
      <c r="N148" s="54" t="s">
        <v>584</v>
      </c>
      <c r="O148" s="54" t="str">
        <f t="shared" si="23"/>
        <v>D-III Pajak4-02</v>
      </c>
      <c r="P148" s="53" t="s">
        <v>115</v>
      </c>
      <c r="Q148" s="53" t="s">
        <v>14</v>
      </c>
      <c r="R148" s="53" t="s">
        <v>585</v>
      </c>
      <c r="T148" s="54" t="s">
        <v>584</v>
      </c>
      <c r="U148" s="54" t="str">
        <f>V148&amp;W148&amp;ROW(U1)</f>
        <v>D-III PBB/PenilaiVI1</v>
      </c>
      <c r="V148" s="53" t="s">
        <v>121</v>
      </c>
      <c r="W148" s="53" t="s">
        <v>110</v>
      </c>
      <c r="X148" s="53" t="s">
        <v>943</v>
      </c>
      <c r="Y148" s="53" t="s">
        <v>944</v>
      </c>
    </row>
    <row r="149" spans="1:25" x14ac:dyDescent="0.25">
      <c r="A149" s="1"/>
      <c r="B149" s="1"/>
      <c r="D149" s="1"/>
      <c r="F149" s="53" t="s">
        <v>78</v>
      </c>
      <c r="G149" s="53" t="s">
        <v>78</v>
      </c>
      <c r="H149" s="53" t="s">
        <v>78</v>
      </c>
      <c r="I149" s="56" t="s">
        <v>78</v>
      </c>
      <c r="J149" s="53"/>
      <c r="K149" s="53" t="s">
        <v>78</v>
      </c>
      <c r="L149" s="53" t="s">
        <v>78</v>
      </c>
      <c r="M149" s="56" t="s">
        <v>78</v>
      </c>
      <c r="N149" s="54" t="s">
        <v>586</v>
      </c>
      <c r="O149" s="54" t="str">
        <f t="shared" si="23"/>
        <v>D-III Pajak4-03</v>
      </c>
      <c r="P149" s="53" t="s">
        <v>115</v>
      </c>
      <c r="Q149" s="53" t="s">
        <v>15</v>
      </c>
      <c r="R149" s="53" t="s">
        <v>587</v>
      </c>
      <c r="T149" s="54" t="s">
        <v>586</v>
      </c>
      <c r="U149" s="54" t="str">
        <f t="shared" ref="U149:U150" si="26">V149&amp;W149&amp;ROW(U2)</f>
        <v>D-III PBB/PenilaiVI2</v>
      </c>
      <c r="V149" s="53" t="s">
        <v>121</v>
      </c>
      <c r="W149" s="53" t="s">
        <v>110</v>
      </c>
      <c r="X149" s="53" t="s">
        <v>1115</v>
      </c>
      <c r="Y149" s="53" t="s">
        <v>1116</v>
      </c>
    </row>
    <row r="150" spans="1:25" x14ac:dyDescent="0.25">
      <c r="A150" s="1"/>
      <c r="B150" s="1"/>
      <c r="D150" s="1"/>
      <c r="F150" s="53" t="s">
        <v>78</v>
      </c>
      <c r="G150" s="53" t="s">
        <v>78</v>
      </c>
      <c r="H150" s="53" t="s">
        <v>78</v>
      </c>
      <c r="I150" s="56" t="s">
        <v>78</v>
      </c>
      <c r="J150" s="53"/>
      <c r="K150" s="53" t="s">
        <v>78</v>
      </c>
      <c r="L150" s="53" t="s">
        <v>78</v>
      </c>
      <c r="M150" s="56" t="s">
        <v>78</v>
      </c>
      <c r="N150" s="54" t="s">
        <v>588</v>
      </c>
      <c r="O150" s="54" t="str">
        <f t="shared" si="23"/>
        <v>D-III Pajak4-04</v>
      </c>
      <c r="P150" s="53" t="s">
        <v>115</v>
      </c>
      <c r="Q150" s="53" t="s">
        <v>16</v>
      </c>
      <c r="R150" s="53" t="s">
        <v>589</v>
      </c>
      <c r="T150" s="54" t="s">
        <v>588</v>
      </c>
      <c r="U150" s="54" t="str">
        <f t="shared" si="26"/>
        <v>D-III PBB/PenilaiVI3</v>
      </c>
      <c r="V150" s="53" t="s">
        <v>121</v>
      </c>
      <c r="W150" s="53" t="s">
        <v>110</v>
      </c>
      <c r="X150" s="53" t="s">
        <v>1117</v>
      </c>
      <c r="Y150" s="53" t="s">
        <v>1118</v>
      </c>
    </row>
    <row r="151" spans="1:25" x14ac:dyDescent="0.25">
      <c r="A151" s="1"/>
      <c r="B151" s="1"/>
      <c r="D151" s="1"/>
      <c r="F151" s="53" t="s">
        <v>78</v>
      </c>
      <c r="G151" s="53" t="s">
        <v>78</v>
      </c>
      <c r="H151" s="53" t="s">
        <v>78</v>
      </c>
      <c r="I151" s="56" t="s">
        <v>78</v>
      </c>
      <c r="J151" s="53"/>
      <c r="K151" s="53" t="s">
        <v>78</v>
      </c>
      <c r="L151" s="53" t="s">
        <v>78</v>
      </c>
      <c r="M151" s="56" t="s">
        <v>78</v>
      </c>
      <c r="N151" s="54" t="s">
        <v>590</v>
      </c>
      <c r="O151" s="54" t="str">
        <f t="shared" si="23"/>
        <v>D-III Pajak4-05</v>
      </c>
      <c r="P151" s="53" t="s">
        <v>115</v>
      </c>
      <c r="Q151" s="53" t="s">
        <v>17</v>
      </c>
      <c r="R151" s="53" t="s">
        <v>591</v>
      </c>
      <c r="T151" s="54" t="s">
        <v>590</v>
      </c>
      <c r="U151" s="54" t="str">
        <f>V151&amp;W151&amp;ROW(U1)</f>
        <v>D-III PBB/Penilai Alih ProgramIV1</v>
      </c>
      <c r="V151" s="53" t="s">
        <v>157</v>
      </c>
      <c r="W151" s="53" t="s">
        <v>104</v>
      </c>
      <c r="X151" s="53" t="s">
        <v>939</v>
      </c>
      <c r="Y151" s="53" t="s">
        <v>940</v>
      </c>
    </row>
    <row r="152" spans="1:25" x14ac:dyDescent="0.25">
      <c r="A152" s="1"/>
      <c r="B152" s="1"/>
      <c r="D152" s="1"/>
      <c r="F152" s="53" t="s">
        <v>78</v>
      </c>
      <c r="G152" s="53" t="s">
        <v>78</v>
      </c>
      <c r="H152" s="53" t="s">
        <v>78</v>
      </c>
      <c r="I152" s="56" t="s">
        <v>78</v>
      </c>
      <c r="J152" s="53"/>
      <c r="K152" s="53" t="s">
        <v>78</v>
      </c>
      <c r="L152" s="53" t="s">
        <v>78</v>
      </c>
      <c r="M152" s="56" t="s">
        <v>78</v>
      </c>
      <c r="N152" s="54" t="s">
        <v>592</v>
      </c>
      <c r="O152" s="54" t="str">
        <f t="shared" si="23"/>
        <v>D-III Pajak4-06</v>
      </c>
      <c r="P152" s="53" t="s">
        <v>115</v>
      </c>
      <c r="Q152" s="53" t="s">
        <v>264</v>
      </c>
      <c r="R152" s="53" t="s">
        <v>593</v>
      </c>
      <c r="T152" s="54" t="s">
        <v>592</v>
      </c>
      <c r="U152" s="54" t="str">
        <f t="shared" ref="U152:U157" si="27">V152&amp;W152&amp;ROW(U2)</f>
        <v>D-III PBB/Penilai Alih ProgramIV2</v>
      </c>
      <c r="V152" s="53" t="s">
        <v>157</v>
      </c>
      <c r="W152" s="53" t="s">
        <v>104</v>
      </c>
      <c r="X152" s="53" t="s">
        <v>1000</v>
      </c>
      <c r="Y152" s="53" t="s">
        <v>1001</v>
      </c>
    </row>
    <row r="153" spans="1:25" x14ac:dyDescent="0.25">
      <c r="A153" s="1"/>
      <c r="B153" s="1"/>
      <c r="D153" s="1"/>
      <c r="F153" s="53" t="s">
        <v>78</v>
      </c>
      <c r="G153" s="53" t="s">
        <v>78</v>
      </c>
      <c r="H153" s="53" t="s">
        <v>78</v>
      </c>
      <c r="I153" s="56" t="s">
        <v>78</v>
      </c>
      <c r="J153" s="53"/>
      <c r="K153" s="53" t="s">
        <v>78</v>
      </c>
      <c r="L153" s="53" t="s">
        <v>78</v>
      </c>
      <c r="M153" s="56" t="s">
        <v>78</v>
      </c>
      <c r="N153" s="54" t="s">
        <v>594</v>
      </c>
      <c r="O153" s="54" t="str">
        <f t="shared" si="23"/>
        <v>D-III Pajak4-07</v>
      </c>
      <c r="P153" s="53" t="s">
        <v>115</v>
      </c>
      <c r="Q153" s="53" t="s">
        <v>266</v>
      </c>
      <c r="R153" s="53" t="s">
        <v>595</v>
      </c>
      <c r="T153" s="54" t="s">
        <v>594</v>
      </c>
      <c r="U153" s="54" t="str">
        <f t="shared" si="27"/>
        <v>D-III PBB/Penilai Alih ProgramIV3</v>
      </c>
      <c r="V153" s="53" t="s">
        <v>157</v>
      </c>
      <c r="W153" s="53" t="s">
        <v>104</v>
      </c>
      <c r="X153" s="53" t="s">
        <v>1119</v>
      </c>
      <c r="Y153" s="53" t="s">
        <v>1120</v>
      </c>
    </row>
    <row r="154" spans="1:25" x14ac:dyDescent="0.25">
      <c r="A154" s="1"/>
      <c r="B154" s="1"/>
      <c r="D154" s="1"/>
      <c r="F154" s="53" t="s">
        <v>78</v>
      </c>
      <c r="G154" s="53" t="s">
        <v>78</v>
      </c>
      <c r="H154" s="53" t="s">
        <v>78</v>
      </c>
      <c r="I154" s="56" t="s">
        <v>78</v>
      </c>
      <c r="J154" s="53"/>
      <c r="K154" s="53" t="s">
        <v>78</v>
      </c>
      <c r="L154" s="53" t="s">
        <v>78</v>
      </c>
      <c r="M154" s="56" t="s">
        <v>78</v>
      </c>
      <c r="N154" s="54" t="s">
        <v>596</v>
      </c>
      <c r="O154" s="54" t="str">
        <f t="shared" si="23"/>
        <v>D-III Pajak4-08</v>
      </c>
      <c r="P154" s="53" t="s">
        <v>115</v>
      </c>
      <c r="Q154" s="53" t="s">
        <v>268</v>
      </c>
      <c r="R154" s="53" t="s">
        <v>597</v>
      </c>
      <c r="T154" s="54" t="s">
        <v>596</v>
      </c>
      <c r="U154" s="54" t="str">
        <f t="shared" si="27"/>
        <v>D-III PBB/Penilai Alih ProgramIV4</v>
      </c>
      <c r="V154" s="53" t="s">
        <v>157</v>
      </c>
      <c r="W154" s="53" t="s">
        <v>104</v>
      </c>
      <c r="X154" s="53" t="s">
        <v>1121</v>
      </c>
      <c r="Y154" s="53" t="s">
        <v>1122</v>
      </c>
    </row>
    <row r="155" spans="1:25" x14ac:dyDescent="0.25">
      <c r="A155" s="1"/>
      <c r="B155" s="1"/>
      <c r="D155" s="1"/>
      <c r="F155" s="53" t="s">
        <v>78</v>
      </c>
      <c r="G155" s="53" t="s">
        <v>78</v>
      </c>
      <c r="H155" s="53" t="s">
        <v>78</v>
      </c>
      <c r="I155" s="56" t="s">
        <v>78</v>
      </c>
      <c r="J155" s="53"/>
      <c r="K155" s="53" t="s">
        <v>78</v>
      </c>
      <c r="L155" s="53" t="s">
        <v>78</v>
      </c>
      <c r="M155" s="56" t="s">
        <v>78</v>
      </c>
      <c r="N155" s="54" t="s">
        <v>598</v>
      </c>
      <c r="O155" s="54" t="str">
        <f t="shared" si="23"/>
        <v>D-III Pajak4-09</v>
      </c>
      <c r="P155" s="53" t="s">
        <v>115</v>
      </c>
      <c r="Q155" s="53" t="s">
        <v>270</v>
      </c>
      <c r="R155" s="53" t="s">
        <v>599</v>
      </c>
      <c r="T155" s="54" t="s">
        <v>598</v>
      </c>
      <c r="U155" s="54" t="str">
        <f t="shared" si="27"/>
        <v>D-III PBB/Penilai Alih ProgramIV5</v>
      </c>
      <c r="V155" s="53" t="s">
        <v>157</v>
      </c>
      <c r="W155" s="53" t="s">
        <v>104</v>
      </c>
      <c r="X155" s="53" t="s">
        <v>1104</v>
      </c>
      <c r="Y155" s="53" t="s">
        <v>1105</v>
      </c>
    </row>
    <row r="156" spans="1:25" x14ac:dyDescent="0.25">
      <c r="A156" s="1"/>
      <c r="B156" s="1"/>
      <c r="D156" s="1"/>
      <c r="F156" s="53" t="s">
        <v>78</v>
      </c>
      <c r="G156" s="53" t="s">
        <v>78</v>
      </c>
      <c r="H156" s="53" t="s">
        <v>78</v>
      </c>
      <c r="I156" s="56" t="s">
        <v>78</v>
      </c>
      <c r="J156" s="53"/>
      <c r="K156" s="53" t="s">
        <v>78</v>
      </c>
      <c r="L156" s="53" t="s">
        <v>78</v>
      </c>
      <c r="M156" s="56" t="s">
        <v>78</v>
      </c>
      <c r="N156" s="54" t="s">
        <v>600</v>
      </c>
      <c r="O156" s="54" t="str">
        <f t="shared" si="23"/>
        <v>D-III Pajak4-10</v>
      </c>
      <c r="P156" s="53" t="s">
        <v>115</v>
      </c>
      <c r="Q156" s="53" t="s">
        <v>272</v>
      </c>
      <c r="R156" s="53" t="s">
        <v>601</v>
      </c>
      <c r="T156" s="54" t="s">
        <v>600</v>
      </c>
      <c r="U156" s="54" t="str">
        <f t="shared" si="27"/>
        <v>D-III PBB/Penilai Alih ProgramIV6</v>
      </c>
      <c r="V156" s="53" t="s">
        <v>157</v>
      </c>
      <c r="W156" s="53" t="s">
        <v>104</v>
      </c>
      <c r="X156" s="53" t="s">
        <v>1110</v>
      </c>
      <c r="Y156" s="53" t="s">
        <v>1111</v>
      </c>
    </row>
    <row r="157" spans="1:25" x14ac:dyDescent="0.25">
      <c r="A157" s="1"/>
      <c r="B157" s="1"/>
      <c r="D157" s="1"/>
      <c r="F157" s="53" t="s">
        <v>78</v>
      </c>
      <c r="G157" s="53" t="s">
        <v>78</v>
      </c>
      <c r="H157" s="53" t="s">
        <v>78</v>
      </c>
      <c r="I157" s="56" t="s">
        <v>78</v>
      </c>
      <c r="J157" s="53"/>
      <c r="K157" s="53" t="s">
        <v>78</v>
      </c>
      <c r="L157" s="53" t="s">
        <v>78</v>
      </c>
      <c r="M157" s="56" t="s">
        <v>78</v>
      </c>
      <c r="N157" s="54" t="s">
        <v>602</v>
      </c>
      <c r="O157" s="54" t="str">
        <f t="shared" si="23"/>
        <v>D-III Pajak4-11</v>
      </c>
      <c r="P157" s="53" t="s">
        <v>115</v>
      </c>
      <c r="Q157" s="53" t="s">
        <v>274</v>
      </c>
      <c r="R157" s="53" t="s">
        <v>603</v>
      </c>
      <c r="T157" s="54" t="s">
        <v>602</v>
      </c>
      <c r="U157" s="54" t="str">
        <f t="shared" si="27"/>
        <v>D-III PBB/Penilai Alih ProgramIV7</v>
      </c>
      <c r="V157" s="53" t="s">
        <v>157</v>
      </c>
      <c r="W157" s="53" t="s">
        <v>104</v>
      </c>
      <c r="X157" s="53" t="s">
        <v>1123</v>
      </c>
      <c r="Y157" s="53" t="s">
        <v>1124</v>
      </c>
    </row>
    <row r="158" spans="1:25" x14ac:dyDescent="0.25">
      <c r="A158" s="1"/>
      <c r="B158" s="1"/>
      <c r="D158" s="1"/>
      <c r="F158" s="53" t="s">
        <v>78</v>
      </c>
      <c r="G158" s="53" t="s">
        <v>78</v>
      </c>
      <c r="H158" s="53" t="s">
        <v>78</v>
      </c>
      <c r="I158" s="56" t="s">
        <v>78</v>
      </c>
      <c r="J158" s="53"/>
      <c r="K158" s="53" t="s">
        <v>78</v>
      </c>
      <c r="L158" s="53" t="s">
        <v>78</v>
      </c>
      <c r="M158" s="56" t="s">
        <v>78</v>
      </c>
      <c r="N158" s="54" t="s">
        <v>604</v>
      </c>
      <c r="O158" s="54" t="str">
        <f t="shared" si="23"/>
        <v>D-III Pajak4-12</v>
      </c>
      <c r="P158" s="53" t="s">
        <v>115</v>
      </c>
      <c r="Q158" s="53" t="s">
        <v>276</v>
      </c>
      <c r="R158" s="53" t="s">
        <v>605</v>
      </c>
      <c r="T158" s="54" t="s">
        <v>604</v>
      </c>
      <c r="U158" s="54" t="str">
        <f>V158&amp;W158&amp;ROW(U1)</f>
        <v>D-III PBB/Penilai Alih ProgramV1</v>
      </c>
      <c r="V158" s="53" t="s">
        <v>157</v>
      </c>
      <c r="W158" s="53" t="s">
        <v>207</v>
      </c>
      <c r="X158" s="53" t="s">
        <v>939</v>
      </c>
      <c r="Y158" s="53" t="s">
        <v>940</v>
      </c>
    </row>
    <row r="159" spans="1:25" x14ac:dyDescent="0.25">
      <c r="A159" s="1"/>
      <c r="B159" s="1"/>
      <c r="D159" s="1"/>
      <c r="F159" s="53" t="s">
        <v>78</v>
      </c>
      <c r="G159" s="53" t="s">
        <v>78</v>
      </c>
      <c r="H159" s="53" t="s">
        <v>78</v>
      </c>
      <c r="I159" s="56" t="s">
        <v>78</v>
      </c>
      <c r="J159" s="53"/>
      <c r="K159" s="53" t="s">
        <v>78</v>
      </c>
      <c r="L159" s="53" t="s">
        <v>78</v>
      </c>
      <c r="M159" s="56" t="s">
        <v>78</v>
      </c>
      <c r="N159" s="54" t="s">
        <v>606</v>
      </c>
      <c r="O159" s="54" t="str">
        <f t="shared" si="23"/>
        <v>D-III Pajak4-13</v>
      </c>
      <c r="P159" s="53" t="s">
        <v>115</v>
      </c>
      <c r="Q159" s="53" t="s">
        <v>278</v>
      </c>
      <c r="R159" s="53" t="s">
        <v>607</v>
      </c>
      <c r="T159" s="54" t="s">
        <v>606</v>
      </c>
      <c r="U159" s="54" t="str">
        <f t="shared" ref="U159:U165" si="28">V159&amp;W159&amp;ROW(U2)</f>
        <v>D-III PBB/Penilai Alih ProgramV2</v>
      </c>
      <c r="V159" s="53" t="s">
        <v>157</v>
      </c>
      <c r="W159" s="53" t="s">
        <v>207</v>
      </c>
      <c r="X159" s="53" t="s">
        <v>1125</v>
      </c>
      <c r="Y159" s="53" t="s">
        <v>1126</v>
      </c>
    </row>
    <row r="160" spans="1:25" x14ac:dyDescent="0.25">
      <c r="A160" s="1"/>
      <c r="B160" s="1"/>
      <c r="D160" s="1"/>
      <c r="F160" s="53" t="s">
        <v>78</v>
      </c>
      <c r="G160" s="53" t="s">
        <v>78</v>
      </c>
      <c r="H160" s="53" t="s">
        <v>78</v>
      </c>
      <c r="I160" s="56" t="s">
        <v>78</v>
      </c>
      <c r="J160" s="53"/>
      <c r="K160" s="53" t="s">
        <v>78</v>
      </c>
      <c r="L160" s="53" t="s">
        <v>78</v>
      </c>
      <c r="M160" s="56" t="s">
        <v>78</v>
      </c>
      <c r="N160" s="54" t="s">
        <v>608</v>
      </c>
      <c r="O160" s="54" t="str">
        <f t="shared" si="23"/>
        <v>D-III Pajak4-14</v>
      </c>
      <c r="P160" s="53" t="s">
        <v>115</v>
      </c>
      <c r="Q160" s="53" t="s">
        <v>280</v>
      </c>
      <c r="R160" s="53" t="s">
        <v>609</v>
      </c>
      <c r="T160" s="54" t="s">
        <v>608</v>
      </c>
      <c r="U160" s="54" t="str">
        <f t="shared" si="28"/>
        <v>D-III PBB/Penilai Alih ProgramV3</v>
      </c>
      <c r="V160" s="53" t="s">
        <v>157</v>
      </c>
      <c r="W160" s="53" t="s">
        <v>207</v>
      </c>
      <c r="X160" s="53" t="s">
        <v>1104</v>
      </c>
      <c r="Y160" s="53" t="s">
        <v>1105</v>
      </c>
    </row>
    <row r="161" spans="1:25" x14ac:dyDescent="0.25">
      <c r="A161" s="1"/>
      <c r="B161" s="1"/>
      <c r="D161" s="1"/>
      <c r="F161" s="53" t="s">
        <v>78</v>
      </c>
      <c r="G161" s="53" t="s">
        <v>78</v>
      </c>
      <c r="H161" s="53" t="s">
        <v>78</v>
      </c>
      <c r="I161" s="56" t="s">
        <v>78</v>
      </c>
      <c r="J161" s="53"/>
      <c r="K161" s="53" t="s">
        <v>78</v>
      </c>
      <c r="L161" s="53" t="s">
        <v>78</v>
      </c>
      <c r="M161" s="56" t="s">
        <v>78</v>
      </c>
      <c r="N161" s="54" t="s">
        <v>610</v>
      </c>
      <c r="O161" s="54" t="str">
        <f t="shared" si="23"/>
        <v>D-III Pajak4-15</v>
      </c>
      <c r="P161" s="53" t="s">
        <v>115</v>
      </c>
      <c r="Q161" s="53" t="s">
        <v>282</v>
      </c>
      <c r="R161" s="53" t="s">
        <v>611</v>
      </c>
      <c r="T161" s="54" t="s">
        <v>610</v>
      </c>
      <c r="U161" s="54" t="str">
        <f t="shared" si="28"/>
        <v>D-III PBB/Penilai Alih ProgramV4</v>
      </c>
      <c r="V161" s="53" t="s">
        <v>157</v>
      </c>
      <c r="W161" s="53" t="s">
        <v>207</v>
      </c>
      <c r="X161" s="53" t="s">
        <v>1106</v>
      </c>
      <c r="Y161" s="53" t="s">
        <v>1107</v>
      </c>
    </row>
    <row r="162" spans="1:25" x14ac:dyDescent="0.25">
      <c r="A162" s="1"/>
      <c r="B162" s="1"/>
      <c r="D162" s="1"/>
      <c r="F162" s="53" t="s">
        <v>78</v>
      </c>
      <c r="G162" s="53" t="s">
        <v>78</v>
      </c>
      <c r="H162" s="53" t="s">
        <v>78</v>
      </c>
      <c r="I162" s="56" t="s">
        <v>78</v>
      </c>
      <c r="J162" s="53"/>
      <c r="K162" s="53" t="s">
        <v>78</v>
      </c>
      <c r="L162" s="53" t="s">
        <v>78</v>
      </c>
      <c r="M162" s="56" t="s">
        <v>78</v>
      </c>
      <c r="N162" s="54" t="s">
        <v>612</v>
      </c>
      <c r="O162" s="54" t="str">
        <f t="shared" si="23"/>
        <v>D-III Pajak4-16</v>
      </c>
      <c r="P162" s="53" t="s">
        <v>115</v>
      </c>
      <c r="Q162" s="53" t="s">
        <v>284</v>
      </c>
      <c r="R162" s="53" t="s">
        <v>613</v>
      </c>
      <c r="T162" s="54" t="s">
        <v>612</v>
      </c>
      <c r="U162" s="54" t="str">
        <f t="shared" si="28"/>
        <v>D-III PBB/Penilai Alih ProgramV5</v>
      </c>
      <c r="V162" s="53" t="s">
        <v>157</v>
      </c>
      <c r="W162" s="53" t="s">
        <v>207</v>
      </c>
      <c r="X162" s="53" t="s">
        <v>1108</v>
      </c>
      <c r="Y162" s="53" t="s">
        <v>1109</v>
      </c>
    </row>
    <row r="163" spans="1:25" x14ac:dyDescent="0.25">
      <c r="A163" s="1"/>
      <c r="B163" s="1"/>
      <c r="D163" s="1"/>
      <c r="F163" s="53" t="s">
        <v>78</v>
      </c>
      <c r="G163" s="53" t="s">
        <v>78</v>
      </c>
      <c r="H163" s="53" t="s">
        <v>78</v>
      </c>
      <c r="I163" s="56" t="s">
        <v>78</v>
      </c>
      <c r="J163" s="53"/>
      <c r="K163" s="53" t="s">
        <v>78</v>
      </c>
      <c r="L163" s="53" t="s">
        <v>78</v>
      </c>
      <c r="M163" s="56" t="s">
        <v>78</v>
      </c>
      <c r="N163" s="54" t="s">
        <v>614</v>
      </c>
      <c r="O163" s="54" t="str">
        <f t="shared" si="23"/>
        <v>D-III Pajak4-17</v>
      </c>
      <c r="P163" s="53" t="s">
        <v>115</v>
      </c>
      <c r="Q163" s="53" t="s">
        <v>286</v>
      </c>
      <c r="R163" s="53" t="s">
        <v>615</v>
      </c>
      <c r="T163" s="54" t="s">
        <v>614</v>
      </c>
      <c r="U163" s="54" t="str">
        <f t="shared" si="28"/>
        <v>D-III PBB/Penilai Alih ProgramV6</v>
      </c>
      <c r="V163" s="53" t="s">
        <v>157</v>
      </c>
      <c r="W163" s="53" t="s">
        <v>207</v>
      </c>
      <c r="X163" s="53" t="s">
        <v>1127</v>
      </c>
      <c r="Y163" s="53" t="s">
        <v>1128</v>
      </c>
    </row>
    <row r="164" spans="1:25" x14ac:dyDescent="0.25">
      <c r="A164" s="1"/>
      <c r="B164" s="1"/>
      <c r="D164" s="1"/>
      <c r="F164" s="53" t="s">
        <v>78</v>
      </c>
      <c r="G164" s="53" t="s">
        <v>78</v>
      </c>
      <c r="H164" s="53" t="s">
        <v>78</v>
      </c>
      <c r="I164" s="56" t="s">
        <v>78</v>
      </c>
      <c r="J164" s="53"/>
      <c r="K164" s="53" t="s">
        <v>78</v>
      </c>
      <c r="L164" s="53" t="s">
        <v>78</v>
      </c>
      <c r="M164" s="56" t="s">
        <v>78</v>
      </c>
      <c r="N164" s="54" t="s">
        <v>616</v>
      </c>
      <c r="O164" s="54" t="str">
        <f t="shared" si="23"/>
        <v>D-III Pajak4-18</v>
      </c>
      <c r="P164" s="53" t="s">
        <v>115</v>
      </c>
      <c r="Q164" s="53" t="s">
        <v>288</v>
      </c>
      <c r="R164" s="53" t="s">
        <v>617</v>
      </c>
      <c r="T164" s="54" t="s">
        <v>616</v>
      </c>
      <c r="U164" s="54" t="str">
        <f t="shared" si="28"/>
        <v>D-III PBB/Penilai Alih ProgramV7</v>
      </c>
      <c r="V164" s="53" t="s">
        <v>157</v>
      </c>
      <c r="W164" s="53" t="s">
        <v>207</v>
      </c>
      <c r="X164" s="53" t="s">
        <v>1110</v>
      </c>
      <c r="Y164" s="53" t="s">
        <v>1111</v>
      </c>
    </row>
    <row r="165" spans="1:25" x14ac:dyDescent="0.25">
      <c r="A165" s="1"/>
      <c r="B165" s="1"/>
      <c r="D165" s="1"/>
      <c r="F165" s="53" t="s">
        <v>78</v>
      </c>
      <c r="G165" s="53" t="s">
        <v>78</v>
      </c>
      <c r="H165" s="53" t="s">
        <v>78</v>
      </c>
      <c r="I165" s="56" t="s">
        <v>78</v>
      </c>
      <c r="J165" s="53"/>
      <c r="K165" s="53" t="s">
        <v>78</v>
      </c>
      <c r="L165" s="53" t="s">
        <v>78</v>
      </c>
      <c r="M165" s="56" t="s">
        <v>78</v>
      </c>
      <c r="N165" s="54" t="s">
        <v>618</v>
      </c>
      <c r="O165" s="54" t="str">
        <f t="shared" si="23"/>
        <v>D-III Pajak4-19</v>
      </c>
      <c r="P165" s="53" t="s">
        <v>115</v>
      </c>
      <c r="Q165" s="53" t="s">
        <v>290</v>
      </c>
      <c r="R165" s="53" t="s">
        <v>619</v>
      </c>
      <c r="T165" s="54" t="s">
        <v>618</v>
      </c>
      <c r="U165" s="54" t="str">
        <f t="shared" si="28"/>
        <v>D-III PBB/Penilai Alih ProgramV8</v>
      </c>
      <c r="V165" s="53" t="s">
        <v>157</v>
      </c>
      <c r="W165" s="53" t="s">
        <v>207</v>
      </c>
      <c r="X165" s="53" t="s">
        <v>1112</v>
      </c>
      <c r="Y165" s="53" t="s">
        <v>1113</v>
      </c>
    </row>
    <row r="166" spans="1:25" x14ac:dyDescent="0.25">
      <c r="A166" s="1"/>
      <c r="B166" s="1"/>
      <c r="D166" s="1"/>
      <c r="F166" s="53" t="s">
        <v>78</v>
      </c>
      <c r="G166" s="53" t="s">
        <v>78</v>
      </c>
      <c r="H166" s="53" t="s">
        <v>78</v>
      </c>
      <c r="I166" s="56" t="s">
        <v>78</v>
      </c>
      <c r="J166" s="53"/>
      <c r="K166" s="53" t="s">
        <v>78</v>
      </c>
      <c r="L166" s="53" t="s">
        <v>78</v>
      </c>
      <c r="M166" s="56" t="s">
        <v>78</v>
      </c>
      <c r="N166" s="54" t="s">
        <v>620</v>
      </c>
      <c r="O166" s="54" t="str">
        <f t="shared" si="23"/>
        <v>D-III Pajak4-20</v>
      </c>
      <c r="P166" s="53" t="s">
        <v>115</v>
      </c>
      <c r="Q166" s="53" t="s">
        <v>292</v>
      </c>
      <c r="R166" s="53" t="s">
        <v>621</v>
      </c>
      <c r="T166" s="54" t="s">
        <v>620</v>
      </c>
      <c r="U166" s="54" t="str">
        <f>V166&amp;W166&amp;ROW(U1)</f>
        <v>D-III PKN STANII1</v>
      </c>
      <c r="V166" s="53" t="s">
        <v>42</v>
      </c>
      <c r="W166" s="53" t="s">
        <v>80</v>
      </c>
      <c r="X166" s="53" t="s">
        <v>1129</v>
      </c>
      <c r="Y166" s="53" t="s">
        <v>1130</v>
      </c>
    </row>
    <row r="167" spans="1:25" x14ac:dyDescent="0.25">
      <c r="A167" s="1"/>
      <c r="B167" s="1"/>
      <c r="D167" s="1"/>
      <c r="F167" s="53" t="s">
        <v>78</v>
      </c>
      <c r="G167" s="53" t="s">
        <v>78</v>
      </c>
      <c r="H167" s="53" t="s">
        <v>78</v>
      </c>
      <c r="I167" s="56" t="s">
        <v>78</v>
      </c>
      <c r="J167" s="53"/>
      <c r="K167" s="53" t="s">
        <v>78</v>
      </c>
      <c r="L167" s="53" t="s">
        <v>78</v>
      </c>
      <c r="M167" s="56" t="s">
        <v>78</v>
      </c>
      <c r="N167" s="54" t="s">
        <v>622</v>
      </c>
      <c r="O167" s="54" t="str">
        <f t="shared" si="23"/>
        <v>D-III Pajak4-21</v>
      </c>
      <c r="P167" s="53" t="s">
        <v>115</v>
      </c>
      <c r="Q167" s="53" t="s">
        <v>294</v>
      </c>
      <c r="R167" s="53" t="s">
        <v>623</v>
      </c>
      <c r="T167" s="54" t="s">
        <v>622</v>
      </c>
      <c r="U167" s="54" t="str">
        <f t="shared" ref="U167:U174" si="29">V167&amp;W167&amp;ROW(U2)</f>
        <v>D-III PKN STANII2</v>
      </c>
      <c r="V167" s="53" t="s">
        <v>42</v>
      </c>
      <c r="W167" s="53" t="s">
        <v>80</v>
      </c>
      <c r="X167" s="53" t="s">
        <v>939</v>
      </c>
      <c r="Y167" s="53" t="s">
        <v>940</v>
      </c>
    </row>
    <row r="168" spans="1:25" x14ac:dyDescent="0.25">
      <c r="A168" s="1"/>
      <c r="B168" s="1"/>
      <c r="D168" s="1"/>
      <c r="F168" s="53" t="s">
        <v>78</v>
      </c>
      <c r="G168" s="53" t="s">
        <v>78</v>
      </c>
      <c r="H168" s="53" t="s">
        <v>78</v>
      </c>
      <c r="I168" s="56" t="s">
        <v>78</v>
      </c>
      <c r="J168" s="53"/>
      <c r="K168" s="53" t="s">
        <v>78</v>
      </c>
      <c r="L168" s="53" t="s">
        <v>78</v>
      </c>
      <c r="M168" s="56" t="s">
        <v>78</v>
      </c>
      <c r="N168" s="54" t="s">
        <v>624</v>
      </c>
      <c r="O168" s="54" t="str">
        <f t="shared" si="23"/>
        <v>D-III Pajak4-22</v>
      </c>
      <c r="P168" s="53" t="s">
        <v>115</v>
      </c>
      <c r="Q168" s="53" t="s">
        <v>296</v>
      </c>
      <c r="R168" s="53" t="s">
        <v>625</v>
      </c>
      <c r="T168" s="54" t="s">
        <v>624</v>
      </c>
      <c r="U168" s="54" t="str">
        <f t="shared" si="29"/>
        <v>D-III PKN STANII3</v>
      </c>
      <c r="V168" s="53" t="s">
        <v>42</v>
      </c>
      <c r="W168" s="53" t="s">
        <v>80</v>
      </c>
      <c r="X168" s="53" t="s">
        <v>1042</v>
      </c>
      <c r="Y168" s="53" t="s">
        <v>1043</v>
      </c>
    </row>
    <row r="169" spans="1:25" x14ac:dyDescent="0.25">
      <c r="A169" s="1"/>
      <c r="B169" s="1"/>
      <c r="D169" s="1"/>
      <c r="F169" s="53" t="s">
        <v>78</v>
      </c>
      <c r="G169" s="53" t="s">
        <v>78</v>
      </c>
      <c r="H169" s="53" t="s">
        <v>78</v>
      </c>
      <c r="I169" s="56" t="s">
        <v>78</v>
      </c>
      <c r="J169" s="53"/>
      <c r="K169" s="53" t="s">
        <v>78</v>
      </c>
      <c r="L169" s="53" t="s">
        <v>78</v>
      </c>
      <c r="M169" s="56" t="s">
        <v>78</v>
      </c>
      <c r="N169" s="54" t="s">
        <v>626</v>
      </c>
      <c r="O169" s="54" t="str">
        <f t="shared" si="23"/>
        <v>D-III Pajak4-23</v>
      </c>
      <c r="P169" s="53" t="s">
        <v>115</v>
      </c>
      <c r="Q169" s="53" t="s">
        <v>298</v>
      </c>
      <c r="R169" s="53" t="s">
        <v>627</v>
      </c>
      <c r="T169" s="54" t="s">
        <v>626</v>
      </c>
      <c r="U169" s="54" t="str">
        <f t="shared" si="29"/>
        <v>D-III PKN STANII4</v>
      </c>
      <c r="V169" s="53" t="s">
        <v>42</v>
      </c>
      <c r="W169" s="53" t="s">
        <v>80</v>
      </c>
      <c r="X169" s="53" t="s">
        <v>1131</v>
      </c>
      <c r="Y169" s="53" t="s">
        <v>1132</v>
      </c>
    </row>
    <row r="170" spans="1:25" x14ac:dyDescent="0.25">
      <c r="A170" s="1"/>
      <c r="B170" s="1"/>
      <c r="D170" s="1"/>
      <c r="F170" s="53" t="s">
        <v>78</v>
      </c>
      <c r="G170" s="53" t="s">
        <v>78</v>
      </c>
      <c r="H170" s="53" t="s">
        <v>78</v>
      </c>
      <c r="I170" s="56" t="s">
        <v>78</v>
      </c>
      <c r="J170" s="53"/>
      <c r="K170" s="53" t="s">
        <v>78</v>
      </c>
      <c r="L170" s="53" t="s">
        <v>78</v>
      </c>
      <c r="M170" s="56" t="s">
        <v>78</v>
      </c>
      <c r="N170" s="54" t="s">
        <v>628</v>
      </c>
      <c r="O170" s="54" t="str">
        <f t="shared" si="23"/>
        <v>D-III Pajak4-24</v>
      </c>
      <c r="P170" s="53" t="s">
        <v>115</v>
      </c>
      <c r="Q170" s="53" t="s">
        <v>300</v>
      </c>
      <c r="R170" s="53" t="s">
        <v>629</v>
      </c>
      <c r="T170" s="54" t="s">
        <v>628</v>
      </c>
      <c r="U170" s="54" t="str">
        <f t="shared" si="29"/>
        <v>D-III PKN STANII5</v>
      </c>
      <c r="V170" s="53" t="s">
        <v>42</v>
      </c>
      <c r="W170" s="53" t="s">
        <v>80</v>
      </c>
      <c r="X170" s="53" t="s">
        <v>1133</v>
      </c>
      <c r="Y170" s="53" t="s">
        <v>1134</v>
      </c>
    </row>
    <row r="171" spans="1:25" x14ac:dyDescent="0.25">
      <c r="A171" s="1"/>
      <c r="B171" s="1"/>
      <c r="D171" s="1"/>
      <c r="F171" s="53" t="s">
        <v>78</v>
      </c>
      <c r="G171" s="53" t="s">
        <v>78</v>
      </c>
      <c r="H171" s="53" t="s">
        <v>78</v>
      </c>
      <c r="I171" s="56" t="s">
        <v>78</v>
      </c>
      <c r="J171" s="53"/>
      <c r="K171" s="53" t="s">
        <v>78</v>
      </c>
      <c r="L171" s="53" t="s">
        <v>78</v>
      </c>
      <c r="M171" s="56" t="s">
        <v>78</v>
      </c>
      <c r="N171" s="54" t="s">
        <v>630</v>
      </c>
      <c r="O171" s="54" t="str">
        <f t="shared" si="23"/>
        <v>D-III Pajak6-01</v>
      </c>
      <c r="P171" s="53" t="s">
        <v>115</v>
      </c>
      <c r="Q171" s="53" t="s">
        <v>368</v>
      </c>
      <c r="R171" s="53" t="s">
        <v>631</v>
      </c>
      <c r="T171" s="54" t="s">
        <v>630</v>
      </c>
      <c r="U171" s="54" t="str">
        <f t="shared" si="29"/>
        <v>D-III PKN STANII6</v>
      </c>
      <c r="V171" s="53" t="s">
        <v>42</v>
      </c>
      <c r="W171" s="53" t="s">
        <v>80</v>
      </c>
      <c r="X171" s="53" t="s">
        <v>1115</v>
      </c>
      <c r="Y171" s="53" t="s">
        <v>1116</v>
      </c>
    </row>
    <row r="172" spans="1:25" x14ac:dyDescent="0.25">
      <c r="A172" s="1"/>
      <c r="B172" s="1"/>
      <c r="D172" s="1"/>
      <c r="F172" s="53" t="s">
        <v>78</v>
      </c>
      <c r="G172" s="53" t="s">
        <v>78</v>
      </c>
      <c r="H172" s="53" t="s">
        <v>78</v>
      </c>
      <c r="I172" s="56" t="s">
        <v>78</v>
      </c>
      <c r="J172" s="53"/>
      <c r="K172" s="53" t="s">
        <v>78</v>
      </c>
      <c r="L172" s="53" t="s">
        <v>78</v>
      </c>
      <c r="M172" s="56" t="s">
        <v>78</v>
      </c>
      <c r="N172" s="54" t="s">
        <v>632</v>
      </c>
      <c r="O172" s="54" t="str">
        <f t="shared" si="23"/>
        <v>D-III Pajak6-02</v>
      </c>
      <c r="P172" s="53" t="s">
        <v>115</v>
      </c>
      <c r="Q172" s="53" t="s">
        <v>371</v>
      </c>
      <c r="R172" s="53" t="s">
        <v>633</v>
      </c>
      <c r="T172" s="54" t="s">
        <v>632</v>
      </c>
      <c r="U172" s="54" t="str">
        <f t="shared" si="29"/>
        <v>D-III PKN STANII7</v>
      </c>
      <c r="V172" s="53" t="s">
        <v>42</v>
      </c>
      <c r="W172" s="53" t="s">
        <v>80</v>
      </c>
      <c r="X172" s="53" t="s">
        <v>1135</v>
      </c>
      <c r="Y172" s="53" t="s">
        <v>1135</v>
      </c>
    </row>
    <row r="173" spans="1:25" x14ac:dyDescent="0.25">
      <c r="A173" s="1"/>
      <c r="B173" s="1"/>
      <c r="D173" s="1"/>
      <c r="F173" s="53" t="s">
        <v>78</v>
      </c>
      <c r="G173" s="53" t="s">
        <v>78</v>
      </c>
      <c r="H173" s="53" t="s">
        <v>78</v>
      </c>
      <c r="I173" s="56" t="s">
        <v>78</v>
      </c>
      <c r="J173" s="53"/>
      <c r="K173" s="53" t="s">
        <v>78</v>
      </c>
      <c r="L173" s="53" t="s">
        <v>78</v>
      </c>
      <c r="M173" s="56" t="s">
        <v>78</v>
      </c>
      <c r="N173" s="54" t="s">
        <v>634</v>
      </c>
      <c r="O173" s="54" t="str">
        <f t="shared" si="23"/>
        <v>D-III Pajak6-03</v>
      </c>
      <c r="P173" s="53" t="s">
        <v>115</v>
      </c>
      <c r="Q173" s="53" t="s">
        <v>374</v>
      </c>
      <c r="R173" s="53" t="s">
        <v>635</v>
      </c>
      <c r="T173" s="54" t="s">
        <v>634</v>
      </c>
      <c r="U173" s="54" t="str">
        <f t="shared" si="29"/>
        <v>D-III PKN STANII8</v>
      </c>
      <c r="V173" s="53" t="s">
        <v>42</v>
      </c>
      <c r="W173" s="53" t="s">
        <v>80</v>
      </c>
      <c r="X173" s="53" t="s">
        <v>976</v>
      </c>
      <c r="Y173" s="53" t="s">
        <v>977</v>
      </c>
    </row>
    <row r="174" spans="1:25" x14ac:dyDescent="0.25">
      <c r="A174" s="1"/>
      <c r="B174" s="1"/>
      <c r="D174" s="1"/>
      <c r="F174" s="53" t="s">
        <v>78</v>
      </c>
      <c r="G174" s="53" t="s">
        <v>78</v>
      </c>
      <c r="H174" s="53" t="s">
        <v>78</v>
      </c>
      <c r="I174" s="56" t="s">
        <v>78</v>
      </c>
      <c r="J174" s="53"/>
      <c r="K174" s="53" t="s">
        <v>78</v>
      </c>
      <c r="L174" s="53" t="s">
        <v>78</v>
      </c>
      <c r="M174" s="56" t="s">
        <v>78</v>
      </c>
      <c r="N174" s="54" t="s">
        <v>636</v>
      </c>
      <c r="O174" s="54" t="str">
        <f t="shared" si="23"/>
        <v>D-III Pajak6-04</v>
      </c>
      <c r="P174" s="53" t="s">
        <v>115</v>
      </c>
      <c r="Q174" s="53" t="s">
        <v>377</v>
      </c>
      <c r="R174" s="53" t="s">
        <v>637</v>
      </c>
      <c r="T174" s="54" t="s">
        <v>636</v>
      </c>
      <c r="U174" s="54" t="str">
        <f t="shared" si="29"/>
        <v>D-III PKN STANII9</v>
      </c>
      <c r="V174" s="53" t="s">
        <v>42</v>
      </c>
      <c r="W174" s="53" t="s">
        <v>80</v>
      </c>
      <c r="X174" s="53" t="s">
        <v>1136</v>
      </c>
      <c r="Y174" s="53" t="s">
        <v>1137</v>
      </c>
    </row>
    <row r="175" spans="1:25" x14ac:dyDescent="0.25">
      <c r="A175" s="1"/>
      <c r="B175" s="1"/>
      <c r="D175" s="1"/>
      <c r="F175" s="53" t="s">
        <v>78</v>
      </c>
      <c r="G175" s="53" t="s">
        <v>78</v>
      </c>
      <c r="H175" s="53" t="s">
        <v>78</v>
      </c>
      <c r="I175" s="56" t="s">
        <v>78</v>
      </c>
      <c r="J175" s="53"/>
      <c r="K175" s="53" t="s">
        <v>78</v>
      </c>
      <c r="L175" s="53" t="s">
        <v>78</v>
      </c>
      <c r="M175" s="56" t="s">
        <v>78</v>
      </c>
      <c r="N175" s="54" t="s">
        <v>638</v>
      </c>
      <c r="O175" s="54" t="str">
        <f t="shared" si="23"/>
        <v>D-III Pajak6-05</v>
      </c>
      <c r="P175" s="53" t="s">
        <v>115</v>
      </c>
      <c r="Q175" s="53" t="s">
        <v>380</v>
      </c>
      <c r="R175" s="53" t="s">
        <v>639</v>
      </c>
      <c r="T175" s="54" t="s">
        <v>638</v>
      </c>
      <c r="U175" s="54" t="str">
        <f>V175&amp;W175&amp;ROW(U1)</f>
        <v>D-IV Akuntansi (Reguler)VI1</v>
      </c>
      <c r="V175" s="53" t="s">
        <v>175</v>
      </c>
      <c r="W175" s="53" t="s">
        <v>110</v>
      </c>
      <c r="X175" s="53" t="s">
        <v>991</v>
      </c>
      <c r="Y175" s="53" t="s">
        <v>992</v>
      </c>
    </row>
    <row r="176" spans="1:25" x14ac:dyDescent="0.25">
      <c r="A176" s="1"/>
      <c r="B176" s="1"/>
      <c r="D176" s="1"/>
      <c r="F176" s="53" t="s">
        <v>78</v>
      </c>
      <c r="G176" s="53" t="s">
        <v>78</v>
      </c>
      <c r="H176" s="53" t="s">
        <v>78</v>
      </c>
      <c r="I176" s="56" t="s">
        <v>78</v>
      </c>
      <c r="J176" s="53"/>
      <c r="K176" s="53" t="s">
        <v>78</v>
      </c>
      <c r="L176" s="53" t="s">
        <v>78</v>
      </c>
      <c r="M176" s="56" t="s">
        <v>78</v>
      </c>
      <c r="N176" s="54" t="s">
        <v>640</v>
      </c>
      <c r="O176" s="54" t="str">
        <f t="shared" si="23"/>
        <v>D-III Pajak6-06</v>
      </c>
      <c r="P176" s="53" t="s">
        <v>115</v>
      </c>
      <c r="Q176" s="53" t="s">
        <v>383</v>
      </c>
      <c r="R176" s="53" t="s">
        <v>641</v>
      </c>
      <c r="T176" s="54" t="s">
        <v>640</v>
      </c>
      <c r="U176" s="54" t="str">
        <f t="shared" ref="U176:U180" si="30">V176&amp;W176&amp;ROW(U2)</f>
        <v>D-IV Akuntansi (Reguler)VI2</v>
      </c>
      <c r="V176" s="53" t="s">
        <v>175</v>
      </c>
      <c r="W176" s="53" t="s">
        <v>110</v>
      </c>
      <c r="X176" s="53" t="s">
        <v>1138</v>
      </c>
      <c r="Y176" s="53" t="s">
        <v>1138</v>
      </c>
    </row>
    <row r="177" spans="1:25" x14ac:dyDescent="0.25">
      <c r="A177" s="1"/>
      <c r="B177" s="1"/>
      <c r="D177" s="1"/>
      <c r="F177" s="53" t="s">
        <v>78</v>
      </c>
      <c r="G177" s="53" t="s">
        <v>78</v>
      </c>
      <c r="H177" s="53" t="s">
        <v>78</v>
      </c>
      <c r="I177" s="56" t="s">
        <v>78</v>
      </c>
      <c r="J177" s="53"/>
      <c r="K177" s="53" t="s">
        <v>78</v>
      </c>
      <c r="L177" s="53" t="s">
        <v>78</v>
      </c>
      <c r="M177" s="56" t="s">
        <v>78</v>
      </c>
      <c r="N177" s="54" t="s">
        <v>642</v>
      </c>
      <c r="O177" s="54" t="str">
        <f t="shared" si="23"/>
        <v>D-III Pajak6-07</v>
      </c>
      <c r="P177" s="53" t="s">
        <v>115</v>
      </c>
      <c r="Q177" s="53" t="s">
        <v>386</v>
      </c>
      <c r="R177" s="53" t="s">
        <v>643</v>
      </c>
      <c r="T177" s="54" t="s">
        <v>642</v>
      </c>
      <c r="U177" s="54" t="str">
        <f t="shared" si="30"/>
        <v>D-IV Akuntansi (Reguler)VI3</v>
      </c>
      <c r="V177" s="53" t="s">
        <v>175</v>
      </c>
      <c r="W177" s="53" t="s">
        <v>110</v>
      </c>
      <c r="X177" s="53" t="s">
        <v>943</v>
      </c>
      <c r="Y177" s="53" t="s">
        <v>944</v>
      </c>
    </row>
    <row r="178" spans="1:25" x14ac:dyDescent="0.25">
      <c r="A178" s="1"/>
      <c r="B178" s="1"/>
      <c r="D178" s="1"/>
      <c r="F178" s="53" t="s">
        <v>78</v>
      </c>
      <c r="G178" s="53" t="s">
        <v>78</v>
      </c>
      <c r="H178" s="53" t="s">
        <v>78</v>
      </c>
      <c r="I178" s="56" t="s">
        <v>78</v>
      </c>
      <c r="J178" s="53"/>
      <c r="K178" s="53" t="s">
        <v>78</v>
      </c>
      <c r="L178" s="53" t="s">
        <v>78</v>
      </c>
      <c r="M178" s="56" t="s">
        <v>78</v>
      </c>
      <c r="N178" s="54" t="s">
        <v>644</v>
      </c>
      <c r="O178" s="54" t="str">
        <f t="shared" si="23"/>
        <v>D-III Pajak6-08</v>
      </c>
      <c r="P178" s="53" t="s">
        <v>115</v>
      </c>
      <c r="Q178" s="53" t="s">
        <v>389</v>
      </c>
      <c r="R178" s="53" t="s">
        <v>645</v>
      </c>
      <c r="T178" s="54" t="s">
        <v>644</v>
      </c>
      <c r="U178" s="54" t="str">
        <f t="shared" si="30"/>
        <v>D-IV Akuntansi (Reguler)VI4</v>
      </c>
      <c r="V178" s="53" t="s">
        <v>175</v>
      </c>
      <c r="W178" s="53" t="s">
        <v>110</v>
      </c>
      <c r="X178" s="53" t="s">
        <v>1139</v>
      </c>
      <c r="Y178" s="53" t="s">
        <v>1140</v>
      </c>
    </row>
    <row r="179" spans="1:25" x14ac:dyDescent="0.25">
      <c r="A179" s="1"/>
      <c r="B179" s="1"/>
      <c r="D179" s="1"/>
      <c r="F179" s="53" t="s">
        <v>78</v>
      </c>
      <c r="G179" s="53" t="s">
        <v>78</v>
      </c>
      <c r="H179" s="53" t="s">
        <v>78</v>
      </c>
      <c r="I179" s="56" t="s">
        <v>78</v>
      </c>
      <c r="J179" s="53"/>
      <c r="K179" s="53" t="s">
        <v>78</v>
      </c>
      <c r="L179" s="53" t="s">
        <v>78</v>
      </c>
      <c r="M179" s="56" t="s">
        <v>78</v>
      </c>
      <c r="N179" s="54" t="s">
        <v>646</v>
      </c>
      <c r="O179" s="54" t="str">
        <f t="shared" si="23"/>
        <v>D-III Pajak Alih Program4-01</v>
      </c>
      <c r="P179" s="53" t="s">
        <v>151</v>
      </c>
      <c r="Q179" s="53" t="s">
        <v>13</v>
      </c>
      <c r="R179" s="53" t="s">
        <v>647</v>
      </c>
      <c r="T179" s="54" t="s">
        <v>646</v>
      </c>
      <c r="U179" s="54" t="str">
        <f t="shared" si="30"/>
        <v>D-IV Akuntansi (Reguler)VI5</v>
      </c>
      <c r="V179" s="53" t="s">
        <v>175</v>
      </c>
      <c r="W179" s="53" t="s">
        <v>110</v>
      </c>
      <c r="X179" s="53" t="s">
        <v>1141</v>
      </c>
      <c r="Y179" s="53" t="s">
        <v>1142</v>
      </c>
    </row>
    <row r="180" spans="1:25" x14ac:dyDescent="0.25">
      <c r="A180" s="1"/>
      <c r="B180" s="1"/>
      <c r="D180" s="1"/>
      <c r="F180" s="53" t="s">
        <v>78</v>
      </c>
      <c r="G180" s="53" t="s">
        <v>78</v>
      </c>
      <c r="H180" s="53" t="s">
        <v>78</v>
      </c>
      <c r="I180" s="56" t="s">
        <v>78</v>
      </c>
      <c r="J180" s="53"/>
      <c r="K180" s="53" t="s">
        <v>78</v>
      </c>
      <c r="L180" s="53" t="s">
        <v>78</v>
      </c>
      <c r="M180" s="56" t="s">
        <v>78</v>
      </c>
      <c r="N180" s="54" t="s">
        <v>648</v>
      </c>
      <c r="O180" s="54" t="str">
        <f t="shared" si="23"/>
        <v>D-III Pajak Alih Program4-02</v>
      </c>
      <c r="P180" s="53" t="s">
        <v>151</v>
      </c>
      <c r="Q180" s="53" t="s">
        <v>14</v>
      </c>
      <c r="R180" s="53" t="s">
        <v>649</v>
      </c>
      <c r="T180" s="54" t="s">
        <v>648</v>
      </c>
      <c r="U180" s="54" t="str">
        <f t="shared" si="30"/>
        <v>D-IV Akuntansi (Reguler)VI6</v>
      </c>
      <c r="V180" s="53" t="s">
        <v>175</v>
      </c>
      <c r="W180" s="53" t="s">
        <v>110</v>
      </c>
      <c r="X180" s="53" t="s">
        <v>994</v>
      </c>
      <c r="Y180" s="53" t="s">
        <v>995</v>
      </c>
    </row>
    <row r="181" spans="1:25" x14ac:dyDescent="0.25">
      <c r="A181" s="1"/>
      <c r="B181" s="1"/>
      <c r="D181" s="1"/>
      <c r="F181" s="53" t="s">
        <v>78</v>
      </c>
      <c r="G181" s="53" t="s">
        <v>78</v>
      </c>
      <c r="H181" s="53" t="s">
        <v>78</v>
      </c>
      <c r="I181" s="56" t="s">
        <v>78</v>
      </c>
      <c r="J181" s="53"/>
      <c r="K181" s="53" t="s">
        <v>78</v>
      </c>
      <c r="L181" s="53" t="s">
        <v>78</v>
      </c>
      <c r="M181" s="56" t="s">
        <v>78</v>
      </c>
      <c r="N181" s="54" t="s">
        <v>650</v>
      </c>
      <c r="O181" s="54" t="str">
        <f t="shared" si="23"/>
        <v>D-III Pajak Alih Program4-03</v>
      </c>
      <c r="P181" s="53" t="s">
        <v>151</v>
      </c>
      <c r="Q181" s="53" t="s">
        <v>15</v>
      </c>
      <c r="R181" s="53" t="s">
        <v>651</v>
      </c>
      <c r="T181" s="54" t="s">
        <v>650</v>
      </c>
      <c r="U181" s="54" t="str">
        <f>V181&amp;W181&amp;ROW(U1)</f>
        <v>D-IV Akuntansi Alih Program (AKT)VIII1</v>
      </c>
      <c r="V181" s="53" t="s">
        <v>181</v>
      </c>
      <c r="W181" s="53" t="s">
        <v>238</v>
      </c>
      <c r="X181" s="53" t="s">
        <v>1143</v>
      </c>
      <c r="Y181" s="53" t="s">
        <v>1144</v>
      </c>
    </row>
    <row r="182" spans="1:25" x14ac:dyDescent="0.25">
      <c r="A182" s="1"/>
      <c r="B182" s="1"/>
      <c r="D182" s="1"/>
      <c r="F182" s="53" t="s">
        <v>78</v>
      </c>
      <c r="G182" s="53" t="s">
        <v>78</v>
      </c>
      <c r="H182" s="53" t="s">
        <v>78</v>
      </c>
      <c r="I182" s="56" t="s">
        <v>78</v>
      </c>
      <c r="J182" s="53"/>
      <c r="K182" s="53" t="s">
        <v>78</v>
      </c>
      <c r="L182" s="53" t="s">
        <v>78</v>
      </c>
      <c r="M182" s="56" t="s">
        <v>78</v>
      </c>
      <c r="N182" s="54" t="s">
        <v>652</v>
      </c>
      <c r="O182" s="54" t="str">
        <f t="shared" si="23"/>
        <v>D-III Pajak Alih Program4-04</v>
      </c>
      <c r="P182" s="53" t="s">
        <v>151</v>
      </c>
      <c r="Q182" s="53" t="s">
        <v>16</v>
      </c>
      <c r="R182" s="53" t="s">
        <v>653</v>
      </c>
      <c r="T182" s="54" t="s">
        <v>652</v>
      </c>
      <c r="U182" s="54" t="str">
        <f t="shared" ref="U182:U187" si="31">V182&amp;W182&amp;ROW(U2)</f>
        <v>D-IV Akuntansi Alih Program (AKT)VIII2</v>
      </c>
      <c r="V182" s="53" t="s">
        <v>181</v>
      </c>
      <c r="W182" s="53" t="s">
        <v>238</v>
      </c>
      <c r="X182" s="53" t="s">
        <v>1145</v>
      </c>
      <c r="Y182" s="53" t="s">
        <v>1146</v>
      </c>
    </row>
    <row r="183" spans="1:25" x14ac:dyDescent="0.25">
      <c r="A183" s="1"/>
      <c r="B183" s="1"/>
      <c r="D183" s="1"/>
      <c r="F183" s="53" t="s">
        <v>78</v>
      </c>
      <c r="G183" s="53" t="s">
        <v>78</v>
      </c>
      <c r="H183" s="53" t="s">
        <v>78</v>
      </c>
      <c r="I183" s="56" t="s">
        <v>78</v>
      </c>
      <c r="J183" s="53"/>
      <c r="K183" s="53" t="s">
        <v>78</v>
      </c>
      <c r="L183" s="53" t="s">
        <v>78</v>
      </c>
      <c r="M183" s="56" t="s">
        <v>78</v>
      </c>
      <c r="N183" s="54" t="s">
        <v>654</v>
      </c>
      <c r="O183" s="54" t="str">
        <f t="shared" si="23"/>
        <v>D-III Pajak Alih Program4-05</v>
      </c>
      <c r="P183" s="53" t="s">
        <v>151</v>
      </c>
      <c r="Q183" s="53" t="s">
        <v>17</v>
      </c>
      <c r="R183" s="53" t="s">
        <v>655</v>
      </c>
      <c r="T183" s="54" t="s">
        <v>654</v>
      </c>
      <c r="U183" s="54" t="str">
        <f t="shared" si="31"/>
        <v>D-IV Akuntansi Alih Program (AKT)VIII3</v>
      </c>
      <c r="V183" s="53" t="s">
        <v>181</v>
      </c>
      <c r="W183" s="53" t="s">
        <v>238</v>
      </c>
      <c r="X183" s="53" t="s">
        <v>1147</v>
      </c>
      <c r="Y183" s="53" t="s">
        <v>1148</v>
      </c>
    </row>
    <row r="184" spans="1:25" x14ac:dyDescent="0.25">
      <c r="A184" s="1"/>
      <c r="B184" s="1"/>
      <c r="D184" s="1"/>
      <c r="F184" s="53" t="s">
        <v>78</v>
      </c>
      <c r="G184" s="53" t="s">
        <v>78</v>
      </c>
      <c r="H184" s="53" t="s">
        <v>78</v>
      </c>
      <c r="I184" s="56" t="s">
        <v>78</v>
      </c>
      <c r="J184" s="53"/>
      <c r="K184" s="53" t="s">
        <v>78</v>
      </c>
      <c r="L184" s="53" t="s">
        <v>78</v>
      </c>
      <c r="M184" s="56" t="s">
        <v>78</v>
      </c>
      <c r="N184" s="54" t="s">
        <v>656</v>
      </c>
      <c r="O184" s="54" t="str">
        <f t="shared" si="23"/>
        <v>D-III Pajak Alih Program6-01</v>
      </c>
      <c r="P184" s="53" t="s">
        <v>151</v>
      </c>
      <c r="Q184" s="53" t="s">
        <v>368</v>
      </c>
      <c r="R184" s="53" t="s">
        <v>657</v>
      </c>
      <c r="T184" s="54" t="s">
        <v>656</v>
      </c>
      <c r="U184" s="54" t="str">
        <f t="shared" si="31"/>
        <v>D-IV Akuntansi Alih Program (AKT)VIII4</v>
      </c>
      <c r="V184" s="53" t="s">
        <v>181</v>
      </c>
      <c r="W184" s="53" t="s">
        <v>238</v>
      </c>
      <c r="X184" s="53" t="s">
        <v>1149</v>
      </c>
      <c r="Y184" s="53" t="s">
        <v>1149</v>
      </c>
    </row>
    <row r="185" spans="1:25" x14ac:dyDescent="0.25">
      <c r="A185" s="1"/>
      <c r="B185" s="1"/>
      <c r="D185" s="1"/>
      <c r="F185" s="53" t="s">
        <v>78</v>
      </c>
      <c r="G185" s="53" t="s">
        <v>78</v>
      </c>
      <c r="H185" s="53" t="s">
        <v>78</v>
      </c>
      <c r="I185" s="56" t="s">
        <v>78</v>
      </c>
      <c r="J185" s="53"/>
      <c r="K185" s="53" t="s">
        <v>78</v>
      </c>
      <c r="L185" s="53" t="s">
        <v>78</v>
      </c>
      <c r="M185" s="56" t="s">
        <v>78</v>
      </c>
      <c r="N185" s="54" t="s">
        <v>658</v>
      </c>
      <c r="O185" s="54" t="str">
        <f t="shared" si="23"/>
        <v>D-III Pajak Alih Program6-02</v>
      </c>
      <c r="P185" s="53" t="s">
        <v>151</v>
      </c>
      <c r="Q185" s="53" t="s">
        <v>371</v>
      </c>
      <c r="R185" s="53" t="s">
        <v>659</v>
      </c>
      <c r="T185" s="54" t="s">
        <v>658</v>
      </c>
      <c r="U185" s="54" t="str">
        <f t="shared" si="31"/>
        <v>D-IV Akuntansi Alih Program (AKT)VIII5</v>
      </c>
      <c r="V185" s="53" t="s">
        <v>181</v>
      </c>
      <c r="W185" s="53" t="s">
        <v>238</v>
      </c>
      <c r="X185" s="53" t="s">
        <v>1150</v>
      </c>
      <c r="Y185" s="53" t="s">
        <v>1151</v>
      </c>
    </row>
    <row r="186" spans="1:25" x14ac:dyDescent="0.25">
      <c r="A186" s="1"/>
      <c r="B186" s="1"/>
      <c r="D186" s="1"/>
      <c r="F186" s="53" t="s">
        <v>78</v>
      </c>
      <c r="G186" s="53" t="s">
        <v>78</v>
      </c>
      <c r="H186" s="53" t="s">
        <v>78</v>
      </c>
      <c r="I186" s="56" t="s">
        <v>78</v>
      </c>
      <c r="J186" s="53"/>
      <c r="K186" s="53" t="s">
        <v>78</v>
      </c>
      <c r="L186" s="53" t="s">
        <v>78</v>
      </c>
      <c r="M186" s="56" t="s">
        <v>78</v>
      </c>
      <c r="N186" s="54" t="s">
        <v>660</v>
      </c>
      <c r="O186" s="54" t="str">
        <f t="shared" si="23"/>
        <v>D-III Pajak Alih Program6-03</v>
      </c>
      <c r="P186" s="53" t="s">
        <v>151</v>
      </c>
      <c r="Q186" s="53" t="s">
        <v>374</v>
      </c>
      <c r="R186" s="53" t="s">
        <v>661</v>
      </c>
      <c r="T186" s="54" t="s">
        <v>660</v>
      </c>
      <c r="U186" s="54" t="str">
        <f t="shared" si="31"/>
        <v>D-IV Akuntansi Alih Program (AKT)VIII6</v>
      </c>
      <c r="V186" s="53" t="s">
        <v>181</v>
      </c>
      <c r="W186" s="53" t="s">
        <v>238</v>
      </c>
      <c r="X186" s="53" t="s">
        <v>1152</v>
      </c>
      <c r="Y186" s="53" t="s">
        <v>1153</v>
      </c>
    </row>
    <row r="187" spans="1:25" x14ac:dyDescent="0.25">
      <c r="A187" s="1"/>
      <c r="B187" s="1"/>
      <c r="D187" s="1"/>
      <c r="F187" s="53" t="s">
        <v>78</v>
      </c>
      <c r="G187" s="53" t="s">
        <v>78</v>
      </c>
      <c r="H187" s="53" t="s">
        <v>78</v>
      </c>
      <c r="I187" s="56" t="s">
        <v>78</v>
      </c>
      <c r="J187" s="53"/>
      <c r="K187" s="53" t="s">
        <v>78</v>
      </c>
      <c r="L187" s="53" t="s">
        <v>78</v>
      </c>
      <c r="M187" s="56" t="s">
        <v>78</v>
      </c>
      <c r="N187" s="54" t="s">
        <v>662</v>
      </c>
      <c r="O187" s="54" t="str">
        <f t="shared" si="23"/>
        <v>D-III Pajak Alih Program6-04</v>
      </c>
      <c r="P187" s="53" t="s">
        <v>151</v>
      </c>
      <c r="Q187" s="53" t="s">
        <v>377</v>
      </c>
      <c r="R187" s="53" t="s">
        <v>663</v>
      </c>
      <c r="T187" s="54" t="s">
        <v>662</v>
      </c>
      <c r="U187" s="54" t="str">
        <f t="shared" si="31"/>
        <v>D-IV Akuntansi Alih Program (AKT)VIII7</v>
      </c>
      <c r="V187" s="53" t="s">
        <v>181</v>
      </c>
      <c r="W187" s="53" t="s">
        <v>238</v>
      </c>
      <c r="X187" s="53" t="s">
        <v>1154</v>
      </c>
      <c r="Y187" s="53" t="s">
        <v>1155</v>
      </c>
    </row>
    <row r="188" spans="1:25" x14ac:dyDescent="0.25">
      <c r="A188" s="1"/>
      <c r="B188" s="1"/>
      <c r="D188" s="1"/>
      <c r="F188" s="53" t="s">
        <v>78</v>
      </c>
      <c r="G188" s="53" t="s">
        <v>78</v>
      </c>
      <c r="H188" s="53" t="s">
        <v>78</v>
      </c>
      <c r="I188" s="56" t="s">
        <v>78</v>
      </c>
      <c r="J188" s="53"/>
      <c r="K188" s="53" t="s">
        <v>78</v>
      </c>
      <c r="L188" s="53" t="s">
        <v>78</v>
      </c>
      <c r="M188" s="56" t="s">
        <v>78</v>
      </c>
      <c r="N188" s="54" t="s">
        <v>664</v>
      </c>
      <c r="O188" s="54" t="str">
        <f t="shared" si="23"/>
        <v>D-III Pajak Alih Program6-05</v>
      </c>
      <c r="P188" s="53" t="s">
        <v>151</v>
      </c>
      <c r="Q188" s="53" t="s">
        <v>380</v>
      </c>
      <c r="R188" s="53" t="s">
        <v>665</v>
      </c>
      <c r="T188" s="54" t="s">
        <v>664</v>
      </c>
      <c r="U188" s="54" t="str">
        <f>V188&amp;W188&amp;ROW(U1)</f>
        <v>D-IV Akuntansi Alih Program (Non AKT)VIII1</v>
      </c>
      <c r="V188" s="53" t="s">
        <v>187</v>
      </c>
      <c r="W188" s="53" t="s">
        <v>238</v>
      </c>
      <c r="X188" s="53" t="s">
        <v>1004</v>
      </c>
      <c r="Y188" s="53" t="s">
        <v>1005</v>
      </c>
    </row>
    <row r="189" spans="1:25" x14ac:dyDescent="0.25">
      <c r="A189" s="1"/>
      <c r="B189" s="1"/>
      <c r="D189" s="1"/>
      <c r="F189" s="53" t="s">
        <v>78</v>
      </c>
      <c r="G189" s="53" t="s">
        <v>78</v>
      </c>
      <c r="H189" s="53" t="s">
        <v>78</v>
      </c>
      <c r="I189" s="56" t="s">
        <v>78</v>
      </c>
      <c r="J189" s="53"/>
      <c r="K189" s="53" t="s">
        <v>78</v>
      </c>
      <c r="L189" s="53" t="s">
        <v>78</v>
      </c>
      <c r="M189" s="56" t="s">
        <v>78</v>
      </c>
      <c r="N189" s="54" t="s">
        <v>666</v>
      </c>
      <c r="O189" s="54" t="str">
        <f t="shared" si="23"/>
        <v>D-III Pajak Alih Program6-06</v>
      </c>
      <c r="P189" s="53" t="s">
        <v>151</v>
      </c>
      <c r="Q189" s="53" t="s">
        <v>383</v>
      </c>
      <c r="R189" s="53" t="s">
        <v>667</v>
      </c>
      <c r="T189" s="54" t="s">
        <v>666</v>
      </c>
      <c r="U189" s="54" t="str">
        <f t="shared" ref="U189:U195" si="32">V189&amp;W189&amp;ROW(U2)</f>
        <v>D-IV Akuntansi Alih Program (Non AKT)VIII2</v>
      </c>
      <c r="V189" s="53" t="s">
        <v>187</v>
      </c>
      <c r="W189" s="53" t="s">
        <v>238</v>
      </c>
      <c r="X189" s="53" t="s">
        <v>982</v>
      </c>
      <c r="Y189" s="53" t="s">
        <v>983</v>
      </c>
    </row>
    <row r="190" spans="1:25" x14ac:dyDescent="0.25">
      <c r="A190" s="1"/>
      <c r="B190" s="1"/>
      <c r="D190" s="1"/>
      <c r="F190" s="53" t="s">
        <v>78</v>
      </c>
      <c r="G190" s="53" t="s">
        <v>78</v>
      </c>
      <c r="H190" s="53" t="s">
        <v>78</v>
      </c>
      <c r="I190" s="56" t="s">
        <v>78</v>
      </c>
      <c r="J190" s="53"/>
      <c r="K190" s="53" t="s">
        <v>78</v>
      </c>
      <c r="L190" s="53" t="s">
        <v>78</v>
      </c>
      <c r="M190" s="56" t="s">
        <v>78</v>
      </c>
      <c r="N190" s="54" t="s">
        <v>668</v>
      </c>
      <c r="O190" s="54" t="str">
        <f t="shared" si="23"/>
        <v>D-III PBB/Penilai4-01</v>
      </c>
      <c r="P190" s="53" t="s">
        <v>121</v>
      </c>
      <c r="Q190" s="53" t="s">
        <v>13</v>
      </c>
      <c r="R190" s="53" t="s">
        <v>669</v>
      </c>
      <c r="T190" s="54" t="s">
        <v>668</v>
      </c>
      <c r="U190" s="54" t="str">
        <f t="shared" si="32"/>
        <v>D-IV Akuntansi Alih Program (Non AKT)VIII3</v>
      </c>
      <c r="V190" s="53" t="s">
        <v>187</v>
      </c>
      <c r="W190" s="53" t="s">
        <v>238</v>
      </c>
      <c r="X190" s="53" t="s">
        <v>1156</v>
      </c>
      <c r="Y190" s="53" t="s">
        <v>1157</v>
      </c>
    </row>
    <row r="191" spans="1:25" x14ac:dyDescent="0.25">
      <c r="A191" s="1"/>
      <c r="B191" s="1"/>
      <c r="D191" s="1"/>
      <c r="F191" s="53" t="s">
        <v>78</v>
      </c>
      <c r="G191" s="53" t="s">
        <v>78</v>
      </c>
      <c r="H191" s="53" t="s">
        <v>78</v>
      </c>
      <c r="I191" s="56" t="s">
        <v>78</v>
      </c>
      <c r="J191" s="53"/>
      <c r="K191" s="53" t="s">
        <v>78</v>
      </c>
      <c r="L191" s="53" t="s">
        <v>78</v>
      </c>
      <c r="M191" s="56" t="s">
        <v>78</v>
      </c>
      <c r="N191" s="54" t="s">
        <v>670</v>
      </c>
      <c r="O191" s="54" t="str">
        <f t="shared" si="23"/>
        <v>D-III PBB/Penilai4-02</v>
      </c>
      <c r="P191" s="53" t="s">
        <v>121</v>
      </c>
      <c r="Q191" s="53" t="s">
        <v>14</v>
      </c>
      <c r="R191" s="53" t="s">
        <v>671</v>
      </c>
      <c r="T191" s="54" t="s">
        <v>670</v>
      </c>
      <c r="U191" s="54" t="str">
        <f t="shared" si="32"/>
        <v>D-IV Akuntansi Alih Program (Non AKT)VIII4</v>
      </c>
      <c r="V191" s="53" t="s">
        <v>187</v>
      </c>
      <c r="W191" s="53" t="s">
        <v>238</v>
      </c>
      <c r="X191" s="53" t="s">
        <v>1138</v>
      </c>
      <c r="Y191" s="53" t="s">
        <v>1138</v>
      </c>
    </row>
    <row r="192" spans="1:25" x14ac:dyDescent="0.25">
      <c r="A192" s="1"/>
      <c r="B192" s="1"/>
      <c r="D192" s="1"/>
      <c r="F192" s="53" t="s">
        <v>78</v>
      </c>
      <c r="G192" s="53" t="s">
        <v>78</v>
      </c>
      <c r="H192" s="53" t="s">
        <v>78</v>
      </c>
      <c r="I192" s="56" t="s">
        <v>78</v>
      </c>
      <c r="J192" s="53"/>
      <c r="K192" s="53" t="s">
        <v>78</v>
      </c>
      <c r="L192" s="53" t="s">
        <v>78</v>
      </c>
      <c r="M192" s="56" t="s">
        <v>78</v>
      </c>
      <c r="N192" s="54" t="s">
        <v>672</v>
      </c>
      <c r="O192" s="54" t="str">
        <f t="shared" si="23"/>
        <v>D-III PBB/Penilai4-03</v>
      </c>
      <c r="P192" s="53" t="s">
        <v>121</v>
      </c>
      <c r="Q192" s="53" t="s">
        <v>15</v>
      </c>
      <c r="R192" s="53" t="s">
        <v>673</v>
      </c>
      <c r="T192" s="54" t="s">
        <v>672</v>
      </c>
      <c r="U192" s="54" t="str">
        <f t="shared" si="32"/>
        <v>D-IV Akuntansi Alih Program (Non AKT)VIII5</v>
      </c>
      <c r="V192" s="53" t="s">
        <v>187</v>
      </c>
      <c r="W192" s="53" t="s">
        <v>238</v>
      </c>
      <c r="X192" s="53" t="s">
        <v>1006</v>
      </c>
      <c r="Y192" s="53" t="s">
        <v>1007</v>
      </c>
    </row>
    <row r="193" spans="1:25" x14ac:dyDescent="0.25">
      <c r="A193" s="1"/>
      <c r="B193" s="1"/>
      <c r="D193" s="1"/>
      <c r="F193" s="53" t="s">
        <v>78</v>
      </c>
      <c r="G193" s="53" t="s">
        <v>78</v>
      </c>
      <c r="H193" s="53" t="s">
        <v>78</v>
      </c>
      <c r="I193" s="56" t="s">
        <v>78</v>
      </c>
      <c r="J193" s="53"/>
      <c r="K193" s="53" t="s">
        <v>78</v>
      </c>
      <c r="L193" s="53" t="s">
        <v>78</v>
      </c>
      <c r="M193" s="56" t="s">
        <v>78</v>
      </c>
      <c r="N193" s="54" t="s">
        <v>674</v>
      </c>
      <c r="O193" s="54" t="str">
        <f t="shared" si="23"/>
        <v>D-III PBB/Penilai4-04</v>
      </c>
      <c r="P193" s="53" t="s">
        <v>121</v>
      </c>
      <c r="Q193" s="53" t="s">
        <v>16</v>
      </c>
      <c r="R193" s="53" t="s">
        <v>675</v>
      </c>
      <c r="T193" s="54" t="s">
        <v>674</v>
      </c>
      <c r="U193" s="54" t="str">
        <f t="shared" si="32"/>
        <v>D-IV Akuntansi Alih Program (Non AKT)VIII6</v>
      </c>
      <c r="V193" s="53" t="s">
        <v>187</v>
      </c>
      <c r="W193" s="53" t="s">
        <v>238</v>
      </c>
      <c r="X193" s="53" t="s">
        <v>1139</v>
      </c>
      <c r="Y193" s="53" t="s">
        <v>1140</v>
      </c>
    </row>
    <row r="194" spans="1:25" x14ac:dyDescent="0.25">
      <c r="A194" s="1"/>
      <c r="B194" s="1"/>
      <c r="D194" s="1"/>
      <c r="F194" s="53" t="s">
        <v>78</v>
      </c>
      <c r="G194" s="53" t="s">
        <v>78</v>
      </c>
      <c r="H194" s="53" t="s">
        <v>78</v>
      </c>
      <c r="I194" s="56" t="s">
        <v>78</v>
      </c>
      <c r="J194" s="53"/>
      <c r="K194" s="53" t="s">
        <v>78</v>
      </c>
      <c r="L194" s="53" t="s">
        <v>78</v>
      </c>
      <c r="M194" s="56" t="s">
        <v>78</v>
      </c>
      <c r="N194" s="54" t="s">
        <v>676</v>
      </c>
      <c r="O194" s="54" t="str">
        <f t="shared" si="23"/>
        <v>D-III PBB/Penilai4-05</v>
      </c>
      <c r="P194" s="53" t="s">
        <v>121</v>
      </c>
      <c r="Q194" s="53" t="s">
        <v>17</v>
      </c>
      <c r="R194" s="53" t="s">
        <v>677</v>
      </c>
      <c r="T194" s="54" t="s">
        <v>676</v>
      </c>
      <c r="U194" s="54" t="str">
        <f t="shared" si="32"/>
        <v>D-IV Akuntansi Alih Program (Non AKT)VIII7</v>
      </c>
      <c r="V194" s="53" t="s">
        <v>187</v>
      </c>
      <c r="W194" s="53" t="s">
        <v>238</v>
      </c>
      <c r="X194" s="53" t="s">
        <v>1141</v>
      </c>
      <c r="Y194" s="53" t="s">
        <v>1142</v>
      </c>
    </row>
    <row r="195" spans="1:25" x14ac:dyDescent="0.25">
      <c r="A195" s="1"/>
      <c r="B195" s="1"/>
      <c r="D195" s="1"/>
      <c r="F195" s="53" t="s">
        <v>78</v>
      </c>
      <c r="G195" s="53" t="s">
        <v>78</v>
      </c>
      <c r="H195" s="53" t="s">
        <v>78</v>
      </c>
      <c r="I195" s="56" t="s">
        <v>78</v>
      </c>
      <c r="J195" s="53"/>
      <c r="K195" s="53" t="s">
        <v>78</v>
      </c>
      <c r="L195" s="53" t="s">
        <v>78</v>
      </c>
      <c r="M195" s="56" t="s">
        <v>78</v>
      </c>
      <c r="N195" s="54" t="s">
        <v>678</v>
      </c>
      <c r="O195" s="54" t="str">
        <f t="shared" si="23"/>
        <v>D-III PBB/Penilai4-06</v>
      </c>
      <c r="P195" s="53" t="s">
        <v>121</v>
      </c>
      <c r="Q195" s="53" t="s">
        <v>264</v>
      </c>
      <c r="R195" s="53" t="s">
        <v>679</v>
      </c>
      <c r="T195" s="54" t="s">
        <v>678</v>
      </c>
      <c r="U195" s="54" t="str">
        <f t="shared" si="32"/>
        <v>D-IV Akuntansi Alih Program (Non AKT)VIII8</v>
      </c>
      <c r="V195" s="53" t="s">
        <v>187</v>
      </c>
      <c r="W195" s="53" t="s">
        <v>238</v>
      </c>
      <c r="X195" s="53" t="s">
        <v>1158</v>
      </c>
      <c r="Y195" s="53" t="s">
        <v>1159</v>
      </c>
    </row>
    <row r="196" spans="1:25" x14ac:dyDescent="0.25">
      <c r="A196" s="1"/>
      <c r="B196" s="1"/>
      <c r="D196" s="1"/>
      <c r="F196" s="53" t="s">
        <v>78</v>
      </c>
      <c r="G196" s="53" t="s">
        <v>78</v>
      </c>
      <c r="H196" s="53" t="s">
        <v>78</v>
      </c>
      <c r="I196" s="56" t="s">
        <v>78</v>
      </c>
      <c r="J196" s="53"/>
      <c r="K196" s="53" t="s">
        <v>78</v>
      </c>
      <c r="L196" s="53" t="s">
        <v>78</v>
      </c>
      <c r="M196" s="56" t="s">
        <v>78</v>
      </c>
      <c r="N196" s="54" t="s">
        <v>680</v>
      </c>
      <c r="O196" s="54" t="str">
        <f t="shared" ref="O196:O259" si="33">P196&amp;Q196</f>
        <v>D-III PBB/Penilai4-07</v>
      </c>
      <c r="P196" s="53" t="s">
        <v>121</v>
      </c>
      <c r="Q196" s="53" t="s">
        <v>266</v>
      </c>
      <c r="R196" s="53" t="s">
        <v>681</v>
      </c>
      <c r="T196" s="54" t="s">
        <v>680</v>
      </c>
      <c r="U196" s="54" t="str">
        <f>V196&amp;W196&amp;ROW(U10)</f>
        <v>D-I Kepabeanan dan CukaiII10</v>
      </c>
      <c r="V196" s="53" t="s">
        <v>86</v>
      </c>
      <c r="W196" s="53" t="s">
        <v>80</v>
      </c>
      <c r="X196" s="53" t="s">
        <v>1160</v>
      </c>
      <c r="Y196" s="53" t="s">
        <v>1161</v>
      </c>
    </row>
    <row r="197" spans="1:25" x14ac:dyDescent="0.25">
      <c r="A197" s="1"/>
      <c r="B197" s="1"/>
      <c r="D197" s="1"/>
      <c r="F197" s="53" t="s">
        <v>78</v>
      </c>
      <c r="G197" s="53" t="s">
        <v>78</v>
      </c>
      <c r="H197" s="53" t="s">
        <v>78</v>
      </c>
      <c r="I197" s="56" t="s">
        <v>78</v>
      </c>
      <c r="J197" s="53"/>
      <c r="K197" s="53" t="s">
        <v>78</v>
      </c>
      <c r="L197" s="53" t="s">
        <v>78</v>
      </c>
      <c r="M197" s="56" t="s">
        <v>78</v>
      </c>
      <c r="N197" s="54" t="s">
        <v>682</v>
      </c>
      <c r="O197" s="54" t="str">
        <f t="shared" si="33"/>
        <v>D-III PBB/Penilai6-01</v>
      </c>
      <c r="P197" s="53" t="s">
        <v>121</v>
      </c>
      <c r="Q197" s="53" t="s">
        <v>368</v>
      </c>
      <c r="R197" s="53" t="s">
        <v>683</v>
      </c>
      <c r="T197" s="54" t="s">
        <v>682</v>
      </c>
      <c r="U197" s="54" t="str">
        <f t="shared" ref="U197:U198" si="34">V197&amp;W197&amp;ROW(U11)</f>
        <v>D-I Kepabeanan dan CukaiII11</v>
      </c>
      <c r="V197" s="53" t="s">
        <v>86</v>
      </c>
      <c r="W197" s="53" t="s">
        <v>80</v>
      </c>
      <c r="X197" s="53" t="s">
        <v>1162</v>
      </c>
      <c r="Y197" s="53" t="s">
        <v>1163</v>
      </c>
    </row>
    <row r="198" spans="1:25" x14ac:dyDescent="0.25">
      <c r="A198" s="1"/>
      <c r="B198" s="1"/>
      <c r="D198" s="1"/>
      <c r="F198" s="53" t="s">
        <v>78</v>
      </c>
      <c r="G198" s="53" t="s">
        <v>78</v>
      </c>
      <c r="H198" s="53" t="s">
        <v>78</v>
      </c>
      <c r="I198" s="56" t="s">
        <v>78</v>
      </c>
      <c r="J198" s="53"/>
      <c r="K198" s="53" t="s">
        <v>78</v>
      </c>
      <c r="L198" s="53" t="s">
        <v>78</v>
      </c>
      <c r="M198" s="56" t="s">
        <v>78</v>
      </c>
      <c r="N198" s="54" t="s">
        <v>684</v>
      </c>
      <c r="O198" s="54" t="str">
        <f t="shared" si="33"/>
        <v>D-III PBB/Penilai6-02</v>
      </c>
      <c r="P198" s="53" t="s">
        <v>121</v>
      </c>
      <c r="Q198" s="53" t="s">
        <v>371</v>
      </c>
      <c r="R198" s="53" t="s">
        <v>685</v>
      </c>
      <c r="T198" s="54" t="s">
        <v>684</v>
      </c>
      <c r="U198" s="54" t="str">
        <f t="shared" si="34"/>
        <v>D-I Kepabeanan dan CukaiII12</v>
      </c>
      <c r="V198" s="53" t="s">
        <v>86</v>
      </c>
      <c r="W198" s="53" t="s">
        <v>80</v>
      </c>
      <c r="X198" s="53" t="s">
        <v>1164</v>
      </c>
      <c r="Y198" s="53" t="s">
        <v>1165</v>
      </c>
    </row>
    <row r="199" spans="1:25" x14ac:dyDescent="0.25">
      <c r="A199" s="1"/>
      <c r="B199" s="1"/>
      <c r="D199" s="1"/>
      <c r="F199" s="53" t="s">
        <v>78</v>
      </c>
      <c r="G199" s="53" t="s">
        <v>78</v>
      </c>
      <c r="H199" s="53" t="s">
        <v>78</v>
      </c>
      <c r="I199" s="56" t="s">
        <v>78</v>
      </c>
      <c r="J199" s="53"/>
      <c r="K199" s="53" t="s">
        <v>78</v>
      </c>
      <c r="L199" s="53" t="s">
        <v>78</v>
      </c>
      <c r="M199" s="56" t="s">
        <v>78</v>
      </c>
      <c r="N199" s="54" t="s">
        <v>686</v>
      </c>
      <c r="O199" s="54" t="str">
        <f t="shared" si="33"/>
        <v>D-III PBB/Penilai6-03</v>
      </c>
      <c r="P199" s="53" t="s">
        <v>121</v>
      </c>
      <c r="Q199" s="53" t="s">
        <v>374</v>
      </c>
      <c r="R199" s="53" t="s">
        <v>687</v>
      </c>
      <c r="U199" s="62" t="str">
        <f>V199&amp;W199&amp;ROW(U10)</f>
        <v>D-I PajakII10</v>
      </c>
      <c r="V199" s="63" t="s">
        <v>79</v>
      </c>
      <c r="W199" s="63" t="s">
        <v>80</v>
      </c>
      <c r="X199" s="63" t="s">
        <v>1160</v>
      </c>
      <c r="Y199" s="63" t="s">
        <v>1161</v>
      </c>
    </row>
    <row r="200" spans="1:25" x14ac:dyDescent="0.25">
      <c r="A200" s="1"/>
      <c r="B200" s="1"/>
      <c r="D200" s="1"/>
      <c r="F200" s="53" t="s">
        <v>78</v>
      </c>
      <c r="G200" s="53" t="s">
        <v>78</v>
      </c>
      <c r="H200" s="53" t="s">
        <v>78</v>
      </c>
      <c r="I200" s="56" t="s">
        <v>78</v>
      </c>
      <c r="J200" s="53"/>
      <c r="K200" s="53" t="s">
        <v>78</v>
      </c>
      <c r="L200" s="53" t="s">
        <v>78</v>
      </c>
      <c r="M200" s="56" t="s">
        <v>78</v>
      </c>
      <c r="N200" s="54" t="s">
        <v>688</v>
      </c>
      <c r="O200" s="54" t="str">
        <f t="shared" si="33"/>
        <v>D-III PBB/Penilai6-04</v>
      </c>
      <c r="P200" s="53" t="s">
        <v>121</v>
      </c>
      <c r="Q200" s="53" t="s">
        <v>377</v>
      </c>
      <c r="R200" s="53" t="s">
        <v>689</v>
      </c>
      <c r="U200" s="62" t="str">
        <f t="shared" ref="U200:U201" si="35">V200&amp;W200&amp;ROW(U11)</f>
        <v>D-I PajakII11</v>
      </c>
      <c r="V200" s="63" t="s">
        <v>79</v>
      </c>
      <c r="W200" s="63" t="s">
        <v>80</v>
      </c>
      <c r="X200" s="63" t="s">
        <v>1162</v>
      </c>
      <c r="Y200" s="63" t="s">
        <v>1163</v>
      </c>
    </row>
    <row r="201" spans="1:25" x14ac:dyDescent="0.25">
      <c r="A201" s="1"/>
      <c r="B201" s="1"/>
      <c r="D201" s="1"/>
      <c r="F201" s="53" t="s">
        <v>78</v>
      </c>
      <c r="G201" s="53" t="s">
        <v>78</v>
      </c>
      <c r="H201" s="53" t="s">
        <v>78</v>
      </c>
      <c r="I201" s="56" t="s">
        <v>78</v>
      </c>
      <c r="J201" s="53"/>
      <c r="K201" s="53" t="s">
        <v>78</v>
      </c>
      <c r="L201" s="53" t="s">
        <v>78</v>
      </c>
      <c r="M201" s="56" t="s">
        <v>78</v>
      </c>
      <c r="N201" s="54" t="s">
        <v>690</v>
      </c>
      <c r="O201" s="54" t="str">
        <f t="shared" si="33"/>
        <v>D-III PBB/Penilai6-05</v>
      </c>
      <c r="P201" s="53" t="s">
        <v>121</v>
      </c>
      <c r="Q201" s="53" t="s">
        <v>380</v>
      </c>
      <c r="R201" s="53" t="s">
        <v>691</v>
      </c>
      <c r="U201" s="62" t="str">
        <f t="shared" si="35"/>
        <v>D-I PajakII12</v>
      </c>
      <c r="V201" s="63" t="s">
        <v>79</v>
      </c>
      <c r="W201" s="63" t="s">
        <v>80</v>
      </c>
      <c r="X201" s="63" t="s">
        <v>1164</v>
      </c>
      <c r="Y201" s="63" t="s">
        <v>1165</v>
      </c>
    </row>
    <row r="202" spans="1:25" x14ac:dyDescent="0.25">
      <c r="A202" s="1"/>
      <c r="B202" s="1"/>
      <c r="D202" s="1"/>
      <c r="F202" s="53" t="s">
        <v>78</v>
      </c>
      <c r="G202" s="53" t="s">
        <v>78</v>
      </c>
      <c r="H202" s="53" t="s">
        <v>78</v>
      </c>
      <c r="I202" s="56" t="s">
        <v>78</v>
      </c>
      <c r="J202" s="53"/>
      <c r="K202" s="53" t="s">
        <v>78</v>
      </c>
      <c r="L202" s="53" t="s">
        <v>78</v>
      </c>
      <c r="M202" s="56" t="s">
        <v>78</v>
      </c>
      <c r="N202" s="54" t="s">
        <v>692</v>
      </c>
      <c r="O202" s="54" t="str">
        <f t="shared" si="33"/>
        <v>D-III PBB/Penilai6-06</v>
      </c>
      <c r="P202" s="53" t="s">
        <v>121</v>
      </c>
      <c r="Q202" s="53" t="s">
        <v>383</v>
      </c>
      <c r="R202" s="53" t="s">
        <v>693</v>
      </c>
      <c r="U202" s="62" t="str">
        <f>V202&amp;W202&amp;ROW(U10)</f>
        <v>D-III PKN STANII10</v>
      </c>
      <c r="V202" s="63" t="s">
        <v>42</v>
      </c>
      <c r="W202" s="63" t="s">
        <v>80</v>
      </c>
      <c r="X202" s="63" t="s">
        <v>1160</v>
      </c>
      <c r="Y202" s="63" t="s">
        <v>1161</v>
      </c>
    </row>
    <row r="203" spans="1:25" x14ac:dyDescent="0.25">
      <c r="A203" s="1"/>
      <c r="B203" s="1"/>
      <c r="D203" s="1"/>
      <c r="F203" s="53" t="s">
        <v>78</v>
      </c>
      <c r="G203" s="53" t="s">
        <v>78</v>
      </c>
      <c r="H203" s="53" t="s">
        <v>78</v>
      </c>
      <c r="I203" s="56" t="s">
        <v>78</v>
      </c>
      <c r="J203" s="53"/>
      <c r="K203" s="53" t="s">
        <v>78</v>
      </c>
      <c r="L203" s="53" t="s">
        <v>78</v>
      </c>
      <c r="M203" s="56" t="s">
        <v>78</v>
      </c>
      <c r="N203" s="54" t="s">
        <v>694</v>
      </c>
      <c r="O203" s="54" t="str">
        <f t="shared" si="33"/>
        <v>D-III PBB/Penilai Alih Program4-01</v>
      </c>
      <c r="P203" s="53" t="s">
        <v>157</v>
      </c>
      <c r="Q203" s="53" t="s">
        <v>13</v>
      </c>
      <c r="R203" s="53" t="s">
        <v>695</v>
      </c>
      <c r="U203" s="62" t="str">
        <f t="shared" ref="U203:U204" si="36">V203&amp;W203&amp;ROW(U11)</f>
        <v>D-III PKN STANII11</v>
      </c>
      <c r="V203" s="63" t="s">
        <v>42</v>
      </c>
      <c r="W203" s="63" t="s">
        <v>80</v>
      </c>
      <c r="X203" s="63" t="s">
        <v>1162</v>
      </c>
      <c r="Y203" s="63" t="s">
        <v>1163</v>
      </c>
    </row>
    <row r="204" spans="1:25" x14ac:dyDescent="0.25">
      <c r="A204" s="1"/>
      <c r="B204" s="1"/>
      <c r="D204" s="1"/>
      <c r="F204" s="53" t="s">
        <v>78</v>
      </c>
      <c r="G204" s="53" t="s">
        <v>78</v>
      </c>
      <c r="H204" s="53" t="s">
        <v>78</v>
      </c>
      <c r="I204" s="56" t="s">
        <v>78</v>
      </c>
      <c r="J204" s="53"/>
      <c r="K204" s="53" t="s">
        <v>78</v>
      </c>
      <c r="L204" s="53" t="s">
        <v>78</v>
      </c>
      <c r="M204" s="56" t="s">
        <v>78</v>
      </c>
      <c r="N204" s="54" t="s">
        <v>696</v>
      </c>
      <c r="O204" s="54" t="str">
        <f t="shared" si="33"/>
        <v>D-III PBB/Penilai Alih Program4-02</v>
      </c>
      <c r="P204" s="53" t="s">
        <v>157</v>
      </c>
      <c r="Q204" s="53" t="s">
        <v>14</v>
      </c>
      <c r="R204" s="53" t="s">
        <v>697</v>
      </c>
      <c r="U204" s="62" t="str">
        <f t="shared" si="36"/>
        <v>D-III PKN STANII12</v>
      </c>
      <c r="V204" s="63" t="s">
        <v>42</v>
      </c>
      <c r="W204" s="63" t="s">
        <v>80</v>
      </c>
      <c r="X204" s="63" t="s">
        <v>1164</v>
      </c>
      <c r="Y204" s="63" t="s">
        <v>1165</v>
      </c>
    </row>
    <row r="205" spans="1:25" x14ac:dyDescent="0.25">
      <c r="A205" s="1"/>
      <c r="B205" s="1"/>
      <c r="D205" s="1"/>
      <c r="F205" s="53" t="s">
        <v>78</v>
      </c>
      <c r="G205" s="53" t="s">
        <v>78</v>
      </c>
      <c r="H205" s="53" t="s">
        <v>78</v>
      </c>
      <c r="I205" s="56" t="s">
        <v>78</v>
      </c>
      <c r="J205" s="53"/>
      <c r="K205" s="53" t="s">
        <v>78</v>
      </c>
      <c r="L205" s="53" t="s">
        <v>78</v>
      </c>
      <c r="M205" s="56" t="s">
        <v>78</v>
      </c>
      <c r="N205" s="54" t="s">
        <v>698</v>
      </c>
      <c r="O205" s="54" t="str">
        <f t="shared" si="33"/>
        <v>D-III PBB/Penilai Alih Program4-03</v>
      </c>
      <c r="P205" s="53" t="s">
        <v>157</v>
      </c>
      <c r="Q205" s="53" t="s">
        <v>15</v>
      </c>
      <c r="R205" s="53" t="s">
        <v>699</v>
      </c>
      <c r="U205" s="64" t="str">
        <f>V205&amp;W205&amp;ROW(U9)</f>
        <v>D-I Kebendaharaan NegaraII9</v>
      </c>
      <c r="V205" s="63" t="s">
        <v>92</v>
      </c>
      <c r="W205" s="63" t="s">
        <v>80</v>
      </c>
      <c r="X205" s="63" t="s">
        <v>1160</v>
      </c>
      <c r="Y205" s="63" t="s">
        <v>1161</v>
      </c>
    </row>
    <row r="206" spans="1:25" x14ac:dyDescent="0.25">
      <c r="A206" s="1"/>
      <c r="B206" s="1"/>
      <c r="D206" s="1"/>
      <c r="F206" s="53" t="s">
        <v>78</v>
      </c>
      <c r="G206" s="53" t="s">
        <v>78</v>
      </c>
      <c r="H206" s="53" t="s">
        <v>78</v>
      </c>
      <c r="I206" s="56" t="s">
        <v>78</v>
      </c>
      <c r="J206" s="53"/>
      <c r="K206" s="53" t="s">
        <v>78</v>
      </c>
      <c r="L206" s="53" t="s">
        <v>78</v>
      </c>
      <c r="M206" s="56" t="s">
        <v>78</v>
      </c>
      <c r="N206" s="54" t="s">
        <v>700</v>
      </c>
      <c r="O206" s="54" t="str">
        <f t="shared" si="33"/>
        <v>D-III PBB/Penilai Alih Program5-01</v>
      </c>
      <c r="P206" s="53" t="s">
        <v>157</v>
      </c>
      <c r="Q206" s="53" t="s">
        <v>701</v>
      </c>
      <c r="R206" s="53" t="s">
        <v>702</v>
      </c>
      <c r="U206" s="64" t="str">
        <f t="shared" ref="U206:U207" si="37">V206&amp;W206&amp;ROW(U10)</f>
        <v>D-I Kebendaharaan NegaraII10</v>
      </c>
      <c r="V206" s="63" t="s">
        <v>92</v>
      </c>
      <c r="W206" s="63" t="s">
        <v>80</v>
      </c>
      <c r="X206" s="63" t="s">
        <v>1162</v>
      </c>
      <c r="Y206" s="63" t="s">
        <v>1163</v>
      </c>
    </row>
    <row r="207" spans="1:25" x14ac:dyDescent="0.25">
      <c r="A207" s="1"/>
      <c r="B207" s="1"/>
      <c r="D207" s="1"/>
      <c r="F207" s="53" t="s">
        <v>78</v>
      </c>
      <c r="G207" s="53" t="s">
        <v>78</v>
      </c>
      <c r="H207" s="53" t="s">
        <v>78</v>
      </c>
      <c r="I207" s="56" t="s">
        <v>78</v>
      </c>
      <c r="J207" s="53"/>
      <c r="K207" s="53" t="s">
        <v>78</v>
      </c>
      <c r="L207" s="53" t="s">
        <v>78</v>
      </c>
      <c r="M207" s="56" t="s">
        <v>78</v>
      </c>
      <c r="N207" s="54" t="s">
        <v>703</v>
      </c>
      <c r="O207" s="54" t="str">
        <f t="shared" si="33"/>
        <v>D-III PBB/Penilai Alih Program5-02</v>
      </c>
      <c r="P207" s="53" t="s">
        <v>157</v>
      </c>
      <c r="Q207" s="53" t="s">
        <v>704</v>
      </c>
      <c r="R207" s="53" t="s">
        <v>705</v>
      </c>
      <c r="U207" s="64" t="str">
        <f t="shared" si="37"/>
        <v>D-I Kebendaharaan NegaraII11</v>
      </c>
      <c r="V207" s="63" t="s">
        <v>92</v>
      </c>
      <c r="W207" s="63" t="s">
        <v>80</v>
      </c>
      <c r="X207" s="63" t="s">
        <v>1164</v>
      </c>
      <c r="Y207" s="63" t="s">
        <v>1165</v>
      </c>
    </row>
    <row r="208" spans="1:25" x14ac:dyDescent="0.25">
      <c r="A208" s="1"/>
      <c r="B208" s="1"/>
      <c r="D208" s="1"/>
      <c r="F208" s="53" t="s">
        <v>78</v>
      </c>
      <c r="G208" s="53" t="s">
        <v>78</v>
      </c>
      <c r="H208" s="53" t="s">
        <v>78</v>
      </c>
      <c r="I208" s="56" t="s">
        <v>78</v>
      </c>
      <c r="J208" s="53"/>
      <c r="K208" s="53" t="s">
        <v>78</v>
      </c>
      <c r="L208" s="53" t="s">
        <v>78</v>
      </c>
      <c r="M208" s="56" t="s">
        <v>78</v>
      </c>
      <c r="N208" s="54" t="s">
        <v>706</v>
      </c>
      <c r="O208" s="54" t="str">
        <f t="shared" si="33"/>
        <v>D-III PBB/Penilai Alih Program5-03</v>
      </c>
      <c r="P208" s="53" t="s">
        <v>157</v>
      </c>
      <c r="Q208" s="53" t="s">
        <v>707</v>
      </c>
      <c r="R208" s="53" t="s">
        <v>708</v>
      </c>
    </row>
    <row r="209" spans="1:18" x14ac:dyDescent="0.25">
      <c r="A209" s="1"/>
      <c r="B209" s="1"/>
      <c r="D209" s="1"/>
      <c r="F209" s="53" t="s">
        <v>78</v>
      </c>
      <c r="G209" s="53" t="s">
        <v>78</v>
      </c>
      <c r="H209" s="53" t="s">
        <v>78</v>
      </c>
      <c r="I209" s="56" t="s">
        <v>78</v>
      </c>
      <c r="J209" s="53"/>
      <c r="K209" s="53" t="s">
        <v>78</v>
      </c>
      <c r="L209" s="53" t="s">
        <v>78</v>
      </c>
      <c r="M209" s="56" t="s">
        <v>78</v>
      </c>
      <c r="N209" s="54" t="s">
        <v>709</v>
      </c>
      <c r="O209" s="54" t="str">
        <f t="shared" si="33"/>
        <v>D-III PBB/Penilai Alih Program5-04</v>
      </c>
      <c r="P209" s="53" t="s">
        <v>157</v>
      </c>
      <c r="Q209" s="53" t="s">
        <v>710</v>
      </c>
      <c r="R209" s="53" t="s">
        <v>711</v>
      </c>
    </row>
    <row r="210" spans="1:18" x14ac:dyDescent="0.25">
      <c r="A210" s="1"/>
      <c r="B210" s="1"/>
      <c r="D210" s="1"/>
      <c r="F210" s="53" t="s">
        <v>78</v>
      </c>
      <c r="G210" s="53" t="s">
        <v>78</v>
      </c>
      <c r="H210" s="53" t="s">
        <v>78</v>
      </c>
      <c r="I210" s="56" t="s">
        <v>78</v>
      </c>
      <c r="J210" s="53"/>
      <c r="K210" s="53" t="s">
        <v>78</v>
      </c>
      <c r="L210" s="53" t="s">
        <v>78</v>
      </c>
      <c r="M210" s="56" t="s">
        <v>78</v>
      </c>
      <c r="N210" s="54" t="s">
        <v>712</v>
      </c>
      <c r="O210" s="54" t="str">
        <f t="shared" si="33"/>
        <v>D-III PKN STAN2-01</v>
      </c>
      <c r="P210" s="53" t="s">
        <v>42</v>
      </c>
      <c r="Q210" s="53" t="s">
        <v>10</v>
      </c>
      <c r="R210" s="53" t="s">
        <v>713</v>
      </c>
    </row>
    <row r="211" spans="1:18" x14ac:dyDescent="0.25">
      <c r="A211" s="1"/>
      <c r="B211" s="1"/>
      <c r="D211" s="1"/>
      <c r="F211" s="53" t="s">
        <v>78</v>
      </c>
      <c r="G211" s="53" t="s">
        <v>78</v>
      </c>
      <c r="H211" s="53" t="s">
        <v>78</v>
      </c>
      <c r="I211" s="56" t="s">
        <v>78</v>
      </c>
      <c r="J211" s="53"/>
      <c r="K211" s="53" t="s">
        <v>78</v>
      </c>
      <c r="L211" s="53" t="s">
        <v>78</v>
      </c>
      <c r="M211" s="56" t="s">
        <v>78</v>
      </c>
      <c r="N211" s="54" t="s">
        <v>714</v>
      </c>
      <c r="O211" s="54" t="str">
        <f t="shared" si="33"/>
        <v>D-III PKN STAN2-02</v>
      </c>
      <c r="P211" s="53" t="s">
        <v>42</v>
      </c>
      <c r="Q211" s="53" t="s">
        <v>11</v>
      </c>
      <c r="R211" s="53" t="s">
        <v>715</v>
      </c>
    </row>
    <row r="212" spans="1:18" x14ac:dyDescent="0.25">
      <c r="A212" s="1"/>
      <c r="B212" s="1"/>
      <c r="D212" s="1"/>
      <c r="F212" s="53" t="s">
        <v>78</v>
      </c>
      <c r="G212" s="53" t="s">
        <v>78</v>
      </c>
      <c r="H212" s="53" t="s">
        <v>78</v>
      </c>
      <c r="I212" s="56" t="s">
        <v>78</v>
      </c>
      <c r="J212" s="53"/>
      <c r="K212" s="53" t="s">
        <v>78</v>
      </c>
      <c r="L212" s="53" t="s">
        <v>78</v>
      </c>
      <c r="M212" s="56" t="s">
        <v>78</v>
      </c>
      <c r="N212" s="54" t="s">
        <v>716</v>
      </c>
      <c r="O212" s="54" t="str">
        <f t="shared" si="33"/>
        <v>D-III PKN STAN2-03</v>
      </c>
      <c r="P212" s="53" t="s">
        <v>42</v>
      </c>
      <c r="Q212" s="53" t="s">
        <v>12</v>
      </c>
      <c r="R212" s="53" t="s">
        <v>717</v>
      </c>
    </row>
    <row r="213" spans="1:18" x14ac:dyDescent="0.25">
      <c r="A213" s="1"/>
      <c r="B213" s="1"/>
      <c r="D213" s="1"/>
      <c r="F213" s="53" t="s">
        <v>78</v>
      </c>
      <c r="G213" s="53" t="s">
        <v>78</v>
      </c>
      <c r="H213" s="53" t="s">
        <v>78</v>
      </c>
      <c r="I213" s="56" t="s">
        <v>78</v>
      </c>
      <c r="J213" s="53"/>
      <c r="K213" s="53" t="s">
        <v>78</v>
      </c>
      <c r="L213" s="53" t="s">
        <v>78</v>
      </c>
      <c r="M213" s="56" t="s">
        <v>78</v>
      </c>
      <c r="N213" s="54" t="s">
        <v>718</v>
      </c>
      <c r="O213" s="54" t="str">
        <f t="shared" si="33"/>
        <v>D-III PKN STAN2-04</v>
      </c>
      <c r="P213" s="53" t="s">
        <v>42</v>
      </c>
      <c r="Q213" s="53" t="s">
        <v>719</v>
      </c>
      <c r="R213" s="53" t="s">
        <v>720</v>
      </c>
    </row>
    <row r="214" spans="1:18" x14ac:dyDescent="0.25">
      <c r="A214" s="1"/>
      <c r="B214" s="1"/>
      <c r="D214" s="1"/>
      <c r="F214" s="53" t="s">
        <v>78</v>
      </c>
      <c r="G214" s="53" t="s">
        <v>78</v>
      </c>
      <c r="H214" s="53" t="s">
        <v>78</v>
      </c>
      <c r="I214" s="56" t="s">
        <v>78</v>
      </c>
      <c r="J214" s="53"/>
      <c r="K214" s="53" t="s">
        <v>78</v>
      </c>
      <c r="L214" s="53" t="s">
        <v>78</v>
      </c>
      <c r="M214" s="56" t="s">
        <v>78</v>
      </c>
      <c r="N214" s="54" t="s">
        <v>721</v>
      </c>
      <c r="O214" s="54" t="str">
        <f t="shared" si="33"/>
        <v>D-III PKN STAN2-05</v>
      </c>
      <c r="P214" s="53" t="s">
        <v>42</v>
      </c>
      <c r="Q214" s="53" t="s">
        <v>722</v>
      </c>
      <c r="R214" s="53" t="s">
        <v>723</v>
      </c>
    </row>
    <row r="215" spans="1:18" x14ac:dyDescent="0.25">
      <c r="A215" s="1"/>
      <c r="B215" s="1"/>
      <c r="D215" s="1"/>
      <c r="F215" s="53" t="s">
        <v>78</v>
      </c>
      <c r="G215" s="53" t="s">
        <v>78</v>
      </c>
      <c r="H215" s="53" t="s">
        <v>78</v>
      </c>
      <c r="I215" s="56" t="s">
        <v>78</v>
      </c>
      <c r="J215" s="53"/>
      <c r="K215" s="53" t="s">
        <v>78</v>
      </c>
      <c r="L215" s="53" t="s">
        <v>78</v>
      </c>
      <c r="M215" s="56" t="s">
        <v>78</v>
      </c>
      <c r="N215" s="54" t="s">
        <v>724</v>
      </c>
      <c r="O215" s="54" t="str">
        <f t="shared" si="33"/>
        <v>D-III PKN STAN2-06</v>
      </c>
      <c r="P215" s="53" t="s">
        <v>42</v>
      </c>
      <c r="Q215" s="53" t="s">
        <v>725</v>
      </c>
      <c r="R215" s="53" t="s">
        <v>726</v>
      </c>
    </row>
    <row r="216" spans="1:18" x14ac:dyDescent="0.25">
      <c r="A216" s="1"/>
      <c r="B216" s="1"/>
      <c r="D216" s="1"/>
      <c r="F216" s="53" t="s">
        <v>78</v>
      </c>
      <c r="G216" s="53" t="s">
        <v>78</v>
      </c>
      <c r="H216" s="53" t="s">
        <v>78</v>
      </c>
      <c r="I216" s="56" t="s">
        <v>78</v>
      </c>
      <c r="J216" s="53"/>
      <c r="K216" s="53" t="s">
        <v>78</v>
      </c>
      <c r="L216" s="53" t="s">
        <v>78</v>
      </c>
      <c r="M216" s="56" t="s">
        <v>78</v>
      </c>
      <c r="N216" s="54" t="s">
        <v>727</v>
      </c>
      <c r="O216" s="54" t="str">
        <f t="shared" si="33"/>
        <v>D-III PKN STAN2-07</v>
      </c>
      <c r="P216" s="53" t="s">
        <v>42</v>
      </c>
      <c r="Q216" s="53" t="s">
        <v>728</v>
      </c>
      <c r="R216" s="53" t="s">
        <v>729</v>
      </c>
    </row>
    <row r="217" spans="1:18" x14ac:dyDescent="0.25">
      <c r="A217" s="1"/>
      <c r="B217" s="1"/>
      <c r="D217" s="1"/>
      <c r="F217" s="53" t="s">
        <v>78</v>
      </c>
      <c r="G217" s="53" t="s">
        <v>78</v>
      </c>
      <c r="H217" s="53" t="s">
        <v>78</v>
      </c>
      <c r="I217" s="56" t="s">
        <v>78</v>
      </c>
      <c r="J217" s="53"/>
      <c r="K217" s="53" t="s">
        <v>78</v>
      </c>
      <c r="L217" s="53" t="s">
        <v>78</v>
      </c>
      <c r="M217" s="56" t="s">
        <v>78</v>
      </c>
      <c r="N217" s="54" t="s">
        <v>730</v>
      </c>
      <c r="O217" s="54" t="str">
        <f t="shared" si="33"/>
        <v>D-III PKN STAN2-08</v>
      </c>
      <c r="P217" s="53" t="s">
        <v>42</v>
      </c>
      <c r="Q217" s="53" t="s">
        <v>731</v>
      </c>
      <c r="R217" s="53" t="s">
        <v>732</v>
      </c>
    </row>
    <row r="218" spans="1:18" x14ac:dyDescent="0.25">
      <c r="A218" s="1"/>
      <c r="B218" s="1"/>
      <c r="D218" s="1"/>
      <c r="F218" s="53" t="s">
        <v>78</v>
      </c>
      <c r="G218" s="53" t="s">
        <v>78</v>
      </c>
      <c r="H218" s="53" t="s">
        <v>78</v>
      </c>
      <c r="I218" s="56" t="s">
        <v>78</v>
      </c>
      <c r="J218" s="53"/>
      <c r="K218" s="53" t="s">
        <v>78</v>
      </c>
      <c r="L218" s="53" t="s">
        <v>78</v>
      </c>
      <c r="M218" s="56" t="s">
        <v>78</v>
      </c>
      <c r="N218" s="54" t="s">
        <v>733</v>
      </c>
      <c r="O218" s="54" t="str">
        <f t="shared" si="33"/>
        <v>D-III PKN STAN2-09</v>
      </c>
      <c r="P218" s="53" t="s">
        <v>42</v>
      </c>
      <c r="Q218" s="53" t="s">
        <v>734</v>
      </c>
      <c r="R218" s="53" t="s">
        <v>735</v>
      </c>
    </row>
    <row r="219" spans="1:18" x14ac:dyDescent="0.25">
      <c r="A219" s="1"/>
      <c r="B219" s="1"/>
      <c r="D219" s="1"/>
      <c r="F219" s="53" t="s">
        <v>78</v>
      </c>
      <c r="G219" s="53" t="s">
        <v>78</v>
      </c>
      <c r="H219" s="53" t="s">
        <v>78</v>
      </c>
      <c r="I219" s="56" t="s">
        <v>78</v>
      </c>
      <c r="J219" s="53"/>
      <c r="K219" s="53" t="s">
        <v>78</v>
      </c>
      <c r="L219" s="53" t="s">
        <v>78</v>
      </c>
      <c r="M219" s="56" t="s">
        <v>78</v>
      </c>
      <c r="N219" s="54" t="s">
        <v>736</v>
      </c>
      <c r="O219" s="54" t="str">
        <f t="shared" si="33"/>
        <v>D-III PKN STAN2-10</v>
      </c>
      <c r="P219" s="53" t="s">
        <v>42</v>
      </c>
      <c r="Q219" s="53" t="s">
        <v>737</v>
      </c>
      <c r="R219" s="53" t="s">
        <v>738</v>
      </c>
    </row>
    <row r="220" spans="1:18" x14ac:dyDescent="0.25">
      <c r="A220" s="1"/>
      <c r="B220" s="1"/>
      <c r="D220" s="1"/>
      <c r="F220" s="53" t="s">
        <v>78</v>
      </c>
      <c r="G220" s="53" t="s">
        <v>78</v>
      </c>
      <c r="H220" s="53" t="s">
        <v>78</v>
      </c>
      <c r="I220" s="56" t="s">
        <v>78</v>
      </c>
      <c r="J220" s="53"/>
      <c r="K220" s="53" t="s">
        <v>78</v>
      </c>
      <c r="L220" s="53" t="s">
        <v>78</v>
      </c>
      <c r="M220" s="56" t="s">
        <v>78</v>
      </c>
      <c r="N220" s="54" t="s">
        <v>739</v>
      </c>
      <c r="O220" s="54" t="str">
        <f t="shared" si="33"/>
        <v>D-III PKN STAN2-11</v>
      </c>
      <c r="P220" s="53" t="s">
        <v>42</v>
      </c>
      <c r="Q220" s="53" t="s">
        <v>740</v>
      </c>
      <c r="R220" s="53" t="s">
        <v>741</v>
      </c>
    </row>
    <row r="221" spans="1:18" x14ac:dyDescent="0.25">
      <c r="A221" s="1"/>
      <c r="B221" s="1"/>
      <c r="D221" s="1"/>
      <c r="F221" s="53" t="s">
        <v>78</v>
      </c>
      <c r="G221" s="53" t="s">
        <v>78</v>
      </c>
      <c r="H221" s="53" t="s">
        <v>78</v>
      </c>
      <c r="I221" s="56" t="s">
        <v>78</v>
      </c>
      <c r="J221" s="53"/>
      <c r="K221" s="53" t="s">
        <v>78</v>
      </c>
      <c r="L221" s="53" t="s">
        <v>78</v>
      </c>
      <c r="M221" s="56" t="s">
        <v>78</v>
      </c>
      <c r="N221" s="54" t="s">
        <v>742</v>
      </c>
      <c r="O221" s="54" t="str">
        <f t="shared" si="33"/>
        <v>D-III PKN STAN2-12</v>
      </c>
      <c r="P221" s="53" t="s">
        <v>42</v>
      </c>
      <c r="Q221" s="53" t="s">
        <v>743</v>
      </c>
      <c r="R221" s="53" t="s">
        <v>744</v>
      </c>
    </row>
    <row r="222" spans="1:18" x14ac:dyDescent="0.25">
      <c r="A222" s="1"/>
      <c r="B222" s="1"/>
      <c r="D222" s="1"/>
      <c r="F222" s="53" t="s">
        <v>78</v>
      </c>
      <c r="G222" s="53" t="s">
        <v>78</v>
      </c>
      <c r="H222" s="53" t="s">
        <v>78</v>
      </c>
      <c r="I222" s="56" t="s">
        <v>78</v>
      </c>
      <c r="J222" s="53"/>
      <c r="K222" s="53" t="s">
        <v>78</v>
      </c>
      <c r="L222" s="53" t="s">
        <v>78</v>
      </c>
      <c r="M222" s="56" t="s">
        <v>78</v>
      </c>
      <c r="N222" s="54" t="s">
        <v>745</v>
      </c>
      <c r="O222" s="54" t="str">
        <f t="shared" si="33"/>
        <v>D-III PKN STAN2-13</v>
      </c>
      <c r="P222" s="53" t="s">
        <v>42</v>
      </c>
      <c r="Q222" s="53" t="s">
        <v>746</v>
      </c>
      <c r="R222" s="53" t="s">
        <v>747</v>
      </c>
    </row>
    <row r="223" spans="1:18" x14ac:dyDescent="0.25">
      <c r="A223" s="1"/>
      <c r="B223" s="1"/>
      <c r="D223" s="1"/>
      <c r="F223" s="53" t="s">
        <v>78</v>
      </c>
      <c r="G223" s="53" t="s">
        <v>78</v>
      </c>
      <c r="H223" s="53" t="s">
        <v>78</v>
      </c>
      <c r="I223" s="56" t="s">
        <v>78</v>
      </c>
      <c r="J223" s="53"/>
      <c r="K223" s="53" t="s">
        <v>78</v>
      </c>
      <c r="L223" s="53" t="s">
        <v>78</v>
      </c>
      <c r="M223" s="56" t="s">
        <v>78</v>
      </c>
      <c r="N223" s="54" t="s">
        <v>748</v>
      </c>
      <c r="O223" s="54" t="str">
        <f t="shared" si="33"/>
        <v>D-III PKN STAN2-14</v>
      </c>
      <c r="P223" s="53" t="s">
        <v>42</v>
      </c>
      <c r="Q223" s="53" t="s">
        <v>749</v>
      </c>
      <c r="R223" s="53" t="s">
        <v>750</v>
      </c>
    </row>
    <row r="224" spans="1:18" x14ac:dyDescent="0.25">
      <c r="A224" s="1"/>
      <c r="B224" s="1"/>
      <c r="D224" s="1"/>
      <c r="F224" s="53" t="s">
        <v>78</v>
      </c>
      <c r="G224" s="53" t="s">
        <v>78</v>
      </c>
      <c r="H224" s="53" t="s">
        <v>78</v>
      </c>
      <c r="I224" s="56" t="s">
        <v>78</v>
      </c>
      <c r="J224" s="53"/>
      <c r="K224" s="53" t="s">
        <v>78</v>
      </c>
      <c r="L224" s="53" t="s">
        <v>78</v>
      </c>
      <c r="M224" s="56" t="s">
        <v>78</v>
      </c>
      <c r="N224" s="54" t="s">
        <v>751</v>
      </c>
      <c r="O224" s="54" t="str">
        <f t="shared" si="33"/>
        <v>D-III PKN STAN2-15</v>
      </c>
      <c r="P224" s="53" t="s">
        <v>42</v>
      </c>
      <c r="Q224" s="53" t="s">
        <v>752</v>
      </c>
      <c r="R224" s="53" t="s">
        <v>753</v>
      </c>
    </row>
    <row r="225" spans="1:18" x14ac:dyDescent="0.25">
      <c r="A225" s="1"/>
      <c r="B225" s="1"/>
      <c r="D225" s="1"/>
      <c r="F225" s="53" t="s">
        <v>78</v>
      </c>
      <c r="G225" s="53" t="s">
        <v>78</v>
      </c>
      <c r="H225" s="53" t="s">
        <v>78</v>
      </c>
      <c r="I225" s="56" t="s">
        <v>78</v>
      </c>
      <c r="J225" s="53"/>
      <c r="K225" s="53" t="s">
        <v>78</v>
      </c>
      <c r="L225" s="53" t="s">
        <v>78</v>
      </c>
      <c r="M225" s="56" t="s">
        <v>78</v>
      </c>
      <c r="N225" s="54" t="s">
        <v>754</v>
      </c>
      <c r="O225" s="54" t="str">
        <f t="shared" si="33"/>
        <v>D-III PKN STAN2-16</v>
      </c>
      <c r="P225" s="53" t="s">
        <v>42</v>
      </c>
      <c r="Q225" s="53" t="s">
        <v>755</v>
      </c>
      <c r="R225" s="53" t="s">
        <v>756</v>
      </c>
    </row>
    <row r="226" spans="1:18" x14ac:dyDescent="0.25">
      <c r="A226" s="1"/>
      <c r="B226" s="1"/>
      <c r="D226" s="1"/>
      <c r="F226" s="53" t="s">
        <v>78</v>
      </c>
      <c r="G226" s="53" t="s">
        <v>78</v>
      </c>
      <c r="H226" s="53" t="s">
        <v>78</v>
      </c>
      <c r="I226" s="56" t="s">
        <v>78</v>
      </c>
      <c r="J226" s="53"/>
      <c r="K226" s="53" t="s">
        <v>78</v>
      </c>
      <c r="L226" s="53" t="s">
        <v>78</v>
      </c>
      <c r="M226" s="56" t="s">
        <v>78</v>
      </c>
      <c r="N226" s="54" t="s">
        <v>757</v>
      </c>
      <c r="O226" s="54" t="str">
        <f t="shared" si="33"/>
        <v>D-III PKN STAN2-17</v>
      </c>
      <c r="P226" s="53" t="s">
        <v>42</v>
      </c>
      <c r="Q226" s="53" t="s">
        <v>758</v>
      </c>
      <c r="R226" s="53" t="s">
        <v>759</v>
      </c>
    </row>
    <row r="227" spans="1:18" x14ac:dyDescent="0.25">
      <c r="A227" s="1"/>
      <c r="B227" s="1"/>
      <c r="D227" s="1"/>
      <c r="F227" s="53" t="s">
        <v>78</v>
      </c>
      <c r="G227" s="53" t="s">
        <v>78</v>
      </c>
      <c r="H227" s="53" t="s">
        <v>78</v>
      </c>
      <c r="I227" s="56" t="s">
        <v>78</v>
      </c>
      <c r="J227" s="53"/>
      <c r="K227" s="53" t="s">
        <v>78</v>
      </c>
      <c r="L227" s="53" t="s">
        <v>78</v>
      </c>
      <c r="M227" s="56" t="s">
        <v>78</v>
      </c>
      <c r="N227" s="54" t="s">
        <v>760</v>
      </c>
      <c r="O227" s="54" t="str">
        <f t="shared" si="33"/>
        <v>D-III PKN STAN2-18</v>
      </c>
      <c r="P227" s="53" t="s">
        <v>42</v>
      </c>
      <c r="Q227" s="53" t="s">
        <v>761</v>
      </c>
      <c r="R227" s="53" t="s">
        <v>762</v>
      </c>
    </row>
    <row r="228" spans="1:18" x14ac:dyDescent="0.25">
      <c r="A228" s="1"/>
      <c r="B228" s="1"/>
      <c r="D228" s="1"/>
      <c r="F228" s="53" t="s">
        <v>78</v>
      </c>
      <c r="G228" s="53" t="s">
        <v>78</v>
      </c>
      <c r="H228" s="53" t="s">
        <v>78</v>
      </c>
      <c r="I228" s="56" t="s">
        <v>78</v>
      </c>
      <c r="J228" s="53"/>
      <c r="K228" s="53" t="s">
        <v>78</v>
      </c>
      <c r="L228" s="53" t="s">
        <v>78</v>
      </c>
      <c r="M228" s="56" t="s">
        <v>78</v>
      </c>
      <c r="N228" s="54" t="s">
        <v>763</v>
      </c>
      <c r="O228" s="54" t="str">
        <f t="shared" si="33"/>
        <v>D-III PKN STAN2-19</v>
      </c>
      <c r="P228" s="53" t="s">
        <v>42</v>
      </c>
      <c r="Q228" s="53" t="s">
        <v>764</v>
      </c>
      <c r="R228" s="53" t="s">
        <v>765</v>
      </c>
    </row>
    <row r="229" spans="1:18" x14ac:dyDescent="0.25">
      <c r="A229" s="1"/>
      <c r="B229" s="1"/>
      <c r="D229" s="1"/>
      <c r="F229" s="53" t="s">
        <v>78</v>
      </c>
      <c r="G229" s="53" t="s">
        <v>78</v>
      </c>
      <c r="H229" s="53" t="s">
        <v>78</v>
      </c>
      <c r="I229" s="56" t="s">
        <v>78</v>
      </c>
      <c r="J229" s="53"/>
      <c r="K229" s="53" t="s">
        <v>78</v>
      </c>
      <c r="L229" s="53" t="s">
        <v>78</v>
      </c>
      <c r="M229" s="56" t="s">
        <v>78</v>
      </c>
      <c r="N229" s="54" t="s">
        <v>766</v>
      </c>
      <c r="O229" s="54" t="str">
        <f t="shared" si="33"/>
        <v>D-III PKN STAN2-20</v>
      </c>
      <c r="P229" s="53" t="s">
        <v>42</v>
      </c>
      <c r="Q229" s="53" t="s">
        <v>767</v>
      </c>
      <c r="R229" s="53" t="s">
        <v>768</v>
      </c>
    </row>
    <row r="230" spans="1:18" x14ac:dyDescent="0.25">
      <c r="A230" s="1"/>
      <c r="B230" s="1"/>
      <c r="D230" s="1"/>
      <c r="F230" s="53" t="s">
        <v>78</v>
      </c>
      <c r="G230" s="53" t="s">
        <v>78</v>
      </c>
      <c r="H230" s="53" t="s">
        <v>78</v>
      </c>
      <c r="I230" s="56" t="s">
        <v>78</v>
      </c>
      <c r="J230" s="53"/>
      <c r="K230" s="53" t="s">
        <v>78</v>
      </c>
      <c r="L230" s="53" t="s">
        <v>78</v>
      </c>
      <c r="M230" s="56" t="s">
        <v>78</v>
      </c>
      <c r="N230" s="54" t="s">
        <v>769</v>
      </c>
      <c r="O230" s="54" t="str">
        <f t="shared" si="33"/>
        <v>D-III PKN STAN2-21</v>
      </c>
      <c r="P230" s="53" t="s">
        <v>42</v>
      </c>
      <c r="Q230" s="53" t="s">
        <v>770</v>
      </c>
      <c r="R230" s="53" t="s">
        <v>771</v>
      </c>
    </row>
    <row r="231" spans="1:18" x14ac:dyDescent="0.25">
      <c r="A231" s="1"/>
      <c r="B231" s="1"/>
      <c r="D231" s="1"/>
      <c r="F231" s="53" t="s">
        <v>78</v>
      </c>
      <c r="G231" s="53" t="s">
        <v>78</v>
      </c>
      <c r="H231" s="53" t="s">
        <v>78</v>
      </c>
      <c r="I231" s="56" t="s">
        <v>78</v>
      </c>
      <c r="J231" s="53"/>
      <c r="K231" s="53" t="s">
        <v>78</v>
      </c>
      <c r="L231" s="53" t="s">
        <v>78</v>
      </c>
      <c r="M231" s="56" t="s">
        <v>78</v>
      </c>
      <c r="N231" s="54" t="s">
        <v>772</v>
      </c>
      <c r="O231" s="54" t="str">
        <f t="shared" si="33"/>
        <v>D-III PKN STAN2-22</v>
      </c>
      <c r="P231" s="53" t="s">
        <v>42</v>
      </c>
      <c r="Q231" s="53" t="s">
        <v>773</v>
      </c>
      <c r="R231" s="53" t="s">
        <v>774</v>
      </c>
    </row>
    <row r="232" spans="1:18" x14ac:dyDescent="0.25">
      <c r="A232" s="1"/>
      <c r="B232" s="1"/>
      <c r="D232" s="1"/>
      <c r="F232" s="53" t="s">
        <v>78</v>
      </c>
      <c r="G232" s="53" t="s">
        <v>78</v>
      </c>
      <c r="H232" s="53" t="s">
        <v>78</v>
      </c>
      <c r="I232" s="56" t="s">
        <v>78</v>
      </c>
      <c r="J232" s="53"/>
      <c r="K232" s="53" t="s">
        <v>78</v>
      </c>
      <c r="L232" s="53" t="s">
        <v>78</v>
      </c>
      <c r="M232" s="56" t="s">
        <v>78</v>
      </c>
      <c r="N232" s="54" t="s">
        <v>775</v>
      </c>
      <c r="O232" s="54" t="str">
        <f t="shared" si="33"/>
        <v>D-III PKN STAN2-23</v>
      </c>
      <c r="P232" s="53" t="s">
        <v>42</v>
      </c>
      <c r="Q232" s="53" t="s">
        <v>776</v>
      </c>
      <c r="R232" s="53" t="s">
        <v>777</v>
      </c>
    </row>
    <row r="233" spans="1:18" x14ac:dyDescent="0.25">
      <c r="A233" s="1"/>
      <c r="B233" s="1"/>
      <c r="D233" s="1"/>
      <c r="F233" s="53" t="s">
        <v>78</v>
      </c>
      <c r="G233" s="53" t="s">
        <v>78</v>
      </c>
      <c r="H233" s="53" t="s">
        <v>78</v>
      </c>
      <c r="I233" s="56" t="s">
        <v>78</v>
      </c>
      <c r="J233" s="53"/>
      <c r="K233" s="53" t="s">
        <v>78</v>
      </c>
      <c r="L233" s="53" t="s">
        <v>78</v>
      </c>
      <c r="M233" s="56" t="s">
        <v>78</v>
      </c>
      <c r="N233" s="54" t="s">
        <v>778</v>
      </c>
      <c r="O233" s="54" t="str">
        <f t="shared" si="33"/>
        <v>D-III PKN STAN2-24</v>
      </c>
      <c r="P233" s="53" t="s">
        <v>42</v>
      </c>
      <c r="Q233" s="53" t="s">
        <v>779</v>
      </c>
      <c r="R233" s="53" t="s">
        <v>780</v>
      </c>
    </row>
    <row r="234" spans="1:18" x14ac:dyDescent="0.25">
      <c r="A234" s="1"/>
      <c r="B234" s="1"/>
      <c r="D234" s="1"/>
      <c r="F234" s="53" t="s">
        <v>78</v>
      </c>
      <c r="G234" s="53" t="s">
        <v>78</v>
      </c>
      <c r="H234" s="53" t="s">
        <v>78</v>
      </c>
      <c r="I234" s="56" t="s">
        <v>78</v>
      </c>
      <c r="J234" s="53"/>
      <c r="K234" s="53" t="s">
        <v>78</v>
      </c>
      <c r="L234" s="53" t="s">
        <v>78</v>
      </c>
      <c r="M234" s="56" t="s">
        <v>78</v>
      </c>
      <c r="N234" s="54" t="s">
        <v>781</v>
      </c>
      <c r="O234" s="54" t="str">
        <f t="shared" si="33"/>
        <v>D-III PKN STAN2-25</v>
      </c>
      <c r="P234" s="53" t="s">
        <v>42</v>
      </c>
      <c r="Q234" s="53" t="s">
        <v>782</v>
      </c>
      <c r="R234" s="53" t="s">
        <v>783</v>
      </c>
    </row>
    <row r="235" spans="1:18" x14ac:dyDescent="0.25">
      <c r="A235" s="1"/>
      <c r="B235" s="1"/>
      <c r="D235" s="1"/>
      <c r="F235" s="53" t="s">
        <v>78</v>
      </c>
      <c r="G235" s="53" t="s">
        <v>78</v>
      </c>
      <c r="H235" s="53" t="s">
        <v>78</v>
      </c>
      <c r="I235" s="56" t="s">
        <v>78</v>
      </c>
      <c r="J235" s="53"/>
      <c r="K235" s="53" t="s">
        <v>78</v>
      </c>
      <c r="L235" s="53" t="s">
        <v>78</v>
      </c>
      <c r="M235" s="56" t="s">
        <v>78</v>
      </c>
      <c r="N235" s="54" t="s">
        <v>784</v>
      </c>
      <c r="O235" s="54" t="str">
        <f t="shared" si="33"/>
        <v>D-III PKN STAN2-26</v>
      </c>
      <c r="P235" s="53" t="s">
        <v>42</v>
      </c>
      <c r="Q235" s="53" t="s">
        <v>785</v>
      </c>
      <c r="R235" s="53" t="s">
        <v>786</v>
      </c>
    </row>
    <row r="236" spans="1:18" x14ac:dyDescent="0.25">
      <c r="A236" s="1"/>
      <c r="B236" s="1"/>
      <c r="D236" s="1"/>
      <c r="F236" s="53" t="s">
        <v>78</v>
      </c>
      <c r="G236" s="53" t="s">
        <v>78</v>
      </c>
      <c r="H236" s="53" t="s">
        <v>78</v>
      </c>
      <c r="I236" s="56" t="s">
        <v>78</v>
      </c>
      <c r="J236" s="53"/>
      <c r="K236" s="53" t="s">
        <v>78</v>
      </c>
      <c r="L236" s="53" t="s">
        <v>78</v>
      </c>
      <c r="M236" s="56" t="s">
        <v>78</v>
      </c>
      <c r="N236" s="54" t="s">
        <v>787</v>
      </c>
      <c r="O236" s="54" t="str">
        <f t="shared" si="33"/>
        <v>D-III PKN STAN2-27</v>
      </c>
      <c r="P236" s="53" t="s">
        <v>42</v>
      </c>
      <c r="Q236" s="53" t="s">
        <v>788</v>
      </c>
      <c r="R236" s="53" t="s">
        <v>789</v>
      </c>
    </row>
    <row r="237" spans="1:18" x14ac:dyDescent="0.25">
      <c r="A237" s="1"/>
      <c r="B237" s="1"/>
      <c r="D237" s="1"/>
      <c r="F237" s="53" t="s">
        <v>78</v>
      </c>
      <c r="G237" s="53" t="s">
        <v>78</v>
      </c>
      <c r="H237" s="53" t="s">
        <v>78</v>
      </c>
      <c r="I237" s="56" t="s">
        <v>78</v>
      </c>
      <c r="J237" s="53"/>
      <c r="K237" s="53" t="s">
        <v>78</v>
      </c>
      <c r="L237" s="53" t="s">
        <v>78</v>
      </c>
      <c r="M237" s="56" t="s">
        <v>78</v>
      </c>
      <c r="N237" s="54" t="s">
        <v>790</v>
      </c>
      <c r="O237" s="54" t="str">
        <f t="shared" si="33"/>
        <v>D-III PKN STAN2-28</v>
      </c>
      <c r="P237" s="53" t="s">
        <v>42</v>
      </c>
      <c r="Q237" s="53" t="s">
        <v>791</v>
      </c>
      <c r="R237" s="53" t="s">
        <v>792</v>
      </c>
    </row>
    <row r="238" spans="1:18" x14ac:dyDescent="0.25">
      <c r="A238" s="1"/>
      <c r="B238" s="1"/>
      <c r="D238" s="1"/>
      <c r="F238" s="53" t="s">
        <v>78</v>
      </c>
      <c r="G238" s="53" t="s">
        <v>78</v>
      </c>
      <c r="H238" s="53" t="s">
        <v>78</v>
      </c>
      <c r="I238" s="56" t="s">
        <v>78</v>
      </c>
      <c r="J238" s="53"/>
      <c r="K238" s="53" t="s">
        <v>78</v>
      </c>
      <c r="L238" s="53" t="s">
        <v>78</v>
      </c>
      <c r="M238" s="56" t="s">
        <v>78</v>
      </c>
      <c r="N238" s="54" t="s">
        <v>793</v>
      </c>
      <c r="O238" s="54" t="str">
        <f t="shared" si="33"/>
        <v>D-III PKN STAN2-29</v>
      </c>
      <c r="P238" s="53" t="s">
        <v>42</v>
      </c>
      <c r="Q238" s="53" t="s">
        <v>794</v>
      </c>
      <c r="R238" s="53" t="s">
        <v>795</v>
      </c>
    </row>
    <row r="239" spans="1:18" x14ac:dyDescent="0.25">
      <c r="A239" s="1"/>
      <c r="B239" s="1"/>
      <c r="D239" s="1"/>
      <c r="F239" s="53" t="s">
        <v>78</v>
      </c>
      <c r="G239" s="53" t="s">
        <v>78</v>
      </c>
      <c r="H239" s="53" t="s">
        <v>78</v>
      </c>
      <c r="I239" s="56" t="s">
        <v>78</v>
      </c>
      <c r="J239" s="53"/>
      <c r="K239" s="53" t="s">
        <v>78</v>
      </c>
      <c r="L239" s="53" t="s">
        <v>78</v>
      </c>
      <c r="M239" s="56" t="s">
        <v>78</v>
      </c>
      <c r="N239" s="54" t="s">
        <v>796</v>
      </c>
      <c r="O239" s="54" t="str">
        <f t="shared" si="33"/>
        <v>D-III PKN STAN2-30</v>
      </c>
      <c r="P239" s="53" t="s">
        <v>42</v>
      </c>
      <c r="Q239" s="53" t="s">
        <v>797</v>
      </c>
      <c r="R239" s="53" t="s">
        <v>798</v>
      </c>
    </row>
    <row r="240" spans="1:18" x14ac:dyDescent="0.25">
      <c r="A240" s="1"/>
      <c r="B240" s="1"/>
      <c r="D240" s="1"/>
      <c r="F240" s="53" t="s">
        <v>78</v>
      </c>
      <c r="G240" s="53" t="s">
        <v>78</v>
      </c>
      <c r="H240" s="53" t="s">
        <v>78</v>
      </c>
      <c r="I240" s="56" t="s">
        <v>78</v>
      </c>
      <c r="J240" s="53"/>
      <c r="K240" s="53" t="s">
        <v>78</v>
      </c>
      <c r="L240" s="53" t="s">
        <v>78</v>
      </c>
      <c r="M240" s="56" t="s">
        <v>78</v>
      </c>
      <c r="N240" s="54" t="s">
        <v>799</v>
      </c>
      <c r="O240" s="54" t="str">
        <f t="shared" si="33"/>
        <v>D-III PKN STAN2-31</v>
      </c>
      <c r="P240" s="53" t="s">
        <v>42</v>
      </c>
      <c r="Q240" s="53" t="s">
        <v>800</v>
      </c>
      <c r="R240" s="53" t="s">
        <v>801</v>
      </c>
    </row>
    <row r="241" spans="1:18" x14ac:dyDescent="0.25">
      <c r="A241" s="1"/>
      <c r="B241" s="1"/>
      <c r="D241" s="1"/>
      <c r="F241" s="53" t="s">
        <v>78</v>
      </c>
      <c r="G241" s="53" t="s">
        <v>78</v>
      </c>
      <c r="H241" s="53" t="s">
        <v>78</v>
      </c>
      <c r="I241" s="56" t="s">
        <v>78</v>
      </c>
      <c r="J241" s="53"/>
      <c r="K241" s="53" t="s">
        <v>78</v>
      </c>
      <c r="L241" s="53" t="s">
        <v>78</v>
      </c>
      <c r="M241" s="56" t="s">
        <v>78</v>
      </c>
      <c r="N241" s="54" t="s">
        <v>802</v>
      </c>
      <c r="O241" s="54" t="str">
        <f t="shared" si="33"/>
        <v>D-III PKN STAN2-32</v>
      </c>
      <c r="P241" s="53" t="s">
        <v>42</v>
      </c>
      <c r="Q241" s="53" t="s">
        <v>803</v>
      </c>
      <c r="R241" s="53" t="s">
        <v>804</v>
      </c>
    </row>
    <row r="242" spans="1:18" x14ac:dyDescent="0.25">
      <c r="A242" s="1"/>
      <c r="B242" s="1"/>
      <c r="D242" s="1"/>
      <c r="F242" s="53" t="s">
        <v>78</v>
      </c>
      <c r="G242" s="53" t="s">
        <v>78</v>
      </c>
      <c r="H242" s="53" t="s">
        <v>78</v>
      </c>
      <c r="I242" s="56" t="s">
        <v>78</v>
      </c>
      <c r="J242" s="53"/>
      <c r="K242" s="53" t="s">
        <v>78</v>
      </c>
      <c r="L242" s="53" t="s">
        <v>78</v>
      </c>
      <c r="M242" s="56" t="s">
        <v>78</v>
      </c>
      <c r="N242" s="54" t="s">
        <v>805</v>
      </c>
      <c r="O242" s="54" t="str">
        <f t="shared" si="33"/>
        <v>D-III PKN STAN2-33</v>
      </c>
      <c r="P242" s="53" t="s">
        <v>42</v>
      </c>
      <c r="Q242" s="53" t="s">
        <v>806</v>
      </c>
      <c r="R242" s="53" t="s">
        <v>807</v>
      </c>
    </row>
    <row r="243" spans="1:18" x14ac:dyDescent="0.25">
      <c r="A243" s="1"/>
      <c r="B243" s="1"/>
      <c r="D243" s="1"/>
      <c r="F243" s="53" t="s">
        <v>78</v>
      </c>
      <c r="G243" s="53" t="s">
        <v>78</v>
      </c>
      <c r="H243" s="53" t="s">
        <v>78</v>
      </c>
      <c r="I243" s="56" t="s">
        <v>78</v>
      </c>
      <c r="J243" s="53"/>
      <c r="K243" s="53" t="s">
        <v>78</v>
      </c>
      <c r="L243" s="53" t="s">
        <v>78</v>
      </c>
      <c r="M243" s="56" t="s">
        <v>78</v>
      </c>
      <c r="N243" s="54" t="s">
        <v>808</v>
      </c>
      <c r="O243" s="54" t="str">
        <f t="shared" si="33"/>
        <v>D-III PKN STAN2-34</v>
      </c>
      <c r="P243" s="53" t="s">
        <v>42</v>
      </c>
      <c r="Q243" s="53" t="s">
        <v>809</v>
      </c>
      <c r="R243" s="53" t="s">
        <v>810</v>
      </c>
    </row>
    <row r="244" spans="1:18" x14ac:dyDescent="0.25">
      <c r="A244" s="1"/>
      <c r="B244" s="1"/>
      <c r="D244" s="1"/>
      <c r="F244" s="53" t="s">
        <v>78</v>
      </c>
      <c r="G244" s="53" t="s">
        <v>78</v>
      </c>
      <c r="H244" s="53" t="s">
        <v>78</v>
      </c>
      <c r="I244" s="56" t="s">
        <v>78</v>
      </c>
      <c r="J244" s="53"/>
      <c r="K244" s="53" t="s">
        <v>78</v>
      </c>
      <c r="L244" s="53" t="s">
        <v>78</v>
      </c>
      <c r="M244" s="56" t="s">
        <v>78</v>
      </c>
      <c r="N244" s="54" t="s">
        <v>811</v>
      </c>
      <c r="O244" s="54" t="str">
        <f t="shared" si="33"/>
        <v>D-III PKN STAN2-35</v>
      </c>
      <c r="P244" s="53" t="s">
        <v>42</v>
      </c>
      <c r="Q244" s="53" t="s">
        <v>812</v>
      </c>
      <c r="R244" s="53" t="s">
        <v>813</v>
      </c>
    </row>
    <row r="245" spans="1:18" x14ac:dyDescent="0.25">
      <c r="A245" s="1"/>
      <c r="B245" s="1"/>
      <c r="D245" s="1"/>
      <c r="F245" s="53" t="s">
        <v>78</v>
      </c>
      <c r="G245" s="53" t="s">
        <v>78</v>
      </c>
      <c r="H245" s="53" t="s">
        <v>78</v>
      </c>
      <c r="I245" s="56" t="s">
        <v>78</v>
      </c>
      <c r="J245" s="53"/>
      <c r="K245" s="53" t="s">
        <v>78</v>
      </c>
      <c r="L245" s="53" t="s">
        <v>78</v>
      </c>
      <c r="M245" s="56" t="s">
        <v>78</v>
      </c>
      <c r="N245" s="54" t="s">
        <v>814</v>
      </c>
      <c r="O245" s="54" t="str">
        <f t="shared" si="33"/>
        <v>D-III PKN STAN2-36</v>
      </c>
      <c r="P245" s="53" t="s">
        <v>42</v>
      </c>
      <c r="Q245" s="53" t="s">
        <v>815</v>
      </c>
      <c r="R245" s="53" t="s">
        <v>816</v>
      </c>
    </row>
    <row r="246" spans="1:18" x14ac:dyDescent="0.25">
      <c r="A246" s="1"/>
      <c r="B246" s="1"/>
      <c r="D246" s="1"/>
      <c r="F246" s="53" t="s">
        <v>78</v>
      </c>
      <c r="G246" s="53" t="s">
        <v>78</v>
      </c>
      <c r="H246" s="53" t="s">
        <v>78</v>
      </c>
      <c r="I246" s="56" t="s">
        <v>78</v>
      </c>
      <c r="J246" s="53"/>
      <c r="K246" s="53" t="s">
        <v>78</v>
      </c>
      <c r="L246" s="53" t="s">
        <v>78</v>
      </c>
      <c r="M246" s="56" t="s">
        <v>78</v>
      </c>
      <c r="N246" s="54" t="s">
        <v>817</v>
      </c>
      <c r="O246" s="54" t="str">
        <f t="shared" si="33"/>
        <v>D-III PKN STAN2-37</v>
      </c>
      <c r="P246" s="53" t="s">
        <v>42</v>
      </c>
      <c r="Q246" s="53" t="s">
        <v>818</v>
      </c>
      <c r="R246" s="53" t="s">
        <v>819</v>
      </c>
    </row>
    <row r="247" spans="1:18" x14ac:dyDescent="0.25">
      <c r="A247" s="1"/>
      <c r="B247" s="1"/>
      <c r="D247" s="1"/>
      <c r="F247" s="53" t="s">
        <v>78</v>
      </c>
      <c r="G247" s="53" t="s">
        <v>78</v>
      </c>
      <c r="H247" s="53" t="s">
        <v>78</v>
      </c>
      <c r="I247" s="56" t="s">
        <v>78</v>
      </c>
      <c r="J247" s="53"/>
      <c r="K247" s="53" t="s">
        <v>78</v>
      </c>
      <c r="L247" s="53" t="s">
        <v>78</v>
      </c>
      <c r="M247" s="56" t="s">
        <v>78</v>
      </c>
      <c r="N247" s="54" t="s">
        <v>820</v>
      </c>
      <c r="O247" s="54" t="str">
        <f t="shared" si="33"/>
        <v>D-III PKN STAN2-38</v>
      </c>
      <c r="P247" s="53" t="s">
        <v>42</v>
      </c>
      <c r="Q247" s="53" t="s">
        <v>821</v>
      </c>
      <c r="R247" s="53" t="s">
        <v>822</v>
      </c>
    </row>
    <row r="248" spans="1:18" x14ac:dyDescent="0.25">
      <c r="A248" s="1"/>
      <c r="B248" s="1"/>
      <c r="D248" s="1"/>
      <c r="F248" s="53" t="s">
        <v>78</v>
      </c>
      <c r="G248" s="53" t="s">
        <v>78</v>
      </c>
      <c r="H248" s="53" t="s">
        <v>78</v>
      </c>
      <c r="I248" s="56" t="s">
        <v>78</v>
      </c>
      <c r="J248" s="53"/>
      <c r="K248" s="53" t="s">
        <v>78</v>
      </c>
      <c r="L248" s="53" t="s">
        <v>78</v>
      </c>
      <c r="M248" s="56" t="s">
        <v>78</v>
      </c>
      <c r="N248" s="54" t="s">
        <v>823</v>
      </c>
      <c r="O248" s="54" t="str">
        <f t="shared" si="33"/>
        <v>D-III PKN STAN2-39</v>
      </c>
      <c r="P248" s="53" t="s">
        <v>42</v>
      </c>
      <c r="Q248" s="53" t="s">
        <v>824</v>
      </c>
      <c r="R248" s="53" t="s">
        <v>825</v>
      </c>
    </row>
    <row r="249" spans="1:18" x14ac:dyDescent="0.25">
      <c r="A249" s="1"/>
      <c r="B249" s="1"/>
      <c r="D249" s="1"/>
      <c r="F249" s="53" t="s">
        <v>78</v>
      </c>
      <c r="G249" s="53" t="s">
        <v>78</v>
      </c>
      <c r="H249" s="53" t="s">
        <v>78</v>
      </c>
      <c r="I249" s="56" t="s">
        <v>78</v>
      </c>
      <c r="J249" s="53"/>
      <c r="K249" s="53" t="s">
        <v>78</v>
      </c>
      <c r="L249" s="53" t="s">
        <v>78</v>
      </c>
      <c r="M249" s="56" t="s">
        <v>78</v>
      </c>
      <c r="N249" s="54" t="s">
        <v>826</v>
      </c>
      <c r="O249" s="54" t="str">
        <f t="shared" si="33"/>
        <v>D-III PKN STAN2-40</v>
      </c>
      <c r="P249" s="53" t="s">
        <v>42</v>
      </c>
      <c r="Q249" s="53" t="s">
        <v>827</v>
      </c>
      <c r="R249" s="53" t="s">
        <v>828</v>
      </c>
    </row>
    <row r="250" spans="1:18" x14ac:dyDescent="0.25">
      <c r="A250" s="1"/>
      <c r="B250" s="1"/>
      <c r="D250" s="1"/>
      <c r="F250" s="53" t="s">
        <v>78</v>
      </c>
      <c r="G250" s="53" t="s">
        <v>78</v>
      </c>
      <c r="H250" s="53" t="s">
        <v>78</v>
      </c>
      <c r="I250" s="56" t="s">
        <v>78</v>
      </c>
      <c r="J250" s="53"/>
      <c r="K250" s="53" t="s">
        <v>78</v>
      </c>
      <c r="L250" s="53" t="s">
        <v>78</v>
      </c>
      <c r="M250" s="56" t="s">
        <v>78</v>
      </c>
      <c r="N250" s="54" t="s">
        <v>829</v>
      </c>
      <c r="O250" s="54" t="str">
        <f t="shared" si="33"/>
        <v>D-III PKN STAN2-41</v>
      </c>
      <c r="P250" s="53" t="s">
        <v>42</v>
      </c>
      <c r="Q250" s="53" t="s">
        <v>830</v>
      </c>
      <c r="R250" s="53" t="s">
        <v>831</v>
      </c>
    </row>
    <row r="251" spans="1:18" x14ac:dyDescent="0.25">
      <c r="A251" s="1"/>
      <c r="B251" s="1"/>
      <c r="D251" s="1"/>
      <c r="F251" s="53" t="s">
        <v>78</v>
      </c>
      <c r="G251" s="53" t="s">
        <v>78</v>
      </c>
      <c r="H251" s="53" t="s">
        <v>78</v>
      </c>
      <c r="I251" s="56" t="s">
        <v>78</v>
      </c>
      <c r="J251" s="53"/>
      <c r="K251" s="53" t="s">
        <v>78</v>
      </c>
      <c r="L251" s="53" t="s">
        <v>78</v>
      </c>
      <c r="M251" s="56" t="s">
        <v>78</v>
      </c>
      <c r="N251" s="54" t="s">
        <v>832</v>
      </c>
      <c r="O251" s="54" t="str">
        <f t="shared" si="33"/>
        <v>D-III PKN STAN2-42</v>
      </c>
      <c r="P251" s="53" t="s">
        <v>42</v>
      </c>
      <c r="Q251" s="53" t="s">
        <v>833</v>
      </c>
      <c r="R251" s="53" t="s">
        <v>834</v>
      </c>
    </row>
    <row r="252" spans="1:18" x14ac:dyDescent="0.25">
      <c r="A252" s="1"/>
      <c r="B252" s="1"/>
      <c r="D252" s="1"/>
      <c r="F252" s="53" t="s">
        <v>78</v>
      </c>
      <c r="G252" s="53" t="s">
        <v>78</v>
      </c>
      <c r="H252" s="53" t="s">
        <v>78</v>
      </c>
      <c r="I252" s="56" t="s">
        <v>78</v>
      </c>
      <c r="J252" s="53"/>
      <c r="K252" s="53" t="s">
        <v>78</v>
      </c>
      <c r="L252" s="53" t="s">
        <v>78</v>
      </c>
      <c r="M252" s="56" t="s">
        <v>78</v>
      </c>
      <c r="N252" s="54" t="s">
        <v>835</v>
      </c>
      <c r="O252" s="54" t="str">
        <f t="shared" si="33"/>
        <v>D-III PKN STAN2-43</v>
      </c>
      <c r="P252" s="53" t="s">
        <v>42</v>
      </c>
      <c r="Q252" s="53" t="s">
        <v>836</v>
      </c>
      <c r="R252" s="53" t="s">
        <v>837</v>
      </c>
    </row>
    <row r="253" spans="1:18" x14ac:dyDescent="0.25">
      <c r="A253" s="1"/>
      <c r="B253" s="1"/>
      <c r="D253" s="1"/>
      <c r="F253" s="53" t="s">
        <v>78</v>
      </c>
      <c r="G253" s="53" t="s">
        <v>78</v>
      </c>
      <c r="H253" s="53" t="s">
        <v>78</v>
      </c>
      <c r="I253" s="56" t="s">
        <v>78</v>
      </c>
      <c r="J253" s="53"/>
      <c r="K253" s="53" t="s">
        <v>78</v>
      </c>
      <c r="L253" s="53" t="s">
        <v>78</v>
      </c>
      <c r="M253" s="56" t="s">
        <v>78</v>
      </c>
      <c r="N253" s="54" t="s">
        <v>838</v>
      </c>
      <c r="O253" s="54" t="str">
        <f t="shared" si="33"/>
        <v>D-III PKN STAN2-44</v>
      </c>
      <c r="P253" s="53" t="s">
        <v>42</v>
      </c>
      <c r="Q253" s="53" t="s">
        <v>839</v>
      </c>
      <c r="R253" s="53" t="s">
        <v>840</v>
      </c>
    </row>
    <row r="254" spans="1:18" x14ac:dyDescent="0.25">
      <c r="A254" s="1"/>
      <c r="B254" s="1"/>
      <c r="D254" s="1"/>
      <c r="F254" s="53" t="s">
        <v>78</v>
      </c>
      <c r="G254" s="53" t="s">
        <v>78</v>
      </c>
      <c r="H254" s="53" t="s">
        <v>78</v>
      </c>
      <c r="I254" s="56" t="s">
        <v>78</v>
      </c>
      <c r="J254" s="53"/>
      <c r="K254" s="53" t="s">
        <v>78</v>
      </c>
      <c r="L254" s="53" t="s">
        <v>78</v>
      </c>
      <c r="M254" s="56" t="s">
        <v>78</v>
      </c>
      <c r="N254" s="54" t="s">
        <v>841</v>
      </c>
      <c r="O254" s="54" t="str">
        <f t="shared" si="33"/>
        <v>D-III PKN STAN2-45</v>
      </c>
      <c r="P254" s="53" t="s">
        <v>42</v>
      </c>
      <c r="Q254" s="53" t="s">
        <v>842</v>
      </c>
      <c r="R254" s="53" t="s">
        <v>843</v>
      </c>
    </row>
    <row r="255" spans="1:18" x14ac:dyDescent="0.25">
      <c r="A255" s="1"/>
      <c r="B255" s="1"/>
      <c r="D255" s="1"/>
      <c r="F255" s="53" t="s">
        <v>78</v>
      </c>
      <c r="G255" s="53" t="s">
        <v>78</v>
      </c>
      <c r="H255" s="53" t="s">
        <v>78</v>
      </c>
      <c r="I255" s="56" t="s">
        <v>78</v>
      </c>
      <c r="J255" s="53"/>
      <c r="K255" s="53" t="s">
        <v>78</v>
      </c>
      <c r="L255" s="53" t="s">
        <v>78</v>
      </c>
      <c r="M255" s="56" t="s">
        <v>78</v>
      </c>
      <c r="N255" s="54" t="s">
        <v>844</v>
      </c>
      <c r="O255" s="54" t="str">
        <f t="shared" si="33"/>
        <v>D-III PKN STAN2-46</v>
      </c>
      <c r="P255" s="53" t="s">
        <v>42</v>
      </c>
      <c r="Q255" s="53" t="s">
        <v>845</v>
      </c>
      <c r="R255" s="53" t="s">
        <v>846</v>
      </c>
    </row>
    <row r="256" spans="1:18" x14ac:dyDescent="0.25">
      <c r="A256" s="1"/>
      <c r="B256" s="1"/>
      <c r="D256" s="1"/>
      <c r="F256" s="53" t="s">
        <v>78</v>
      </c>
      <c r="G256" s="53" t="s">
        <v>78</v>
      </c>
      <c r="H256" s="53" t="s">
        <v>78</v>
      </c>
      <c r="I256" s="56" t="s">
        <v>78</v>
      </c>
      <c r="J256" s="53"/>
      <c r="K256" s="53" t="s">
        <v>78</v>
      </c>
      <c r="L256" s="53" t="s">
        <v>78</v>
      </c>
      <c r="M256" s="56" t="s">
        <v>78</v>
      </c>
      <c r="N256" s="54" t="s">
        <v>847</v>
      </c>
      <c r="O256" s="54" t="str">
        <f t="shared" si="33"/>
        <v>D-III PKN STAN2-47</v>
      </c>
      <c r="P256" s="53" t="s">
        <v>42</v>
      </c>
      <c r="Q256" s="53" t="s">
        <v>848</v>
      </c>
      <c r="R256" s="53" t="s">
        <v>849</v>
      </c>
    </row>
    <row r="257" spans="1:18" x14ac:dyDescent="0.25">
      <c r="A257" s="1"/>
      <c r="B257" s="1"/>
      <c r="D257" s="1"/>
      <c r="F257" s="53" t="s">
        <v>78</v>
      </c>
      <c r="G257" s="53" t="s">
        <v>78</v>
      </c>
      <c r="H257" s="53" t="s">
        <v>78</v>
      </c>
      <c r="I257" s="56" t="s">
        <v>78</v>
      </c>
      <c r="J257" s="53"/>
      <c r="K257" s="53" t="s">
        <v>78</v>
      </c>
      <c r="L257" s="53" t="s">
        <v>78</v>
      </c>
      <c r="M257" s="56" t="s">
        <v>78</v>
      </c>
      <c r="N257" s="54" t="s">
        <v>850</v>
      </c>
      <c r="O257" s="54" t="str">
        <f t="shared" si="33"/>
        <v>D-III PKN STAN2-48</v>
      </c>
      <c r="P257" s="53" t="s">
        <v>42</v>
      </c>
      <c r="Q257" s="53" t="s">
        <v>851</v>
      </c>
      <c r="R257" s="53" t="s">
        <v>852</v>
      </c>
    </row>
    <row r="258" spans="1:18" x14ac:dyDescent="0.25">
      <c r="A258" s="1"/>
      <c r="B258" s="1"/>
      <c r="D258" s="1"/>
      <c r="F258" s="53" t="s">
        <v>78</v>
      </c>
      <c r="G258" s="53" t="s">
        <v>78</v>
      </c>
      <c r="H258" s="53" t="s">
        <v>78</v>
      </c>
      <c r="I258" s="56" t="s">
        <v>78</v>
      </c>
      <c r="J258" s="53"/>
      <c r="K258" s="53" t="s">
        <v>78</v>
      </c>
      <c r="L258" s="53" t="s">
        <v>78</v>
      </c>
      <c r="M258" s="56" t="s">
        <v>78</v>
      </c>
      <c r="N258" s="54" t="s">
        <v>853</v>
      </c>
      <c r="O258" s="54" t="str">
        <f t="shared" si="33"/>
        <v>D-III PKN STAN2-49</v>
      </c>
      <c r="P258" s="53" t="s">
        <v>42</v>
      </c>
      <c r="Q258" s="53" t="s">
        <v>854</v>
      </c>
      <c r="R258" s="53" t="s">
        <v>855</v>
      </c>
    </row>
    <row r="259" spans="1:18" x14ac:dyDescent="0.25">
      <c r="A259" s="1"/>
      <c r="B259" s="1"/>
      <c r="D259" s="1"/>
      <c r="F259" s="53" t="s">
        <v>78</v>
      </c>
      <c r="G259" s="53" t="s">
        <v>78</v>
      </c>
      <c r="H259" s="53" t="s">
        <v>78</v>
      </c>
      <c r="I259" s="56" t="s">
        <v>78</v>
      </c>
      <c r="J259" s="53"/>
      <c r="K259" s="53" t="s">
        <v>78</v>
      </c>
      <c r="L259" s="53" t="s">
        <v>78</v>
      </c>
      <c r="M259" s="56" t="s">
        <v>78</v>
      </c>
      <c r="N259" s="54" t="s">
        <v>856</v>
      </c>
      <c r="O259" s="54" t="str">
        <f t="shared" si="33"/>
        <v>D-III PKN STAN2-50</v>
      </c>
      <c r="P259" s="53" t="s">
        <v>42</v>
      </c>
      <c r="Q259" s="53" t="s">
        <v>857</v>
      </c>
      <c r="R259" s="53" t="s">
        <v>858</v>
      </c>
    </row>
    <row r="260" spans="1:18" x14ac:dyDescent="0.25">
      <c r="A260" s="1"/>
      <c r="B260" s="1"/>
      <c r="D260" s="1"/>
      <c r="F260" s="53" t="s">
        <v>78</v>
      </c>
      <c r="G260" s="53" t="s">
        <v>78</v>
      </c>
      <c r="H260" s="53" t="s">
        <v>78</v>
      </c>
      <c r="I260" s="56" t="s">
        <v>78</v>
      </c>
      <c r="J260" s="53"/>
      <c r="K260" s="53" t="s">
        <v>78</v>
      </c>
      <c r="L260" s="53" t="s">
        <v>78</v>
      </c>
      <c r="M260" s="56" t="s">
        <v>78</v>
      </c>
      <c r="N260" s="54" t="s">
        <v>859</v>
      </c>
      <c r="O260" s="54" t="str">
        <f t="shared" ref="O260:O323" si="38">P260&amp;Q260</f>
        <v>D-III PKN STAN2-51</v>
      </c>
      <c r="P260" s="53" t="s">
        <v>42</v>
      </c>
      <c r="Q260" s="53" t="s">
        <v>860</v>
      </c>
      <c r="R260" s="53" t="s">
        <v>861</v>
      </c>
    </row>
    <row r="261" spans="1:18" x14ac:dyDescent="0.25">
      <c r="A261" s="1"/>
      <c r="B261" s="1"/>
      <c r="D261" s="1"/>
      <c r="F261" s="53" t="s">
        <v>78</v>
      </c>
      <c r="G261" s="53" t="s">
        <v>78</v>
      </c>
      <c r="H261" s="53" t="s">
        <v>78</v>
      </c>
      <c r="I261" s="56" t="s">
        <v>78</v>
      </c>
      <c r="J261" s="53"/>
      <c r="K261" s="53" t="s">
        <v>78</v>
      </c>
      <c r="L261" s="53" t="s">
        <v>78</v>
      </c>
      <c r="M261" s="56" t="s">
        <v>78</v>
      </c>
      <c r="N261" s="54" t="s">
        <v>862</v>
      </c>
      <c r="O261" s="54" t="str">
        <f t="shared" si="38"/>
        <v>D-III PKN STAN2-52</v>
      </c>
      <c r="P261" s="53" t="s">
        <v>42</v>
      </c>
      <c r="Q261" s="53" t="s">
        <v>863</v>
      </c>
      <c r="R261" s="53" t="s">
        <v>864</v>
      </c>
    </row>
    <row r="262" spans="1:18" x14ac:dyDescent="0.25">
      <c r="A262" s="1"/>
      <c r="B262" s="1"/>
      <c r="D262" s="1"/>
      <c r="F262" s="53" t="s">
        <v>78</v>
      </c>
      <c r="G262" s="53" t="s">
        <v>78</v>
      </c>
      <c r="H262" s="53" t="s">
        <v>78</v>
      </c>
      <c r="I262" s="56" t="s">
        <v>78</v>
      </c>
      <c r="J262" s="53"/>
      <c r="K262" s="53" t="s">
        <v>78</v>
      </c>
      <c r="L262" s="53" t="s">
        <v>78</v>
      </c>
      <c r="M262" s="56" t="s">
        <v>78</v>
      </c>
      <c r="N262" s="54" t="s">
        <v>865</v>
      </c>
      <c r="O262" s="54" t="str">
        <f t="shared" si="38"/>
        <v>D-III PKN STAN2-53</v>
      </c>
      <c r="P262" s="53" t="s">
        <v>42</v>
      </c>
      <c r="Q262" s="53" t="s">
        <v>866</v>
      </c>
      <c r="R262" s="53" t="s">
        <v>867</v>
      </c>
    </row>
    <row r="263" spans="1:18" x14ac:dyDescent="0.25">
      <c r="A263" s="1"/>
      <c r="B263" s="1"/>
      <c r="D263" s="1"/>
      <c r="F263" s="53" t="s">
        <v>78</v>
      </c>
      <c r="G263" s="53" t="s">
        <v>78</v>
      </c>
      <c r="H263" s="53" t="s">
        <v>78</v>
      </c>
      <c r="I263" s="56" t="s">
        <v>78</v>
      </c>
      <c r="J263" s="53"/>
      <c r="K263" s="53" t="s">
        <v>78</v>
      </c>
      <c r="L263" s="53" t="s">
        <v>78</v>
      </c>
      <c r="M263" s="56" t="s">
        <v>78</v>
      </c>
      <c r="N263" s="54" t="s">
        <v>868</v>
      </c>
      <c r="O263" s="54" t="str">
        <f t="shared" si="38"/>
        <v>D-III PKN STAN2-54</v>
      </c>
      <c r="P263" s="53" t="s">
        <v>42</v>
      </c>
      <c r="Q263" s="53" t="s">
        <v>869</v>
      </c>
      <c r="R263" s="53" t="s">
        <v>870</v>
      </c>
    </row>
    <row r="264" spans="1:18" x14ac:dyDescent="0.25">
      <c r="A264" s="1"/>
      <c r="B264" s="1"/>
      <c r="D264" s="1"/>
      <c r="F264" s="53" t="s">
        <v>78</v>
      </c>
      <c r="G264" s="53" t="s">
        <v>78</v>
      </c>
      <c r="H264" s="53" t="s">
        <v>78</v>
      </c>
      <c r="I264" s="56" t="s">
        <v>78</v>
      </c>
      <c r="J264" s="53"/>
      <c r="K264" s="53" t="s">
        <v>78</v>
      </c>
      <c r="L264" s="53" t="s">
        <v>78</v>
      </c>
      <c r="M264" s="56" t="s">
        <v>78</v>
      </c>
      <c r="N264" s="54" t="s">
        <v>871</v>
      </c>
      <c r="O264" s="54" t="str">
        <f t="shared" si="38"/>
        <v>D-III PKN STAN2-55</v>
      </c>
      <c r="P264" s="53" t="s">
        <v>42</v>
      </c>
      <c r="Q264" s="53" t="s">
        <v>872</v>
      </c>
      <c r="R264" s="53" t="s">
        <v>873</v>
      </c>
    </row>
    <row r="265" spans="1:18" x14ac:dyDescent="0.25">
      <c r="A265" s="1"/>
      <c r="B265" s="1"/>
      <c r="D265" s="1"/>
      <c r="F265" s="53" t="s">
        <v>78</v>
      </c>
      <c r="G265" s="53" t="s">
        <v>78</v>
      </c>
      <c r="H265" s="53" t="s">
        <v>78</v>
      </c>
      <c r="I265" s="56" t="s">
        <v>78</v>
      </c>
      <c r="J265" s="53"/>
      <c r="K265" s="53" t="s">
        <v>78</v>
      </c>
      <c r="L265" s="53" t="s">
        <v>78</v>
      </c>
      <c r="M265" s="56" t="s">
        <v>78</v>
      </c>
      <c r="N265" s="54" t="s">
        <v>874</v>
      </c>
      <c r="O265" s="54" t="str">
        <f t="shared" si="38"/>
        <v>D-III PKN STAN2-56</v>
      </c>
      <c r="P265" s="53" t="s">
        <v>42</v>
      </c>
      <c r="Q265" s="53" t="s">
        <v>875</v>
      </c>
      <c r="R265" s="53" t="s">
        <v>876</v>
      </c>
    </row>
    <row r="266" spans="1:18" x14ac:dyDescent="0.25">
      <c r="A266" s="1"/>
      <c r="B266" s="1"/>
      <c r="D266" s="1"/>
      <c r="F266" s="53" t="s">
        <v>78</v>
      </c>
      <c r="G266" s="53" t="s">
        <v>78</v>
      </c>
      <c r="H266" s="53" t="s">
        <v>78</v>
      </c>
      <c r="I266" s="56" t="s">
        <v>78</v>
      </c>
      <c r="J266" s="53"/>
      <c r="K266" s="53" t="s">
        <v>78</v>
      </c>
      <c r="L266" s="53" t="s">
        <v>78</v>
      </c>
      <c r="M266" s="56" t="s">
        <v>78</v>
      </c>
      <c r="N266" s="54" t="s">
        <v>877</v>
      </c>
      <c r="O266" s="54" t="str">
        <f t="shared" si="38"/>
        <v>D-III PKN STAN2-57</v>
      </c>
      <c r="P266" s="53" t="s">
        <v>42</v>
      </c>
      <c r="Q266" s="53" t="s">
        <v>878</v>
      </c>
      <c r="R266" s="53" t="s">
        <v>879</v>
      </c>
    </row>
    <row r="267" spans="1:18" x14ac:dyDescent="0.25">
      <c r="A267" s="1"/>
      <c r="B267" s="1"/>
      <c r="D267" s="1"/>
      <c r="F267" s="53" t="s">
        <v>78</v>
      </c>
      <c r="G267" s="53" t="s">
        <v>78</v>
      </c>
      <c r="H267" s="53" t="s">
        <v>78</v>
      </c>
      <c r="I267" s="56" t="s">
        <v>78</v>
      </c>
      <c r="J267" s="53"/>
      <c r="K267" s="53" t="s">
        <v>78</v>
      </c>
      <c r="L267" s="53" t="s">
        <v>78</v>
      </c>
      <c r="M267" s="56" t="s">
        <v>78</v>
      </c>
      <c r="N267" s="54" t="s">
        <v>880</v>
      </c>
      <c r="O267" s="54" t="str">
        <f t="shared" si="38"/>
        <v>D-III PKN STAN2-58</v>
      </c>
      <c r="P267" s="53" t="s">
        <v>42</v>
      </c>
      <c r="Q267" s="53" t="s">
        <v>881</v>
      </c>
      <c r="R267" s="53" t="s">
        <v>882</v>
      </c>
    </row>
    <row r="268" spans="1:18" x14ac:dyDescent="0.25">
      <c r="A268" s="1"/>
      <c r="B268" s="1"/>
      <c r="D268" s="1"/>
      <c r="F268" s="53" t="s">
        <v>78</v>
      </c>
      <c r="G268" s="53" t="s">
        <v>78</v>
      </c>
      <c r="H268" s="53" t="s">
        <v>78</v>
      </c>
      <c r="I268" s="56" t="s">
        <v>78</v>
      </c>
      <c r="J268" s="53"/>
      <c r="K268" s="53" t="s">
        <v>78</v>
      </c>
      <c r="L268" s="53" t="s">
        <v>78</v>
      </c>
      <c r="M268" s="56" t="s">
        <v>78</v>
      </c>
      <c r="N268" s="54" t="s">
        <v>883</v>
      </c>
      <c r="O268" s="54" t="str">
        <f t="shared" si="38"/>
        <v>D-III PKN STAN2-59</v>
      </c>
      <c r="P268" s="53" t="s">
        <v>42</v>
      </c>
      <c r="Q268" s="53" t="s">
        <v>884</v>
      </c>
      <c r="R268" s="53" t="s">
        <v>885</v>
      </c>
    </row>
    <row r="269" spans="1:18" x14ac:dyDescent="0.25">
      <c r="A269" s="1"/>
      <c r="B269" s="1"/>
      <c r="D269" s="1"/>
      <c r="F269" s="53" t="s">
        <v>78</v>
      </c>
      <c r="G269" s="53" t="s">
        <v>78</v>
      </c>
      <c r="H269" s="53" t="s">
        <v>78</v>
      </c>
      <c r="I269" s="56" t="s">
        <v>78</v>
      </c>
      <c r="J269" s="53"/>
      <c r="K269" s="53" t="s">
        <v>78</v>
      </c>
      <c r="L269" s="53" t="s">
        <v>78</v>
      </c>
      <c r="M269" s="56" t="s">
        <v>78</v>
      </c>
      <c r="N269" s="54" t="s">
        <v>886</v>
      </c>
      <c r="O269" s="54" t="str">
        <f t="shared" si="38"/>
        <v>D-III PKN STAN2-60</v>
      </c>
      <c r="P269" s="53" t="s">
        <v>42</v>
      </c>
      <c r="Q269" s="53" t="s">
        <v>887</v>
      </c>
      <c r="R269" s="53" t="s">
        <v>888</v>
      </c>
    </row>
    <row r="270" spans="1:18" x14ac:dyDescent="0.25">
      <c r="A270" s="1"/>
      <c r="B270" s="1"/>
      <c r="D270" s="1"/>
      <c r="F270" s="53" t="s">
        <v>78</v>
      </c>
      <c r="G270" s="53" t="s">
        <v>78</v>
      </c>
      <c r="H270" s="53" t="s">
        <v>78</v>
      </c>
      <c r="I270" s="56" t="s">
        <v>78</v>
      </c>
      <c r="J270" s="53"/>
      <c r="K270" s="53" t="s">
        <v>78</v>
      </c>
      <c r="L270" s="53" t="s">
        <v>78</v>
      </c>
      <c r="M270" s="56" t="s">
        <v>78</v>
      </c>
      <c r="N270" s="54" t="s">
        <v>889</v>
      </c>
      <c r="O270" s="54" t="str">
        <f t="shared" si="38"/>
        <v>D-III PKN STAN2-61</v>
      </c>
      <c r="P270" s="53" t="s">
        <v>42</v>
      </c>
      <c r="Q270" s="53" t="s">
        <v>890</v>
      </c>
      <c r="R270" s="53" t="s">
        <v>891</v>
      </c>
    </row>
    <row r="271" spans="1:18" x14ac:dyDescent="0.25">
      <c r="A271" s="1"/>
      <c r="B271" s="1"/>
      <c r="D271" s="1"/>
      <c r="F271" s="53" t="s">
        <v>78</v>
      </c>
      <c r="G271" s="53" t="s">
        <v>78</v>
      </c>
      <c r="H271" s="53" t="s">
        <v>78</v>
      </c>
      <c r="I271" s="56" t="s">
        <v>78</v>
      </c>
      <c r="J271" s="53"/>
      <c r="K271" s="53" t="s">
        <v>78</v>
      </c>
      <c r="L271" s="53" t="s">
        <v>78</v>
      </c>
      <c r="M271" s="56" t="s">
        <v>78</v>
      </c>
      <c r="N271" s="54" t="s">
        <v>892</v>
      </c>
      <c r="O271" s="54" t="str">
        <f t="shared" si="38"/>
        <v>D-III PKN STAN2-62</v>
      </c>
      <c r="P271" s="53" t="s">
        <v>42</v>
      </c>
      <c r="Q271" s="53" t="s">
        <v>893</v>
      </c>
      <c r="R271" s="53" t="s">
        <v>894</v>
      </c>
    </row>
    <row r="272" spans="1:18" x14ac:dyDescent="0.25">
      <c r="A272" s="1"/>
      <c r="B272" s="1"/>
      <c r="D272" s="1"/>
      <c r="F272" s="53" t="s">
        <v>78</v>
      </c>
      <c r="G272" s="53" t="s">
        <v>78</v>
      </c>
      <c r="H272" s="53" t="s">
        <v>78</v>
      </c>
      <c r="I272" s="56" t="s">
        <v>78</v>
      </c>
      <c r="J272" s="53"/>
      <c r="K272" s="53" t="s">
        <v>78</v>
      </c>
      <c r="L272" s="53" t="s">
        <v>78</v>
      </c>
      <c r="M272" s="56" t="s">
        <v>78</v>
      </c>
      <c r="N272" s="54" t="s">
        <v>895</v>
      </c>
      <c r="O272" s="54" t="str">
        <f t="shared" si="38"/>
        <v>D-III PKN STAN2-63</v>
      </c>
      <c r="P272" s="53" t="s">
        <v>42</v>
      </c>
      <c r="Q272" s="53" t="s">
        <v>896</v>
      </c>
      <c r="R272" s="53" t="s">
        <v>897</v>
      </c>
    </row>
    <row r="273" spans="1:18" x14ac:dyDescent="0.25">
      <c r="A273" s="1"/>
      <c r="B273" s="1"/>
      <c r="D273" s="1"/>
      <c r="F273" s="53" t="s">
        <v>78</v>
      </c>
      <c r="G273" s="53" t="s">
        <v>78</v>
      </c>
      <c r="H273" s="53" t="s">
        <v>78</v>
      </c>
      <c r="I273" s="56" t="s">
        <v>78</v>
      </c>
      <c r="J273" s="53"/>
      <c r="K273" s="53" t="s">
        <v>78</v>
      </c>
      <c r="L273" s="53" t="s">
        <v>78</v>
      </c>
      <c r="M273" s="56" t="s">
        <v>78</v>
      </c>
      <c r="N273" s="54" t="s">
        <v>898</v>
      </c>
      <c r="O273" s="54" t="str">
        <f t="shared" si="38"/>
        <v>D-III PKN STAN2-64</v>
      </c>
      <c r="P273" s="53" t="s">
        <v>42</v>
      </c>
      <c r="Q273" s="53" t="s">
        <v>899</v>
      </c>
      <c r="R273" s="53" t="s">
        <v>900</v>
      </c>
    </row>
    <row r="274" spans="1:18" x14ac:dyDescent="0.25">
      <c r="A274" s="1"/>
      <c r="B274" s="1"/>
      <c r="D274" s="1"/>
      <c r="F274" s="53" t="s">
        <v>78</v>
      </c>
      <c r="G274" s="53" t="s">
        <v>78</v>
      </c>
      <c r="H274" s="53" t="s">
        <v>78</v>
      </c>
      <c r="I274" s="56" t="s">
        <v>78</v>
      </c>
      <c r="J274" s="53"/>
      <c r="K274" s="53" t="s">
        <v>78</v>
      </c>
      <c r="L274" s="53" t="s">
        <v>78</v>
      </c>
      <c r="M274" s="56" t="s">
        <v>78</v>
      </c>
      <c r="N274" s="54" t="s">
        <v>901</v>
      </c>
      <c r="O274" s="54" t="str">
        <f t="shared" si="38"/>
        <v>D-III PKN STAN2-65</v>
      </c>
      <c r="P274" s="53" t="s">
        <v>42</v>
      </c>
      <c r="Q274" s="53" t="s">
        <v>902</v>
      </c>
      <c r="R274" s="53" t="s">
        <v>903</v>
      </c>
    </row>
    <row r="275" spans="1:18" x14ac:dyDescent="0.25">
      <c r="A275" s="1"/>
      <c r="B275" s="1"/>
      <c r="D275" s="1"/>
      <c r="F275" s="53" t="s">
        <v>78</v>
      </c>
      <c r="G275" s="53" t="s">
        <v>78</v>
      </c>
      <c r="H275" s="53" t="s">
        <v>78</v>
      </c>
      <c r="I275" s="56" t="s">
        <v>78</v>
      </c>
      <c r="J275" s="53"/>
      <c r="K275" s="53" t="s">
        <v>78</v>
      </c>
      <c r="L275" s="53" t="s">
        <v>78</v>
      </c>
      <c r="M275" s="56" t="s">
        <v>78</v>
      </c>
      <c r="N275" s="54" t="s">
        <v>904</v>
      </c>
      <c r="O275" s="54" t="str">
        <f t="shared" si="38"/>
        <v>D-III PKN STAN2-66</v>
      </c>
      <c r="P275" s="53" t="s">
        <v>42</v>
      </c>
      <c r="Q275" s="53" t="s">
        <v>905</v>
      </c>
      <c r="R275" s="53" t="s">
        <v>906</v>
      </c>
    </row>
    <row r="276" spans="1:18" x14ac:dyDescent="0.25">
      <c r="A276" s="1"/>
      <c r="B276" s="1"/>
      <c r="D276" s="1"/>
      <c r="F276" s="53" t="s">
        <v>78</v>
      </c>
      <c r="G276" s="53" t="s">
        <v>78</v>
      </c>
      <c r="H276" s="53" t="s">
        <v>78</v>
      </c>
      <c r="I276" s="56" t="s">
        <v>78</v>
      </c>
      <c r="J276" s="53"/>
      <c r="K276" s="53" t="s">
        <v>78</v>
      </c>
      <c r="L276" s="53" t="s">
        <v>78</v>
      </c>
      <c r="M276" s="56" t="s">
        <v>78</v>
      </c>
      <c r="N276" s="54" t="s">
        <v>907</v>
      </c>
      <c r="O276" s="54" t="str">
        <f t="shared" si="38"/>
        <v>D-IV Akuntansi (Reguler)6-01</v>
      </c>
      <c r="P276" s="53" t="s">
        <v>175</v>
      </c>
      <c r="Q276" s="53" t="s">
        <v>368</v>
      </c>
      <c r="R276" s="53" t="s">
        <v>908</v>
      </c>
    </row>
    <row r="277" spans="1:18" x14ac:dyDescent="0.25">
      <c r="A277" s="1"/>
      <c r="B277" s="1"/>
      <c r="D277" s="1"/>
      <c r="F277" s="53" t="s">
        <v>78</v>
      </c>
      <c r="G277" s="53" t="s">
        <v>78</v>
      </c>
      <c r="H277" s="53" t="s">
        <v>78</v>
      </c>
      <c r="I277" s="56" t="s">
        <v>78</v>
      </c>
      <c r="J277" s="53"/>
      <c r="K277" s="53" t="s">
        <v>78</v>
      </c>
      <c r="L277" s="53" t="s">
        <v>78</v>
      </c>
      <c r="M277" s="56" t="s">
        <v>78</v>
      </c>
      <c r="N277" s="54" t="s">
        <v>909</v>
      </c>
      <c r="O277" s="54" t="str">
        <f t="shared" si="38"/>
        <v>D-IV Akuntansi (Reguler)6-02</v>
      </c>
      <c r="P277" s="53" t="s">
        <v>175</v>
      </c>
      <c r="Q277" s="53" t="s">
        <v>371</v>
      </c>
      <c r="R277" s="53" t="s">
        <v>910</v>
      </c>
    </row>
    <row r="278" spans="1:18" x14ac:dyDescent="0.25">
      <c r="A278" s="1"/>
      <c r="B278" s="1"/>
      <c r="D278" s="1"/>
      <c r="F278" s="53" t="s">
        <v>78</v>
      </c>
      <c r="G278" s="53" t="s">
        <v>78</v>
      </c>
      <c r="H278" s="53" t="s">
        <v>78</v>
      </c>
      <c r="I278" s="56" t="s">
        <v>78</v>
      </c>
      <c r="J278" s="53"/>
      <c r="K278" s="53" t="s">
        <v>78</v>
      </c>
      <c r="L278" s="53" t="s">
        <v>78</v>
      </c>
      <c r="M278" s="56" t="s">
        <v>78</v>
      </c>
      <c r="N278" s="54" t="s">
        <v>911</v>
      </c>
      <c r="O278" s="54" t="str">
        <f t="shared" si="38"/>
        <v>D-IV Akuntansi Alih Program (AKT)8-01</v>
      </c>
      <c r="P278" s="53" t="s">
        <v>181</v>
      </c>
      <c r="Q278" s="53" t="s">
        <v>912</v>
      </c>
      <c r="R278" s="53" t="s">
        <v>913</v>
      </c>
    </row>
    <row r="279" spans="1:18" x14ac:dyDescent="0.25">
      <c r="A279" s="1"/>
      <c r="B279" s="1"/>
      <c r="D279" s="1"/>
      <c r="F279" s="53" t="s">
        <v>78</v>
      </c>
      <c r="G279" s="53" t="s">
        <v>78</v>
      </c>
      <c r="H279" s="53" t="s">
        <v>78</v>
      </c>
      <c r="I279" s="56" t="s">
        <v>78</v>
      </c>
      <c r="J279" s="53"/>
      <c r="K279" s="53" t="s">
        <v>78</v>
      </c>
      <c r="L279" s="53" t="s">
        <v>78</v>
      </c>
      <c r="M279" s="56" t="s">
        <v>78</v>
      </c>
      <c r="N279" s="54" t="s">
        <v>914</v>
      </c>
      <c r="O279" s="54" t="str">
        <f t="shared" si="38"/>
        <v>D-IV Akuntansi Alih Program (AKT)8-02</v>
      </c>
      <c r="P279" s="53" t="s">
        <v>181</v>
      </c>
      <c r="Q279" s="53" t="s">
        <v>915</v>
      </c>
      <c r="R279" s="53" t="s">
        <v>916</v>
      </c>
    </row>
    <row r="280" spans="1:18" x14ac:dyDescent="0.25">
      <c r="A280" s="1"/>
      <c r="B280" s="1"/>
      <c r="D280" s="1"/>
      <c r="F280" s="53" t="s">
        <v>78</v>
      </c>
      <c r="G280" s="53" t="s">
        <v>78</v>
      </c>
      <c r="H280" s="53" t="s">
        <v>78</v>
      </c>
      <c r="I280" s="56" t="s">
        <v>78</v>
      </c>
      <c r="J280" s="53"/>
      <c r="K280" s="53" t="s">
        <v>78</v>
      </c>
      <c r="L280" s="53" t="s">
        <v>78</v>
      </c>
      <c r="M280" s="56" t="s">
        <v>78</v>
      </c>
      <c r="N280" s="54" t="s">
        <v>917</v>
      </c>
      <c r="O280" s="54" t="str">
        <f t="shared" si="38"/>
        <v>D-IV Akuntansi Alih Program (AKT)8-03</v>
      </c>
      <c r="P280" s="53" t="s">
        <v>181</v>
      </c>
      <c r="Q280" s="53" t="s">
        <v>918</v>
      </c>
      <c r="R280" s="53" t="s">
        <v>919</v>
      </c>
    </row>
    <row r="281" spans="1:18" x14ac:dyDescent="0.25">
      <c r="A281" s="1"/>
      <c r="B281" s="1"/>
      <c r="D281" s="1"/>
      <c r="F281" s="53" t="s">
        <v>78</v>
      </c>
      <c r="G281" s="53" t="s">
        <v>78</v>
      </c>
      <c r="H281" s="53" t="s">
        <v>78</v>
      </c>
      <c r="I281" s="56" t="s">
        <v>78</v>
      </c>
      <c r="J281" s="53"/>
      <c r="K281" s="53" t="s">
        <v>78</v>
      </c>
      <c r="L281" s="53" t="s">
        <v>78</v>
      </c>
      <c r="M281" s="56" t="s">
        <v>78</v>
      </c>
      <c r="N281" s="54" t="s">
        <v>920</v>
      </c>
      <c r="O281" s="54" t="str">
        <f t="shared" si="38"/>
        <v>D-IV Akuntansi Alih Program (AKT)8-04</v>
      </c>
      <c r="P281" s="53" t="s">
        <v>181</v>
      </c>
      <c r="Q281" s="53" t="s">
        <v>921</v>
      </c>
      <c r="R281" s="53" t="s">
        <v>922</v>
      </c>
    </row>
    <row r="282" spans="1:18" x14ac:dyDescent="0.25">
      <c r="A282" s="1"/>
      <c r="B282" s="1"/>
      <c r="D282" s="1"/>
      <c r="F282" s="53" t="s">
        <v>78</v>
      </c>
      <c r="G282" s="53" t="s">
        <v>78</v>
      </c>
      <c r="H282" s="53" t="s">
        <v>78</v>
      </c>
      <c r="I282" s="56" t="s">
        <v>78</v>
      </c>
      <c r="J282" s="53"/>
      <c r="K282" s="53" t="s">
        <v>78</v>
      </c>
      <c r="L282" s="53" t="s">
        <v>78</v>
      </c>
      <c r="M282" s="56" t="s">
        <v>78</v>
      </c>
      <c r="N282" s="54" t="s">
        <v>923</v>
      </c>
      <c r="O282" s="54" t="str">
        <f t="shared" si="38"/>
        <v>D-IV Akuntansi Alih Program (Non AKT)8-01</v>
      </c>
      <c r="P282" s="53" t="s">
        <v>187</v>
      </c>
      <c r="Q282" s="53" t="s">
        <v>912</v>
      </c>
      <c r="R282" s="53" t="s">
        <v>924</v>
      </c>
    </row>
    <row r="283" spans="1:18" x14ac:dyDescent="0.25">
      <c r="A283" s="1"/>
      <c r="B283" s="1"/>
      <c r="D283" s="1"/>
      <c r="F283" s="53" t="s">
        <v>78</v>
      </c>
      <c r="G283" s="53" t="s">
        <v>78</v>
      </c>
      <c r="H283" s="53" t="s">
        <v>78</v>
      </c>
      <c r="I283" s="56" t="s">
        <v>78</v>
      </c>
      <c r="J283" s="53"/>
      <c r="K283" s="53" t="s">
        <v>78</v>
      </c>
      <c r="L283" s="53" t="s">
        <v>78</v>
      </c>
      <c r="M283" s="56" t="s">
        <v>78</v>
      </c>
      <c r="N283" s="54" t="s">
        <v>925</v>
      </c>
      <c r="O283" s="54" t="str">
        <f t="shared" si="38"/>
        <v>D-IV Akuntansi Alih Program (Non AKT)8-02</v>
      </c>
      <c r="P283" s="53" t="s">
        <v>187</v>
      </c>
      <c r="Q283" s="53" t="s">
        <v>915</v>
      </c>
      <c r="R283" s="53" t="s">
        <v>926</v>
      </c>
    </row>
    <row r="284" spans="1:18" x14ac:dyDescent="0.25">
      <c r="A284" s="1"/>
      <c r="B284" s="1"/>
      <c r="D284" s="1"/>
      <c r="F284" s="53" t="s">
        <v>78</v>
      </c>
      <c r="G284" s="53" t="s">
        <v>78</v>
      </c>
      <c r="H284" s="53" t="s">
        <v>78</v>
      </c>
      <c r="I284" s="56" t="s">
        <v>78</v>
      </c>
      <c r="J284" s="53"/>
      <c r="K284" s="53" t="s">
        <v>78</v>
      </c>
      <c r="L284" s="53" t="s">
        <v>78</v>
      </c>
      <c r="M284" s="56" t="s">
        <v>78</v>
      </c>
      <c r="N284" s="54" t="s">
        <v>927</v>
      </c>
      <c r="O284" s="54" t="str">
        <f t="shared" si="38"/>
        <v>D-IV Akuntansi Alih Program (Non AKT)8-03</v>
      </c>
      <c r="P284" s="53" t="s">
        <v>187</v>
      </c>
      <c r="Q284" s="53" t="s">
        <v>918</v>
      </c>
      <c r="R284" s="53" t="s">
        <v>928</v>
      </c>
    </row>
    <row r="285" spans="1:18" x14ac:dyDescent="0.25">
      <c r="A285" s="1"/>
      <c r="B285" s="1"/>
      <c r="D285" s="1"/>
      <c r="F285" s="53" t="s">
        <v>78</v>
      </c>
      <c r="G285" s="53" t="s">
        <v>78</v>
      </c>
      <c r="H285" s="53" t="s">
        <v>78</v>
      </c>
      <c r="I285" s="56" t="s">
        <v>78</v>
      </c>
      <c r="J285" s="53"/>
      <c r="K285" s="53" t="s">
        <v>78</v>
      </c>
      <c r="L285" s="53" t="s">
        <v>78</v>
      </c>
      <c r="M285" s="56" t="s">
        <v>78</v>
      </c>
      <c r="N285" s="54" t="s">
        <v>929</v>
      </c>
      <c r="O285" s="54" t="str">
        <f t="shared" si="38"/>
        <v>D-IV Akuntansi Alih Program (Non AKT)8-04</v>
      </c>
      <c r="P285" s="53" t="s">
        <v>187</v>
      </c>
      <c r="Q285" s="53" t="s">
        <v>921</v>
      </c>
      <c r="R285" s="53" t="s">
        <v>930</v>
      </c>
    </row>
    <row r="286" spans="1:18" x14ac:dyDescent="0.25">
      <c r="A286" s="1"/>
      <c r="B286" s="1"/>
      <c r="D286" s="1"/>
      <c r="F286" s="53" t="s">
        <v>78</v>
      </c>
      <c r="G286" s="53" t="s">
        <v>78</v>
      </c>
      <c r="H286" s="53" t="s">
        <v>78</v>
      </c>
      <c r="I286" s="56" t="s">
        <v>78</v>
      </c>
      <c r="J286" s="53"/>
      <c r="K286" s="53" t="s">
        <v>78</v>
      </c>
      <c r="L286" s="53" t="s">
        <v>78</v>
      </c>
      <c r="M286" s="56" t="s">
        <v>78</v>
      </c>
      <c r="N286" s="54" t="s">
        <v>931</v>
      </c>
      <c r="O286" s="54" t="str">
        <f t="shared" si="38"/>
        <v>D-I &amp; D-III (Agama Kristen)2-01</v>
      </c>
      <c r="P286" s="53" t="s">
        <v>193</v>
      </c>
      <c r="Q286" s="53" t="s">
        <v>10</v>
      </c>
      <c r="R286" s="53" t="s">
        <v>932</v>
      </c>
    </row>
    <row r="287" spans="1:18" x14ac:dyDescent="0.25">
      <c r="A287" s="1"/>
      <c r="B287" s="1"/>
      <c r="D287" s="1"/>
      <c r="F287" s="53" t="s">
        <v>78</v>
      </c>
      <c r="G287" s="53" t="s">
        <v>78</v>
      </c>
      <c r="H287" s="53" t="s">
        <v>78</v>
      </c>
      <c r="I287" s="56" t="s">
        <v>78</v>
      </c>
      <c r="J287" s="53"/>
      <c r="K287" s="53" t="s">
        <v>78</v>
      </c>
      <c r="L287" s="53" t="s">
        <v>78</v>
      </c>
      <c r="M287" s="56" t="s">
        <v>78</v>
      </c>
      <c r="N287" s="54" t="s">
        <v>933</v>
      </c>
      <c r="O287" s="54" t="str">
        <f t="shared" si="38"/>
        <v>D-I &amp; D-III (Agama Katolik)2-01</v>
      </c>
      <c r="P287" s="53" t="s">
        <v>199</v>
      </c>
      <c r="Q287" s="53" t="s">
        <v>10</v>
      </c>
      <c r="R287" s="53" t="s">
        <v>934</v>
      </c>
    </row>
    <row r="288" spans="1:18" x14ac:dyDescent="0.25">
      <c r="A288" s="1"/>
      <c r="B288" s="1"/>
      <c r="D288" s="1"/>
      <c r="F288" s="53" t="s">
        <v>78</v>
      </c>
      <c r="G288" s="53" t="s">
        <v>78</v>
      </c>
      <c r="H288" s="53" t="s">
        <v>78</v>
      </c>
      <c r="I288" s="56" t="s">
        <v>78</v>
      </c>
      <c r="J288" s="53"/>
      <c r="K288" s="53" t="s">
        <v>78</v>
      </c>
      <c r="L288" s="53" t="s">
        <v>78</v>
      </c>
      <c r="M288" s="56" t="s">
        <v>78</v>
      </c>
      <c r="N288" s="54" t="s">
        <v>935</v>
      </c>
      <c r="O288" s="54" t="str">
        <f t="shared" si="38"/>
        <v>D-I &amp; D-III (Agama Hindu)2-01</v>
      </c>
      <c r="P288" s="53" t="s">
        <v>205</v>
      </c>
      <c r="Q288" s="53" t="s">
        <v>10</v>
      </c>
      <c r="R288" s="53" t="s">
        <v>936</v>
      </c>
    </row>
    <row r="289" spans="1:15" x14ac:dyDescent="0.25">
      <c r="A289" s="1"/>
      <c r="B289" s="1"/>
      <c r="D289" s="1"/>
      <c r="F289" s="53" t="s">
        <v>78</v>
      </c>
      <c r="G289" s="53" t="s">
        <v>78</v>
      </c>
      <c r="H289" s="53" t="s">
        <v>78</v>
      </c>
      <c r="I289" s="56" t="s">
        <v>78</v>
      </c>
      <c r="J289" s="53"/>
      <c r="K289" s="53" t="s">
        <v>78</v>
      </c>
      <c r="L289" s="53" t="s">
        <v>78</v>
      </c>
      <c r="M289" s="56" t="s">
        <v>78</v>
      </c>
      <c r="O289" s="54" t="str">
        <f t="shared" si="38"/>
        <v/>
      </c>
    </row>
    <row r="290" spans="1:15" x14ac:dyDescent="0.25">
      <c r="A290" s="1"/>
      <c r="B290" s="1"/>
      <c r="D290" s="1"/>
      <c r="F290" s="53" t="s">
        <v>78</v>
      </c>
      <c r="G290" s="53" t="s">
        <v>78</v>
      </c>
      <c r="H290" s="53" t="s">
        <v>78</v>
      </c>
      <c r="I290" s="56" t="s">
        <v>78</v>
      </c>
      <c r="J290" s="53"/>
      <c r="K290" s="53" t="s">
        <v>78</v>
      </c>
      <c r="L290" s="53" t="s">
        <v>78</v>
      </c>
      <c r="M290" s="56" t="s">
        <v>78</v>
      </c>
      <c r="O290" s="54" t="str">
        <f t="shared" si="38"/>
        <v/>
      </c>
    </row>
    <row r="291" spans="1:15" x14ac:dyDescent="0.25">
      <c r="A291" s="1"/>
      <c r="B291" s="1"/>
      <c r="D291" s="1"/>
      <c r="F291" s="53" t="s">
        <v>78</v>
      </c>
      <c r="G291" s="53" t="s">
        <v>78</v>
      </c>
      <c r="H291" s="53" t="s">
        <v>78</v>
      </c>
      <c r="I291" s="56" t="s">
        <v>78</v>
      </c>
      <c r="J291" s="53"/>
      <c r="K291" s="53" t="s">
        <v>78</v>
      </c>
      <c r="L291" s="53" t="s">
        <v>78</v>
      </c>
      <c r="M291" s="56" t="s">
        <v>78</v>
      </c>
      <c r="O291" s="54" t="str">
        <f t="shared" si="38"/>
        <v/>
      </c>
    </row>
    <row r="292" spans="1:15" x14ac:dyDescent="0.25">
      <c r="A292" s="1"/>
      <c r="B292" s="1"/>
      <c r="D292" s="1"/>
      <c r="F292" s="53" t="s">
        <v>78</v>
      </c>
      <c r="G292" s="53" t="s">
        <v>78</v>
      </c>
      <c r="H292" s="53" t="s">
        <v>78</v>
      </c>
      <c r="I292" s="56" t="s">
        <v>78</v>
      </c>
      <c r="J292" s="53"/>
      <c r="K292" s="53" t="s">
        <v>78</v>
      </c>
      <c r="L292" s="53" t="s">
        <v>78</v>
      </c>
      <c r="M292" s="56" t="s">
        <v>78</v>
      </c>
      <c r="O292" s="54" t="str">
        <f t="shared" si="38"/>
        <v/>
      </c>
    </row>
    <row r="293" spans="1:15" x14ac:dyDescent="0.25">
      <c r="A293" s="1"/>
      <c r="B293" s="1"/>
      <c r="D293" s="1"/>
      <c r="F293" s="53" t="s">
        <v>78</v>
      </c>
      <c r="G293" s="53" t="s">
        <v>78</v>
      </c>
      <c r="H293" s="53" t="s">
        <v>78</v>
      </c>
      <c r="I293" s="56" t="s">
        <v>78</v>
      </c>
      <c r="J293" s="53"/>
      <c r="K293" s="53" t="s">
        <v>78</v>
      </c>
      <c r="L293" s="53" t="s">
        <v>78</v>
      </c>
      <c r="M293" s="56" t="s">
        <v>78</v>
      </c>
      <c r="O293" s="54" t="str">
        <f t="shared" si="38"/>
        <v/>
      </c>
    </row>
    <row r="294" spans="1:15" x14ac:dyDescent="0.25">
      <c r="A294" s="1"/>
      <c r="B294" s="1"/>
      <c r="D294" s="1"/>
      <c r="F294" s="53" t="s">
        <v>78</v>
      </c>
      <c r="G294" s="53" t="s">
        <v>78</v>
      </c>
      <c r="H294" s="53" t="s">
        <v>78</v>
      </c>
      <c r="I294" s="56" t="s">
        <v>78</v>
      </c>
      <c r="J294" s="53"/>
      <c r="K294" s="53" t="s">
        <v>78</v>
      </c>
      <c r="L294" s="53" t="s">
        <v>78</v>
      </c>
      <c r="M294" s="56" t="s">
        <v>78</v>
      </c>
      <c r="O294" s="54" t="str">
        <f t="shared" si="38"/>
        <v/>
      </c>
    </row>
    <row r="295" spans="1:15" x14ac:dyDescent="0.25">
      <c r="A295" s="1"/>
      <c r="B295" s="1"/>
      <c r="D295" s="1"/>
      <c r="F295" s="53" t="s">
        <v>78</v>
      </c>
      <c r="G295" s="53" t="s">
        <v>78</v>
      </c>
      <c r="H295" s="53" t="s">
        <v>78</v>
      </c>
      <c r="I295" s="56" t="s">
        <v>78</v>
      </c>
      <c r="J295" s="53"/>
      <c r="K295" s="53" t="s">
        <v>78</v>
      </c>
      <c r="L295" s="53" t="s">
        <v>78</v>
      </c>
      <c r="M295" s="56" t="s">
        <v>78</v>
      </c>
      <c r="O295" s="54" t="str">
        <f t="shared" si="38"/>
        <v/>
      </c>
    </row>
    <row r="296" spans="1:15" x14ac:dyDescent="0.25">
      <c r="A296" s="1"/>
      <c r="B296" s="1"/>
      <c r="D296" s="1"/>
      <c r="F296" s="53" t="s">
        <v>78</v>
      </c>
      <c r="G296" s="53" t="s">
        <v>78</v>
      </c>
      <c r="H296" s="53" t="s">
        <v>78</v>
      </c>
      <c r="I296" s="56" t="s">
        <v>78</v>
      </c>
      <c r="J296" s="53"/>
      <c r="K296" s="53" t="s">
        <v>78</v>
      </c>
      <c r="L296" s="53" t="s">
        <v>78</v>
      </c>
      <c r="M296" s="56" t="s">
        <v>78</v>
      </c>
      <c r="O296" s="54" t="str">
        <f t="shared" si="38"/>
        <v/>
      </c>
    </row>
    <row r="297" spans="1:15" x14ac:dyDescent="0.25">
      <c r="A297" s="1"/>
      <c r="B297" s="1"/>
      <c r="D297" s="1"/>
      <c r="F297" s="53" t="s">
        <v>78</v>
      </c>
      <c r="G297" s="53" t="s">
        <v>78</v>
      </c>
      <c r="H297" s="53" t="s">
        <v>78</v>
      </c>
      <c r="I297" s="56" t="s">
        <v>78</v>
      </c>
      <c r="J297" s="53"/>
      <c r="K297" s="53" t="s">
        <v>78</v>
      </c>
      <c r="L297" s="53" t="s">
        <v>78</v>
      </c>
      <c r="M297" s="56" t="s">
        <v>78</v>
      </c>
      <c r="O297" s="54" t="str">
        <f t="shared" si="38"/>
        <v/>
      </c>
    </row>
    <row r="298" spans="1:15" x14ac:dyDescent="0.25">
      <c r="A298" s="1"/>
      <c r="B298" s="1"/>
      <c r="D298" s="1"/>
      <c r="F298" s="53" t="s">
        <v>78</v>
      </c>
      <c r="G298" s="53" t="s">
        <v>78</v>
      </c>
      <c r="H298" s="53" t="s">
        <v>78</v>
      </c>
      <c r="I298" s="56" t="s">
        <v>78</v>
      </c>
      <c r="J298" s="53"/>
      <c r="K298" s="53" t="s">
        <v>78</v>
      </c>
      <c r="L298" s="53" t="s">
        <v>78</v>
      </c>
      <c r="M298" s="56" t="s">
        <v>78</v>
      </c>
      <c r="O298" s="54" t="str">
        <f t="shared" si="38"/>
        <v/>
      </c>
    </row>
    <row r="299" spans="1:15" x14ac:dyDescent="0.25">
      <c r="A299" s="1"/>
      <c r="B299" s="1"/>
      <c r="D299" s="1"/>
      <c r="F299" s="53" t="s">
        <v>78</v>
      </c>
      <c r="G299" s="53" t="s">
        <v>78</v>
      </c>
      <c r="H299" s="53" t="s">
        <v>78</v>
      </c>
      <c r="I299" s="56" t="s">
        <v>78</v>
      </c>
      <c r="J299" s="53"/>
      <c r="K299" s="53" t="s">
        <v>78</v>
      </c>
      <c r="L299" s="53" t="s">
        <v>78</v>
      </c>
      <c r="M299" s="56" t="s">
        <v>78</v>
      </c>
      <c r="O299" s="54" t="str">
        <f t="shared" si="38"/>
        <v/>
      </c>
    </row>
    <row r="300" spans="1:15" x14ac:dyDescent="0.25">
      <c r="A300" s="1"/>
      <c r="B300" s="1"/>
      <c r="D300" s="1"/>
      <c r="F300" s="53" t="s">
        <v>78</v>
      </c>
      <c r="G300" s="53" t="s">
        <v>78</v>
      </c>
      <c r="H300" s="53" t="s">
        <v>78</v>
      </c>
      <c r="I300" s="56" t="s">
        <v>78</v>
      </c>
      <c r="J300" s="53"/>
      <c r="K300" s="53" t="s">
        <v>78</v>
      </c>
      <c r="L300" s="53" t="s">
        <v>78</v>
      </c>
      <c r="M300" s="56" t="s">
        <v>78</v>
      </c>
      <c r="O300" s="54" t="str">
        <f t="shared" si="38"/>
        <v/>
      </c>
    </row>
    <row r="301" spans="1:15" x14ac:dyDescent="0.25">
      <c r="A301" s="1"/>
      <c r="B301" s="1"/>
      <c r="D301" s="1"/>
      <c r="F301" s="53" t="s">
        <v>78</v>
      </c>
      <c r="G301" s="53" t="s">
        <v>78</v>
      </c>
      <c r="H301" s="53" t="s">
        <v>78</v>
      </c>
      <c r="I301" s="56" t="s">
        <v>78</v>
      </c>
      <c r="J301" s="53"/>
      <c r="K301" s="53" t="s">
        <v>78</v>
      </c>
      <c r="L301" s="53" t="s">
        <v>78</v>
      </c>
      <c r="M301" s="56" t="s">
        <v>78</v>
      </c>
      <c r="O301" s="54" t="str">
        <f t="shared" si="38"/>
        <v/>
      </c>
    </row>
    <row r="302" spans="1:15" x14ac:dyDescent="0.25">
      <c r="A302" s="1"/>
      <c r="B302" s="1"/>
      <c r="D302" s="1"/>
      <c r="F302" s="53" t="s">
        <v>78</v>
      </c>
      <c r="G302" s="53" t="s">
        <v>78</v>
      </c>
      <c r="H302" s="53" t="s">
        <v>78</v>
      </c>
      <c r="I302" s="56" t="s">
        <v>78</v>
      </c>
      <c r="J302" s="53"/>
      <c r="K302" s="53" t="s">
        <v>78</v>
      </c>
      <c r="L302" s="53" t="s">
        <v>78</v>
      </c>
      <c r="M302" s="56" t="s">
        <v>78</v>
      </c>
      <c r="O302" s="54" t="str">
        <f t="shared" si="38"/>
        <v/>
      </c>
    </row>
    <row r="303" spans="1:15" x14ac:dyDescent="0.25">
      <c r="A303" s="1"/>
      <c r="B303" s="1"/>
      <c r="D303" s="1"/>
      <c r="F303" s="53" t="s">
        <v>78</v>
      </c>
      <c r="G303" s="53" t="s">
        <v>78</v>
      </c>
      <c r="H303" s="53" t="s">
        <v>78</v>
      </c>
      <c r="I303" s="56" t="s">
        <v>78</v>
      </c>
      <c r="J303" s="53"/>
      <c r="K303" s="53" t="s">
        <v>78</v>
      </c>
      <c r="L303" s="53" t="s">
        <v>78</v>
      </c>
      <c r="M303" s="56" t="s">
        <v>78</v>
      </c>
      <c r="O303" s="54" t="str">
        <f t="shared" si="38"/>
        <v/>
      </c>
    </row>
    <row r="304" spans="1:15" x14ac:dyDescent="0.25">
      <c r="A304" s="1"/>
      <c r="B304" s="1"/>
      <c r="D304" s="1"/>
      <c r="F304" s="53" t="s">
        <v>78</v>
      </c>
      <c r="G304" s="53" t="s">
        <v>78</v>
      </c>
      <c r="H304" s="53" t="s">
        <v>78</v>
      </c>
      <c r="I304" s="56" t="s">
        <v>78</v>
      </c>
      <c r="J304" s="53"/>
      <c r="K304" s="53" t="s">
        <v>78</v>
      </c>
      <c r="L304" s="53" t="s">
        <v>78</v>
      </c>
      <c r="M304" s="56" t="s">
        <v>78</v>
      </c>
      <c r="O304" s="54" t="str">
        <f t="shared" si="38"/>
        <v/>
      </c>
    </row>
    <row r="305" spans="1:15" x14ac:dyDescent="0.25">
      <c r="A305" s="1"/>
      <c r="B305" s="1"/>
      <c r="D305" s="1"/>
      <c r="F305" s="53" t="s">
        <v>78</v>
      </c>
      <c r="G305" s="53" t="s">
        <v>78</v>
      </c>
      <c r="H305" s="53" t="s">
        <v>78</v>
      </c>
      <c r="I305" s="56" t="s">
        <v>78</v>
      </c>
      <c r="J305" s="53"/>
      <c r="K305" s="53" t="s">
        <v>78</v>
      </c>
      <c r="L305" s="53" t="s">
        <v>78</v>
      </c>
      <c r="M305" s="56" t="s">
        <v>78</v>
      </c>
      <c r="O305" s="54" t="str">
        <f t="shared" si="38"/>
        <v/>
      </c>
    </row>
    <row r="306" spans="1:15" x14ac:dyDescent="0.25">
      <c r="A306" s="1"/>
      <c r="B306" s="1"/>
      <c r="D306" s="1"/>
      <c r="F306" s="53" t="s">
        <v>78</v>
      </c>
      <c r="G306" s="53" t="s">
        <v>78</v>
      </c>
      <c r="H306" s="53" t="s">
        <v>78</v>
      </c>
      <c r="I306" s="56" t="s">
        <v>78</v>
      </c>
      <c r="J306" s="53"/>
      <c r="K306" s="53" t="s">
        <v>78</v>
      </c>
      <c r="L306" s="53" t="s">
        <v>78</v>
      </c>
      <c r="M306" s="56" t="s">
        <v>78</v>
      </c>
      <c r="O306" s="54" t="str">
        <f t="shared" si="38"/>
        <v/>
      </c>
    </row>
    <row r="307" spans="1:15" x14ac:dyDescent="0.25">
      <c r="A307" s="1"/>
      <c r="B307" s="1"/>
      <c r="D307" s="1"/>
      <c r="F307" s="53" t="s">
        <v>78</v>
      </c>
      <c r="G307" s="53" t="s">
        <v>78</v>
      </c>
      <c r="H307" s="53" t="s">
        <v>78</v>
      </c>
      <c r="I307" s="56" t="s">
        <v>78</v>
      </c>
      <c r="J307" s="53"/>
      <c r="K307" s="53" t="s">
        <v>78</v>
      </c>
      <c r="L307" s="53" t="s">
        <v>78</v>
      </c>
      <c r="M307" s="56" t="s">
        <v>78</v>
      </c>
      <c r="O307" s="54" t="str">
        <f t="shared" si="38"/>
        <v/>
      </c>
    </row>
    <row r="308" spans="1:15" x14ac:dyDescent="0.25">
      <c r="A308" s="1"/>
      <c r="B308" s="1"/>
      <c r="D308" s="1"/>
      <c r="F308" s="53" t="s">
        <v>78</v>
      </c>
      <c r="G308" s="53" t="s">
        <v>78</v>
      </c>
      <c r="H308" s="53" t="s">
        <v>78</v>
      </c>
      <c r="I308" s="56" t="s">
        <v>78</v>
      </c>
      <c r="J308" s="53"/>
      <c r="K308" s="53" t="s">
        <v>78</v>
      </c>
      <c r="L308" s="53" t="s">
        <v>78</v>
      </c>
      <c r="M308" s="56" t="s">
        <v>78</v>
      </c>
      <c r="O308" s="54" t="str">
        <f t="shared" si="38"/>
        <v/>
      </c>
    </row>
    <row r="309" spans="1:15" x14ac:dyDescent="0.25">
      <c r="A309" s="1"/>
      <c r="B309" s="1"/>
      <c r="D309" s="1"/>
      <c r="F309" s="53" t="s">
        <v>78</v>
      </c>
      <c r="G309" s="53" t="s">
        <v>78</v>
      </c>
      <c r="H309" s="53" t="s">
        <v>78</v>
      </c>
      <c r="I309" s="56" t="s">
        <v>78</v>
      </c>
      <c r="J309" s="53"/>
      <c r="K309" s="53" t="s">
        <v>78</v>
      </c>
      <c r="L309" s="53" t="s">
        <v>78</v>
      </c>
      <c r="M309" s="56" t="s">
        <v>78</v>
      </c>
      <c r="O309" s="54" t="str">
        <f t="shared" si="38"/>
        <v/>
      </c>
    </row>
    <row r="310" spans="1:15" x14ac:dyDescent="0.25">
      <c r="A310" s="1"/>
      <c r="B310" s="1"/>
      <c r="D310" s="1"/>
      <c r="F310" s="53" t="s">
        <v>78</v>
      </c>
      <c r="G310" s="53" t="s">
        <v>78</v>
      </c>
      <c r="H310" s="53" t="s">
        <v>78</v>
      </c>
      <c r="I310" s="56" t="s">
        <v>78</v>
      </c>
      <c r="J310" s="53"/>
      <c r="K310" s="53" t="s">
        <v>78</v>
      </c>
      <c r="L310" s="53" t="s">
        <v>78</v>
      </c>
      <c r="M310" s="56" t="s">
        <v>78</v>
      </c>
      <c r="O310" s="54" t="str">
        <f t="shared" si="38"/>
        <v/>
      </c>
    </row>
    <row r="311" spans="1:15" x14ac:dyDescent="0.25">
      <c r="A311" s="1"/>
      <c r="B311" s="1"/>
      <c r="D311" s="1"/>
      <c r="F311" s="53" t="s">
        <v>78</v>
      </c>
      <c r="G311" s="53" t="s">
        <v>78</v>
      </c>
      <c r="H311" s="53" t="s">
        <v>78</v>
      </c>
      <c r="I311" s="56" t="s">
        <v>78</v>
      </c>
      <c r="J311" s="53"/>
      <c r="K311" s="53" t="s">
        <v>78</v>
      </c>
      <c r="L311" s="53" t="s">
        <v>78</v>
      </c>
      <c r="M311" s="56" t="s">
        <v>78</v>
      </c>
      <c r="O311" s="54" t="str">
        <f t="shared" si="38"/>
        <v/>
      </c>
    </row>
    <row r="312" spans="1:15" x14ac:dyDescent="0.25">
      <c r="A312" s="1"/>
      <c r="B312" s="1"/>
      <c r="D312" s="1"/>
      <c r="F312" s="53" t="s">
        <v>78</v>
      </c>
      <c r="G312" s="53" t="s">
        <v>78</v>
      </c>
      <c r="H312" s="53" t="s">
        <v>78</v>
      </c>
      <c r="I312" s="56" t="s">
        <v>78</v>
      </c>
      <c r="J312" s="53"/>
      <c r="K312" s="53" t="s">
        <v>78</v>
      </c>
      <c r="L312" s="53" t="s">
        <v>78</v>
      </c>
      <c r="M312" s="56" t="s">
        <v>78</v>
      </c>
      <c r="O312" s="54" t="str">
        <f t="shared" si="38"/>
        <v/>
      </c>
    </row>
    <row r="313" spans="1:15" x14ac:dyDescent="0.25">
      <c r="A313" s="1"/>
      <c r="B313" s="1"/>
      <c r="D313" s="1"/>
      <c r="F313" s="53" t="s">
        <v>78</v>
      </c>
      <c r="G313" s="53" t="s">
        <v>78</v>
      </c>
      <c r="H313" s="53" t="s">
        <v>78</v>
      </c>
      <c r="I313" s="56" t="s">
        <v>78</v>
      </c>
      <c r="J313" s="53"/>
      <c r="K313" s="53" t="s">
        <v>78</v>
      </c>
      <c r="L313" s="53" t="s">
        <v>78</v>
      </c>
      <c r="M313" s="56" t="s">
        <v>78</v>
      </c>
      <c r="O313" s="54" t="str">
        <f t="shared" si="38"/>
        <v/>
      </c>
    </row>
    <row r="314" spans="1:15" x14ac:dyDescent="0.25">
      <c r="A314" s="1"/>
      <c r="B314" s="1"/>
      <c r="D314" s="1"/>
      <c r="F314" s="53" t="s">
        <v>78</v>
      </c>
      <c r="G314" s="53" t="s">
        <v>78</v>
      </c>
      <c r="H314" s="53" t="s">
        <v>78</v>
      </c>
      <c r="I314" s="56" t="s">
        <v>78</v>
      </c>
      <c r="J314" s="53"/>
      <c r="K314" s="53" t="s">
        <v>78</v>
      </c>
      <c r="L314" s="53" t="s">
        <v>78</v>
      </c>
      <c r="M314" s="56" t="s">
        <v>78</v>
      </c>
      <c r="O314" s="54" t="str">
        <f t="shared" si="38"/>
        <v/>
      </c>
    </row>
    <row r="315" spans="1:15" x14ac:dyDescent="0.25">
      <c r="A315" s="1"/>
      <c r="B315" s="1"/>
      <c r="D315" s="1"/>
      <c r="F315" s="53" t="s">
        <v>78</v>
      </c>
      <c r="G315" s="53" t="s">
        <v>78</v>
      </c>
      <c r="H315" s="53" t="s">
        <v>78</v>
      </c>
      <c r="I315" s="56" t="s">
        <v>78</v>
      </c>
      <c r="J315" s="53"/>
      <c r="K315" s="53" t="s">
        <v>78</v>
      </c>
      <c r="L315" s="53" t="s">
        <v>78</v>
      </c>
      <c r="M315" s="56" t="s">
        <v>78</v>
      </c>
      <c r="O315" s="54" t="str">
        <f t="shared" si="38"/>
        <v/>
      </c>
    </row>
    <row r="316" spans="1:15" x14ac:dyDescent="0.25">
      <c r="A316" s="1"/>
      <c r="B316" s="1"/>
      <c r="D316" s="1"/>
      <c r="F316" s="53" t="s">
        <v>78</v>
      </c>
      <c r="G316" s="53" t="s">
        <v>78</v>
      </c>
      <c r="H316" s="53" t="s">
        <v>78</v>
      </c>
      <c r="I316" s="56" t="s">
        <v>78</v>
      </c>
      <c r="J316" s="53"/>
      <c r="K316" s="53" t="s">
        <v>78</v>
      </c>
      <c r="L316" s="53" t="s">
        <v>78</v>
      </c>
      <c r="M316" s="56" t="s">
        <v>78</v>
      </c>
      <c r="O316" s="54" t="str">
        <f t="shared" si="38"/>
        <v/>
      </c>
    </row>
    <row r="317" spans="1:15" x14ac:dyDescent="0.25">
      <c r="A317" s="1"/>
      <c r="B317" s="1"/>
      <c r="D317" s="1"/>
      <c r="F317" s="53" t="s">
        <v>78</v>
      </c>
      <c r="G317" s="53" t="s">
        <v>78</v>
      </c>
      <c r="H317" s="53" t="s">
        <v>78</v>
      </c>
      <c r="I317" s="56" t="s">
        <v>78</v>
      </c>
      <c r="J317" s="53"/>
      <c r="K317" s="53" t="s">
        <v>78</v>
      </c>
      <c r="L317" s="53" t="s">
        <v>78</v>
      </c>
      <c r="M317" s="56" t="s">
        <v>78</v>
      </c>
      <c r="O317" s="54" t="str">
        <f t="shared" si="38"/>
        <v/>
      </c>
    </row>
    <row r="318" spans="1:15" x14ac:dyDescent="0.25">
      <c r="A318" s="1"/>
      <c r="B318" s="1"/>
      <c r="D318" s="1"/>
      <c r="F318" s="53" t="s">
        <v>78</v>
      </c>
      <c r="G318" s="53" t="s">
        <v>78</v>
      </c>
      <c r="H318" s="53" t="s">
        <v>78</v>
      </c>
      <c r="I318" s="56" t="s">
        <v>78</v>
      </c>
      <c r="J318" s="53"/>
      <c r="K318" s="53" t="s">
        <v>78</v>
      </c>
      <c r="L318" s="53" t="s">
        <v>78</v>
      </c>
      <c r="M318" s="56" t="s">
        <v>78</v>
      </c>
      <c r="O318" s="54" t="str">
        <f t="shared" si="38"/>
        <v/>
      </c>
    </row>
    <row r="319" spans="1:15" x14ac:dyDescent="0.25">
      <c r="A319" s="1"/>
      <c r="B319" s="1"/>
      <c r="D319" s="1"/>
      <c r="F319" s="53" t="s">
        <v>78</v>
      </c>
      <c r="G319" s="53" t="s">
        <v>78</v>
      </c>
      <c r="H319" s="53" t="s">
        <v>78</v>
      </c>
      <c r="I319" s="56" t="s">
        <v>78</v>
      </c>
      <c r="J319" s="53"/>
      <c r="K319" s="53" t="s">
        <v>78</v>
      </c>
      <c r="L319" s="53" t="s">
        <v>78</v>
      </c>
      <c r="M319" s="56" t="s">
        <v>78</v>
      </c>
      <c r="O319" s="54" t="str">
        <f t="shared" si="38"/>
        <v/>
      </c>
    </row>
    <row r="320" spans="1:15" x14ac:dyDescent="0.25">
      <c r="A320" s="1"/>
      <c r="B320" s="1"/>
      <c r="D320" s="1"/>
      <c r="F320" s="53" t="s">
        <v>78</v>
      </c>
      <c r="G320" s="53" t="s">
        <v>78</v>
      </c>
      <c r="H320" s="53" t="s">
        <v>78</v>
      </c>
      <c r="I320" s="56" t="s">
        <v>78</v>
      </c>
      <c r="J320" s="53"/>
      <c r="K320" s="53" t="s">
        <v>78</v>
      </c>
      <c r="L320" s="53" t="s">
        <v>78</v>
      </c>
      <c r="M320" s="56" t="s">
        <v>78</v>
      </c>
      <c r="O320" s="54" t="str">
        <f t="shared" si="38"/>
        <v/>
      </c>
    </row>
    <row r="321" spans="1:26" x14ac:dyDescent="0.25">
      <c r="A321" s="1"/>
      <c r="B321" s="1"/>
      <c r="D321" s="1"/>
      <c r="F321" s="53" t="s">
        <v>78</v>
      </c>
      <c r="G321" s="53" t="s">
        <v>78</v>
      </c>
      <c r="H321" s="53" t="s">
        <v>78</v>
      </c>
      <c r="I321" s="56" t="s">
        <v>78</v>
      </c>
      <c r="J321" s="53"/>
      <c r="K321" s="53" t="s">
        <v>78</v>
      </c>
      <c r="L321" s="53" t="s">
        <v>78</v>
      </c>
      <c r="M321" s="56" t="s">
        <v>78</v>
      </c>
      <c r="O321" s="54" t="str">
        <f t="shared" si="38"/>
        <v/>
      </c>
    </row>
    <row r="322" spans="1:26" x14ac:dyDescent="0.25">
      <c r="A322" s="1"/>
      <c r="B322" s="1"/>
      <c r="D322" s="1"/>
      <c r="F322" s="53" t="s">
        <v>78</v>
      </c>
      <c r="G322" s="53" t="s">
        <v>78</v>
      </c>
      <c r="H322" s="53" t="s">
        <v>78</v>
      </c>
      <c r="I322" s="56" t="s">
        <v>78</v>
      </c>
      <c r="J322" s="53"/>
      <c r="K322" s="53" t="s">
        <v>78</v>
      </c>
      <c r="L322" s="53" t="s">
        <v>78</v>
      </c>
      <c r="M322" s="56" t="s">
        <v>78</v>
      </c>
      <c r="O322" s="54" t="str">
        <f t="shared" si="38"/>
        <v/>
      </c>
    </row>
    <row r="323" spans="1:26" x14ac:dyDescent="0.25">
      <c r="A323" s="1"/>
      <c r="B323" s="1"/>
      <c r="D323" s="1"/>
      <c r="F323" s="53" t="s">
        <v>78</v>
      </c>
      <c r="G323" s="53" t="s">
        <v>78</v>
      </c>
      <c r="H323" s="53" t="s">
        <v>78</v>
      </c>
      <c r="I323" s="56" t="s">
        <v>78</v>
      </c>
      <c r="J323" s="53"/>
      <c r="K323" s="53" t="s">
        <v>78</v>
      </c>
      <c r="L323" s="53" t="s">
        <v>78</v>
      </c>
      <c r="M323" s="56" t="s">
        <v>78</v>
      </c>
      <c r="O323" s="54" t="str">
        <f t="shared" si="38"/>
        <v/>
      </c>
    </row>
    <row r="324" spans="1:26" x14ac:dyDescent="0.25">
      <c r="A324" s="54" t="s">
        <v>78</v>
      </c>
      <c r="B324" s="54"/>
      <c r="C324" s="53" t="s">
        <v>78</v>
      </c>
      <c r="D324" s="53" t="s">
        <v>78</v>
      </c>
      <c r="E324" s="53" t="s">
        <v>78</v>
      </c>
      <c r="F324" s="53" t="s">
        <v>78</v>
      </c>
      <c r="G324" s="53" t="s">
        <v>78</v>
      </c>
      <c r="H324" s="53" t="s">
        <v>78</v>
      </c>
      <c r="I324" s="56" t="s">
        <v>78</v>
      </c>
      <c r="J324" s="53"/>
      <c r="K324" s="53" t="s">
        <v>78</v>
      </c>
      <c r="L324" s="53" t="s">
        <v>78</v>
      </c>
      <c r="M324" s="56" t="s">
        <v>78</v>
      </c>
      <c r="O324" s="54" t="str">
        <f t="shared" ref="O324:O387" si="39">P324&amp;Q324</f>
        <v/>
      </c>
    </row>
    <row r="325" spans="1:26" x14ac:dyDescent="0.25">
      <c r="A325" s="1"/>
      <c r="B325" s="1"/>
      <c r="D325" s="1"/>
      <c r="G325" s="53" t="s">
        <v>78</v>
      </c>
      <c r="H325" s="53"/>
      <c r="I325" s="56" t="s">
        <v>78</v>
      </c>
      <c r="J325" s="53"/>
      <c r="K325" s="53" t="s">
        <v>78</v>
      </c>
      <c r="L325" s="53" t="s">
        <v>78</v>
      </c>
      <c r="M325" s="56" t="s">
        <v>78</v>
      </c>
      <c r="O325" s="54" t="str">
        <f t="shared" si="39"/>
        <v/>
      </c>
    </row>
    <row r="326" spans="1:26" s="3" customFormat="1" x14ac:dyDescent="0.25">
      <c r="G326" s="53" t="s">
        <v>78</v>
      </c>
      <c r="H326" s="53" t="s">
        <v>78</v>
      </c>
      <c r="I326" s="56" t="s">
        <v>78</v>
      </c>
      <c r="J326" s="53"/>
      <c r="K326" s="53" t="s">
        <v>78</v>
      </c>
      <c r="L326" s="53" t="s">
        <v>78</v>
      </c>
      <c r="M326" s="56" t="s">
        <v>78</v>
      </c>
      <c r="O326" s="54" t="str">
        <f t="shared" si="39"/>
        <v/>
      </c>
      <c r="S326" s="58"/>
      <c r="Z326" s="58"/>
    </row>
    <row r="327" spans="1:26" x14ac:dyDescent="0.25">
      <c r="A327" s="1"/>
      <c r="B327" s="1"/>
      <c r="D327" s="1"/>
      <c r="G327" s="53" t="s">
        <v>78</v>
      </c>
      <c r="H327" s="53" t="s">
        <v>78</v>
      </c>
      <c r="I327" s="56" t="s">
        <v>78</v>
      </c>
      <c r="J327" s="53"/>
      <c r="K327" s="53" t="s">
        <v>78</v>
      </c>
      <c r="L327" s="53" t="s">
        <v>78</v>
      </c>
      <c r="M327" s="56" t="s">
        <v>78</v>
      </c>
      <c r="O327" s="54" t="str">
        <f t="shared" si="39"/>
        <v/>
      </c>
    </row>
    <row r="328" spans="1:26" x14ac:dyDescent="0.25">
      <c r="A328" s="1"/>
      <c r="B328" s="1"/>
      <c r="D328" s="1"/>
      <c r="G328" s="53" t="s">
        <v>78</v>
      </c>
      <c r="H328" s="53" t="s">
        <v>78</v>
      </c>
      <c r="I328" s="56" t="s">
        <v>78</v>
      </c>
      <c r="J328" s="53"/>
      <c r="K328" s="53" t="s">
        <v>78</v>
      </c>
      <c r="L328" s="53" t="s">
        <v>78</v>
      </c>
      <c r="M328" s="56" t="s">
        <v>78</v>
      </c>
      <c r="O328" s="54" t="str">
        <f t="shared" si="39"/>
        <v/>
      </c>
    </row>
    <row r="329" spans="1:26" x14ac:dyDescent="0.25">
      <c r="A329" s="1"/>
      <c r="B329" s="1"/>
      <c r="D329" s="1"/>
      <c r="G329" s="53" t="s">
        <v>78</v>
      </c>
      <c r="H329" s="53" t="s">
        <v>78</v>
      </c>
      <c r="I329" s="56" t="s">
        <v>78</v>
      </c>
      <c r="J329" s="53"/>
      <c r="K329" s="53" t="s">
        <v>78</v>
      </c>
      <c r="L329" s="53" t="s">
        <v>78</v>
      </c>
      <c r="M329" s="56" t="s">
        <v>78</v>
      </c>
      <c r="O329" s="54" t="str">
        <f t="shared" si="39"/>
        <v/>
      </c>
    </row>
    <row r="330" spans="1:26" x14ac:dyDescent="0.25">
      <c r="A330" s="1"/>
      <c r="B330" s="1"/>
      <c r="D330" s="1"/>
      <c r="G330" s="53" t="s">
        <v>78</v>
      </c>
      <c r="H330" s="53" t="s">
        <v>78</v>
      </c>
      <c r="I330" s="56" t="s">
        <v>78</v>
      </c>
      <c r="J330" s="53"/>
      <c r="K330" s="53" t="s">
        <v>78</v>
      </c>
      <c r="L330" s="53" t="s">
        <v>78</v>
      </c>
      <c r="M330" s="56" t="s">
        <v>78</v>
      </c>
      <c r="O330" s="54" t="str">
        <f t="shared" si="39"/>
        <v/>
      </c>
    </row>
    <row r="331" spans="1:26" x14ac:dyDescent="0.25">
      <c r="A331" s="1"/>
      <c r="B331" s="1"/>
      <c r="D331" s="1"/>
      <c r="G331" s="53" t="s">
        <v>78</v>
      </c>
      <c r="H331" s="53" t="s">
        <v>78</v>
      </c>
      <c r="I331" s="56" t="s">
        <v>78</v>
      </c>
      <c r="J331" s="53"/>
      <c r="K331" s="53" t="s">
        <v>78</v>
      </c>
      <c r="L331" s="53" t="s">
        <v>78</v>
      </c>
      <c r="M331" s="56" t="s">
        <v>78</v>
      </c>
      <c r="O331" s="54" t="str">
        <f t="shared" si="39"/>
        <v/>
      </c>
    </row>
    <row r="332" spans="1:26" x14ac:dyDescent="0.25">
      <c r="A332" s="1"/>
      <c r="B332" s="1"/>
      <c r="D332" s="1"/>
      <c r="G332" s="53" t="s">
        <v>78</v>
      </c>
      <c r="H332" s="53" t="s">
        <v>78</v>
      </c>
      <c r="I332" s="56" t="s">
        <v>78</v>
      </c>
      <c r="J332" s="53"/>
      <c r="K332" s="53" t="s">
        <v>78</v>
      </c>
      <c r="L332" s="53" t="s">
        <v>78</v>
      </c>
      <c r="M332" s="56" t="s">
        <v>78</v>
      </c>
      <c r="O332" s="54" t="str">
        <f t="shared" si="39"/>
        <v/>
      </c>
    </row>
    <row r="333" spans="1:26" x14ac:dyDescent="0.25">
      <c r="A333" s="1"/>
      <c r="B333" s="1"/>
      <c r="D333" s="1"/>
      <c r="G333" s="53" t="s">
        <v>78</v>
      </c>
      <c r="H333" s="53" t="s">
        <v>78</v>
      </c>
      <c r="I333" s="56" t="s">
        <v>78</v>
      </c>
      <c r="J333" s="53"/>
      <c r="K333" s="53" t="s">
        <v>78</v>
      </c>
      <c r="L333" s="53" t="s">
        <v>78</v>
      </c>
      <c r="M333" s="56" t="s">
        <v>78</v>
      </c>
      <c r="O333" s="54" t="str">
        <f t="shared" si="39"/>
        <v/>
      </c>
    </row>
    <row r="334" spans="1:26" x14ac:dyDescent="0.25">
      <c r="A334" s="1"/>
      <c r="B334" s="1"/>
      <c r="D334" s="1"/>
      <c r="G334" s="53" t="s">
        <v>78</v>
      </c>
      <c r="H334" s="53" t="s">
        <v>78</v>
      </c>
      <c r="I334" s="56" t="s">
        <v>78</v>
      </c>
      <c r="J334" s="53"/>
      <c r="K334" s="53" t="s">
        <v>78</v>
      </c>
      <c r="L334" s="53" t="s">
        <v>78</v>
      </c>
      <c r="M334" s="56" t="s">
        <v>78</v>
      </c>
      <c r="O334" s="54" t="str">
        <f t="shared" si="39"/>
        <v/>
      </c>
    </row>
    <row r="335" spans="1:26" x14ac:dyDescent="0.25">
      <c r="A335" s="1"/>
      <c r="B335" s="1"/>
      <c r="D335" s="1"/>
      <c r="G335" s="53" t="s">
        <v>78</v>
      </c>
      <c r="H335" s="53" t="s">
        <v>78</v>
      </c>
      <c r="I335" s="56" t="s">
        <v>78</v>
      </c>
      <c r="J335" s="53"/>
      <c r="K335" s="53" t="s">
        <v>78</v>
      </c>
      <c r="L335" s="53" t="s">
        <v>78</v>
      </c>
      <c r="M335" s="56" t="s">
        <v>78</v>
      </c>
      <c r="O335" s="54" t="str">
        <f t="shared" si="39"/>
        <v/>
      </c>
    </row>
    <row r="336" spans="1:26" x14ac:dyDescent="0.25">
      <c r="A336" s="1"/>
      <c r="B336" s="1"/>
      <c r="D336" s="1"/>
      <c r="G336" s="53" t="s">
        <v>78</v>
      </c>
      <c r="H336" s="53" t="s">
        <v>78</v>
      </c>
      <c r="I336" s="56" t="s">
        <v>78</v>
      </c>
      <c r="J336" s="53"/>
      <c r="K336" s="53" t="s">
        <v>78</v>
      </c>
      <c r="L336" s="53" t="s">
        <v>78</v>
      </c>
      <c r="M336" s="56" t="s">
        <v>78</v>
      </c>
      <c r="O336" s="54" t="str">
        <f t="shared" si="39"/>
        <v/>
      </c>
    </row>
    <row r="337" spans="1:15" x14ac:dyDescent="0.25">
      <c r="A337" s="1"/>
      <c r="B337" s="1"/>
      <c r="D337" s="1"/>
      <c r="G337" s="53" t="s">
        <v>78</v>
      </c>
      <c r="H337" s="53" t="s">
        <v>78</v>
      </c>
      <c r="I337" s="56" t="s">
        <v>78</v>
      </c>
      <c r="J337" s="53"/>
      <c r="K337" s="53" t="s">
        <v>78</v>
      </c>
      <c r="L337" s="53" t="s">
        <v>78</v>
      </c>
      <c r="M337" s="56" t="s">
        <v>78</v>
      </c>
      <c r="O337" s="54" t="str">
        <f t="shared" si="39"/>
        <v/>
      </c>
    </row>
    <row r="338" spans="1:15" x14ac:dyDescent="0.25">
      <c r="A338" s="1"/>
      <c r="B338" s="1"/>
      <c r="D338" s="1"/>
      <c r="G338" s="53" t="s">
        <v>78</v>
      </c>
      <c r="H338" s="53" t="s">
        <v>78</v>
      </c>
      <c r="I338" s="56" t="s">
        <v>78</v>
      </c>
      <c r="J338" s="53"/>
      <c r="K338" s="53" t="s">
        <v>78</v>
      </c>
      <c r="L338" s="53" t="s">
        <v>78</v>
      </c>
      <c r="M338" s="56" t="s">
        <v>78</v>
      </c>
      <c r="O338" s="54" t="str">
        <f t="shared" si="39"/>
        <v/>
      </c>
    </row>
    <row r="339" spans="1:15" x14ac:dyDescent="0.25">
      <c r="A339" s="1"/>
      <c r="B339" s="1"/>
      <c r="D339" s="1"/>
      <c r="G339" s="53" t="s">
        <v>78</v>
      </c>
      <c r="H339" s="53" t="s">
        <v>78</v>
      </c>
      <c r="I339" s="56" t="s">
        <v>78</v>
      </c>
      <c r="J339" s="53"/>
      <c r="K339" s="53" t="s">
        <v>78</v>
      </c>
      <c r="L339" s="53" t="s">
        <v>78</v>
      </c>
      <c r="M339" s="56" t="s">
        <v>78</v>
      </c>
      <c r="O339" s="54" t="str">
        <f t="shared" si="39"/>
        <v/>
      </c>
    </row>
    <row r="340" spans="1:15" x14ac:dyDescent="0.25">
      <c r="A340" s="1"/>
      <c r="B340" s="1"/>
      <c r="D340" s="1"/>
      <c r="G340" s="53" t="s">
        <v>78</v>
      </c>
      <c r="H340" s="53" t="s">
        <v>78</v>
      </c>
      <c r="I340" s="56" t="s">
        <v>78</v>
      </c>
      <c r="J340" s="53"/>
      <c r="K340" s="53" t="s">
        <v>78</v>
      </c>
      <c r="L340" s="53" t="s">
        <v>78</v>
      </c>
      <c r="M340" s="56" t="s">
        <v>78</v>
      </c>
      <c r="O340" s="54" t="str">
        <f t="shared" si="39"/>
        <v/>
      </c>
    </row>
    <row r="341" spans="1:15" x14ac:dyDescent="0.25">
      <c r="A341" s="1"/>
      <c r="B341" s="1"/>
      <c r="D341" s="1"/>
      <c r="G341" s="53" t="s">
        <v>78</v>
      </c>
      <c r="H341" s="53" t="s">
        <v>78</v>
      </c>
      <c r="I341" s="56" t="s">
        <v>78</v>
      </c>
      <c r="J341" s="53"/>
      <c r="K341" s="53" t="s">
        <v>78</v>
      </c>
      <c r="L341" s="53" t="s">
        <v>78</v>
      </c>
      <c r="M341" s="56" t="s">
        <v>78</v>
      </c>
      <c r="O341" s="54" t="str">
        <f t="shared" si="39"/>
        <v/>
      </c>
    </row>
    <row r="342" spans="1:15" x14ac:dyDescent="0.25">
      <c r="A342" s="1"/>
      <c r="B342" s="1"/>
      <c r="D342" s="1"/>
      <c r="G342" s="53" t="s">
        <v>78</v>
      </c>
      <c r="H342" s="53" t="s">
        <v>78</v>
      </c>
      <c r="I342" s="56" t="s">
        <v>78</v>
      </c>
      <c r="J342" s="53"/>
      <c r="K342" s="53" t="s">
        <v>78</v>
      </c>
      <c r="L342" s="53" t="s">
        <v>78</v>
      </c>
      <c r="M342" s="56" t="s">
        <v>78</v>
      </c>
      <c r="O342" s="54" t="str">
        <f t="shared" si="39"/>
        <v/>
      </c>
    </row>
    <row r="343" spans="1:15" x14ac:dyDescent="0.25">
      <c r="A343" s="1"/>
      <c r="B343" s="1"/>
      <c r="D343" s="1"/>
      <c r="G343" s="53" t="s">
        <v>78</v>
      </c>
      <c r="H343" s="53" t="s">
        <v>78</v>
      </c>
      <c r="I343" s="56" t="s">
        <v>78</v>
      </c>
      <c r="J343" s="53"/>
      <c r="K343" s="53" t="s">
        <v>78</v>
      </c>
      <c r="L343" s="53" t="s">
        <v>78</v>
      </c>
      <c r="M343" s="56" t="s">
        <v>78</v>
      </c>
      <c r="O343" s="54" t="str">
        <f t="shared" si="39"/>
        <v/>
      </c>
    </row>
    <row r="344" spans="1:15" x14ac:dyDescent="0.25">
      <c r="A344" s="1"/>
      <c r="B344" s="1"/>
      <c r="D344" s="1"/>
      <c r="G344" s="53" t="s">
        <v>78</v>
      </c>
      <c r="H344" s="53" t="s">
        <v>78</v>
      </c>
      <c r="I344" s="56" t="s">
        <v>78</v>
      </c>
      <c r="J344" s="53"/>
      <c r="K344" s="53" t="s">
        <v>78</v>
      </c>
      <c r="L344" s="53" t="s">
        <v>78</v>
      </c>
      <c r="M344" s="56" t="s">
        <v>78</v>
      </c>
      <c r="O344" s="54" t="str">
        <f t="shared" si="39"/>
        <v/>
      </c>
    </row>
    <row r="345" spans="1:15" x14ac:dyDescent="0.25">
      <c r="A345" s="1"/>
      <c r="B345" s="1"/>
      <c r="D345" s="1"/>
      <c r="G345" s="53" t="s">
        <v>78</v>
      </c>
      <c r="H345" s="53" t="s">
        <v>78</v>
      </c>
      <c r="I345" s="56" t="s">
        <v>78</v>
      </c>
      <c r="J345" s="53"/>
      <c r="K345" s="53" t="s">
        <v>78</v>
      </c>
      <c r="L345" s="53" t="s">
        <v>78</v>
      </c>
      <c r="M345" s="56" t="s">
        <v>78</v>
      </c>
      <c r="O345" s="54" t="str">
        <f t="shared" si="39"/>
        <v/>
      </c>
    </row>
    <row r="346" spans="1:15" x14ac:dyDescent="0.25">
      <c r="A346" s="1"/>
      <c r="B346" s="1"/>
      <c r="D346" s="1"/>
      <c r="G346" s="53" t="s">
        <v>78</v>
      </c>
      <c r="H346" s="53" t="s">
        <v>78</v>
      </c>
      <c r="I346" s="56" t="s">
        <v>78</v>
      </c>
      <c r="J346" s="53"/>
      <c r="K346" s="53" t="s">
        <v>78</v>
      </c>
      <c r="L346" s="53" t="s">
        <v>78</v>
      </c>
      <c r="M346" s="56" t="s">
        <v>78</v>
      </c>
      <c r="O346" s="54" t="str">
        <f t="shared" si="39"/>
        <v/>
      </c>
    </row>
    <row r="347" spans="1:15" x14ac:dyDescent="0.25">
      <c r="A347" s="1"/>
      <c r="B347" s="1"/>
      <c r="D347" s="1"/>
      <c r="G347" s="53" t="s">
        <v>78</v>
      </c>
      <c r="H347" s="53" t="s">
        <v>78</v>
      </c>
      <c r="I347" s="56" t="s">
        <v>78</v>
      </c>
      <c r="J347" s="53"/>
      <c r="K347" s="53" t="s">
        <v>78</v>
      </c>
      <c r="L347" s="53" t="s">
        <v>78</v>
      </c>
      <c r="M347" s="56" t="s">
        <v>78</v>
      </c>
      <c r="O347" s="54" t="str">
        <f t="shared" si="39"/>
        <v/>
      </c>
    </row>
    <row r="348" spans="1:15" x14ac:dyDescent="0.25">
      <c r="A348" s="1"/>
      <c r="B348" s="1"/>
      <c r="D348" s="1"/>
      <c r="G348" s="53" t="s">
        <v>78</v>
      </c>
      <c r="H348" s="53" t="s">
        <v>78</v>
      </c>
      <c r="I348" s="56" t="s">
        <v>78</v>
      </c>
      <c r="J348" s="53"/>
      <c r="K348" s="53" t="s">
        <v>78</v>
      </c>
      <c r="L348" s="53" t="s">
        <v>78</v>
      </c>
      <c r="M348" s="56" t="s">
        <v>78</v>
      </c>
      <c r="O348" s="54" t="str">
        <f t="shared" si="39"/>
        <v/>
      </c>
    </row>
    <row r="349" spans="1:15" x14ac:dyDescent="0.25">
      <c r="A349" s="1"/>
      <c r="B349" s="1"/>
      <c r="D349" s="1"/>
      <c r="G349" s="53" t="s">
        <v>78</v>
      </c>
      <c r="H349" s="53" t="s">
        <v>78</v>
      </c>
      <c r="I349" s="56" t="s">
        <v>78</v>
      </c>
      <c r="J349" s="53"/>
      <c r="K349" s="53" t="s">
        <v>78</v>
      </c>
      <c r="L349" s="53" t="s">
        <v>78</v>
      </c>
      <c r="M349" s="56" t="s">
        <v>78</v>
      </c>
      <c r="O349" s="54" t="str">
        <f t="shared" si="39"/>
        <v/>
      </c>
    </row>
    <row r="350" spans="1:15" x14ac:dyDescent="0.25">
      <c r="A350" s="1"/>
      <c r="B350" s="1"/>
      <c r="D350" s="1"/>
      <c r="G350" s="53" t="s">
        <v>78</v>
      </c>
      <c r="H350" s="53" t="s">
        <v>78</v>
      </c>
      <c r="I350" s="56" t="s">
        <v>78</v>
      </c>
      <c r="J350" s="53"/>
      <c r="K350" s="53" t="s">
        <v>78</v>
      </c>
      <c r="L350" s="53" t="s">
        <v>78</v>
      </c>
      <c r="M350" s="56" t="s">
        <v>78</v>
      </c>
      <c r="O350" s="54" t="str">
        <f t="shared" si="39"/>
        <v/>
      </c>
    </row>
    <row r="351" spans="1:15" x14ac:dyDescent="0.25">
      <c r="A351" s="1"/>
      <c r="B351" s="1"/>
      <c r="D351" s="1"/>
      <c r="G351" s="53" t="s">
        <v>78</v>
      </c>
      <c r="H351" s="53" t="s">
        <v>78</v>
      </c>
      <c r="I351" s="56" t="s">
        <v>78</v>
      </c>
      <c r="J351" s="53"/>
      <c r="K351" s="53" t="s">
        <v>78</v>
      </c>
      <c r="L351" s="53" t="s">
        <v>78</v>
      </c>
      <c r="M351" s="56" t="s">
        <v>78</v>
      </c>
      <c r="O351" s="54" t="str">
        <f t="shared" si="39"/>
        <v/>
      </c>
    </row>
    <row r="352" spans="1:15" x14ac:dyDescent="0.25">
      <c r="A352" s="1"/>
      <c r="B352" s="1"/>
      <c r="D352" s="1"/>
      <c r="G352" s="53" t="s">
        <v>78</v>
      </c>
      <c r="H352" s="53" t="s">
        <v>78</v>
      </c>
      <c r="I352" s="56" t="s">
        <v>78</v>
      </c>
      <c r="J352" s="53"/>
      <c r="K352" s="53" t="s">
        <v>78</v>
      </c>
      <c r="L352" s="53" t="s">
        <v>78</v>
      </c>
      <c r="M352" s="56" t="s">
        <v>78</v>
      </c>
      <c r="O352" s="54" t="str">
        <f t="shared" si="39"/>
        <v/>
      </c>
    </row>
    <row r="353" spans="1:15" x14ac:dyDescent="0.25">
      <c r="A353" s="1"/>
      <c r="B353" s="1"/>
      <c r="D353" s="1"/>
      <c r="G353" s="53" t="s">
        <v>78</v>
      </c>
      <c r="H353" s="53" t="s">
        <v>78</v>
      </c>
      <c r="I353" s="56" t="s">
        <v>78</v>
      </c>
      <c r="J353" s="53"/>
      <c r="K353" s="53" t="s">
        <v>78</v>
      </c>
      <c r="L353" s="53" t="s">
        <v>78</v>
      </c>
      <c r="M353" s="56" t="s">
        <v>78</v>
      </c>
      <c r="O353" s="54" t="str">
        <f t="shared" si="39"/>
        <v/>
      </c>
    </row>
    <row r="354" spans="1:15" x14ac:dyDescent="0.25">
      <c r="A354" s="1"/>
      <c r="B354" s="1"/>
      <c r="D354" s="1"/>
      <c r="G354" s="53" t="s">
        <v>78</v>
      </c>
      <c r="H354" s="53" t="s">
        <v>78</v>
      </c>
      <c r="I354" s="56" t="s">
        <v>78</v>
      </c>
      <c r="J354" s="53"/>
      <c r="K354" s="53" t="s">
        <v>78</v>
      </c>
      <c r="L354" s="53" t="s">
        <v>78</v>
      </c>
      <c r="M354" s="56" t="s">
        <v>78</v>
      </c>
      <c r="O354" s="54" t="str">
        <f t="shared" si="39"/>
        <v/>
      </c>
    </row>
    <row r="355" spans="1:15" x14ac:dyDescent="0.25">
      <c r="A355" s="1"/>
      <c r="B355" s="1"/>
      <c r="D355" s="1"/>
      <c r="G355" s="53" t="s">
        <v>78</v>
      </c>
      <c r="H355" s="53" t="s">
        <v>78</v>
      </c>
      <c r="I355" s="56" t="s">
        <v>78</v>
      </c>
      <c r="J355" s="53"/>
      <c r="K355" s="53" t="s">
        <v>78</v>
      </c>
      <c r="L355" s="53" t="s">
        <v>78</v>
      </c>
      <c r="M355" s="56" t="s">
        <v>78</v>
      </c>
      <c r="O355" s="54" t="str">
        <f t="shared" si="39"/>
        <v/>
      </c>
    </row>
    <row r="356" spans="1:15" x14ac:dyDescent="0.25">
      <c r="A356" s="1"/>
      <c r="B356" s="1"/>
      <c r="D356" s="1"/>
      <c r="G356" s="53" t="s">
        <v>78</v>
      </c>
      <c r="H356" s="53" t="s">
        <v>78</v>
      </c>
      <c r="I356" s="56" t="s">
        <v>78</v>
      </c>
      <c r="J356" s="53"/>
      <c r="K356" s="53" t="s">
        <v>78</v>
      </c>
      <c r="L356" s="53" t="s">
        <v>78</v>
      </c>
      <c r="M356" s="56" t="s">
        <v>78</v>
      </c>
      <c r="O356" s="54" t="str">
        <f t="shared" si="39"/>
        <v/>
      </c>
    </row>
    <row r="357" spans="1:15" x14ac:dyDescent="0.25">
      <c r="A357" s="1"/>
      <c r="B357" s="1"/>
      <c r="D357" s="1"/>
      <c r="G357" s="53" t="s">
        <v>78</v>
      </c>
      <c r="H357" s="53" t="s">
        <v>78</v>
      </c>
      <c r="I357" s="56" t="s">
        <v>78</v>
      </c>
      <c r="J357" s="53"/>
      <c r="K357" s="53" t="s">
        <v>78</v>
      </c>
      <c r="L357" s="53" t="s">
        <v>78</v>
      </c>
      <c r="M357" s="56" t="s">
        <v>78</v>
      </c>
      <c r="O357" s="54" t="str">
        <f t="shared" si="39"/>
        <v/>
      </c>
    </row>
    <row r="358" spans="1:15" x14ac:dyDescent="0.25">
      <c r="A358" s="1"/>
      <c r="B358" s="1"/>
      <c r="D358" s="1"/>
      <c r="G358" s="53" t="s">
        <v>78</v>
      </c>
      <c r="H358" s="53" t="s">
        <v>78</v>
      </c>
      <c r="I358" s="56" t="s">
        <v>78</v>
      </c>
      <c r="J358" s="53"/>
      <c r="K358" s="53" t="s">
        <v>78</v>
      </c>
      <c r="L358" s="53" t="s">
        <v>78</v>
      </c>
      <c r="M358" s="56" t="s">
        <v>78</v>
      </c>
      <c r="O358" s="54" t="str">
        <f t="shared" si="39"/>
        <v/>
      </c>
    </row>
    <row r="359" spans="1:15" x14ac:dyDescent="0.25">
      <c r="A359" s="1"/>
      <c r="B359" s="1"/>
      <c r="D359" s="1"/>
      <c r="G359" s="53" t="s">
        <v>78</v>
      </c>
      <c r="H359" s="53" t="s">
        <v>78</v>
      </c>
      <c r="I359" s="56" t="s">
        <v>78</v>
      </c>
      <c r="J359" s="53"/>
      <c r="K359" s="53" t="s">
        <v>78</v>
      </c>
      <c r="L359" s="53" t="s">
        <v>78</v>
      </c>
      <c r="M359" s="56" t="s">
        <v>78</v>
      </c>
      <c r="O359" s="54" t="str">
        <f t="shared" si="39"/>
        <v/>
      </c>
    </row>
    <row r="360" spans="1:15" x14ac:dyDescent="0.25">
      <c r="A360" s="1"/>
      <c r="B360" s="1"/>
      <c r="D360" s="1"/>
      <c r="G360" s="53" t="s">
        <v>78</v>
      </c>
      <c r="H360" s="53" t="s">
        <v>78</v>
      </c>
      <c r="I360" s="56" t="s">
        <v>78</v>
      </c>
      <c r="J360" s="53"/>
      <c r="K360" s="53" t="s">
        <v>78</v>
      </c>
      <c r="L360" s="53" t="s">
        <v>78</v>
      </c>
      <c r="M360" s="56" t="s">
        <v>78</v>
      </c>
      <c r="O360" s="54" t="str">
        <f t="shared" si="39"/>
        <v/>
      </c>
    </row>
    <row r="361" spans="1:15" x14ac:dyDescent="0.25">
      <c r="A361" s="1"/>
      <c r="B361" s="1"/>
      <c r="D361" s="1"/>
      <c r="G361" s="53" t="s">
        <v>78</v>
      </c>
      <c r="H361" s="53" t="s">
        <v>78</v>
      </c>
      <c r="I361" s="56" t="s">
        <v>78</v>
      </c>
      <c r="J361" s="53"/>
      <c r="K361" s="53" t="s">
        <v>78</v>
      </c>
      <c r="L361" s="53" t="s">
        <v>78</v>
      </c>
      <c r="M361" s="56" t="s">
        <v>78</v>
      </c>
      <c r="O361" s="54" t="str">
        <f t="shared" si="39"/>
        <v/>
      </c>
    </row>
    <row r="362" spans="1:15" x14ac:dyDescent="0.25">
      <c r="A362" s="1"/>
      <c r="B362" s="1"/>
      <c r="D362" s="1"/>
      <c r="G362" s="53" t="s">
        <v>78</v>
      </c>
      <c r="H362" s="53" t="s">
        <v>78</v>
      </c>
      <c r="I362" s="56" t="s">
        <v>78</v>
      </c>
      <c r="J362" s="53"/>
      <c r="K362" s="53" t="s">
        <v>78</v>
      </c>
      <c r="L362" s="53" t="s">
        <v>78</v>
      </c>
      <c r="M362" s="56" t="s">
        <v>78</v>
      </c>
      <c r="O362" s="54" t="str">
        <f t="shared" si="39"/>
        <v/>
      </c>
    </row>
    <row r="363" spans="1:15" x14ac:dyDescent="0.25">
      <c r="A363" s="1"/>
      <c r="B363" s="1"/>
      <c r="D363" s="1"/>
      <c r="G363" s="53" t="s">
        <v>78</v>
      </c>
      <c r="H363" s="53" t="s">
        <v>78</v>
      </c>
      <c r="I363" s="56" t="s">
        <v>78</v>
      </c>
      <c r="J363" s="53"/>
      <c r="K363" s="53" t="s">
        <v>78</v>
      </c>
      <c r="L363" s="53" t="s">
        <v>78</v>
      </c>
      <c r="M363" s="56" t="s">
        <v>78</v>
      </c>
      <c r="O363" s="54" t="str">
        <f t="shared" si="39"/>
        <v/>
      </c>
    </row>
    <row r="364" spans="1:15" x14ac:dyDescent="0.25">
      <c r="A364" s="1"/>
      <c r="B364" s="1"/>
      <c r="D364" s="1"/>
      <c r="G364" s="53" t="s">
        <v>78</v>
      </c>
      <c r="H364" s="53" t="s">
        <v>78</v>
      </c>
      <c r="I364" s="56" t="s">
        <v>78</v>
      </c>
      <c r="J364" s="53"/>
      <c r="K364" s="53" t="s">
        <v>78</v>
      </c>
      <c r="L364" s="53" t="s">
        <v>78</v>
      </c>
      <c r="M364" s="56" t="s">
        <v>78</v>
      </c>
      <c r="O364" s="54" t="str">
        <f t="shared" si="39"/>
        <v/>
      </c>
    </row>
    <row r="365" spans="1:15" x14ac:dyDescent="0.25">
      <c r="A365" s="1"/>
      <c r="B365" s="1"/>
      <c r="D365" s="1"/>
      <c r="G365" s="53" t="s">
        <v>78</v>
      </c>
      <c r="H365" s="53" t="s">
        <v>78</v>
      </c>
      <c r="I365" s="56" t="s">
        <v>78</v>
      </c>
      <c r="J365" s="53"/>
      <c r="K365" s="53" t="s">
        <v>78</v>
      </c>
      <c r="L365" s="53" t="s">
        <v>78</v>
      </c>
      <c r="M365" s="56" t="s">
        <v>78</v>
      </c>
      <c r="O365" s="54" t="str">
        <f t="shared" si="39"/>
        <v/>
      </c>
    </row>
    <row r="366" spans="1:15" x14ac:dyDescent="0.25">
      <c r="A366" s="1"/>
      <c r="B366" s="1"/>
      <c r="D366" s="1"/>
      <c r="G366" s="53" t="s">
        <v>78</v>
      </c>
      <c r="H366" s="53" t="s">
        <v>78</v>
      </c>
      <c r="I366" s="56" t="s">
        <v>78</v>
      </c>
      <c r="J366" s="53"/>
      <c r="K366" s="53" t="s">
        <v>78</v>
      </c>
      <c r="L366" s="53" t="s">
        <v>78</v>
      </c>
      <c r="M366" s="56" t="s">
        <v>78</v>
      </c>
      <c r="O366" s="54" t="str">
        <f t="shared" si="39"/>
        <v/>
      </c>
    </row>
    <row r="367" spans="1:15" x14ac:dyDescent="0.25">
      <c r="A367" s="1"/>
      <c r="B367" s="1"/>
      <c r="D367" s="1"/>
      <c r="G367" s="53" t="s">
        <v>78</v>
      </c>
      <c r="H367" s="53" t="s">
        <v>78</v>
      </c>
      <c r="I367" s="56" t="s">
        <v>78</v>
      </c>
      <c r="J367" s="53"/>
      <c r="K367" s="53" t="s">
        <v>78</v>
      </c>
      <c r="L367" s="53" t="s">
        <v>78</v>
      </c>
      <c r="M367" s="56" t="s">
        <v>78</v>
      </c>
      <c r="O367" s="54" t="str">
        <f t="shared" si="39"/>
        <v/>
      </c>
    </row>
    <row r="368" spans="1:15" x14ac:dyDescent="0.25">
      <c r="A368" s="1"/>
      <c r="B368" s="1"/>
      <c r="D368" s="1"/>
      <c r="G368" s="53" t="s">
        <v>78</v>
      </c>
      <c r="H368" s="53" t="s">
        <v>78</v>
      </c>
      <c r="I368" s="56" t="s">
        <v>78</v>
      </c>
      <c r="J368" s="53"/>
      <c r="K368" s="53" t="s">
        <v>78</v>
      </c>
      <c r="L368" s="53" t="s">
        <v>78</v>
      </c>
      <c r="M368" s="56" t="s">
        <v>78</v>
      </c>
      <c r="O368" s="54" t="str">
        <f t="shared" si="39"/>
        <v/>
      </c>
    </row>
    <row r="369" spans="1:15" x14ac:dyDescent="0.25">
      <c r="A369" s="1"/>
      <c r="B369" s="1"/>
      <c r="D369" s="1"/>
      <c r="G369" s="53" t="s">
        <v>78</v>
      </c>
      <c r="H369" s="53" t="s">
        <v>78</v>
      </c>
      <c r="I369" s="56" t="s">
        <v>78</v>
      </c>
      <c r="J369" s="53"/>
      <c r="K369" s="53" t="s">
        <v>78</v>
      </c>
      <c r="L369" s="53" t="s">
        <v>78</v>
      </c>
      <c r="M369" s="56" t="s">
        <v>78</v>
      </c>
      <c r="O369" s="54" t="str">
        <f t="shared" si="39"/>
        <v/>
      </c>
    </row>
    <row r="370" spans="1:15" x14ac:dyDescent="0.25">
      <c r="A370" s="1"/>
      <c r="B370" s="1"/>
      <c r="D370" s="1"/>
      <c r="G370" s="53" t="s">
        <v>78</v>
      </c>
      <c r="H370" s="53" t="s">
        <v>78</v>
      </c>
      <c r="I370" s="56" t="s">
        <v>78</v>
      </c>
      <c r="J370" s="53"/>
      <c r="K370" s="53" t="s">
        <v>78</v>
      </c>
      <c r="L370" s="53" t="s">
        <v>78</v>
      </c>
      <c r="M370" s="56" t="s">
        <v>78</v>
      </c>
      <c r="O370" s="54" t="str">
        <f t="shared" si="39"/>
        <v/>
      </c>
    </row>
    <row r="371" spans="1:15" x14ac:dyDescent="0.25">
      <c r="A371" s="1"/>
      <c r="B371" s="1"/>
      <c r="D371" s="1"/>
      <c r="G371" s="53" t="s">
        <v>78</v>
      </c>
      <c r="H371" s="53" t="s">
        <v>78</v>
      </c>
      <c r="I371" s="56" t="s">
        <v>78</v>
      </c>
      <c r="J371" s="53"/>
      <c r="K371" s="53" t="s">
        <v>78</v>
      </c>
      <c r="L371" s="53" t="s">
        <v>78</v>
      </c>
      <c r="M371" s="56" t="s">
        <v>78</v>
      </c>
      <c r="O371" s="54" t="str">
        <f t="shared" si="39"/>
        <v/>
      </c>
    </row>
    <row r="372" spans="1:15" x14ac:dyDescent="0.25">
      <c r="A372" s="1"/>
      <c r="B372" s="1"/>
      <c r="D372" s="1"/>
      <c r="G372" s="53" t="s">
        <v>78</v>
      </c>
      <c r="H372" s="53" t="s">
        <v>78</v>
      </c>
      <c r="I372" s="56" t="s">
        <v>78</v>
      </c>
      <c r="J372" s="53"/>
      <c r="K372" s="53" t="s">
        <v>78</v>
      </c>
      <c r="L372" s="53" t="s">
        <v>78</v>
      </c>
      <c r="M372" s="56" t="s">
        <v>78</v>
      </c>
      <c r="O372" s="54" t="str">
        <f t="shared" si="39"/>
        <v/>
      </c>
    </row>
    <row r="373" spans="1:15" x14ac:dyDescent="0.25">
      <c r="A373" s="1"/>
      <c r="B373" s="1"/>
      <c r="D373" s="1"/>
      <c r="G373" s="53" t="s">
        <v>78</v>
      </c>
      <c r="H373" s="53" t="s">
        <v>78</v>
      </c>
      <c r="I373" s="56" t="s">
        <v>78</v>
      </c>
      <c r="J373" s="53"/>
      <c r="K373" s="53" t="s">
        <v>78</v>
      </c>
      <c r="L373" s="53" t="s">
        <v>78</v>
      </c>
      <c r="M373" s="56" t="s">
        <v>78</v>
      </c>
      <c r="O373" s="54" t="str">
        <f t="shared" si="39"/>
        <v/>
      </c>
    </row>
    <row r="374" spans="1:15" x14ac:dyDescent="0.25">
      <c r="A374" s="1"/>
      <c r="B374" s="1"/>
      <c r="D374" s="1"/>
      <c r="G374" s="53" t="s">
        <v>78</v>
      </c>
      <c r="H374" s="53" t="s">
        <v>78</v>
      </c>
      <c r="I374" s="56" t="s">
        <v>78</v>
      </c>
      <c r="J374" s="53"/>
      <c r="K374" s="53" t="s">
        <v>78</v>
      </c>
      <c r="L374" s="53" t="s">
        <v>78</v>
      </c>
      <c r="M374" s="56" t="s">
        <v>78</v>
      </c>
      <c r="O374" s="54" t="str">
        <f t="shared" si="39"/>
        <v/>
      </c>
    </row>
    <row r="375" spans="1:15" x14ac:dyDescent="0.25">
      <c r="A375" s="1"/>
      <c r="B375" s="1"/>
      <c r="D375" s="1"/>
      <c r="G375" s="53" t="s">
        <v>78</v>
      </c>
      <c r="H375" s="53" t="s">
        <v>78</v>
      </c>
      <c r="I375" s="56" t="s">
        <v>78</v>
      </c>
      <c r="J375" s="53"/>
      <c r="K375" s="53" t="s">
        <v>78</v>
      </c>
      <c r="L375" s="53" t="s">
        <v>78</v>
      </c>
      <c r="M375" s="56" t="s">
        <v>78</v>
      </c>
      <c r="O375" s="54" t="str">
        <f t="shared" si="39"/>
        <v/>
      </c>
    </row>
    <row r="376" spans="1:15" x14ac:dyDescent="0.25">
      <c r="A376" s="1"/>
      <c r="B376" s="1"/>
      <c r="D376" s="1"/>
      <c r="G376" s="53" t="s">
        <v>78</v>
      </c>
      <c r="H376" s="53" t="s">
        <v>78</v>
      </c>
      <c r="I376" s="56" t="s">
        <v>78</v>
      </c>
      <c r="J376" s="53"/>
      <c r="K376" s="53" t="s">
        <v>78</v>
      </c>
      <c r="L376" s="53" t="s">
        <v>78</v>
      </c>
      <c r="M376" s="56" t="s">
        <v>78</v>
      </c>
      <c r="O376" s="54" t="str">
        <f t="shared" si="39"/>
        <v/>
      </c>
    </row>
    <row r="377" spans="1:15" x14ac:dyDescent="0.25">
      <c r="A377" s="1"/>
      <c r="B377" s="1"/>
      <c r="D377" s="1"/>
      <c r="G377" s="53" t="s">
        <v>78</v>
      </c>
      <c r="H377" s="53" t="s">
        <v>78</v>
      </c>
      <c r="I377" s="56" t="s">
        <v>78</v>
      </c>
      <c r="J377" s="53"/>
      <c r="K377" s="53" t="s">
        <v>78</v>
      </c>
      <c r="L377" s="53" t="s">
        <v>78</v>
      </c>
      <c r="M377" s="56" t="s">
        <v>78</v>
      </c>
      <c r="O377" s="54" t="str">
        <f t="shared" si="39"/>
        <v/>
      </c>
    </row>
    <row r="378" spans="1:15" x14ac:dyDescent="0.25">
      <c r="A378" s="1"/>
      <c r="B378" s="1"/>
      <c r="D378" s="1"/>
      <c r="G378" s="53" t="s">
        <v>78</v>
      </c>
      <c r="H378" s="53" t="s">
        <v>78</v>
      </c>
      <c r="I378" s="56" t="s">
        <v>78</v>
      </c>
      <c r="J378" s="53"/>
      <c r="K378" s="53" t="s">
        <v>78</v>
      </c>
      <c r="L378" s="53" t="s">
        <v>78</v>
      </c>
      <c r="M378" s="56" t="s">
        <v>78</v>
      </c>
      <c r="O378" s="54" t="str">
        <f t="shared" si="39"/>
        <v/>
      </c>
    </row>
    <row r="379" spans="1:15" x14ac:dyDescent="0.25">
      <c r="A379" s="1"/>
      <c r="B379" s="1"/>
      <c r="D379" s="1"/>
      <c r="G379" s="53" t="s">
        <v>78</v>
      </c>
      <c r="H379" s="53" t="s">
        <v>78</v>
      </c>
      <c r="I379" s="56" t="s">
        <v>78</v>
      </c>
      <c r="J379" s="53"/>
      <c r="K379" s="53" t="s">
        <v>78</v>
      </c>
      <c r="L379" s="53" t="s">
        <v>78</v>
      </c>
      <c r="M379" s="56" t="s">
        <v>78</v>
      </c>
      <c r="O379" s="54" t="str">
        <f t="shared" si="39"/>
        <v/>
      </c>
    </row>
    <row r="380" spans="1:15" x14ac:dyDescent="0.25">
      <c r="A380" s="1"/>
      <c r="B380" s="1"/>
      <c r="D380" s="1"/>
      <c r="G380" s="53" t="s">
        <v>78</v>
      </c>
      <c r="H380" s="53" t="s">
        <v>78</v>
      </c>
      <c r="I380" s="56" t="s">
        <v>78</v>
      </c>
      <c r="J380" s="53"/>
      <c r="K380" s="53" t="s">
        <v>78</v>
      </c>
      <c r="L380" s="53" t="s">
        <v>78</v>
      </c>
      <c r="M380" s="56" t="s">
        <v>78</v>
      </c>
      <c r="O380" s="54" t="str">
        <f t="shared" si="39"/>
        <v/>
      </c>
    </row>
    <row r="381" spans="1:15" x14ac:dyDescent="0.25">
      <c r="A381" s="1"/>
      <c r="B381" s="1"/>
      <c r="D381" s="1"/>
      <c r="G381" s="53" t="s">
        <v>78</v>
      </c>
      <c r="H381" s="53" t="s">
        <v>78</v>
      </c>
      <c r="I381" s="56" t="s">
        <v>78</v>
      </c>
      <c r="J381" s="53"/>
      <c r="K381" s="53" t="s">
        <v>78</v>
      </c>
      <c r="L381" s="53" t="s">
        <v>78</v>
      </c>
      <c r="M381" s="56" t="s">
        <v>78</v>
      </c>
      <c r="O381" s="54" t="str">
        <f t="shared" si="39"/>
        <v/>
      </c>
    </row>
    <row r="382" spans="1:15" x14ac:dyDescent="0.25">
      <c r="A382" s="1"/>
      <c r="B382" s="1"/>
      <c r="D382" s="1"/>
      <c r="G382" s="53" t="s">
        <v>78</v>
      </c>
      <c r="H382" s="53" t="s">
        <v>78</v>
      </c>
      <c r="I382" s="56" t="s">
        <v>78</v>
      </c>
      <c r="J382" s="53"/>
      <c r="K382" s="53" t="s">
        <v>78</v>
      </c>
      <c r="L382" s="53" t="s">
        <v>78</v>
      </c>
      <c r="M382" s="56" t="s">
        <v>78</v>
      </c>
      <c r="O382" s="54" t="str">
        <f t="shared" si="39"/>
        <v/>
      </c>
    </row>
    <row r="383" spans="1:15" x14ac:dyDescent="0.25">
      <c r="A383" s="1"/>
      <c r="B383" s="1"/>
      <c r="D383" s="1"/>
      <c r="G383" s="53" t="s">
        <v>78</v>
      </c>
      <c r="H383" s="53" t="s">
        <v>78</v>
      </c>
      <c r="I383" s="56" t="s">
        <v>78</v>
      </c>
      <c r="J383" s="53"/>
      <c r="K383" s="53" t="s">
        <v>78</v>
      </c>
      <c r="L383" s="53" t="s">
        <v>78</v>
      </c>
      <c r="M383" s="56" t="s">
        <v>78</v>
      </c>
      <c r="O383" s="54" t="str">
        <f t="shared" si="39"/>
        <v/>
      </c>
    </row>
    <row r="384" spans="1:15" x14ac:dyDescent="0.25">
      <c r="A384" s="1"/>
      <c r="B384" s="1"/>
      <c r="D384" s="1"/>
      <c r="G384" s="53" t="s">
        <v>78</v>
      </c>
      <c r="H384" s="53" t="s">
        <v>78</v>
      </c>
      <c r="I384" s="56" t="s">
        <v>78</v>
      </c>
      <c r="J384" s="53"/>
      <c r="K384" s="53" t="s">
        <v>78</v>
      </c>
      <c r="L384" s="53" t="s">
        <v>78</v>
      </c>
      <c r="M384" s="56" t="s">
        <v>78</v>
      </c>
      <c r="O384" s="54" t="str">
        <f t="shared" si="39"/>
        <v/>
      </c>
    </row>
    <row r="385" spans="1:15" x14ac:dyDescent="0.25">
      <c r="A385" s="1"/>
      <c r="B385" s="1"/>
      <c r="D385" s="1"/>
      <c r="G385" s="53" t="s">
        <v>78</v>
      </c>
      <c r="H385" s="53" t="s">
        <v>78</v>
      </c>
      <c r="I385" s="56" t="s">
        <v>78</v>
      </c>
      <c r="J385" s="53"/>
      <c r="K385" s="53" t="s">
        <v>78</v>
      </c>
      <c r="L385" s="53" t="s">
        <v>78</v>
      </c>
      <c r="M385" s="56" t="s">
        <v>78</v>
      </c>
      <c r="O385" s="54" t="str">
        <f t="shared" si="39"/>
        <v/>
      </c>
    </row>
    <row r="386" spans="1:15" x14ac:dyDescent="0.25">
      <c r="A386" s="1"/>
      <c r="B386" s="1"/>
      <c r="D386" s="1"/>
      <c r="G386" s="53" t="s">
        <v>78</v>
      </c>
      <c r="H386" s="53" t="s">
        <v>78</v>
      </c>
      <c r="I386" s="56" t="s">
        <v>78</v>
      </c>
      <c r="J386" s="53"/>
      <c r="K386" s="53" t="s">
        <v>78</v>
      </c>
      <c r="L386" s="53" t="s">
        <v>78</v>
      </c>
      <c r="M386" s="56" t="s">
        <v>78</v>
      </c>
      <c r="O386" s="54" t="str">
        <f t="shared" si="39"/>
        <v/>
      </c>
    </row>
    <row r="387" spans="1:15" x14ac:dyDescent="0.25">
      <c r="A387" s="1"/>
      <c r="B387" s="1"/>
      <c r="D387" s="1"/>
      <c r="G387" s="53" t="s">
        <v>78</v>
      </c>
      <c r="H387" s="53" t="s">
        <v>78</v>
      </c>
      <c r="I387" s="56" t="s">
        <v>78</v>
      </c>
      <c r="J387" s="53"/>
      <c r="K387" s="53" t="s">
        <v>78</v>
      </c>
      <c r="L387" s="53" t="s">
        <v>78</v>
      </c>
      <c r="M387" s="56" t="s">
        <v>78</v>
      </c>
      <c r="O387" s="54" t="str">
        <f t="shared" si="39"/>
        <v/>
      </c>
    </row>
    <row r="388" spans="1:15" x14ac:dyDescent="0.25">
      <c r="A388" s="1"/>
      <c r="B388" s="1"/>
      <c r="D388" s="1"/>
      <c r="G388" s="53" t="s">
        <v>78</v>
      </c>
      <c r="H388" s="53" t="s">
        <v>78</v>
      </c>
      <c r="I388" s="56" t="s">
        <v>78</v>
      </c>
      <c r="J388" s="53"/>
      <c r="K388" s="53" t="s">
        <v>78</v>
      </c>
      <c r="L388" s="53" t="s">
        <v>78</v>
      </c>
      <c r="M388" s="56" t="s">
        <v>78</v>
      </c>
      <c r="O388" s="54" t="str">
        <f t="shared" ref="O388:O451" si="40">P388&amp;Q388</f>
        <v/>
      </c>
    </row>
    <row r="389" spans="1:15" x14ac:dyDescent="0.25">
      <c r="A389" s="1"/>
      <c r="B389" s="1"/>
      <c r="D389" s="1"/>
      <c r="G389" s="53" t="s">
        <v>78</v>
      </c>
      <c r="H389" s="53" t="s">
        <v>78</v>
      </c>
      <c r="I389" s="56" t="s">
        <v>78</v>
      </c>
      <c r="J389" s="53"/>
      <c r="K389" s="53" t="s">
        <v>78</v>
      </c>
      <c r="L389" s="53" t="s">
        <v>78</v>
      </c>
      <c r="M389" s="56" t="s">
        <v>78</v>
      </c>
      <c r="O389" s="54" t="str">
        <f t="shared" si="40"/>
        <v/>
      </c>
    </row>
    <row r="390" spans="1:15" x14ac:dyDescent="0.25">
      <c r="A390" s="1"/>
      <c r="B390" s="1"/>
      <c r="D390" s="1"/>
      <c r="G390" s="53" t="s">
        <v>78</v>
      </c>
      <c r="H390" s="53" t="s">
        <v>78</v>
      </c>
      <c r="I390" s="56" t="s">
        <v>78</v>
      </c>
      <c r="J390" s="53"/>
      <c r="K390" s="53" t="s">
        <v>78</v>
      </c>
      <c r="L390" s="53" t="s">
        <v>78</v>
      </c>
      <c r="M390" s="56" t="s">
        <v>78</v>
      </c>
      <c r="O390" s="54" t="str">
        <f t="shared" si="40"/>
        <v/>
      </c>
    </row>
    <row r="391" spans="1:15" x14ac:dyDescent="0.25">
      <c r="A391" s="1"/>
      <c r="B391" s="1"/>
      <c r="D391" s="1"/>
      <c r="G391" s="53" t="s">
        <v>78</v>
      </c>
      <c r="H391" s="53" t="s">
        <v>78</v>
      </c>
      <c r="I391" s="56" t="s">
        <v>78</v>
      </c>
      <c r="J391" s="53"/>
      <c r="K391" s="53" t="s">
        <v>78</v>
      </c>
      <c r="L391" s="53" t="s">
        <v>78</v>
      </c>
      <c r="M391" s="56" t="s">
        <v>78</v>
      </c>
      <c r="O391" s="54" t="str">
        <f t="shared" si="40"/>
        <v/>
      </c>
    </row>
    <row r="392" spans="1:15" x14ac:dyDescent="0.25">
      <c r="A392" s="1"/>
      <c r="B392" s="1"/>
      <c r="D392" s="1"/>
      <c r="G392" s="53" t="s">
        <v>78</v>
      </c>
      <c r="H392" s="53" t="s">
        <v>78</v>
      </c>
      <c r="I392" s="56" t="s">
        <v>78</v>
      </c>
      <c r="J392" s="53"/>
      <c r="K392" s="53" t="s">
        <v>78</v>
      </c>
      <c r="L392" s="53" t="s">
        <v>78</v>
      </c>
      <c r="M392" s="56" t="s">
        <v>78</v>
      </c>
      <c r="O392" s="54" t="str">
        <f t="shared" si="40"/>
        <v/>
      </c>
    </row>
    <row r="393" spans="1:15" x14ac:dyDescent="0.25">
      <c r="A393" s="1"/>
      <c r="B393" s="1"/>
      <c r="D393" s="1"/>
      <c r="G393" s="53" t="s">
        <v>78</v>
      </c>
      <c r="H393" s="53" t="s">
        <v>78</v>
      </c>
      <c r="I393" s="56" t="s">
        <v>78</v>
      </c>
      <c r="J393" s="53"/>
      <c r="K393" s="53" t="s">
        <v>78</v>
      </c>
      <c r="L393" s="53" t="s">
        <v>78</v>
      </c>
      <c r="M393" s="56" t="s">
        <v>78</v>
      </c>
      <c r="O393" s="54" t="str">
        <f t="shared" si="40"/>
        <v/>
      </c>
    </row>
    <row r="394" spans="1:15" x14ac:dyDescent="0.25">
      <c r="A394" s="1"/>
      <c r="B394" s="1"/>
      <c r="D394" s="1"/>
      <c r="G394" s="53" t="s">
        <v>78</v>
      </c>
      <c r="H394" s="53" t="s">
        <v>78</v>
      </c>
      <c r="I394" s="56" t="s">
        <v>78</v>
      </c>
      <c r="J394" s="53"/>
      <c r="K394" s="53" t="s">
        <v>78</v>
      </c>
      <c r="L394" s="53" t="s">
        <v>78</v>
      </c>
      <c r="M394" s="56" t="s">
        <v>78</v>
      </c>
      <c r="O394" s="54" t="str">
        <f t="shared" si="40"/>
        <v/>
      </c>
    </row>
    <row r="395" spans="1:15" x14ac:dyDescent="0.25">
      <c r="A395" s="1"/>
      <c r="B395" s="1"/>
      <c r="D395" s="1"/>
      <c r="G395" s="53" t="s">
        <v>78</v>
      </c>
      <c r="H395" s="53" t="s">
        <v>78</v>
      </c>
      <c r="I395" s="56" t="s">
        <v>78</v>
      </c>
      <c r="J395" s="53"/>
      <c r="K395" s="53" t="s">
        <v>78</v>
      </c>
      <c r="L395" s="53" t="s">
        <v>78</v>
      </c>
      <c r="M395" s="56" t="s">
        <v>78</v>
      </c>
      <c r="O395" s="54" t="str">
        <f t="shared" si="40"/>
        <v/>
      </c>
    </row>
    <row r="396" spans="1:15" x14ac:dyDescent="0.25">
      <c r="A396" s="1"/>
      <c r="B396" s="1"/>
      <c r="D396" s="1"/>
      <c r="G396" s="53" t="s">
        <v>78</v>
      </c>
      <c r="H396" s="53" t="s">
        <v>78</v>
      </c>
      <c r="I396" s="56" t="s">
        <v>78</v>
      </c>
      <c r="J396" s="53"/>
      <c r="K396" s="53" t="s">
        <v>78</v>
      </c>
      <c r="L396" s="53" t="s">
        <v>78</v>
      </c>
      <c r="M396" s="56" t="s">
        <v>78</v>
      </c>
      <c r="O396" s="54" t="str">
        <f t="shared" si="40"/>
        <v/>
      </c>
    </row>
    <row r="397" spans="1:15" x14ac:dyDescent="0.25">
      <c r="A397" s="1"/>
      <c r="B397" s="1"/>
      <c r="D397" s="1"/>
      <c r="G397" s="53" t="s">
        <v>78</v>
      </c>
      <c r="H397" s="53" t="s">
        <v>78</v>
      </c>
      <c r="I397" s="56" t="s">
        <v>78</v>
      </c>
      <c r="J397" s="53"/>
      <c r="K397" s="53" t="s">
        <v>78</v>
      </c>
      <c r="L397" s="53" t="s">
        <v>78</v>
      </c>
      <c r="M397" s="56" t="s">
        <v>78</v>
      </c>
      <c r="O397" s="54" t="str">
        <f t="shared" si="40"/>
        <v/>
      </c>
    </row>
    <row r="398" spans="1:15" x14ac:dyDescent="0.25">
      <c r="A398" s="1"/>
      <c r="B398" s="1"/>
      <c r="D398" s="1"/>
      <c r="G398" s="53" t="s">
        <v>78</v>
      </c>
      <c r="H398" s="53" t="s">
        <v>78</v>
      </c>
      <c r="I398" s="56" t="s">
        <v>78</v>
      </c>
      <c r="J398" s="53"/>
      <c r="K398" s="53" t="s">
        <v>78</v>
      </c>
      <c r="L398" s="53" t="s">
        <v>78</v>
      </c>
      <c r="M398" s="56" t="s">
        <v>78</v>
      </c>
      <c r="O398" s="54" t="str">
        <f t="shared" si="40"/>
        <v/>
      </c>
    </row>
    <row r="399" spans="1:15" x14ac:dyDescent="0.25">
      <c r="A399" s="1"/>
      <c r="B399" s="1"/>
      <c r="D399" s="1"/>
      <c r="G399" s="53" t="s">
        <v>78</v>
      </c>
      <c r="H399" s="53" t="s">
        <v>78</v>
      </c>
      <c r="I399" s="56" t="s">
        <v>78</v>
      </c>
      <c r="J399" s="53"/>
      <c r="K399" s="53" t="s">
        <v>78</v>
      </c>
      <c r="L399" s="53" t="s">
        <v>78</v>
      </c>
      <c r="M399" s="56" t="s">
        <v>78</v>
      </c>
      <c r="O399" s="54" t="str">
        <f t="shared" si="40"/>
        <v/>
      </c>
    </row>
    <row r="400" spans="1:15" x14ac:dyDescent="0.25">
      <c r="A400" s="1"/>
      <c r="B400" s="1"/>
      <c r="D400" s="1"/>
      <c r="G400" s="53" t="s">
        <v>78</v>
      </c>
      <c r="H400" s="53" t="s">
        <v>78</v>
      </c>
      <c r="I400" s="56" t="s">
        <v>78</v>
      </c>
      <c r="J400" s="53"/>
      <c r="K400" s="53" t="s">
        <v>78</v>
      </c>
      <c r="L400" s="53" t="s">
        <v>78</v>
      </c>
      <c r="M400" s="56" t="s">
        <v>78</v>
      </c>
      <c r="O400" s="54" t="str">
        <f t="shared" si="40"/>
        <v/>
      </c>
    </row>
    <row r="401" spans="1:15" x14ac:dyDescent="0.25">
      <c r="A401" s="1"/>
      <c r="B401" s="1"/>
      <c r="D401" s="1"/>
      <c r="G401" s="53" t="s">
        <v>78</v>
      </c>
      <c r="H401" s="53" t="s">
        <v>78</v>
      </c>
      <c r="I401" s="56" t="s">
        <v>78</v>
      </c>
      <c r="J401" s="53"/>
      <c r="K401" s="53" t="s">
        <v>78</v>
      </c>
      <c r="L401" s="53" t="s">
        <v>78</v>
      </c>
      <c r="M401" s="56" t="s">
        <v>78</v>
      </c>
      <c r="O401" s="54" t="str">
        <f t="shared" si="40"/>
        <v/>
      </c>
    </row>
    <row r="402" spans="1:15" x14ac:dyDescent="0.25">
      <c r="A402" s="1"/>
      <c r="B402" s="1"/>
      <c r="D402" s="1"/>
      <c r="G402" s="53" t="s">
        <v>78</v>
      </c>
      <c r="H402" s="53" t="s">
        <v>78</v>
      </c>
      <c r="I402" s="56" t="s">
        <v>78</v>
      </c>
      <c r="J402" s="53"/>
      <c r="K402" s="53" t="s">
        <v>78</v>
      </c>
      <c r="L402" s="53" t="s">
        <v>78</v>
      </c>
      <c r="M402" s="56" t="s">
        <v>78</v>
      </c>
      <c r="O402" s="54" t="str">
        <f t="shared" si="40"/>
        <v/>
      </c>
    </row>
    <row r="403" spans="1:15" x14ac:dyDescent="0.25">
      <c r="A403" s="1"/>
      <c r="B403" s="1"/>
      <c r="D403" s="1"/>
      <c r="G403" s="53" t="s">
        <v>78</v>
      </c>
      <c r="H403" s="53" t="s">
        <v>78</v>
      </c>
      <c r="I403" s="56" t="s">
        <v>78</v>
      </c>
      <c r="J403" s="53"/>
      <c r="K403" s="53" t="s">
        <v>78</v>
      </c>
      <c r="L403" s="53" t="s">
        <v>78</v>
      </c>
      <c r="M403" s="56" t="s">
        <v>78</v>
      </c>
      <c r="O403" s="54" t="str">
        <f t="shared" si="40"/>
        <v/>
      </c>
    </row>
    <row r="404" spans="1:15" x14ac:dyDescent="0.25">
      <c r="A404" s="1"/>
      <c r="B404" s="1"/>
      <c r="D404" s="1"/>
      <c r="G404" s="53" t="s">
        <v>78</v>
      </c>
      <c r="H404" s="53" t="s">
        <v>78</v>
      </c>
      <c r="I404" s="56" t="s">
        <v>78</v>
      </c>
      <c r="J404" s="53"/>
      <c r="K404" s="53" t="s">
        <v>78</v>
      </c>
      <c r="L404" s="53" t="s">
        <v>78</v>
      </c>
      <c r="M404" s="56" t="s">
        <v>78</v>
      </c>
      <c r="O404" s="54" t="str">
        <f t="shared" si="40"/>
        <v/>
      </c>
    </row>
    <row r="405" spans="1:15" x14ac:dyDescent="0.25">
      <c r="A405" s="1"/>
      <c r="B405" s="1"/>
      <c r="D405" s="1"/>
      <c r="G405" s="53" t="s">
        <v>78</v>
      </c>
      <c r="H405" s="53" t="s">
        <v>78</v>
      </c>
      <c r="I405" s="56" t="s">
        <v>78</v>
      </c>
      <c r="J405" s="53"/>
      <c r="K405" s="53" t="s">
        <v>78</v>
      </c>
      <c r="L405" s="53" t="s">
        <v>78</v>
      </c>
      <c r="M405" s="56" t="s">
        <v>78</v>
      </c>
      <c r="O405" s="54" t="str">
        <f t="shared" si="40"/>
        <v/>
      </c>
    </row>
    <row r="406" spans="1:15" x14ac:dyDescent="0.25">
      <c r="A406" s="1"/>
      <c r="B406" s="1"/>
      <c r="D406" s="1"/>
      <c r="G406" s="53" t="s">
        <v>78</v>
      </c>
      <c r="H406" s="53" t="s">
        <v>78</v>
      </c>
      <c r="I406" s="56" t="s">
        <v>78</v>
      </c>
      <c r="J406" s="53"/>
      <c r="K406" s="53" t="s">
        <v>78</v>
      </c>
      <c r="L406" s="53" t="s">
        <v>78</v>
      </c>
      <c r="M406" s="56" t="s">
        <v>78</v>
      </c>
      <c r="O406" s="54" t="str">
        <f t="shared" si="40"/>
        <v/>
      </c>
    </row>
    <row r="407" spans="1:15" x14ac:dyDescent="0.25">
      <c r="A407" s="1"/>
      <c r="B407" s="1"/>
      <c r="D407" s="1"/>
      <c r="G407" s="53" t="s">
        <v>78</v>
      </c>
      <c r="H407" s="53" t="s">
        <v>78</v>
      </c>
      <c r="I407" s="56" t="s">
        <v>78</v>
      </c>
      <c r="J407" s="53"/>
      <c r="K407" s="53" t="s">
        <v>78</v>
      </c>
      <c r="L407" s="53" t="s">
        <v>78</v>
      </c>
      <c r="M407" s="56" t="s">
        <v>78</v>
      </c>
      <c r="O407" s="54" t="str">
        <f t="shared" si="40"/>
        <v/>
      </c>
    </row>
    <row r="408" spans="1:15" x14ac:dyDescent="0.25">
      <c r="A408" s="1"/>
      <c r="B408" s="1"/>
      <c r="D408" s="1"/>
      <c r="G408" s="53" t="s">
        <v>78</v>
      </c>
      <c r="H408" s="53" t="s">
        <v>78</v>
      </c>
      <c r="I408" s="56" t="s">
        <v>78</v>
      </c>
      <c r="J408" s="53"/>
      <c r="K408" s="53" t="s">
        <v>78</v>
      </c>
      <c r="L408" s="53" t="s">
        <v>78</v>
      </c>
      <c r="M408" s="56" t="s">
        <v>78</v>
      </c>
      <c r="O408" s="54" t="str">
        <f t="shared" si="40"/>
        <v/>
      </c>
    </row>
    <row r="409" spans="1:15" x14ac:dyDescent="0.25">
      <c r="A409" s="1"/>
      <c r="B409" s="1"/>
      <c r="D409" s="1"/>
      <c r="G409" s="53" t="s">
        <v>78</v>
      </c>
      <c r="H409" s="53" t="s">
        <v>78</v>
      </c>
      <c r="I409" s="56" t="s">
        <v>78</v>
      </c>
      <c r="J409" s="53"/>
      <c r="K409" s="53" t="s">
        <v>78</v>
      </c>
      <c r="L409" s="53" t="s">
        <v>78</v>
      </c>
      <c r="M409" s="56" t="s">
        <v>78</v>
      </c>
      <c r="O409" s="54" t="str">
        <f t="shared" si="40"/>
        <v/>
      </c>
    </row>
    <row r="410" spans="1:15" x14ac:dyDescent="0.25">
      <c r="A410" s="1"/>
      <c r="B410" s="1"/>
      <c r="D410" s="1"/>
      <c r="G410" s="53" t="s">
        <v>78</v>
      </c>
      <c r="H410" s="53" t="s">
        <v>78</v>
      </c>
      <c r="I410" s="56" t="s">
        <v>78</v>
      </c>
      <c r="J410" s="53"/>
      <c r="K410" s="53" t="s">
        <v>78</v>
      </c>
      <c r="L410" s="53" t="s">
        <v>78</v>
      </c>
      <c r="M410" s="56" t="s">
        <v>78</v>
      </c>
      <c r="O410" s="54" t="str">
        <f t="shared" si="40"/>
        <v/>
      </c>
    </row>
    <row r="411" spans="1:15" x14ac:dyDescent="0.25">
      <c r="A411" s="1"/>
      <c r="B411" s="1"/>
      <c r="D411" s="1"/>
      <c r="G411" s="53" t="s">
        <v>78</v>
      </c>
      <c r="H411" s="53" t="s">
        <v>78</v>
      </c>
      <c r="I411" s="56" t="s">
        <v>78</v>
      </c>
      <c r="J411" s="53"/>
      <c r="K411" s="53" t="s">
        <v>78</v>
      </c>
      <c r="L411" s="53" t="s">
        <v>78</v>
      </c>
      <c r="M411" s="56" t="s">
        <v>78</v>
      </c>
      <c r="O411" s="54" t="str">
        <f t="shared" si="40"/>
        <v/>
      </c>
    </row>
    <row r="412" spans="1:15" x14ac:dyDescent="0.25">
      <c r="A412" s="1"/>
      <c r="B412" s="1"/>
      <c r="D412" s="1"/>
      <c r="G412" s="53" t="s">
        <v>78</v>
      </c>
      <c r="H412" s="53" t="s">
        <v>78</v>
      </c>
      <c r="I412" s="56" t="s">
        <v>78</v>
      </c>
      <c r="J412" s="53"/>
      <c r="K412" s="53" t="s">
        <v>78</v>
      </c>
      <c r="L412" s="53" t="s">
        <v>78</v>
      </c>
      <c r="M412" s="56" t="s">
        <v>78</v>
      </c>
      <c r="O412" s="54" t="str">
        <f t="shared" si="40"/>
        <v/>
      </c>
    </row>
    <row r="413" spans="1:15" x14ac:dyDescent="0.25">
      <c r="A413" s="1"/>
      <c r="B413" s="1"/>
      <c r="D413" s="1"/>
      <c r="G413" s="53" t="s">
        <v>78</v>
      </c>
      <c r="H413" s="53" t="s">
        <v>78</v>
      </c>
      <c r="I413" s="56" t="s">
        <v>78</v>
      </c>
      <c r="J413" s="53"/>
      <c r="K413" s="53" t="s">
        <v>78</v>
      </c>
      <c r="L413" s="53" t="s">
        <v>78</v>
      </c>
      <c r="M413" s="56" t="s">
        <v>78</v>
      </c>
      <c r="O413" s="54" t="str">
        <f t="shared" si="40"/>
        <v/>
      </c>
    </row>
    <row r="414" spans="1:15" x14ac:dyDescent="0.25">
      <c r="A414" s="1"/>
      <c r="B414" s="1"/>
      <c r="D414" s="1"/>
      <c r="G414" s="53" t="s">
        <v>78</v>
      </c>
      <c r="H414" s="53" t="s">
        <v>78</v>
      </c>
      <c r="I414" s="56" t="s">
        <v>78</v>
      </c>
      <c r="J414" s="53"/>
      <c r="K414" s="53" t="s">
        <v>78</v>
      </c>
      <c r="L414" s="53" t="s">
        <v>78</v>
      </c>
      <c r="M414" s="56" t="s">
        <v>78</v>
      </c>
      <c r="O414" s="54" t="str">
        <f t="shared" si="40"/>
        <v/>
      </c>
    </row>
    <row r="415" spans="1:15" x14ac:dyDescent="0.25">
      <c r="A415" s="1"/>
      <c r="B415" s="1"/>
      <c r="D415" s="1"/>
      <c r="G415" s="53" t="s">
        <v>78</v>
      </c>
      <c r="H415" s="53" t="s">
        <v>78</v>
      </c>
      <c r="I415" s="56" t="s">
        <v>78</v>
      </c>
      <c r="J415" s="53"/>
      <c r="K415" s="53" t="s">
        <v>78</v>
      </c>
      <c r="L415" s="53" t="s">
        <v>78</v>
      </c>
      <c r="M415" s="56" t="s">
        <v>78</v>
      </c>
      <c r="O415" s="54" t="str">
        <f t="shared" si="40"/>
        <v/>
      </c>
    </row>
    <row r="416" spans="1:15" x14ac:dyDescent="0.25">
      <c r="A416" s="1"/>
      <c r="B416" s="1"/>
      <c r="D416" s="1"/>
      <c r="G416" s="53" t="s">
        <v>78</v>
      </c>
      <c r="H416" s="53" t="s">
        <v>78</v>
      </c>
      <c r="I416" s="56" t="s">
        <v>78</v>
      </c>
      <c r="J416" s="53"/>
      <c r="K416" s="53" t="s">
        <v>78</v>
      </c>
      <c r="L416" s="53" t="s">
        <v>78</v>
      </c>
      <c r="M416" s="56" t="s">
        <v>78</v>
      </c>
      <c r="O416" s="54" t="str">
        <f t="shared" si="40"/>
        <v/>
      </c>
    </row>
    <row r="417" spans="1:15" x14ac:dyDescent="0.25">
      <c r="A417" s="1"/>
      <c r="B417" s="1"/>
      <c r="D417" s="1"/>
      <c r="G417" s="53" t="s">
        <v>78</v>
      </c>
      <c r="H417" s="53" t="s">
        <v>78</v>
      </c>
      <c r="I417" s="56" t="s">
        <v>78</v>
      </c>
      <c r="J417" s="53"/>
      <c r="K417" s="53" t="s">
        <v>78</v>
      </c>
      <c r="L417" s="53" t="s">
        <v>78</v>
      </c>
      <c r="M417" s="56" t="s">
        <v>78</v>
      </c>
      <c r="O417" s="54" t="str">
        <f t="shared" si="40"/>
        <v/>
      </c>
    </row>
    <row r="418" spans="1:15" x14ac:dyDescent="0.25">
      <c r="A418" s="1"/>
      <c r="B418" s="1"/>
      <c r="D418" s="1"/>
      <c r="G418" s="53" t="s">
        <v>78</v>
      </c>
      <c r="H418" s="53" t="s">
        <v>78</v>
      </c>
      <c r="I418" s="56" t="s">
        <v>78</v>
      </c>
      <c r="J418" s="53"/>
      <c r="K418" s="53" t="s">
        <v>78</v>
      </c>
      <c r="L418" s="53" t="s">
        <v>78</v>
      </c>
      <c r="M418" s="56" t="s">
        <v>78</v>
      </c>
      <c r="O418" s="54" t="str">
        <f t="shared" si="40"/>
        <v/>
      </c>
    </row>
    <row r="419" spans="1:15" x14ac:dyDescent="0.25">
      <c r="A419" s="1"/>
      <c r="B419" s="1"/>
      <c r="D419" s="1"/>
      <c r="G419" s="53" t="s">
        <v>78</v>
      </c>
      <c r="H419" s="53" t="s">
        <v>78</v>
      </c>
      <c r="I419" s="56" t="s">
        <v>78</v>
      </c>
      <c r="J419" s="53"/>
      <c r="K419" s="53" t="s">
        <v>78</v>
      </c>
      <c r="L419" s="53" t="s">
        <v>78</v>
      </c>
      <c r="M419" s="56" t="s">
        <v>78</v>
      </c>
      <c r="O419" s="54" t="str">
        <f t="shared" si="40"/>
        <v/>
      </c>
    </row>
    <row r="420" spans="1:15" x14ac:dyDescent="0.25">
      <c r="A420" s="1"/>
      <c r="B420" s="1"/>
      <c r="D420" s="1"/>
      <c r="G420" s="53" t="s">
        <v>78</v>
      </c>
      <c r="H420" s="53" t="s">
        <v>78</v>
      </c>
      <c r="I420" s="56" t="s">
        <v>78</v>
      </c>
      <c r="J420" s="53"/>
      <c r="K420" s="53" t="s">
        <v>78</v>
      </c>
      <c r="L420" s="53" t="s">
        <v>78</v>
      </c>
      <c r="M420" s="56" t="s">
        <v>78</v>
      </c>
      <c r="O420" s="54" t="str">
        <f t="shared" si="40"/>
        <v/>
      </c>
    </row>
    <row r="421" spans="1:15" x14ac:dyDescent="0.25">
      <c r="A421" s="1"/>
      <c r="B421" s="1"/>
      <c r="D421" s="1"/>
      <c r="G421" s="53" t="s">
        <v>78</v>
      </c>
      <c r="H421" s="53" t="s">
        <v>78</v>
      </c>
      <c r="I421" s="56" t="s">
        <v>78</v>
      </c>
      <c r="J421" s="53"/>
      <c r="K421" s="53" t="s">
        <v>78</v>
      </c>
      <c r="L421" s="53" t="s">
        <v>78</v>
      </c>
      <c r="M421" s="56" t="s">
        <v>78</v>
      </c>
      <c r="O421" s="54" t="str">
        <f t="shared" si="40"/>
        <v/>
      </c>
    </row>
    <row r="422" spans="1:15" x14ac:dyDescent="0.25">
      <c r="A422" s="1"/>
      <c r="B422" s="1"/>
      <c r="D422" s="1"/>
      <c r="G422" s="53" t="s">
        <v>78</v>
      </c>
      <c r="H422" s="53" t="s">
        <v>78</v>
      </c>
      <c r="I422" s="56" t="s">
        <v>78</v>
      </c>
      <c r="J422" s="53"/>
      <c r="K422" s="53" t="s">
        <v>78</v>
      </c>
      <c r="L422" s="53" t="s">
        <v>78</v>
      </c>
      <c r="M422" s="56" t="s">
        <v>78</v>
      </c>
      <c r="O422" s="54" t="str">
        <f t="shared" si="40"/>
        <v/>
      </c>
    </row>
    <row r="423" spans="1:15" x14ac:dyDescent="0.25">
      <c r="A423" s="1"/>
      <c r="B423" s="1"/>
      <c r="D423" s="1"/>
      <c r="G423" s="53" t="s">
        <v>78</v>
      </c>
      <c r="H423" s="53" t="s">
        <v>78</v>
      </c>
      <c r="I423" s="56" t="s">
        <v>78</v>
      </c>
      <c r="J423" s="53"/>
      <c r="K423" s="53" t="s">
        <v>78</v>
      </c>
      <c r="L423" s="53" t="s">
        <v>78</v>
      </c>
      <c r="M423" s="56" t="s">
        <v>78</v>
      </c>
      <c r="O423" s="54" t="str">
        <f t="shared" si="40"/>
        <v/>
      </c>
    </row>
    <row r="424" spans="1:15" x14ac:dyDescent="0.25">
      <c r="A424" s="1"/>
      <c r="B424" s="1"/>
      <c r="D424" s="1"/>
      <c r="G424" s="53" t="s">
        <v>78</v>
      </c>
      <c r="H424" s="53" t="s">
        <v>78</v>
      </c>
      <c r="I424" s="56" t="s">
        <v>78</v>
      </c>
      <c r="J424" s="53"/>
      <c r="K424" s="53" t="s">
        <v>78</v>
      </c>
      <c r="L424" s="53" t="s">
        <v>78</v>
      </c>
      <c r="M424" s="56" t="s">
        <v>78</v>
      </c>
      <c r="O424" s="54" t="str">
        <f t="shared" si="40"/>
        <v/>
      </c>
    </row>
    <row r="425" spans="1:15" x14ac:dyDescent="0.25">
      <c r="A425" s="1"/>
      <c r="B425" s="1"/>
      <c r="D425" s="1"/>
      <c r="G425" s="53" t="s">
        <v>78</v>
      </c>
      <c r="H425" s="53" t="s">
        <v>78</v>
      </c>
      <c r="I425" s="56" t="s">
        <v>78</v>
      </c>
      <c r="J425" s="53"/>
      <c r="K425" s="53" t="s">
        <v>78</v>
      </c>
      <c r="L425" s="53" t="s">
        <v>78</v>
      </c>
      <c r="M425" s="56" t="s">
        <v>78</v>
      </c>
      <c r="O425" s="54" t="str">
        <f t="shared" si="40"/>
        <v/>
      </c>
    </row>
    <row r="426" spans="1:15" x14ac:dyDescent="0.25">
      <c r="A426" s="1"/>
      <c r="B426" s="1"/>
      <c r="D426" s="1"/>
      <c r="G426" s="53" t="s">
        <v>78</v>
      </c>
      <c r="H426" s="53" t="s">
        <v>78</v>
      </c>
      <c r="I426" s="56" t="s">
        <v>78</v>
      </c>
      <c r="J426" s="53"/>
      <c r="K426" s="53" t="s">
        <v>78</v>
      </c>
      <c r="L426" s="53" t="s">
        <v>78</v>
      </c>
      <c r="M426" s="56" t="s">
        <v>78</v>
      </c>
      <c r="O426" s="54" t="str">
        <f t="shared" si="40"/>
        <v/>
      </c>
    </row>
    <row r="427" spans="1:15" x14ac:dyDescent="0.25">
      <c r="A427" s="1"/>
      <c r="B427" s="1"/>
      <c r="D427" s="1"/>
      <c r="G427" s="53" t="s">
        <v>78</v>
      </c>
      <c r="H427" s="53" t="s">
        <v>78</v>
      </c>
      <c r="I427" s="56" t="s">
        <v>78</v>
      </c>
      <c r="J427" s="53"/>
      <c r="K427" s="53" t="s">
        <v>78</v>
      </c>
      <c r="L427" s="53" t="s">
        <v>78</v>
      </c>
      <c r="M427" s="56" t="s">
        <v>78</v>
      </c>
      <c r="O427" s="54" t="str">
        <f t="shared" si="40"/>
        <v/>
      </c>
    </row>
    <row r="428" spans="1:15" x14ac:dyDescent="0.25">
      <c r="A428" s="1"/>
      <c r="B428" s="1"/>
      <c r="D428" s="1"/>
      <c r="G428" s="53" t="s">
        <v>78</v>
      </c>
      <c r="H428" s="53" t="s">
        <v>78</v>
      </c>
      <c r="I428" s="56" t="s">
        <v>78</v>
      </c>
      <c r="J428" s="53"/>
      <c r="K428" s="53" t="s">
        <v>78</v>
      </c>
      <c r="L428" s="53" t="s">
        <v>78</v>
      </c>
      <c r="M428" s="56" t="s">
        <v>78</v>
      </c>
      <c r="O428" s="54" t="str">
        <f t="shared" si="40"/>
        <v/>
      </c>
    </row>
    <row r="429" spans="1:15" x14ac:dyDescent="0.25">
      <c r="A429" s="1"/>
      <c r="B429" s="1"/>
      <c r="D429" s="1"/>
      <c r="G429" s="53" t="s">
        <v>78</v>
      </c>
      <c r="H429" s="53" t="s">
        <v>78</v>
      </c>
      <c r="I429" s="56" t="s">
        <v>78</v>
      </c>
      <c r="J429" s="53"/>
      <c r="K429" s="53" t="s">
        <v>78</v>
      </c>
      <c r="L429" s="53" t="s">
        <v>78</v>
      </c>
      <c r="M429" s="56" t="s">
        <v>78</v>
      </c>
      <c r="O429" s="54" t="str">
        <f t="shared" si="40"/>
        <v/>
      </c>
    </row>
    <row r="430" spans="1:15" x14ac:dyDescent="0.25">
      <c r="A430" s="1"/>
      <c r="B430" s="1"/>
      <c r="D430" s="1"/>
      <c r="G430" s="53" t="s">
        <v>78</v>
      </c>
      <c r="H430" s="53" t="s">
        <v>78</v>
      </c>
      <c r="I430" s="56" t="s">
        <v>78</v>
      </c>
      <c r="J430" s="53"/>
      <c r="K430" s="53" t="s">
        <v>78</v>
      </c>
      <c r="L430" s="53" t="s">
        <v>78</v>
      </c>
      <c r="M430" s="56" t="s">
        <v>78</v>
      </c>
      <c r="O430" s="54" t="str">
        <f t="shared" si="40"/>
        <v/>
      </c>
    </row>
    <row r="431" spans="1:15" x14ac:dyDescent="0.25">
      <c r="A431" s="1"/>
      <c r="B431" s="1"/>
      <c r="D431" s="1"/>
      <c r="G431" s="53" t="s">
        <v>78</v>
      </c>
      <c r="H431" s="53" t="s">
        <v>78</v>
      </c>
      <c r="I431" s="56" t="s">
        <v>78</v>
      </c>
      <c r="J431" s="53"/>
      <c r="K431" s="53" t="s">
        <v>78</v>
      </c>
      <c r="L431" s="53" t="s">
        <v>78</v>
      </c>
      <c r="M431" s="56" t="s">
        <v>78</v>
      </c>
      <c r="O431" s="54" t="str">
        <f t="shared" si="40"/>
        <v/>
      </c>
    </row>
    <row r="432" spans="1:15" x14ac:dyDescent="0.25">
      <c r="A432" s="1"/>
      <c r="B432" s="1"/>
      <c r="D432" s="1"/>
      <c r="G432" s="53" t="s">
        <v>78</v>
      </c>
      <c r="H432" s="53" t="s">
        <v>78</v>
      </c>
      <c r="I432" s="56" t="s">
        <v>78</v>
      </c>
      <c r="J432" s="53"/>
      <c r="K432" s="53" t="s">
        <v>78</v>
      </c>
      <c r="L432" s="53" t="s">
        <v>78</v>
      </c>
      <c r="M432" s="56" t="s">
        <v>78</v>
      </c>
      <c r="O432" s="54" t="str">
        <f t="shared" si="40"/>
        <v/>
      </c>
    </row>
    <row r="433" spans="1:15" x14ac:dyDescent="0.25">
      <c r="A433" s="1"/>
      <c r="B433" s="1"/>
      <c r="D433" s="1"/>
      <c r="G433" s="53" t="s">
        <v>78</v>
      </c>
      <c r="H433" s="53" t="s">
        <v>78</v>
      </c>
      <c r="I433" s="56" t="s">
        <v>78</v>
      </c>
      <c r="J433" s="53"/>
      <c r="K433" s="53" t="s">
        <v>78</v>
      </c>
      <c r="L433" s="53" t="s">
        <v>78</v>
      </c>
      <c r="M433" s="56" t="s">
        <v>78</v>
      </c>
      <c r="O433" s="54" t="str">
        <f t="shared" si="40"/>
        <v/>
      </c>
    </row>
    <row r="434" spans="1:15" x14ac:dyDescent="0.25">
      <c r="A434" s="1"/>
      <c r="B434" s="1"/>
      <c r="D434" s="1"/>
      <c r="G434" s="53" t="s">
        <v>78</v>
      </c>
      <c r="H434" s="53" t="s">
        <v>78</v>
      </c>
      <c r="I434" s="56" t="s">
        <v>78</v>
      </c>
      <c r="J434" s="53"/>
      <c r="K434" s="53" t="s">
        <v>78</v>
      </c>
      <c r="L434" s="53" t="s">
        <v>78</v>
      </c>
      <c r="M434" s="56" t="s">
        <v>78</v>
      </c>
      <c r="O434" s="54" t="str">
        <f t="shared" si="40"/>
        <v/>
      </c>
    </row>
    <row r="435" spans="1:15" x14ac:dyDescent="0.25">
      <c r="A435" s="1"/>
      <c r="B435" s="1"/>
      <c r="D435" s="1"/>
      <c r="G435" s="53" t="s">
        <v>78</v>
      </c>
      <c r="H435" s="53" t="s">
        <v>78</v>
      </c>
      <c r="I435" s="56" t="s">
        <v>78</v>
      </c>
      <c r="J435" s="53"/>
      <c r="K435" s="53" t="s">
        <v>78</v>
      </c>
      <c r="L435" s="53" t="s">
        <v>78</v>
      </c>
      <c r="M435" s="56" t="s">
        <v>78</v>
      </c>
      <c r="O435" s="54" t="str">
        <f t="shared" si="40"/>
        <v/>
      </c>
    </row>
    <row r="436" spans="1:15" x14ac:dyDescent="0.25">
      <c r="A436" s="1"/>
      <c r="B436" s="1"/>
      <c r="D436" s="1"/>
      <c r="G436" s="53" t="s">
        <v>78</v>
      </c>
      <c r="H436" s="53" t="s">
        <v>78</v>
      </c>
      <c r="I436" s="56" t="s">
        <v>78</v>
      </c>
      <c r="J436" s="53"/>
      <c r="K436" s="53" t="s">
        <v>78</v>
      </c>
      <c r="L436" s="53" t="s">
        <v>78</v>
      </c>
      <c r="M436" s="56" t="s">
        <v>78</v>
      </c>
      <c r="O436" s="54" t="str">
        <f t="shared" si="40"/>
        <v/>
      </c>
    </row>
    <row r="437" spans="1:15" x14ac:dyDescent="0.25">
      <c r="A437" s="1"/>
      <c r="B437" s="1"/>
      <c r="D437" s="1"/>
      <c r="G437" s="53" t="s">
        <v>78</v>
      </c>
      <c r="H437" s="53" t="s">
        <v>78</v>
      </c>
      <c r="I437" s="56" t="s">
        <v>78</v>
      </c>
      <c r="J437" s="53"/>
      <c r="K437" s="53" t="s">
        <v>78</v>
      </c>
      <c r="L437" s="53" t="s">
        <v>78</v>
      </c>
      <c r="M437" s="56" t="s">
        <v>78</v>
      </c>
      <c r="O437" s="54" t="str">
        <f t="shared" si="40"/>
        <v/>
      </c>
    </row>
    <row r="438" spans="1:15" x14ac:dyDescent="0.25">
      <c r="A438" s="1"/>
      <c r="B438" s="1"/>
      <c r="D438" s="1"/>
      <c r="G438" s="53" t="s">
        <v>78</v>
      </c>
      <c r="H438" s="53" t="s">
        <v>78</v>
      </c>
      <c r="I438" s="56" t="s">
        <v>78</v>
      </c>
      <c r="J438" s="53"/>
      <c r="K438" s="53" t="s">
        <v>78</v>
      </c>
      <c r="L438" s="53" t="s">
        <v>78</v>
      </c>
      <c r="M438" s="56" t="s">
        <v>78</v>
      </c>
      <c r="O438" s="54" t="str">
        <f t="shared" si="40"/>
        <v/>
      </c>
    </row>
    <row r="439" spans="1:15" x14ac:dyDescent="0.25">
      <c r="A439" s="1"/>
      <c r="B439" s="1"/>
      <c r="D439" s="1"/>
      <c r="G439" s="53" t="s">
        <v>78</v>
      </c>
      <c r="H439" s="53" t="s">
        <v>78</v>
      </c>
      <c r="I439" s="56" t="s">
        <v>78</v>
      </c>
      <c r="J439" s="53"/>
      <c r="K439" s="53" t="s">
        <v>78</v>
      </c>
      <c r="L439" s="53" t="s">
        <v>78</v>
      </c>
      <c r="M439" s="56" t="s">
        <v>78</v>
      </c>
      <c r="O439" s="54" t="str">
        <f t="shared" si="40"/>
        <v/>
      </c>
    </row>
    <row r="440" spans="1:15" x14ac:dyDescent="0.25">
      <c r="A440" s="1"/>
      <c r="B440" s="1"/>
      <c r="D440" s="1"/>
      <c r="G440" s="53" t="s">
        <v>78</v>
      </c>
      <c r="H440" s="53" t="s">
        <v>78</v>
      </c>
      <c r="I440" s="56" t="s">
        <v>78</v>
      </c>
      <c r="J440" s="53"/>
      <c r="K440" s="53" t="s">
        <v>78</v>
      </c>
      <c r="L440" s="53" t="s">
        <v>78</v>
      </c>
      <c r="M440" s="56" t="s">
        <v>78</v>
      </c>
      <c r="O440" s="54" t="str">
        <f t="shared" si="40"/>
        <v/>
      </c>
    </row>
    <row r="441" spans="1:15" x14ac:dyDescent="0.25">
      <c r="A441" s="1"/>
      <c r="B441" s="1"/>
      <c r="D441" s="1"/>
      <c r="G441" s="53" t="s">
        <v>78</v>
      </c>
      <c r="H441" s="53" t="s">
        <v>78</v>
      </c>
      <c r="I441" s="56" t="s">
        <v>78</v>
      </c>
      <c r="J441" s="53"/>
      <c r="K441" s="53" t="s">
        <v>78</v>
      </c>
      <c r="L441" s="53" t="s">
        <v>78</v>
      </c>
      <c r="M441" s="56" t="s">
        <v>78</v>
      </c>
      <c r="O441" s="54" t="str">
        <f t="shared" si="40"/>
        <v/>
      </c>
    </row>
    <row r="442" spans="1:15" x14ac:dyDescent="0.25">
      <c r="A442" s="1"/>
      <c r="B442" s="1"/>
      <c r="D442" s="1"/>
      <c r="G442" s="53" t="s">
        <v>78</v>
      </c>
      <c r="H442" s="53" t="s">
        <v>78</v>
      </c>
      <c r="I442" s="56" t="s">
        <v>78</v>
      </c>
      <c r="J442" s="53"/>
      <c r="K442" s="53" t="s">
        <v>78</v>
      </c>
      <c r="L442" s="53" t="s">
        <v>78</v>
      </c>
      <c r="M442" s="56" t="s">
        <v>78</v>
      </c>
      <c r="O442" s="54" t="str">
        <f t="shared" si="40"/>
        <v/>
      </c>
    </row>
    <row r="443" spans="1:15" x14ac:dyDescent="0.25">
      <c r="A443" s="1"/>
      <c r="B443" s="1"/>
      <c r="D443" s="1"/>
      <c r="G443" s="53" t="s">
        <v>78</v>
      </c>
      <c r="H443" s="53" t="s">
        <v>78</v>
      </c>
      <c r="I443" s="56" t="s">
        <v>78</v>
      </c>
      <c r="J443" s="53"/>
      <c r="K443" s="53" t="s">
        <v>78</v>
      </c>
      <c r="L443" s="53" t="s">
        <v>78</v>
      </c>
      <c r="M443" s="56" t="s">
        <v>78</v>
      </c>
      <c r="O443" s="54" t="str">
        <f t="shared" si="40"/>
        <v/>
      </c>
    </row>
    <row r="444" spans="1:15" x14ac:dyDescent="0.25">
      <c r="A444" s="1"/>
      <c r="B444" s="1"/>
      <c r="D444" s="1"/>
      <c r="G444" s="53" t="s">
        <v>78</v>
      </c>
      <c r="H444" s="53" t="s">
        <v>78</v>
      </c>
      <c r="I444" s="56" t="s">
        <v>78</v>
      </c>
      <c r="J444" s="53"/>
      <c r="K444" s="53" t="s">
        <v>78</v>
      </c>
      <c r="L444" s="53" t="s">
        <v>78</v>
      </c>
      <c r="M444" s="56" t="s">
        <v>78</v>
      </c>
      <c r="O444" s="54" t="str">
        <f t="shared" si="40"/>
        <v/>
      </c>
    </row>
    <row r="445" spans="1:15" x14ac:dyDescent="0.25">
      <c r="A445" s="1"/>
      <c r="B445" s="1"/>
      <c r="D445" s="1"/>
      <c r="G445" s="53" t="s">
        <v>78</v>
      </c>
      <c r="H445" s="53" t="s">
        <v>78</v>
      </c>
      <c r="I445" s="56" t="s">
        <v>78</v>
      </c>
      <c r="J445" s="53"/>
      <c r="K445" s="53" t="s">
        <v>78</v>
      </c>
      <c r="L445" s="53" t="s">
        <v>78</v>
      </c>
      <c r="M445" s="56" t="s">
        <v>78</v>
      </c>
      <c r="O445" s="54" t="str">
        <f t="shared" si="40"/>
        <v/>
      </c>
    </row>
    <row r="446" spans="1:15" x14ac:dyDescent="0.25">
      <c r="A446" s="1"/>
      <c r="B446" s="1"/>
      <c r="D446" s="1"/>
      <c r="G446" s="53" t="s">
        <v>78</v>
      </c>
      <c r="H446" s="53" t="s">
        <v>78</v>
      </c>
      <c r="I446" s="56" t="s">
        <v>78</v>
      </c>
      <c r="J446" s="53"/>
      <c r="K446" s="53" t="s">
        <v>78</v>
      </c>
      <c r="L446" s="53" t="s">
        <v>78</v>
      </c>
      <c r="M446" s="56" t="s">
        <v>78</v>
      </c>
      <c r="O446" s="54" t="str">
        <f t="shared" si="40"/>
        <v/>
      </c>
    </row>
    <row r="447" spans="1:15" x14ac:dyDescent="0.25">
      <c r="A447" s="1"/>
      <c r="B447" s="1"/>
      <c r="D447" s="1"/>
      <c r="G447" s="53" t="s">
        <v>78</v>
      </c>
      <c r="H447" s="53" t="s">
        <v>78</v>
      </c>
      <c r="I447" s="56" t="s">
        <v>78</v>
      </c>
      <c r="J447" s="53"/>
      <c r="K447" s="53" t="s">
        <v>78</v>
      </c>
      <c r="L447" s="53" t="s">
        <v>78</v>
      </c>
      <c r="M447" s="56" t="s">
        <v>78</v>
      </c>
      <c r="O447" s="54" t="str">
        <f t="shared" si="40"/>
        <v/>
      </c>
    </row>
    <row r="448" spans="1:15" x14ac:dyDescent="0.25">
      <c r="A448" s="1"/>
      <c r="B448" s="1"/>
      <c r="D448" s="1"/>
      <c r="G448" s="53" t="s">
        <v>78</v>
      </c>
      <c r="H448" s="53" t="s">
        <v>78</v>
      </c>
      <c r="I448" s="56" t="s">
        <v>78</v>
      </c>
      <c r="J448" s="53"/>
      <c r="K448" s="53" t="s">
        <v>78</v>
      </c>
      <c r="L448" s="53" t="s">
        <v>78</v>
      </c>
      <c r="M448" s="56" t="s">
        <v>78</v>
      </c>
      <c r="O448" s="54" t="str">
        <f t="shared" si="40"/>
        <v/>
      </c>
    </row>
    <row r="449" spans="1:15" x14ac:dyDescent="0.25">
      <c r="A449" s="1"/>
      <c r="B449" s="1"/>
      <c r="D449" s="1"/>
      <c r="G449" s="53" t="s">
        <v>78</v>
      </c>
      <c r="H449" s="53" t="s">
        <v>78</v>
      </c>
      <c r="I449" s="56" t="s">
        <v>78</v>
      </c>
      <c r="J449" s="53"/>
      <c r="K449" s="53" t="s">
        <v>78</v>
      </c>
      <c r="L449" s="53" t="s">
        <v>78</v>
      </c>
      <c r="M449" s="56" t="s">
        <v>78</v>
      </c>
      <c r="O449" s="54" t="str">
        <f t="shared" si="40"/>
        <v/>
      </c>
    </row>
    <row r="450" spans="1:15" x14ac:dyDescent="0.25">
      <c r="A450" s="1"/>
      <c r="B450" s="1"/>
      <c r="D450" s="1"/>
      <c r="G450" s="53" t="s">
        <v>78</v>
      </c>
      <c r="H450" s="53" t="s">
        <v>78</v>
      </c>
      <c r="I450" s="56" t="s">
        <v>78</v>
      </c>
      <c r="J450" s="53"/>
      <c r="K450" s="53" t="s">
        <v>78</v>
      </c>
      <c r="L450" s="53" t="s">
        <v>78</v>
      </c>
      <c r="M450" s="56" t="s">
        <v>78</v>
      </c>
      <c r="O450" s="54" t="str">
        <f t="shared" si="40"/>
        <v/>
      </c>
    </row>
    <row r="451" spans="1:15" x14ac:dyDescent="0.25">
      <c r="A451" s="1"/>
      <c r="B451" s="1"/>
      <c r="D451" s="1"/>
      <c r="G451" s="53" t="s">
        <v>78</v>
      </c>
      <c r="H451" s="53" t="s">
        <v>78</v>
      </c>
      <c r="I451" s="56" t="s">
        <v>78</v>
      </c>
      <c r="J451" s="53"/>
      <c r="K451" s="53" t="s">
        <v>78</v>
      </c>
      <c r="L451" s="53" t="s">
        <v>78</v>
      </c>
      <c r="M451" s="56" t="s">
        <v>78</v>
      </c>
      <c r="O451" s="54" t="str">
        <f t="shared" si="40"/>
        <v/>
      </c>
    </row>
    <row r="452" spans="1:15" x14ac:dyDescent="0.25">
      <c r="A452" s="1"/>
      <c r="B452" s="1"/>
      <c r="D452" s="1"/>
      <c r="G452" s="53" t="s">
        <v>78</v>
      </c>
      <c r="H452" s="53" t="s">
        <v>78</v>
      </c>
      <c r="I452" s="56" t="s">
        <v>78</v>
      </c>
      <c r="J452" s="53"/>
      <c r="K452" s="53" t="s">
        <v>78</v>
      </c>
      <c r="L452" s="53" t="s">
        <v>78</v>
      </c>
      <c r="M452" s="56" t="s">
        <v>78</v>
      </c>
      <c r="O452" s="54" t="str">
        <f t="shared" ref="O452:O515" si="41">P452&amp;Q452</f>
        <v/>
      </c>
    </row>
    <row r="453" spans="1:15" x14ac:dyDescent="0.25">
      <c r="A453" s="1"/>
      <c r="B453" s="1"/>
      <c r="D453" s="1"/>
      <c r="G453" s="53" t="s">
        <v>78</v>
      </c>
      <c r="H453" s="53" t="s">
        <v>78</v>
      </c>
      <c r="I453" s="56" t="s">
        <v>78</v>
      </c>
      <c r="J453" s="53"/>
      <c r="K453" s="53" t="s">
        <v>78</v>
      </c>
      <c r="L453" s="53" t="s">
        <v>78</v>
      </c>
      <c r="M453" s="56" t="s">
        <v>78</v>
      </c>
      <c r="O453" s="54" t="str">
        <f t="shared" si="41"/>
        <v/>
      </c>
    </row>
    <row r="454" spans="1:15" x14ac:dyDescent="0.25">
      <c r="A454" s="1"/>
      <c r="B454" s="1"/>
      <c r="D454" s="1"/>
      <c r="G454" s="53" t="s">
        <v>78</v>
      </c>
      <c r="H454" s="53" t="s">
        <v>78</v>
      </c>
      <c r="I454" s="56" t="s">
        <v>78</v>
      </c>
      <c r="J454" s="53"/>
      <c r="K454" s="53" t="s">
        <v>78</v>
      </c>
      <c r="L454" s="53" t="s">
        <v>78</v>
      </c>
      <c r="M454" s="56" t="s">
        <v>78</v>
      </c>
      <c r="O454" s="54" t="str">
        <f t="shared" si="41"/>
        <v/>
      </c>
    </row>
    <row r="455" spans="1:15" x14ac:dyDescent="0.25">
      <c r="A455" s="1"/>
      <c r="B455" s="1"/>
      <c r="D455" s="1"/>
      <c r="G455" s="53" t="s">
        <v>78</v>
      </c>
      <c r="H455" s="53" t="s">
        <v>78</v>
      </c>
      <c r="I455" s="56" t="s">
        <v>78</v>
      </c>
      <c r="J455" s="53"/>
      <c r="K455" s="53" t="s">
        <v>78</v>
      </c>
      <c r="L455" s="53" t="s">
        <v>78</v>
      </c>
      <c r="M455" s="56" t="s">
        <v>78</v>
      </c>
      <c r="O455" s="54" t="str">
        <f t="shared" si="41"/>
        <v/>
      </c>
    </row>
    <row r="456" spans="1:15" x14ac:dyDescent="0.25">
      <c r="A456" s="1"/>
      <c r="B456" s="1"/>
      <c r="D456" s="1"/>
      <c r="G456" s="53" t="s">
        <v>78</v>
      </c>
      <c r="H456" s="53" t="s">
        <v>78</v>
      </c>
      <c r="I456" s="56" t="s">
        <v>78</v>
      </c>
      <c r="J456" s="53"/>
      <c r="K456" s="53" t="s">
        <v>78</v>
      </c>
      <c r="L456" s="53" t="s">
        <v>78</v>
      </c>
      <c r="M456" s="56" t="s">
        <v>78</v>
      </c>
      <c r="O456" s="54" t="str">
        <f t="shared" si="41"/>
        <v/>
      </c>
    </row>
    <row r="457" spans="1:15" x14ac:dyDescent="0.25">
      <c r="A457" s="1"/>
      <c r="B457" s="1"/>
      <c r="D457" s="1"/>
      <c r="G457" s="53" t="s">
        <v>78</v>
      </c>
      <c r="H457" s="53" t="s">
        <v>78</v>
      </c>
      <c r="I457" s="56" t="s">
        <v>78</v>
      </c>
      <c r="J457" s="53"/>
      <c r="K457" s="53" t="s">
        <v>78</v>
      </c>
      <c r="L457" s="53" t="s">
        <v>78</v>
      </c>
      <c r="M457" s="56" t="s">
        <v>78</v>
      </c>
      <c r="O457" s="54" t="str">
        <f t="shared" si="41"/>
        <v/>
      </c>
    </row>
    <row r="458" spans="1:15" x14ac:dyDescent="0.25">
      <c r="A458" s="1"/>
      <c r="B458" s="1"/>
      <c r="D458" s="1"/>
      <c r="G458" s="53" t="s">
        <v>78</v>
      </c>
      <c r="H458" s="53" t="s">
        <v>78</v>
      </c>
      <c r="I458" s="56" t="s">
        <v>78</v>
      </c>
      <c r="J458" s="53"/>
      <c r="K458" s="53" t="s">
        <v>78</v>
      </c>
      <c r="L458" s="53" t="s">
        <v>78</v>
      </c>
      <c r="M458" s="56" t="s">
        <v>78</v>
      </c>
      <c r="O458" s="54" t="str">
        <f t="shared" si="41"/>
        <v/>
      </c>
    </row>
    <row r="459" spans="1:15" x14ac:dyDescent="0.25">
      <c r="A459" s="1"/>
      <c r="B459" s="1"/>
      <c r="D459" s="1"/>
      <c r="G459" s="53" t="s">
        <v>78</v>
      </c>
      <c r="H459" s="53" t="s">
        <v>78</v>
      </c>
      <c r="I459" s="56" t="s">
        <v>78</v>
      </c>
      <c r="J459" s="53"/>
      <c r="K459" s="53" t="s">
        <v>78</v>
      </c>
      <c r="L459" s="53" t="s">
        <v>78</v>
      </c>
      <c r="M459" s="56" t="s">
        <v>78</v>
      </c>
      <c r="O459" s="54" t="str">
        <f t="shared" si="41"/>
        <v/>
      </c>
    </row>
    <row r="460" spans="1:15" x14ac:dyDescent="0.25">
      <c r="A460" s="1"/>
      <c r="B460" s="1"/>
      <c r="D460" s="1"/>
      <c r="G460" s="53" t="s">
        <v>78</v>
      </c>
      <c r="H460" s="53" t="s">
        <v>78</v>
      </c>
      <c r="I460" s="56" t="s">
        <v>78</v>
      </c>
      <c r="J460" s="53"/>
      <c r="K460" s="53" t="s">
        <v>78</v>
      </c>
      <c r="L460" s="53" t="s">
        <v>78</v>
      </c>
      <c r="M460" s="56" t="s">
        <v>78</v>
      </c>
      <c r="O460" s="54" t="str">
        <f t="shared" si="41"/>
        <v/>
      </c>
    </row>
    <row r="461" spans="1:15" x14ac:dyDescent="0.25">
      <c r="A461" s="1"/>
      <c r="B461" s="1"/>
      <c r="D461" s="1"/>
      <c r="G461" s="53" t="s">
        <v>78</v>
      </c>
      <c r="H461" s="53" t="s">
        <v>78</v>
      </c>
      <c r="I461" s="56" t="s">
        <v>78</v>
      </c>
      <c r="J461" s="53"/>
      <c r="K461" s="53" t="s">
        <v>78</v>
      </c>
      <c r="L461" s="53" t="s">
        <v>78</v>
      </c>
      <c r="M461" s="56" t="s">
        <v>78</v>
      </c>
      <c r="O461" s="54" t="str">
        <f t="shared" si="41"/>
        <v/>
      </c>
    </row>
    <row r="462" spans="1:15" x14ac:dyDescent="0.25">
      <c r="A462" s="1"/>
      <c r="B462" s="1"/>
      <c r="D462" s="1"/>
      <c r="G462" s="53" t="s">
        <v>78</v>
      </c>
      <c r="H462" s="53" t="s">
        <v>78</v>
      </c>
      <c r="I462" s="56" t="s">
        <v>78</v>
      </c>
      <c r="J462" s="53"/>
      <c r="K462" s="53" t="s">
        <v>78</v>
      </c>
      <c r="L462" s="53" t="s">
        <v>78</v>
      </c>
      <c r="M462" s="56" t="s">
        <v>78</v>
      </c>
      <c r="O462" s="54" t="str">
        <f t="shared" si="41"/>
        <v/>
      </c>
    </row>
    <row r="463" spans="1:15" x14ac:dyDescent="0.25">
      <c r="A463" s="1"/>
      <c r="B463" s="1"/>
      <c r="D463" s="1"/>
      <c r="G463" s="53" t="s">
        <v>78</v>
      </c>
      <c r="H463" s="53" t="s">
        <v>78</v>
      </c>
      <c r="I463" s="56" t="s">
        <v>78</v>
      </c>
      <c r="J463" s="53"/>
      <c r="K463" s="53" t="s">
        <v>78</v>
      </c>
      <c r="L463" s="53" t="s">
        <v>78</v>
      </c>
      <c r="M463" s="56" t="s">
        <v>78</v>
      </c>
      <c r="O463" s="54" t="str">
        <f t="shared" si="41"/>
        <v/>
      </c>
    </row>
    <row r="464" spans="1:15" x14ac:dyDescent="0.25">
      <c r="A464" s="1"/>
      <c r="B464" s="1"/>
      <c r="D464" s="1"/>
      <c r="G464" s="53" t="s">
        <v>78</v>
      </c>
      <c r="H464" s="53" t="s">
        <v>78</v>
      </c>
      <c r="I464" s="56" t="s">
        <v>78</v>
      </c>
      <c r="J464" s="53"/>
      <c r="K464" s="53" t="s">
        <v>78</v>
      </c>
      <c r="L464" s="53" t="s">
        <v>78</v>
      </c>
      <c r="M464" s="56" t="s">
        <v>78</v>
      </c>
      <c r="O464" s="54" t="str">
        <f t="shared" si="41"/>
        <v/>
      </c>
    </row>
    <row r="465" spans="1:15" x14ac:dyDescent="0.25">
      <c r="A465" s="1"/>
      <c r="B465" s="1"/>
      <c r="D465" s="1"/>
      <c r="G465" s="53" t="s">
        <v>78</v>
      </c>
      <c r="H465" s="53" t="s">
        <v>78</v>
      </c>
      <c r="I465" s="56" t="s">
        <v>78</v>
      </c>
      <c r="J465" s="53"/>
      <c r="K465" s="53" t="s">
        <v>78</v>
      </c>
      <c r="L465" s="53" t="s">
        <v>78</v>
      </c>
      <c r="M465" s="56" t="s">
        <v>78</v>
      </c>
      <c r="O465" s="54" t="str">
        <f t="shared" si="41"/>
        <v/>
      </c>
    </row>
    <row r="466" spans="1:15" x14ac:dyDescent="0.25">
      <c r="A466" s="1"/>
      <c r="B466" s="1"/>
      <c r="D466" s="1"/>
      <c r="G466" s="53" t="s">
        <v>78</v>
      </c>
      <c r="H466" s="53" t="s">
        <v>78</v>
      </c>
      <c r="I466" s="56" t="s">
        <v>78</v>
      </c>
      <c r="J466" s="53"/>
      <c r="K466" s="53" t="s">
        <v>78</v>
      </c>
      <c r="L466" s="53" t="s">
        <v>78</v>
      </c>
      <c r="M466" s="56" t="s">
        <v>78</v>
      </c>
      <c r="O466" s="54" t="str">
        <f t="shared" si="41"/>
        <v/>
      </c>
    </row>
    <row r="467" spans="1:15" x14ac:dyDescent="0.25">
      <c r="A467" s="1"/>
      <c r="B467" s="1"/>
      <c r="D467" s="1"/>
      <c r="G467" s="53" t="s">
        <v>78</v>
      </c>
      <c r="H467" s="53" t="s">
        <v>78</v>
      </c>
      <c r="I467" s="56" t="s">
        <v>78</v>
      </c>
      <c r="J467" s="53"/>
      <c r="K467" s="53" t="s">
        <v>78</v>
      </c>
      <c r="L467" s="53" t="s">
        <v>78</v>
      </c>
      <c r="M467" s="56" t="s">
        <v>78</v>
      </c>
      <c r="O467" s="54" t="str">
        <f t="shared" si="41"/>
        <v/>
      </c>
    </row>
    <row r="468" spans="1:15" x14ac:dyDescent="0.25">
      <c r="A468" s="1"/>
      <c r="B468" s="1"/>
      <c r="D468" s="1"/>
      <c r="G468" s="53" t="s">
        <v>78</v>
      </c>
      <c r="H468" s="53" t="s">
        <v>78</v>
      </c>
      <c r="I468" s="56" t="s">
        <v>78</v>
      </c>
      <c r="J468" s="53"/>
      <c r="K468" s="53" t="s">
        <v>78</v>
      </c>
      <c r="L468" s="53" t="s">
        <v>78</v>
      </c>
      <c r="M468" s="56" t="s">
        <v>78</v>
      </c>
      <c r="O468" s="54" t="str">
        <f t="shared" si="41"/>
        <v/>
      </c>
    </row>
    <row r="469" spans="1:15" x14ac:dyDescent="0.25">
      <c r="A469" s="1"/>
      <c r="B469" s="1"/>
      <c r="D469" s="1"/>
      <c r="G469" s="53" t="s">
        <v>78</v>
      </c>
      <c r="H469" s="53" t="s">
        <v>78</v>
      </c>
      <c r="I469" s="56" t="s">
        <v>78</v>
      </c>
      <c r="J469" s="53"/>
      <c r="K469" s="53" t="s">
        <v>78</v>
      </c>
      <c r="L469" s="53" t="s">
        <v>78</v>
      </c>
      <c r="M469" s="56" t="s">
        <v>78</v>
      </c>
      <c r="O469" s="54" t="str">
        <f t="shared" si="41"/>
        <v/>
      </c>
    </row>
    <row r="470" spans="1:15" x14ac:dyDescent="0.25">
      <c r="A470" s="1"/>
      <c r="B470" s="1"/>
      <c r="D470" s="1"/>
      <c r="G470" s="53" t="s">
        <v>78</v>
      </c>
      <c r="H470" s="53" t="s">
        <v>78</v>
      </c>
      <c r="I470" s="56" t="s">
        <v>78</v>
      </c>
      <c r="J470" s="53"/>
      <c r="K470" s="53" t="s">
        <v>78</v>
      </c>
      <c r="L470" s="53" t="s">
        <v>78</v>
      </c>
      <c r="M470" s="56" t="s">
        <v>78</v>
      </c>
      <c r="O470" s="54" t="str">
        <f t="shared" si="41"/>
        <v/>
      </c>
    </row>
    <row r="471" spans="1:15" x14ac:dyDescent="0.25">
      <c r="A471" s="1"/>
      <c r="B471" s="1"/>
      <c r="D471" s="1"/>
      <c r="G471" s="53" t="s">
        <v>78</v>
      </c>
      <c r="H471" s="53" t="s">
        <v>78</v>
      </c>
      <c r="I471" s="56" t="s">
        <v>78</v>
      </c>
      <c r="J471" s="53"/>
      <c r="K471" s="53" t="s">
        <v>78</v>
      </c>
      <c r="L471" s="53" t="s">
        <v>78</v>
      </c>
      <c r="M471" s="56" t="s">
        <v>78</v>
      </c>
      <c r="O471" s="54" t="str">
        <f t="shared" si="41"/>
        <v/>
      </c>
    </row>
    <row r="472" spans="1:15" x14ac:dyDescent="0.25">
      <c r="A472" s="1"/>
      <c r="B472" s="1"/>
      <c r="D472" s="1"/>
      <c r="G472" s="53" t="s">
        <v>78</v>
      </c>
      <c r="H472" s="53" t="s">
        <v>78</v>
      </c>
      <c r="I472" s="56" t="s">
        <v>78</v>
      </c>
      <c r="J472" s="53"/>
      <c r="K472" s="53" t="s">
        <v>78</v>
      </c>
      <c r="L472" s="53" t="s">
        <v>78</v>
      </c>
      <c r="M472" s="56" t="s">
        <v>78</v>
      </c>
      <c r="O472" s="54" t="str">
        <f t="shared" si="41"/>
        <v/>
      </c>
    </row>
    <row r="473" spans="1:15" x14ac:dyDescent="0.25">
      <c r="A473" s="1"/>
      <c r="B473" s="1"/>
      <c r="D473" s="1"/>
      <c r="G473" s="53" t="s">
        <v>78</v>
      </c>
      <c r="H473" s="53" t="s">
        <v>78</v>
      </c>
      <c r="I473" s="56" t="s">
        <v>78</v>
      </c>
      <c r="J473" s="53"/>
      <c r="K473" s="53" t="s">
        <v>78</v>
      </c>
      <c r="L473" s="53" t="s">
        <v>78</v>
      </c>
      <c r="M473" s="56" t="s">
        <v>78</v>
      </c>
      <c r="O473" s="54" t="str">
        <f t="shared" si="41"/>
        <v/>
      </c>
    </row>
    <row r="474" spans="1:15" x14ac:dyDescent="0.25">
      <c r="A474" s="1"/>
      <c r="B474" s="1"/>
      <c r="D474" s="1"/>
      <c r="G474" s="53" t="s">
        <v>78</v>
      </c>
      <c r="H474" s="53" t="s">
        <v>78</v>
      </c>
      <c r="I474" s="56" t="s">
        <v>78</v>
      </c>
      <c r="J474" s="53"/>
      <c r="K474" s="53" t="s">
        <v>78</v>
      </c>
      <c r="L474" s="53" t="s">
        <v>78</v>
      </c>
      <c r="M474" s="56" t="s">
        <v>78</v>
      </c>
      <c r="O474" s="54" t="str">
        <f t="shared" si="41"/>
        <v/>
      </c>
    </row>
    <row r="475" spans="1:15" x14ac:dyDescent="0.25">
      <c r="A475" s="1"/>
      <c r="B475" s="1"/>
      <c r="D475" s="1"/>
      <c r="G475" s="53" t="s">
        <v>78</v>
      </c>
      <c r="H475" s="53" t="s">
        <v>78</v>
      </c>
      <c r="I475" s="56" t="s">
        <v>78</v>
      </c>
      <c r="J475" s="53"/>
      <c r="K475" s="53" t="s">
        <v>78</v>
      </c>
      <c r="L475" s="53" t="s">
        <v>78</v>
      </c>
      <c r="M475" s="56" t="s">
        <v>78</v>
      </c>
      <c r="O475" s="54" t="str">
        <f t="shared" si="41"/>
        <v/>
      </c>
    </row>
    <row r="476" spans="1:15" x14ac:dyDescent="0.25">
      <c r="A476" s="1"/>
      <c r="B476" s="1"/>
      <c r="D476" s="1"/>
      <c r="G476" s="53" t="s">
        <v>78</v>
      </c>
      <c r="H476" s="53" t="s">
        <v>78</v>
      </c>
      <c r="I476" s="56" t="s">
        <v>78</v>
      </c>
      <c r="J476" s="53"/>
      <c r="K476" s="53" t="s">
        <v>78</v>
      </c>
      <c r="L476" s="53" t="s">
        <v>78</v>
      </c>
      <c r="M476" s="56" t="s">
        <v>78</v>
      </c>
      <c r="O476" s="54" t="str">
        <f t="shared" si="41"/>
        <v/>
      </c>
    </row>
    <row r="477" spans="1:15" x14ac:dyDescent="0.25">
      <c r="A477" s="1"/>
      <c r="B477" s="1"/>
      <c r="D477" s="1"/>
      <c r="G477" s="53" t="s">
        <v>78</v>
      </c>
      <c r="H477" s="53" t="s">
        <v>78</v>
      </c>
      <c r="I477" s="56" t="s">
        <v>78</v>
      </c>
      <c r="J477" s="53"/>
      <c r="K477" s="53" t="s">
        <v>78</v>
      </c>
      <c r="L477" s="53" t="s">
        <v>78</v>
      </c>
      <c r="M477" s="56" t="s">
        <v>78</v>
      </c>
      <c r="O477" s="54" t="str">
        <f t="shared" si="41"/>
        <v/>
      </c>
    </row>
    <row r="478" spans="1:15" x14ac:dyDescent="0.25">
      <c r="A478" s="1"/>
      <c r="B478" s="1"/>
      <c r="D478" s="1"/>
      <c r="G478" s="53" t="s">
        <v>78</v>
      </c>
      <c r="H478" s="53" t="s">
        <v>78</v>
      </c>
      <c r="I478" s="56" t="s">
        <v>78</v>
      </c>
      <c r="J478" s="53"/>
      <c r="K478" s="53" t="s">
        <v>78</v>
      </c>
      <c r="L478" s="53" t="s">
        <v>78</v>
      </c>
      <c r="M478" s="56" t="s">
        <v>78</v>
      </c>
      <c r="O478" s="54" t="str">
        <f t="shared" si="41"/>
        <v/>
      </c>
    </row>
    <row r="479" spans="1:15" x14ac:dyDescent="0.25">
      <c r="A479" s="1"/>
      <c r="B479" s="1"/>
      <c r="D479" s="1"/>
      <c r="G479" s="53" t="s">
        <v>78</v>
      </c>
      <c r="H479" s="53" t="s">
        <v>78</v>
      </c>
      <c r="I479" s="56" t="s">
        <v>78</v>
      </c>
      <c r="J479" s="53"/>
      <c r="K479" s="53" t="s">
        <v>78</v>
      </c>
      <c r="L479" s="53" t="s">
        <v>78</v>
      </c>
      <c r="M479" s="56" t="s">
        <v>78</v>
      </c>
      <c r="O479" s="54" t="str">
        <f t="shared" si="41"/>
        <v/>
      </c>
    </row>
    <row r="480" spans="1:15" x14ac:dyDescent="0.25">
      <c r="A480" s="1"/>
      <c r="B480" s="1"/>
      <c r="D480" s="1"/>
      <c r="G480" s="53" t="s">
        <v>78</v>
      </c>
      <c r="H480" s="53" t="s">
        <v>78</v>
      </c>
      <c r="I480" s="56" t="s">
        <v>78</v>
      </c>
      <c r="J480" s="53"/>
      <c r="K480" s="53" t="s">
        <v>78</v>
      </c>
      <c r="L480" s="53" t="s">
        <v>78</v>
      </c>
      <c r="M480" s="56" t="s">
        <v>78</v>
      </c>
      <c r="O480" s="54" t="str">
        <f t="shared" si="41"/>
        <v/>
      </c>
    </row>
    <row r="481" spans="1:15" x14ac:dyDescent="0.25">
      <c r="A481" s="1"/>
      <c r="B481" s="1"/>
      <c r="D481" s="1"/>
      <c r="G481" s="53" t="s">
        <v>78</v>
      </c>
      <c r="H481" s="53" t="s">
        <v>78</v>
      </c>
      <c r="I481" s="56" t="s">
        <v>78</v>
      </c>
      <c r="J481" s="53"/>
      <c r="K481" s="53" t="s">
        <v>78</v>
      </c>
      <c r="L481" s="53" t="s">
        <v>78</v>
      </c>
      <c r="M481" s="56" t="s">
        <v>78</v>
      </c>
      <c r="O481" s="54" t="str">
        <f t="shared" si="41"/>
        <v/>
      </c>
    </row>
    <row r="482" spans="1:15" x14ac:dyDescent="0.25">
      <c r="A482" s="1"/>
      <c r="B482" s="1"/>
      <c r="D482" s="1"/>
      <c r="G482" s="53" t="s">
        <v>78</v>
      </c>
      <c r="H482" s="53" t="s">
        <v>78</v>
      </c>
      <c r="I482" s="56" t="s">
        <v>78</v>
      </c>
      <c r="J482" s="53"/>
      <c r="K482" s="53" t="s">
        <v>78</v>
      </c>
      <c r="L482" s="53" t="s">
        <v>78</v>
      </c>
      <c r="M482" s="56" t="s">
        <v>78</v>
      </c>
      <c r="O482" s="54" t="str">
        <f t="shared" si="41"/>
        <v/>
      </c>
    </row>
    <row r="483" spans="1:15" x14ac:dyDescent="0.25">
      <c r="A483" s="1"/>
      <c r="B483" s="1"/>
      <c r="D483" s="1"/>
      <c r="G483" s="53" t="s">
        <v>78</v>
      </c>
      <c r="H483" s="53" t="s">
        <v>78</v>
      </c>
      <c r="I483" s="56" t="s">
        <v>78</v>
      </c>
      <c r="J483" s="53"/>
      <c r="K483" s="53" t="s">
        <v>78</v>
      </c>
      <c r="L483" s="53" t="s">
        <v>78</v>
      </c>
      <c r="M483" s="56" t="s">
        <v>78</v>
      </c>
      <c r="O483" s="54" t="str">
        <f t="shared" si="41"/>
        <v/>
      </c>
    </row>
    <row r="484" spans="1:15" x14ac:dyDescent="0.25">
      <c r="A484" s="1"/>
      <c r="B484" s="1"/>
      <c r="D484" s="1"/>
      <c r="G484" s="53" t="s">
        <v>78</v>
      </c>
      <c r="H484" s="53" t="s">
        <v>78</v>
      </c>
      <c r="I484" s="56" t="s">
        <v>78</v>
      </c>
      <c r="J484" s="53"/>
      <c r="K484" s="53" t="s">
        <v>78</v>
      </c>
      <c r="L484" s="53" t="s">
        <v>78</v>
      </c>
      <c r="M484" s="56" t="s">
        <v>78</v>
      </c>
      <c r="O484" s="54" t="str">
        <f t="shared" si="41"/>
        <v/>
      </c>
    </row>
    <row r="485" spans="1:15" x14ac:dyDescent="0.25">
      <c r="A485" s="1"/>
      <c r="B485" s="1"/>
      <c r="D485" s="1"/>
      <c r="G485" s="53" t="s">
        <v>78</v>
      </c>
      <c r="H485" s="53" t="s">
        <v>78</v>
      </c>
      <c r="I485" s="56" t="s">
        <v>78</v>
      </c>
      <c r="J485" s="53"/>
      <c r="K485" s="53" t="s">
        <v>78</v>
      </c>
      <c r="L485" s="53" t="s">
        <v>78</v>
      </c>
      <c r="M485" s="56" t="s">
        <v>78</v>
      </c>
      <c r="O485" s="54" t="str">
        <f t="shared" si="41"/>
        <v/>
      </c>
    </row>
    <row r="486" spans="1:15" x14ac:dyDescent="0.25">
      <c r="A486" s="1"/>
      <c r="B486" s="1"/>
      <c r="D486" s="1"/>
      <c r="G486" s="53" t="s">
        <v>78</v>
      </c>
      <c r="H486" s="53" t="s">
        <v>78</v>
      </c>
      <c r="I486" s="56" t="s">
        <v>78</v>
      </c>
      <c r="J486" s="53"/>
      <c r="K486" s="53" t="s">
        <v>78</v>
      </c>
      <c r="L486" s="53" t="s">
        <v>78</v>
      </c>
      <c r="M486" s="56" t="s">
        <v>78</v>
      </c>
      <c r="O486" s="54" t="str">
        <f t="shared" si="41"/>
        <v/>
      </c>
    </row>
    <row r="487" spans="1:15" x14ac:dyDescent="0.25">
      <c r="A487" s="1"/>
      <c r="B487" s="1"/>
      <c r="D487" s="1"/>
      <c r="G487" s="53" t="s">
        <v>78</v>
      </c>
      <c r="H487" s="53" t="s">
        <v>78</v>
      </c>
      <c r="I487" s="56" t="s">
        <v>78</v>
      </c>
      <c r="J487" s="53"/>
      <c r="K487" s="53" t="s">
        <v>78</v>
      </c>
      <c r="L487" s="53" t="s">
        <v>78</v>
      </c>
      <c r="M487" s="56" t="s">
        <v>78</v>
      </c>
      <c r="O487" s="54" t="str">
        <f t="shared" si="41"/>
        <v/>
      </c>
    </row>
    <row r="488" spans="1:15" x14ac:dyDescent="0.25">
      <c r="A488" s="1"/>
      <c r="B488" s="1"/>
      <c r="D488" s="1"/>
      <c r="G488" s="53" t="s">
        <v>78</v>
      </c>
      <c r="H488" s="53" t="s">
        <v>78</v>
      </c>
      <c r="I488" s="56" t="s">
        <v>78</v>
      </c>
      <c r="J488" s="53"/>
      <c r="K488" s="53" t="s">
        <v>78</v>
      </c>
      <c r="L488" s="53" t="s">
        <v>78</v>
      </c>
      <c r="M488" s="56" t="s">
        <v>78</v>
      </c>
      <c r="O488" s="54" t="str">
        <f t="shared" si="41"/>
        <v/>
      </c>
    </row>
    <row r="489" spans="1:15" x14ac:dyDescent="0.25">
      <c r="A489" s="1"/>
      <c r="B489" s="1"/>
      <c r="D489" s="1"/>
      <c r="G489" s="53" t="s">
        <v>78</v>
      </c>
      <c r="H489" s="53" t="s">
        <v>78</v>
      </c>
      <c r="I489" s="56" t="s">
        <v>78</v>
      </c>
      <c r="J489" s="53"/>
      <c r="K489" s="53" t="s">
        <v>78</v>
      </c>
      <c r="L489" s="53" t="s">
        <v>78</v>
      </c>
      <c r="M489" s="56" t="s">
        <v>78</v>
      </c>
      <c r="O489" s="54" t="str">
        <f t="shared" si="41"/>
        <v/>
      </c>
    </row>
    <row r="490" spans="1:15" x14ac:dyDescent="0.25">
      <c r="A490" s="1"/>
      <c r="B490" s="1"/>
      <c r="D490" s="1"/>
      <c r="G490" s="53" t="s">
        <v>78</v>
      </c>
      <c r="H490" s="53" t="s">
        <v>78</v>
      </c>
      <c r="I490" s="56" t="s">
        <v>78</v>
      </c>
      <c r="J490" s="53"/>
      <c r="K490" s="53" t="s">
        <v>78</v>
      </c>
      <c r="L490" s="53" t="s">
        <v>78</v>
      </c>
      <c r="M490" s="56" t="s">
        <v>78</v>
      </c>
      <c r="O490" s="54" t="str">
        <f t="shared" si="41"/>
        <v/>
      </c>
    </row>
    <row r="491" spans="1:15" x14ac:dyDescent="0.25">
      <c r="A491" s="1"/>
      <c r="B491" s="1"/>
      <c r="D491" s="1"/>
      <c r="G491" s="53" t="s">
        <v>78</v>
      </c>
      <c r="H491" s="53" t="s">
        <v>78</v>
      </c>
      <c r="I491" s="56" t="s">
        <v>78</v>
      </c>
      <c r="J491" s="53"/>
      <c r="K491" s="53" t="s">
        <v>78</v>
      </c>
      <c r="L491" s="53" t="s">
        <v>78</v>
      </c>
      <c r="M491" s="56" t="s">
        <v>78</v>
      </c>
      <c r="O491" s="54" t="str">
        <f t="shared" si="41"/>
        <v/>
      </c>
    </row>
    <row r="492" spans="1:15" x14ac:dyDescent="0.25">
      <c r="A492" s="1"/>
      <c r="B492" s="1"/>
      <c r="D492" s="1"/>
      <c r="G492" s="53" t="s">
        <v>78</v>
      </c>
      <c r="H492" s="53" t="s">
        <v>78</v>
      </c>
      <c r="I492" s="56" t="s">
        <v>78</v>
      </c>
      <c r="J492" s="53"/>
      <c r="K492" s="53" t="s">
        <v>78</v>
      </c>
      <c r="L492" s="53" t="s">
        <v>78</v>
      </c>
      <c r="M492" s="56" t="s">
        <v>78</v>
      </c>
      <c r="O492" s="54" t="str">
        <f t="shared" si="41"/>
        <v/>
      </c>
    </row>
    <row r="493" spans="1:15" x14ac:dyDescent="0.25">
      <c r="A493" s="1"/>
      <c r="B493" s="1"/>
      <c r="D493" s="1"/>
      <c r="G493" s="53" t="s">
        <v>78</v>
      </c>
      <c r="H493" s="53" t="s">
        <v>78</v>
      </c>
      <c r="I493" s="56" t="s">
        <v>78</v>
      </c>
      <c r="J493" s="53"/>
      <c r="K493" s="53" t="s">
        <v>78</v>
      </c>
      <c r="L493" s="53" t="s">
        <v>78</v>
      </c>
      <c r="M493" s="56" t="s">
        <v>78</v>
      </c>
      <c r="O493" s="54" t="str">
        <f t="shared" si="41"/>
        <v/>
      </c>
    </row>
    <row r="494" spans="1:15" x14ac:dyDescent="0.25">
      <c r="A494" s="1"/>
      <c r="B494" s="1"/>
      <c r="D494" s="1"/>
      <c r="G494" s="53" t="s">
        <v>78</v>
      </c>
      <c r="H494" s="53" t="s">
        <v>78</v>
      </c>
      <c r="I494" s="56" t="s">
        <v>78</v>
      </c>
      <c r="J494" s="53"/>
      <c r="K494" s="53" t="s">
        <v>78</v>
      </c>
      <c r="L494" s="53" t="s">
        <v>78</v>
      </c>
      <c r="M494" s="56" t="s">
        <v>78</v>
      </c>
      <c r="O494" s="54" t="str">
        <f t="shared" si="41"/>
        <v/>
      </c>
    </row>
    <row r="495" spans="1:15" x14ac:dyDescent="0.25">
      <c r="A495" s="1"/>
      <c r="B495" s="1"/>
      <c r="D495" s="1"/>
      <c r="G495" s="53" t="s">
        <v>78</v>
      </c>
      <c r="H495" s="53" t="s">
        <v>78</v>
      </c>
      <c r="I495" s="56" t="s">
        <v>78</v>
      </c>
      <c r="J495" s="53"/>
      <c r="K495" s="53" t="s">
        <v>78</v>
      </c>
      <c r="L495" s="53" t="s">
        <v>78</v>
      </c>
      <c r="M495" s="56" t="s">
        <v>78</v>
      </c>
      <c r="O495" s="54" t="str">
        <f t="shared" si="41"/>
        <v/>
      </c>
    </row>
    <row r="496" spans="1:15" x14ac:dyDescent="0.25">
      <c r="A496" s="1"/>
      <c r="B496" s="1"/>
      <c r="D496" s="1"/>
      <c r="G496" s="53" t="s">
        <v>78</v>
      </c>
      <c r="H496" s="53" t="s">
        <v>78</v>
      </c>
      <c r="I496" s="56" t="s">
        <v>78</v>
      </c>
      <c r="J496" s="53"/>
      <c r="K496" s="53" t="s">
        <v>78</v>
      </c>
      <c r="L496" s="53" t="s">
        <v>78</v>
      </c>
      <c r="M496" s="56" t="s">
        <v>78</v>
      </c>
      <c r="O496" s="54" t="str">
        <f t="shared" si="41"/>
        <v/>
      </c>
    </row>
    <row r="497" spans="1:15" x14ac:dyDescent="0.25">
      <c r="A497" s="1"/>
      <c r="B497" s="1"/>
      <c r="D497" s="1"/>
      <c r="G497" s="53" t="s">
        <v>78</v>
      </c>
      <c r="H497" s="53" t="s">
        <v>78</v>
      </c>
      <c r="I497" s="56" t="s">
        <v>78</v>
      </c>
      <c r="J497" s="53"/>
      <c r="K497" s="53" t="s">
        <v>78</v>
      </c>
      <c r="L497" s="53" t="s">
        <v>78</v>
      </c>
      <c r="M497" s="56" t="s">
        <v>78</v>
      </c>
      <c r="O497" s="54" t="str">
        <f t="shared" si="41"/>
        <v/>
      </c>
    </row>
    <row r="498" spans="1:15" x14ac:dyDescent="0.25">
      <c r="A498" s="1"/>
      <c r="B498" s="1"/>
      <c r="D498" s="1"/>
      <c r="G498" s="53" t="s">
        <v>78</v>
      </c>
      <c r="H498" s="53" t="s">
        <v>78</v>
      </c>
      <c r="I498" s="56" t="s">
        <v>78</v>
      </c>
      <c r="J498" s="53"/>
      <c r="K498" s="53" t="s">
        <v>78</v>
      </c>
      <c r="L498" s="53" t="s">
        <v>78</v>
      </c>
      <c r="M498" s="56" t="s">
        <v>78</v>
      </c>
      <c r="O498" s="54" t="str">
        <f t="shared" si="41"/>
        <v/>
      </c>
    </row>
    <row r="499" spans="1:15" x14ac:dyDescent="0.25">
      <c r="A499" s="1"/>
      <c r="B499" s="1"/>
      <c r="D499" s="1"/>
      <c r="G499" s="53" t="s">
        <v>78</v>
      </c>
      <c r="H499" s="53" t="s">
        <v>78</v>
      </c>
      <c r="I499" s="56" t="s">
        <v>78</v>
      </c>
      <c r="J499" s="53"/>
      <c r="K499" s="53" t="s">
        <v>78</v>
      </c>
      <c r="L499" s="53" t="s">
        <v>78</v>
      </c>
      <c r="M499" s="56" t="s">
        <v>78</v>
      </c>
      <c r="O499" s="54" t="str">
        <f t="shared" si="41"/>
        <v/>
      </c>
    </row>
    <row r="500" spans="1:15" x14ac:dyDescent="0.25">
      <c r="A500" s="1"/>
      <c r="B500" s="1"/>
      <c r="D500" s="1"/>
      <c r="G500" s="53" t="s">
        <v>78</v>
      </c>
      <c r="H500" s="53" t="s">
        <v>78</v>
      </c>
      <c r="I500" s="56" t="s">
        <v>78</v>
      </c>
      <c r="J500" s="53"/>
      <c r="K500" s="53" t="s">
        <v>78</v>
      </c>
      <c r="L500" s="53" t="s">
        <v>78</v>
      </c>
      <c r="M500" s="56" t="s">
        <v>78</v>
      </c>
      <c r="O500" s="54" t="str">
        <f t="shared" si="41"/>
        <v/>
      </c>
    </row>
    <row r="501" spans="1:15" x14ac:dyDescent="0.25">
      <c r="A501" s="1"/>
      <c r="B501" s="1"/>
      <c r="D501" s="1"/>
      <c r="G501" s="53" t="s">
        <v>78</v>
      </c>
      <c r="H501" s="53" t="s">
        <v>78</v>
      </c>
      <c r="I501" s="56" t="s">
        <v>78</v>
      </c>
      <c r="J501" s="53"/>
      <c r="K501" s="53" t="s">
        <v>78</v>
      </c>
      <c r="L501" s="53" t="s">
        <v>78</v>
      </c>
      <c r="M501" s="56" t="s">
        <v>78</v>
      </c>
      <c r="O501" s="54" t="str">
        <f t="shared" si="41"/>
        <v/>
      </c>
    </row>
    <row r="502" spans="1:15" x14ac:dyDescent="0.25">
      <c r="A502" s="1"/>
      <c r="B502" s="1"/>
      <c r="D502" s="1"/>
      <c r="G502" s="53" t="s">
        <v>78</v>
      </c>
      <c r="H502" s="53" t="s">
        <v>78</v>
      </c>
      <c r="I502" s="56" t="s">
        <v>78</v>
      </c>
      <c r="J502" s="53"/>
      <c r="K502" s="53" t="s">
        <v>78</v>
      </c>
      <c r="L502" s="53" t="s">
        <v>78</v>
      </c>
      <c r="M502" s="56" t="s">
        <v>78</v>
      </c>
      <c r="O502" s="54" t="str">
        <f t="shared" si="41"/>
        <v/>
      </c>
    </row>
    <row r="503" spans="1:15" x14ac:dyDescent="0.25">
      <c r="A503" s="1"/>
      <c r="B503" s="1"/>
      <c r="D503" s="1"/>
      <c r="G503" s="53" t="s">
        <v>78</v>
      </c>
      <c r="H503" s="53" t="s">
        <v>78</v>
      </c>
      <c r="I503" s="56" t="s">
        <v>78</v>
      </c>
      <c r="J503" s="53"/>
      <c r="K503" s="53" t="s">
        <v>78</v>
      </c>
      <c r="L503" s="53" t="s">
        <v>78</v>
      </c>
      <c r="M503" s="56" t="s">
        <v>78</v>
      </c>
      <c r="O503" s="54" t="str">
        <f t="shared" si="41"/>
        <v/>
      </c>
    </row>
    <row r="504" spans="1:15" x14ac:dyDescent="0.25">
      <c r="A504" s="1"/>
      <c r="B504" s="1"/>
      <c r="D504" s="1"/>
      <c r="G504" s="53" t="s">
        <v>78</v>
      </c>
      <c r="H504" s="53" t="s">
        <v>78</v>
      </c>
      <c r="I504" s="56" t="s">
        <v>78</v>
      </c>
      <c r="J504" s="53"/>
      <c r="K504" s="53" t="s">
        <v>78</v>
      </c>
      <c r="L504" s="53" t="s">
        <v>78</v>
      </c>
      <c r="M504" s="56" t="s">
        <v>78</v>
      </c>
      <c r="O504" s="54" t="str">
        <f t="shared" si="41"/>
        <v/>
      </c>
    </row>
    <row r="505" spans="1:15" x14ac:dyDescent="0.25">
      <c r="A505" s="1"/>
      <c r="B505" s="1"/>
      <c r="D505" s="1"/>
      <c r="G505" s="53" t="s">
        <v>78</v>
      </c>
      <c r="H505" s="53" t="s">
        <v>78</v>
      </c>
      <c r="I505" s="56" t="s">
        <v>78</v>
      </c>
      <c r="J505" s="53"/>
      <c r="K505" s="53" t="s">
        <v>78</v>
      </c>
      <c r="L505" s="53" t="s">
        <v>78</v>
      </c>
      <c r="M505" s="56" t="s">
        <v>78</v>
      </c>
      <c r="O505" s="54" t="str">
        <f t="shared" si="41"/>
        <v/>
      </c>
    </row>
    <row r="506" spans="1:15" x14ac:dyDescent="0.25">
      <c r="A506" s="1"/>
      <c r="B506" s="1"/>
      <c r="D506" s="1"/>
      <c r="G506" s="53" t="s">
        <v>78</v>
      </c>
      <c r="H506" s="53" t="s">
        <v>78</v>
      </c>
      <c r="I506" s="56" t="s">
        <v>78</v>
      </c>
      <c r="J506" s="53"/>
      <c r="K506" s="53" t="s">
        <v>78</v>
      </c>
      <c r="L506" s="53" t="s">
        <v>78</v>
      </c>
      <c r="M506" s="56" t="s">
        <v>78</v>
      </c>
      <c r="O506" s="54" t="str">
        <f t="shared" si="41"/>
        <v/>
      </c>
    </row>
    <row r="507" spans="1:15" x14ac:dyDescent="0.25">
      <c r="A507" s="1"/>
      <c r="B507" s="1"/>
      <c r="D507" s="1"/>
      <c r="G507" s="53" t="s">
        <v>78</v>
      </c>
      <c r="H507" s="53" t="s">
        <v>78</v>
      </c>
      <c r="I507" s="56" t="s">
        <v>78</v>
      </c>
      <c r="J507" s="53"/>
      <c r="K507" s="53" t="s">
        <v>78</v>
      </c>
      <c r="L507" s="53" t="s">
        <v>78</v>
      </c>
      <c r="M507" s="56" t="s">
        <v>78</v>
      </c>
      <c r="O507" s="54" t="str">
        <f t="shared" si="41"/>
        <v/>
      </c>
    </row>
    <row r="508" spans="1:15" x14ac:dyDescent="0.25">
      <c r="A508" s="1"/>
      <c r="B508" s="1"/>
      <c r="D508" s="1"/>
      <c r="G508" s="53" t="s">
        <v>78</v>
      </c>
      <c r="H508" s="53" t="s">
        <v>78</v>
      </c>
      <c r="I508" s="56" t="s">
        <v>78</v>
      </c>
      <c r="J508" s="53"/>
      <c r="K508" s="53" t="s">
        <v>78</v>
      </c>
      <c r="L508" s="53" t="s">
        <v>78</v>
      </c>
      <c r="M508" s="56" t="s">
        <v>78</v>
      </c>
      <c r="O508" s="54" t="str">
        <f t="shared" si="41"/>
        <v/>
      </c>
    </row>
    <row r="509" spans="1:15" x14ac:dyDescent="0.25">
      <c r="A509" s="1"/>
      <c r="B509" s="1"/>
      <c r="D509" s="1"/>
      <c r="G509" s="53" t="s">
        <v>78</v>
      </c>
      <c r="H509" s="53" t="s">
        <v>78</v>
      </c>
      <c r="I509" s="56" t="s">
        <v>78</v>
      </c>
      <c r="J509" s="53"/>
      <c r="K509" s="53" t="s">
        <v>78</v>
      </c>
      <c r="L509" s="53" t="s">
        <v>78</v>
      </c>
      <c r="M509" s="56" t="s">
        <v>78</v>
      </c>
      <c r="O509" s="54" t="str">
        <f t="shared" si="41"/>
        <v/>
      </c>
    </row>
    <row r="510" spans="1:15" x14ac:dyDescent="0.25">
      <c r="A510" s="1"/>
      <c r="B510" s="1"/>
      <c r="D510" s="1"/>
      <c r="G510" s="53" t="s">
        <v>78</v>
      </c>
      <c r="H510" s="53" t="s">
        <v>78</v>
      </c>
      <c r="I510" s="56" t="s">
        <v>78</v>
      </c>
      <c r="J510" s="53"/>
      <c r="K510" s="53" t="s">
        <v>78</v>
      </c>
      <c r="L510" s="53" t="s">
        <v>78</v>
      </c>
      <c r="M510" s="56" t="s">
        <v>78</v>
      </c>
      <c r="O510" s="54" t="str">
        <f t="shared" si="41"/>
        <v/>
      </c>
    </row>
    <row r="511" spans="1:15" x14ac:dyDescent="0.25">
      <c r="A511" s="1"/>
      <c r="B511" s="1"/>
      <c r="D511" s="1"/>
      <c r="G511" s="53" t="s">
        <v>78</v>
      </c>
      <c r="H511" s="53" t="s">
        <v>78</v>
      </c>
      <c r="I511" s="56" t="s">
        <v>78</v>
      </c>
      <c r="J511" s="53"/>
      <c r="K511" s="53" t="s">
        <v>78</v>
      </c>
      <c r="L511" s="53" t="s">
        <v>78</v>
      </c>
      <c r="M511" s="56" t="s">
        <v>78</v>
      </c>
      <c r="O511" s="54" t="str">
        <f t="shared" si="41"/>
        <v/>
      </c>
    </row>
    <row r="512" spans="1:15" x14ac:dyDescent="0.25">
      <c r="A512" s="1"/>
      <c r="B512" s="1"/>
      <c r="D512" s="1"/>
      <c r="G512" s="53" t="s">
        <v>78</v>
      </c>
      <c r="H512" s="53" t="s">
        <v>78</v>
      </c>
      <c r="I512" s="56" t="s">
        <v>78</v>
      </c>
      <c r="J512" s="53"/>
      <c r="K512" s="53" t="s">
        <v>78</v>
      </c>
      <c r="L512" s="53" t="s">
        <v>78</v>
      </c>
      <c r="M512" s="56" t="s">
        <v>78</v>
      </c>
      <c r="O512" s="54" t="str">
        <f t="shared" si="41"/>
        <v/>
      </c>
    </row>
    <row r="513" spans="1:15" x14ac:dyDescent="0.25">
      <c r="A513" s="1"/>
      <c r="B513" s="1"/>
      <c r="D513" s="1"/>
      <c r="G513" s="53" t="s">
        <v>78</v>
      </c>
      <c r="H513" s="53" t="s">
        <v>78</v>
      </c>
      <c r="I513" s="56" t="s">
        <v>78</v>
      </c>
      <c r="J513" s="53"/>
      <c r="K513" s="53" t="s">
        <v>78</v>
      </c>
      <c r="L513" s="53" t="s">
        <v>78</v>
      </c>
      <c r="M513" s="56" t="s">
        <v>78</v>
      </c>
      <c r="O513" s="54" t="str">
        <f t="shared" si="41"/>
        <v/>
      </c>
    </row>
    <row r="514" spans="1:15" x14ac:dyDescent="0.25">
      <c r="A514" s="1"/>
      <c r="B514" s="1"/>
      <c r="D514" s="1"/>
      <c r="G514" s="53" t="s">
        <v>78</v>
      </c>
      <c r="H514" s="53" t="s">
        <v>78</v>
      </c>
      <c r="I514" s="56" t="s">
        <v>78</v>
      </c>
      <c r="J514" s="53"/>
      <c r="K514" s="53" t="s">
        <v>78</v>
      </c>
      <c r="L514" s="53" t="s">
        <v>78</v>
      </c>
      <c r="M514" s="56" t="s">
        <v>78</v>
      </c>
      <c r="O514" s="54" t="str">
        <f t="shared" si="41"/>
        <v/>
      </c>
    </row>
    <row r="515" spans="1:15" x14ac:dyDescent="0.25">
      <c r="A515" s="1"/>
      <c r="B515" s="1"/>
      <c r="D515" s="1"/>
      <c r="G515" s="53" t="s">
        <v>78</v>
      </c>
      <c r="H515" s="53" t="s">
        <v>78</v>
      </c>
      <c r="I515" s="56" t="s">
        <v>78</v>
      </c>
      <c r="J515" s="53"/>
      <c r="K515" s="53" t="s">
        <v>78</v>
      </c>
      <c r="L515" s="53" t="s">
        <v>78</v>
      </c>
      <c r="M515" s="56" t="s">
        <v>78</v>
      </c>
      <c r="O515" s="54" t="str">
        <f t="shared" si="41"/>
        <v/>
      </c>
    </row>
    <row r="516" spans="1:15" x14ac:dyDescent="0.25">
      <c r="A516" s="1"/>
      <c r="B516" s="1"/>
      <c r="D516" s="1"/>
      <c r="G516" s="53" t="s">
        <v>78</v>
      </c>
      <c r="H516" s="53" t="s">
        <v>78</v>
      </c>
      <c r="I516" s="56" t="s">
        <v>78</v>
      </c>
      <c r="J516" s="53"/>
      <c r="K516" s="53" t="s">
        <v>78</v>
      </c>
      <c r="L516" s="53" t="s">
        <v>78</v>
      </c>
      <c r="M516" s="56" t="s">
        <v>78</v>
      </c>
      <c r="O516" s="54" t="str">
        <f t="shared" ref="O516:O530" si="42">P516&amp;Q516</f>
        <v/>
      </c>
    </row>
    <row r="517" spans="1:15" x14ac:dyDescent="0.25">
      <c r="A517" s="1"/>
      <c r="B517" s="1"/>
      <c r="D517" s="1"/>
      <c r="G517" s="53" t="s">
        <v>78</v>
      </c>
      <c r="H517" s="53" t="s">
        <v>78</v>
      </c>
      <c r="I517" s="56" t="s">
        <v>78</v>
      </c>
      <c r="J517" s="53"/>
      <c r="K517" s="53" t="s">
        <v>78</v>
      </c>
      <c r="L517" s="53" t="s">
        <v>78</v>
      </c>
      <c r="M517" s="56" t="s">
        <v>78</v>
      </c>
      <c r="O517" s="54" t="str">
        <f t="shared" si="42"/>
        <v/>
      </c>
    </row>
    <row r="518" spans="1:15" x14ac:dyDescent="0.25">
      <c r="A518" s="1"/>
      <c r="B518" s="1"/>
      <c r="D518" s="1"/>
      <c r="G518" s="53" t="s">
        <v>78</v>
      </c>
      <c r="H518" s="53" t="s">
        <v>78</v>
      </c>
      <c r="I518" s="56" t="s">
        <v>78</v>
      </c>
      <c r="J518" s="53"/>
      <c r="K518" s="53" t="s">
        <v>78</v>
      </c>
      <c r="L518" s="53" t="s">
        <v>78</v>
      </c>
      <c r="M518" s="56" t="s">
        <v>78</v>
      </c>
      <c r="O518" s="54" t="str">
        <f t="shared" si="42"/>
        <v/>
      </c>
    </row>
    <row r="519" spans="1:15" x14ac:dyDescent="0.25">
      <c r="A519" s="1"/>
      <c r="B519" s="1"/>
      <c r="D519" s="1"/>
      <c r="G519" s="53" t="s">
        <v>78</v>
      </c>
      <c r="H519" s="53" t="s">
        <v>78</v>
      </c>
      <c r="I519" s="56" t="s">
        <v>78</v>
      </c>
      <c r="J519" s="53"/>
      <c r="K519" s="53" t="s">
        <v>78</v>
      </c>
      <c r="L519" s="53" t="s">
        <v>78</v>
      </c>
      <c r="M519" s="56" t="s">
        <v>78</v>
      </c>
      <c r="O519" s="54" t="str">
        <f t="shared" si="42"/>
        <v/>
      </c>
    </row>
    <row r="520" spans="1:15" x14ac:dyDescent="0.25">
      <c r="A520" s="1"/>
      <c r="B520" s="1"/>
      <c r="D520" s="1"/>
      <c r="G520" s="53" t="s">
        <v>78</v>
      </c>
      <c r="H520" s="53" t="s">
        <v>78</v>
      </c>
      <c r="I520" s="56" t="s">
        <v>78</v>
      </c>
      <c r="J520" s="53"/>
      <c r="K520" s="53" t="s">
        <v>78</v>
      </c>
      <c r="L520" s="53" t="s">
        <v>78</v>
      </c>
      <c r="M520" s="56" t="s">
        <v>78</v>
      </c>
      <c r="O520" s="54" t="str">
        <f t="shared" si="42"/>
        <v/>
      </c>
    </row>
    <row r="521" spans="1:15" x14ac:dyDescent="0.25">
      <c r="A521" s="1"/>
      <c r="B521" s="1"/>
      <c r="D521" s="1"/>
      <c r="G521" s="53" t="s">
        <v>78</v>
      </c>
      <c r="H521" s="53" t="s">
        <v>78</v>
      </c>
      <c r="I521" s="56" t="s">
        <v>78</v>
      </c>
      <c r="J521" s="53"/>
      <c r="K521" s="53" t="s">
        <v>78</v>
      </c>
      <c r="L521" s="53" t="s">
        <v>78</v>
      </c>
      <c r="M521" s="56" t="s">
        <v>78</v>
      </c>
      <c r="O521" s="54" t="str">
        <f t="shared" si="42"/>
        <v/>
      </c>
    </row>
    <row r="522" spans="1:15" x14ac:dyDescent="0.25">
      <c r="A522" s="1"/>
      <c r="B522" s="1"/>
      <c r="D522" s="1"/>
      <c r="G522" s="53" t="s">
        <v>78</v>
      </c>
      <c r="H522" s="53" t="s">
        <v>78</v>
      </c>
      <c r="I522" s="56" t="s">
        <v>78</v>
      </c>
      <c r="J522" s="53"/>
      <c r="K522" s="53" t="s">
        <v>78</v>
      </c>
      <c r="L522" s="53" t="s">
        <v>78</v>
      </c>
      <c r="M522" s="56" t="s">
        <v>78</v>
      </c>
      <c r="O522" s="54" t="str">
        <f t="shared" si="42"/>
        <v/>
      </c>
    </row>
    <row r="523" spans="1:15" x14ac:dyDescent="0.25">
      <c r="A523" s="54" t="s">
        <v>78</v>
      </c>
      <c r="B523" s="54"/>
      <c r="C523" s="53" t="s">
        <v>78</v>
      </c>
      <c r="D523" s="53" t="s">
        <v>78</v>
      </c>
      <c r="E523" s="53" t="s">
        <v>78</v>
      </c>
      <c r="F523" s="53" t="s">
        <v>78</v>
      </c>
      <c r="G523" s="53" t="s">
        <v>78</v>
      </c>
      <c r="H523" s="53" t="s">
        <v>78</v>
      </c>
      <c r="I523" s="56" t="s">
        <v>78</v>
      </c>
      <c r="J523" s="53"/>
      <c r="K523" s="53" t="s">
        <v>78</v>
      </c>
      <c r="L523" s="53" t="s">
        <v>78</v>
      </c>
      <c r="M523" s="56" t="s">
        <v>78</v>
      </c>
      <c r="O523" s="54" t="str">
        <f t="shared" si="42"/>
        <v/>
      </c>
    </row>
    <row r="524" spans="1:15" x14ac:dyDescent="0.25">
      <c r="A524" s="1"/>
      <c r="B524" s="1"/>
      <c r="D524" s="1"/>
      <c r="E524" s="53" t="s">
        <v>78</v>
      </c>
      <c r="F524" s="53" t="s">
        <v>78</v>
      </c>
      <c r="G524" s="53" t="s">
        <v>78</v>
      </c>
      <c r="H524" s="53" t="s">
        <v>78</v>
      </c>
      <c r="I524" s="56" t="s">
        <v>78</v>
      </c>
      <c r="J524" s="53"/>
      <c r="K524" s="53" t="s">
        <v>78</v>
      </c>
      <c r="L524" s="53" t="s">
        <v>78</v>
      </c>
      <c r="M524" s="56" t="s">
        <v>78</v>
      </c>
      <c r="O524" s="54" t="str">
        <f t="shared" si="42"/>
        <v/>
      </c>
    </row>
    <row r="525" spans="1:15" x14ac:dyDescent="0.25">
      <c r="A525" s="1"/>
      <c r="B525" s="1"/>
      <c r="D525" s="1"/>
      <c r="E525" s="53" t="s">
        <v>78</v>
      </c>
      <c r="F525" s="53" t="s">
        <v>78</v>
      </c>
      <c r="G525" s="53" t="s">
        <v>78</v>
      </c>
      <c r="H525" s="53" t="s">
        <v>78</v>
      </c>
      <c r="I525" s="56" t="s">
        <v>78</v>
      </c>
      <c r="J525" s="53"/>
      <c r="K525" s="53" t="s">
        <v>78</v>
      </c>
      <c r="L525" s="53" t="s">
        <v>78</v>
      </c>
      <c r="M525" s="56" t="s">
        <v>78</v>
      </c>
      <c r="O525" s="54" t="str">
        <f t="shared" si="42"/>
        <v/>
      </c>
    </row>
    <row r="526" spans="1:15" x14ac:dyDescent="0.25">
      <c r="A526" s="1"/>
      <c r="B526" s="1"/>
      <c r="D526" s="1"/>
      <c r="E526" s="53" t="s">
        <v>78</v>
      </c>
      <c r="F526" s="53" t="s">
        <v>78</v>
      </c>
      <c r="G526" s="53" t="s">
        <v>78</v>
      </c>
      <c r="H526" s="53" t="s">
        <v>78</v>
      </c>
      <c r="I526" s="56" t="s">
        <v>78</v>
      </c>
      <c r="J526" s="53"/>
      <c r="K526" s="53" t="s">
        <v>78</v>
      </c>
      <c r="L526" s="53" t="s">
        <v>78</v>
      </c>
      <c r="M526" s="56" t="s">
        <v>78</v>
      </c>
      <c r="O526" s="54" t="str">
        <f t="shared" si="42"/>
        <v/>
      </c>
    </row>
    <row r="527" spans="1:15" x14ac:dyDescent="0.25">
      <c r="A527" s="1"/>
      <c r="B527" s="1"/>
      <c r="D527" s="1"/>
      <c r="E527" s="53" t="s">
        <v>78</v>
      </c>
      <c r="F527" s="53" t="s">
        <v>78</v>
      </c>
      <c r="G527" s="53" t="s">
        <v>78</v>
      </c>
      <c r="H527" s="53" t="s">
        <v>78</v>
      </c>
      <c r="I527" s="56" t="s">
        <v>78</v>
      </c>
      <c r="J527" s="53"/>
      <c r="K527" s="53" t="s">
        <v>78</v>
      </c>
      <c r="L527" s="53" t="s">
        <v>78</v>
      </c>
      <c r="M527" s="56" t="s">
        <v>78</v>
      </c>
      <c r="O527" s="54" t="str">
        <f t="shared" si="42"/>
        <v/>
      </c>
    </row>
    <row r="528" spans="1:15" x14ac:dyDescent="0.25">
      <c r="A528" s="1"/>
      <c r="B528" s="1"/>
      <c r="D528" s="1"/>
      <c r="E528" s="53" t="s">
        <v>78</v>
      </c>
      <c r="F528" s="53" t="s">
        <v>78</v>
      </c>
      <c r="G528" s="53" t="s">
        <v>78</v>
      </c>
      <c r="H528" s="53" t="s">
        <v>78</v>
      </c>
      <c r="I528" s="56" t="s">
        <v>78</v>
      </c>
      <c r="J528" s="53"/>
      <c r="K528" s="53" t="s">
        <v>78</v>
      </c>
      <c r="L528" s="53" t="s">
        <v>78</v>
      </c>
      <c r="M528" s="56" t="s">
        <v>78</v>
      </c>
      <c r="O528" s="54" t="str">
        <f t="shared" si="42"/>
        <v/>
      </c>
    </row>
    <row r="529" spans="1:15" x14ac:dyDescent="0.25">
      <c r="A529" s="1"/>
      <c r="B529" s="1"/>
      <c r="D529" s="1"/>
      <c r="E529" s="53" t="s">
        <v>78</v>
      </c>
      <c r="F529" s="53" t="s">
        <v>78</v>
      </c>
      <c r="G529" s="53" t="s">
        <v>78</v>
      </c>
      <c r="H529" s="53" t="s">
        <v>78</v>
      </c>
      <c r="I529" s="56" t="s">
        <v>78</v>
      </c>
      <c r="J529" s="53"/>
      <c r="K529" s="53" t="s">
        <v>78</v>
      </c>
      <c r="L529" s="53" t="s">
        <v>78</v>
      </c>
      <c r="M529" s="56" t="s">
        <v>78</v>
      </c>
      <c r="O529" s="54" t="str">
        <f t="shared" si="42"/>
        <v/>
      </c>
    </row>
    <row r="530" spans="1:15" x14ac:dyDescent="0.25">
      <c r="A530" s="1"/>
      <c r="B530" s="1"/>
      <c r="D530" s="1"/>
      <c r="E530" s="53" t="s">
        <v>78</v>
      </c>
      <c r="F530" s="53" t="s">
        <v>78</v>
      </c>
      <c r="G530" s="53" t="s">
        <v>78</v>
      </c>
      <c r="H530" s="53" t="s">
        <v>78</v>
      </c>
      <c r="I530" s="56" t="s">
        <v>78</v>
      </c>
      <c r="J530" s="53"/>
      <c r="K530" s="53" t="s">
        <v>78</v>
      </c>
      <c r="L530" s="53" t="s">
        <v>78</v>
      </c>
      <c r="M530" s="56" t="s">
        <v>78</v>
      </c>
      <c r="O530" s="54" t="str">
        <f t="shared" si="42"/>
        <v/>
      </c>
    </row>
  </sheetData>
  <sheetProtection algorithmName="SHA-512" hashValue="6EzfFrdHmLhn14SEvqKuIC3uk8pBWnE34NIp40dpK+JHWiQLzbcjBgbazxtUTcjA5SRizQvvvJ0kYlie6K+P8g==" saltValue="8Wo+MURZqRvParEQ+MkdvQ==" spinCount="100000" sheet="1" objects="1" scenarios="1" selectLockedCells="1" selectUnlockedCells="1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Q127"/>
  <sheetViews>
    <sheetView showGridLines="0" zoomScaleNormal="100" workbookViewId="0">
      <selection activeCell="K23" sqref="K23"/>
    </sheetView>
  </sheetViews>
  <sheetFormatPr defaultRowHeight="14.25" x14ac:dyDescent="0.25"/>
  <cols>
    <col min="1" max="1" width="4.5703125" style="42" customWidth="1"/>
    <col min="2" max="2" width="2.140625" style="42" customWidth="1"/>
    <col min="3" max="3" width="18.28515625" style="42" customWidth="1"/>
    <col min="4" max="4" width="2" style="42" customWidth="1"/>
    <col min="5" max="5" width="3.7109375" style="44" customWidth="1"/>
    <col min="6" max="6" width="21.7109375" style="44" customWidth="1"/>
    <col min="7" max="7" width="3.42578125" style="42" customWidth="1"/>
    <col min="8" max="8" width="1.42578125" style="42" customWidth="1"/>
    <col min="9" max="9" width="9.140625" style="85"/>
    <col min="10" max="10" width="9.140625" style="42"/>
    <col min="11" max="11" width="17.140625" style="42" customWidth="1"/>
    <col min="12" max="12" width="9.140625" style="42"/>
    <col min="13" max="13" width="12" style="42" bestFit="1" customWidth="1"/>
    <col min="14" max="14" width="4.42578125" style="42" customWidth="1"/>
    <col min="15" max="15" width="9.140625" style="42"/>
    <col min="16" max="16" width="25.5703125" style="42" customWidth="1"/>
    <col min="17" max="17" width="40.7109375" style="42" bestFit="1" customWidth="1"/>
    <col min="18" max="16384" width="9.140625" style="42"/>
  </cols>
  <sheetData>
    <row r="2" spans="2:17" ht="27.75" x14ac:dyDescent="0.25">
      <c r="B2" s="100" t="s">
        <v>27</v>
      </c>
      <c r="C2" s="100"/>
      <c r="D2" s="100"/>
      <c r="E2" s="100"/>
      <c r="F2" s="100"/>
      <c r="G2" s="100"/>
    </row>
    <row r="3" spans="2:17" ht="11.25" customHeight="1" thickBot="1" x14ac:dyDescent="0.3">
      <c r="C3" s="43"/>
    </row>
    <row r="4" spans="2:17" ht="15" customHeight="1" x14ac:dyDescent="0.25">
      <c r="B4" s="9"/>
      <c r="C4" s="10"/>
      <c r="D4" s="10"/>
      <c r="E4" s="11"/>
      <c r="F4" s="11"/>
      <c r="G4" s="12"/>
      <c r="H4" s="45"/>
    </row>
    <row r="5" spans="2:17" ht="15" x14ac:dyDescent="0.25">
      <c r="B5" s="34"/>
      <c r="C5" s="46" t="s">
        <v>33</v>
      </c>
      <c r="D5" s="24" t="s">
        <v>32</v>
      </c>
      <c r="E5" s="101" t="s">
        <v>1222</v>
      </c>
      <c r="F5" s="101"/>
      <c r="G5" s="20"/>
      <c r="H5" s="45"/>
      <c r="I5" s="85" t="s">
        <v>1204</v>
      </c>
      <c r="P5" s="84" t="s">
        <v>1212</v>
      </c>
    </row>
    <row r="6" spans="2:17" ht="7.5" customHeight="1" thickBot="1" x14ac:dyDescent="0.3">
      <c r="B6" s="34"/>
      <c r="C6" s="24"/>
      <c r="D6" s="24"/>
      <c r="E6" s="36"/>
      <c r="F6" s="36"/>
      <c r="G6" s="20"/>
      <c r="H6" s="45"/>
    </row>
    <row r="7" spans="2:17" ht="15.75" thickBot="1" x14ac:dyDescent="0.3">
      <c r="B7" s="34"/>
      <c r="C7" s="46" t="s">
        <v>28</v>
      </c>
      <c r="D7" s="24" t="s">
        <v>32</v>
      </c>
      <c r="E7" s="102">
        <v>20</v>
      </c>
      <c r="F7" s="102"/>
      <c r="G7" s="20"/>
      <c r="H7" s="45"/>
      <c r="I7" s="85" t="s">
        <v>1205</v>
      </c>
      <c r="P7" s="87" t="s">
        <v>30</v>
      </c>
      <c r="Q7" s="86" t="s">
        <v>46</v>
      </c>
    </row>
    <row r="8" spans="2:17" ht="7.5" customHeight="1" x14ac:dyDescent="0.25">
      <c r="B8" s="34"/>
      <c r="C8" s="24"/>
      <c r="D8" s="24"/>
      <c r="E8" s="36"/>
      <c r="F8" s="36"/>
      <c r="G8" s="20"/>
      <c r="H8" s="45"/>
      <c r="P8" s="88"/>
      <c r="Q8" s="20"/>
    </row>
    <row r="9" spans="2:17" ht="15" x14ac:dyDescent="0.25">
      <c r="B9" s="34"/>
      <c r="C9" s="46" t="s">
        <v>22</v>
      </c>
      <c r="D9" s="24" t="s">
        <v>32</v>
      </c>
      <c r="E9" s="101">
        <v>2302180109</v>
      </c>
      <c r="F9" s="101"/>
      <c r="G9" s="20"/>
      <c r="H9" s="45"/>
      <c r="I9" s="85" t="s">
        <v>1206</v>
      </c>
      <c r="P9" s="88" t="s">
        <v>42</v>
      </c>
      <c r="Q9" s="20" t="s">
        <v>79</v>
      </c>
    </row>
    <row r="10" spans="2:17" ht="7.5" customHeight="1" x14ac:dyDescent="0.25">
      <c r="B10" s="34"/>
      <c r="C10" s="24"/>
      <c r="D10" s="24"/>
      <c r="E10" s="36"/>
      <c r="F10" s="36"/>
      <c r="G10" s="20"/>
      <c r="H10" s="45"/>
      <c r="P10" s="88" t="s">
        <v>38</v>
      </c>
      <c r="Q10" s="20" t="s">
        <v>86</v>
      </c>
    </row>
    <row r="11" spans="2:17" ht="15" x14ac:dyDescent="0.25">
      <c r="B11" s="34"/>
      <c r="C11" s="46" t="s">
        <v>30</v>
      </c>
      <c r="D11" s="24" t="s">
        <v>32</v>
      </c>
      <c r="E11" s="98" t="s">
        <v>39</v>
      </c>
      <c r="F11" s="98"/>
      <c r="G11" s="20"/>
      <c r="H11" s="45"/>
      <c r="I11" s="85" t="s">
        <v>1208</v>
      </c>
      <c r="P11" s="88" t="s">
        <v>39</v>
      </c>
      <c r="Q11" s="20" t="s">
        <v>92</v>
      </c>
    </row>
    <row r="12" spans="2:17" ht="7.5" customHeight="1" x14ac:dyDescent="0.25">
      <c r="B12" s="34"/>
      <c r="C12" s="24"/>
      <c r="D12" s="24"/>
      <c r="E12" s="36"/>
      <c r="F12" s="36"/>
      <c r="G12" s="20"/>
      <c r="H12" s="45"/>
      <c r="P12" s="88" t="s">
        <v>40</v>
      </c>
      <c r="Q12" s="20" t="s">
        <v>42</v>
      </c>
    </row>
    <row r="13" spans="2:17" ht="15" x14ac:dyDescent="0.25">
      <c r="B13" s="34"/>
      <c r="C13" s="46" t="s">
        <v>2</v>
      </c>
      <c r="D13" s="24" t="s">
        <v>32</v>
      </c>
      <c r="E13" s="98" t="s">
        <v>121</v>
      </c>
      <c r="F13" s="98"/>
      <c r="G13" s="20"/>
      <c r="H13" s="45"/>
      <c r="I13" s="85" t="s">
        <v>1207</v>
      </c>
      <c r="P13" s="88" t="s">
        <v>43</v>
      </c>
      <c r="Q13" s="20" t="s">
        <v>103</v>
      </c>
    </row>
    <row r="14" spans="2:17" ht="7.5" customHeight="1" thickBot="1" x14ac:dyDescent="0.3">
      <c r="B14" s="34"/>
      <c r="C14" s="24"/>
      <c r="D14" s="24"/>
      <c r="E14" s="36"/>
      <c r="F14" s="36"/>
      <c r="G14" s="20"/>
      <c r="H14" s="45"/>
      <c r="P14" s="88"/>
      <c r="Q14" s="20" t="s">
        <v>115</v>
      </c>
    </row>
    <row r="15" spans="2:17" ht="15" customHeight="1" thickBot="1" x14ac:dyDescent="0.3">
      <c r="B15" s="34"/>
      <c r="C15" s="24" t="s">
        <v>3</v>
      </c>
      <c r="D15" s="24" t="s">
        <v>32</v>
      </c>
      <c r="E15" s="98" t="s">
        <v>104</v>
      </c>
      <c r="F15" s="98"/>
      <c r="G15" s="20"/>
      <c r="H15" s="45"/>
      <c r="I15" s="85" t="s">
        <v>1209</v>
      </c>
      <c r="P15" s="87" t="s">
        <v>3</v>
      </c>
      <c r="Q15" s="20" t="s">
        <v>121</v>
      </c>
    </row>
    <row r="16" spans="2:17" ht="7.5" customHeight="1" x14ac:dyDescent="0.25">
      <c r="B16" s="34"/>
      <c r="C16" s="24"/>
      <c r="D16" s="24"/>
      <c r="E16" s="36"/>
      <c r="F16" s="36"/>
      <c r="G16" s="20"/>
      <c r="H16" s="45"/>
      <c r="P16" s="88"/>
      <c r="Q16" s="20" t="s">
        <v>127</v>
      </c>
    </row>
    <row r="17" spans="2:17" ht="15" x14ac:dyDescent="0.25">
      <c r="B17" s="34"/>
      <c r="C17" s="24" t="s">
        <v>29</v>
      </c>
      <c r="D17" s="24" t="s">
        <v>32</v>
      </c>
      <c r="E17" s="47" t="str">
        <f>IFERROR(VLOOKUP(E15,$N$29:$O$33,2,FALSE),"")&amp;" - "</f>
        <v xml:space="preserve">4 - </v>
      </c>
      <c r="F17" s="41">
        <v>3</v>
      </c>
      <c r="G17" s="20"/>
      <c r="H17" s="45"/>
      <c r="I17" s="85" t="s">
        <v>1211</v>
      </c>
      <c r="P17" s="88" t="s">
        <v>80</v>
      </c>
      <c r="Q17" s="20" t="s">
        <v>133</v>
      </c>
    </row>
    <row r="18" spans="2:17" ht="7.5" customHeight="1" x14ac:dyDescent="0.25">
      <c r="B18" s="34"/>
      <c r="C18" s="24"/>
      <c r="D18" s="24"/>
      <c r="E18" s="36"/>
      <c r="F18" s="36"/>
      <c r="G18" s="20"/>
      <c r="H18" s="45"/>
      <c r="P18" s="88" t="s">
        <v>104</v>
      </c>
      <c r="Q18" s="20" t="s">
        <v>139</v>
      </c>
    </row>
    <row r="19" spans="2:17" ht="15" x14ac:dyDescent="0.25">
      <c r="B19" s="34"/>
      <c r="C19" s="24" t="s">
        <v>31</v>
      </c>
      <c r="D19" s="24" t="s">
        <v>32</v>
      </c>
      <c r="E19" s="99" t="s">
        <v>1217</v>
      </c>
      <c r="F19" s="99"/>
      <c r="G19" s="20"/>
      <c r="H19" s="45"/>
      <c r="I19" s="85" t="s">
        <v>1210</v>
      </c>
      <c r="P19" s="88" t="s">
        <v>207</v>
      </c>
      <c r="Q19" s="20" t="s">
        <v>145</v>
      </c>
    </row>
    <row r="20" spans="2:17" x14ac:dyDescent="0.25">
      <c r="B20" s="34"/>
      <c r="C20" s="35"/>
      <c r="D20" s="35"/>
      <c r="E20" s="36"/>
      <c r="F20" s="36"/>
      <c r="G20" s="20"/>
      <c r="H20" s="45"/>
      <c r="P20" s="88" t="s">
        <v>110</v>
      </c>
      <c r="Q20" s="20" t="s">
        <v>151</v>
      </c>
    </row>
    <row r="21" spans="2:17" ht="15" x14ac:dyDescent="0.25">
      <c r="B21" s="34"/>
      <c r="C21" s="94" t="s">
        <v>1214</v>
      </c>
      <c r="D21" s="92"/>
      <c r="E21" s="36"/>
      <c r="F21" s="36"/>
      <c r="G21" s="20"/>
      <c r="H21" s="45"/>
      <c r="P21" s="88" t="s">
        <v>238</v>
      </c>
      <c r="Q21" s="20" t="s">
        <v>157</v>
      </c>
    </row>
    <row r="22" spans="2:17" ht="15" thickBot="1" x14ac:dyDescent="0.3">
      <c r="B22" s="34"/>
      <c r="C22" s="93"/>
      <c r="D22" s="35"/>
      <c r="E22" s="36"/>
      <c r="F22" s="36"/>
      <c r="G22" s="20"/>
      <c r="H22" s="45"/>
      <c r="P22" s="88"/>
      <c r="Q22" s="20" t="s">
        <v>163</v>
      </c>
    </row>
    <row r="23" spans="2:17" ht="15" x14ac:dyDescent="0.25">
      <c r="B23" s="34"/>
      <c r="C23" s="48" t="s">
        <v>1203</v>
      </c>
      <c r="D23" s="82"/>
      <c r="E23" s="82"/>
      <c r="F23" s="83" t="s">
        <v>45</v>
      </c>
      <c r="G23" s="20"/>
      <c r="H23" s="45"/>
      <c r="P23" s="95"/>
      <c r="Q23" s="20" t="s">
        <v>169</v>
      </c>
    </row>
    <row r="24" spans="2:17" ht="15" thickBot="1" x14ac:dyDescent="0.3">
      <c r="B24" s="27"/>
      <c r="C24" s="74" t="s">
        <v>1221</v>
      </c>
      <c r="D24" s="28"/>
      <c r="E24" s="29"/>
      <c r="F24" s="72"/>
      <c r="G24" s="30"/>
      <c r="H24" s="45"/>
      <c r="P24" s="89"/>
      <c r="Q24" s="20" t="s">
        <v>175</v>
      </c>
    </row>
    <row r="25" spans="2:17" ht="7.5" customHeight="1" x14ac:dyDescent="0.25">
      <c r="B25" s="45"/>
      <c r="C25" s="45"/>
      <c r="D25" s="45"/>
      <c r="E25" s="49"/>
      <c r="F25" s="49"/>
      <c r="G25" s="45"/>
      <c r="H25" s="45"/>
      <c r="P25" s="89"/>
      <c r="Q25" s="20" t="s">
        <v>181</v>
      </c>
    </row>
    <row r="26" spans="2:17" ht="7.5" customHeight="1" x14ac:dyDescent="0.25">
      <c r="B26" s="45"/>
      <c r="C26" s="45"/>
      <c r="D26" s="45"/>
      <c r="E26" s="49"/>
      <c r="F26" s="49"/>
      <c r="G26" s="45"/>
      <c r="H26" s="45"/>
      <c r="P26" s="89"/>
      <c r="Q26" s="20" t="s">
        <v>187</v>
      </c>
    </row>
    <row r="27" spans="2:17" ht="15" thickBot="1" x14ac:dyDescent="0.3">
      <c r="P27" s="90"/>
      <c r="Q27" s="30"/>
    </row>
    <row r="28" spans="2:17" hidden="1" x14ac:dyDescent="0.25">
      <c r="F28" s="44" t="s">
        <v>29</v>
      </c>
      <c r="G28" s="42" t="str">
        <f>IFERROR(IF($F$17&lt;=9,"0"&amp;$F$17,$F$17),"")</f>
        <v>03</v>
      </c>
      <c r="I28" s="85" t="s">
        <v>1188</v>
      </c>
      <c r="J28" s="42" t="s">
        <v>1166</v>
      </c>
      <c r="K28" s="42" t="s">
        <v>1186</v>
      </c>
      <c r="M28" s="42" t="s">
        <v>1185</v>
      </c>
      <c r="N28" s="42" t="s">
        <v>1187</v>
      </c>
      <c r="Q28" s="42" t="s">
        <v>193</v>
      </c>
    </row>
    <row r="29" spans="2:17" hidden="1" x14ac:dyDescent="0.25">
      <c r="F29" s="44" t="s">
        <v>28</v>
      </c>
      <c r="G29" s="42">
        <f>IFERROR(IF($E$7&lt;9,"0"&amp;$E$7,$E$7),"")</f>
        <v>20</v>
      </c>
      <c r="I29" s="96" t="s">
        <v>1189</v>
      </c>
      <c r="J29" s="42" t="str">
        <f>$E$11&amp;ROW(J1)</f>
        <v>Pajak1</v>
      </c>
      <c r="K29" s="42" t="str">
        <f>IFERROR(VLOOKUP(J29,'db2'!$J$3:$L$20,2,FALSE),"")</f>
        <v>D-I Pajak</v>
      </c>
      <c r="L29" s="42" t="str">
        <f>IFERROR(VLOOKUP(J29,'db2'!$J$3:$L$20,3,FALSE),"")</f>
        <v>d1pjk</v>
      </c>
      <c r="M29" s="42" t="str">
        <f>$E$13&amp;"II"</f>
        <v>D-III PBB/PenilaiII</v>
      </c>
      <c r="N29" s="42" t="str">
        <f>IFERROR(VLOOKUP(Setting!M29,'db2'!$B$3:$D$31,3,FALSE),"")</f>
        <v/>
      </c>
      <c r="O29" s="42" t="str">
        <f>IF(N29="II",2,IF(N29="IV",4,IF(N29="V",5,IF(N29="VI",6,IF(N29="VIII",8,"")))))</f>
        <v/>
      </c>
      <c r="Q29" s="42" t="s">
        <v>199</v>
      </c>
    </row>
    <row r="30" spans="2:17" hidden="1" x14ac:dyDescent="0.25">
      <c r="I30" s="96" t="s">
        <v>44</v>
      </c>
      <c r="J30" s="42" t="str">
        <f>$E$11&amp;ROW(J2)</f>
        <v>Pajak2</v>
      </c>
      <c r="K30" s="42" t="str">
        <f>IFERROR(VLOOKUP(J30,'db2'!$J$3:$L$20,2,FALSE),"")</f>
        <v>D-III Pajak</v>
      </c>
      <c r="L30" s="42" t="str">
        <f>IFERROR(VLOOKUP(J30,'db2'!$J$3:$L$20,3,FALSE),"")</f>
        <v>d3pjk</v>
      </c>
      <c r="M30" s="42" t="str">
        <f>$E$13&amp;"IV"</f>
        <v>D-III PBB/PenilaiIV</v>
      </c>
      <c r="N30" s="42" t="str">
        <f>IFERROR(VLOOKUP(Setting!M30,'db2'!$B$3:$D$31,3,FALSE),"")</f>
        <v>IV</v>
      </c>
      <c r="O30" s="42">
        <f t="shared" ref="O30:O33" si="0">IF(N30="II",2,IF(N30="IV",4,IF(N30="V",5,IF(N30="VI",6,IF(N30="VIII",8,"")))))</f>
        <v>4</v>
      </c>
      <c r="Q30" s="42" t="s">
        <v>205</v>
      </c>
    </row>
    <row r="31" spans="2:17" hidden="1" x14ac:dyDescent="0.25">
      <c r="I31" s="96" t="s">
        <v>1190</v>
      </c>
      <c r="J31" s="42" t="str">
        <f>$E$11&amp;ROW(J3)</f>
        <v>Pajak3</v>
      </c>
      <c r="K31" s="42" t="str">
        <f>IFERROR(VLOOKUP(J31,'db2'!$J$3:$L$20,2,FALSE),"")</f>
        <v>D-III PBB/Penilai</v>
      </c>
      <c r="L31" s="42" t="str">
        <f>IFERROR(VLOOKUP(J31,'db2'!$J$3:$L$20,3,FALSE),"")</f>
        <v>d3pbb</v>
      </c>
      <c r="M31" s="42" t="str">
        <f>$E$13&amp;"V"</f>
        <v>D-III PBB/PenilaiV</v>
      </c>
      <c r="N31" s="42" t="str">
        <f>IFERROR(VLOOKUP(Setting!M31,'db2'!$B$3:$D$31,3,FALSE),"")</f>
        <v/>
      </c>
      <c r="O31" s="42" t="str">
        <f t="shared" si="0"/>
        <v/>
      </c>
    </row>
    <row r="32" spans="2:17" hidden="1" x14ac:dyDescent="0.25">
      <c r="I32" s="96" t="s">
        <v>1215</v>
      </c>
      <c r="J32" s="42" t="str">
        <f t="shared" ref="J32:J33" si="1">$E$11&amp;ROW(J4)</f>
        <v>Pajak4</v>
      </c>
      <c r="K32" s="42" t="str">
        <f>IFERROR(VLOOKUP(J32,'db2'!$J$3:$L$20,2,FALSE),"")</f>
        <v>D-III Pajak Alih Program</v>
      </c>
      <c r="L32" s="42" t="str">
        <f>IFERROR(VLOOKUP(J32,'db2'!$J$3:$L$20,3,FALSE),"")</f>
        <v>d3pjkap</v>
      </c>
      <c r="M32" s="42" t="str">
        <f>$E$13&amp;"VI"</f>
        <v>D-III PBB/PenilaiVI</v>
      </c>
      <c r="N32" s="42" t="str">
        <f>IFERROR(VLOOKUP(Setting!M32,'db2'!$B$3:$D$31,3,FALSE),"")</f>
        <v>VI</v>
      </c>
      <c r="O32" s="42">
        <f t="shared" si="0"/>
        <v>6</v>
      </c>
    </row>
    <row r="33" spans="5:15" hidden="1" x14ac:dyDescent="0.25">
      <c r="I33" s="96" t="s">
        <v>1216</v>
      </c>
      <c r="J33" s="42" t="str">
        <f t="shared" si="1"/>
        <v>Pajak5</v>
      </c>
      <c r="K33" s="42" t="str">
        <f>IFERROR(VLOOKUP(J33,'db2'!$J$3:$L$20,2,FALSE),"")</f>
        <v>D-III PBB/Penilai Alih Program</v>
      </c>
      <c r="L33" s="42" t="str">
        <f>IFERROR(VLOOKUP(J33,'db2'!$J$3:$L$20,3,FALSE),"")</f>
        <v>d3pbbap</v>
      </c>
      <c r="M33" s="42" t="str">
        <f>$E$13&amp;"VIII"</f>
        <v>D-III PBB/PenilaiVIII</v>
      </c>
      <c r="N33" s="42" t="str">
        <f>IFERROR(VLOOKUP(Setting!M33,'db2'!$B$3:$D$31,3,FALSE),"")</f>
        <v/>
      </c>
      <c r="O33" s="42" t="str">
        <f t="shared" si="0"/>
        <v/>
      </c>
    </row>
    <row r="34" spans="5:15" hidden="1" x14ac:dyDescent="0.25">
      <c r="E34" s="42"/>
      <c r="F34" s="42"/>
      <c r="I34" s="96" t="s">
        <v>1217</v>
      </c>
      <c r="K34" s="42" t="str">
        <f>IFERROR(VLOOKUP(J34,'db2'!$J$3:$L$20,2,FALSE),"")</f>
        <v/>
      </c>
    </row>
    <row r="35" spans="5:15" hidden="1" x14ac:dyDescent="0.25">
      <c r="E35" s="42"/>
      <c r="F35" s="42"/>
      <c r="I35" s="96" t="s">
        <v>1218</v>
      </c>
      <c r="K35" s="42" t="str">
        <f>IFERROR(VLOOKUP(J35,'db2'!$J$3:$L$20,2,FALSE),"")</f>
        <v/>
      </c>
    </row>
    <row r="36" spans="5:15" hidden="1" x14ac:dyDescent="0.25">
      <c r="E36" s="42"/>
      <c r="F36" s="42"/>
      <c r="I36" s="96" t="s">
        <v>1219</v>
      </c>
      <c r="K36" s="42" t="str">
        <f>IFERROR(VLOOKUP(J36,'db2'!$J$3:$L$20,2,FALSE),"")</f>
        <v/>
      </c>
    </row>
    <row r="37" spans="5:15" hidden="1" x14ac:dyDescent="0.25">
      <c r="E37" s="42"/>
      <c r="F37" s="42"/>
      <c r="I37" s="96" t="s">
        <v>1220</v>
      </c>
      <c r="K37" s="42" t="str">
        <f>IFERROR(VLOOKUP(J37,'db2'!$J$3:$L$20,2,FALSE),"")</f>
        <v/>
      </c>
    </row>
    <row r="38" spans="5:15" hidden="1" x14ac:dyDescent="0.25">
      <c r="I38" s="97">
        <v>10</v>
      </c>
    </row>
    <row r="39" spans="5:15" hidden="1" x14ac:dyDescent="0.25">
      <c r="I39" s="96">
        <v>11</v>
      </c>
    </row>
    <row r="40" spans="5:15" hidden="1" x14ac:dyDescent="0.25">
      <c r="I40" s="96">
        <v>12</v>
      </c>
    </row>
    <row r="41" spans="5:15" hidden="1" x14ac:dyDescent="0.25">
      <c r="I41" s="97">
        <v>13</v>
      </c>
    </row>
    <row r="42" spans="5:15" hidden="1" x14ac:dyDescent="0.25">
      <c r="I42" s="96">
        <v>14</v>
      </c>
    </row>
    <row r="43" spans="5:15" hidden="1" x14ac:dyDescent="0.25">
      <c r="I43" s="96">
        <v>15</v>
      </c>
    </row>
    <row r="44" spans="5:15" hidden="1" x14ac:dyDescent="0.25">
      <c r="I44" s="97">
        <v>16</v>
      </c>
    </row>
    <row r="45" spans="5:15" hidden="1" x14ac:dyDescent="0.25">
      <c r="I45" s="96">
        <v>17</v>
      </c>
    </row>
    <row r="46" spans="5:15" hidden="1" x14ac:dyDescent="0.25">
      <c r="I46" s="96">
        <v>18</v>
      </c>
    </row>
    <row r="47" spans="5:15" hidden="1" x14ac:dyDescent="0.25">
      <c r="I47" s="97">
        <v>19</v>
      </c>
    </row>
    <row r="48" spans="5:15" hidden="1" x14ac:dyDescent="0.25">
      <c r="I48" s="96">
        <v>20</v>
      </c>
    </row>
    <row r="49" spans="9:9" hidden="1" x14ac:dyDescent="0.25">
      <c r="I49" s="96">
        <v>21</v>
      </c>
    </row>
    <row r="50" spans="9:9" hidden="1" x14ac:dyDescent="0.25">
      <c r="I50" s="97">
        <v>22</v>
      </c>
    </row>
    <row r="51" spans="9:9" hidden="1" x14ac:dyDescent="0.25">
      <c r="I51" s="96">
        <v>23</v>
      </c>
    </row>
    <row r="52" spans="9:9" hidden="1" x14ac:dyDescent="0.25">
      <c r="I52" s="96">
        <v>24</v>
      </c>
    </row>
    <row r="53" spans="9:9" hidden="1" x14ac:dyDescent="0.25">
      <c r="I53" s="97">
        <v>25</v>
      </c>
    </row>
    <row r="54" spans="9:9" hidden="1" x14ac:dyDescent="0.25">
      <c r="I54" s="96">
        <v>26</v>
      </c>
    </row>
    <row r="55" spans="9:9" hidden="1" x14ac:dyDescent="0.25">
      <c r="I55" s="96">
        <v>27</v>
      </c>
    </row>
    <row r="56" spans="9:9" hidden="1" x14ac:dyDescent="0.25">
      <c r="I56" s="97">
        <v>28</v>
      </c>
    </row>
    <row r="57" spans="9:9" hidden="1" x14ac:dyDescent="0.25">
      <c r="I57" s="96">
        <v>29</v>
      </c>
    </row>
    <row r="58" spans="9:9" hidden="1" x14ac:dyDescent="0.25">
      <c r="I58" s="96">
        <v>30</v>
      </c>
    </row>
    <row r="59" spans="9:9" hidden="1" x14ac:dyDescent="0.25">
      <c r="I59" s="97">
        <v>31</v>
      </c>
    </row>
    <row r="60" spans="9:9" hidden="1" x14ac:dyDescent="0.25">
      <c r="I60" s="96">
        <v>32</v>
      </c>
    </row>
    <row r="61" spans="9:9" hidden="1" x14ac:dyDescent="0.25">
      <c r="I61" s="96">
        <v>33</v>
      </c>
    </row>
    <row r="62" spans="9:9" hidden="1" x14ac:dyDescent="0.25">
      <c r="I62" s="97">
        <v>34</v>
      </c>
    </row>
    <row r="63" spans="9:9" hidden="1" x14ac:dyDescent="0.25">
      <c r="I63" s="96">
        <v>35</v>
      </c>
    </row>
    <row r="64" spans="9:9" hidden="1" x14ac:dyDescent="0.25">
      <c r="I64" s="96">
        <v>36</v>
      </c>
    </row>
    <row r="65" spans="9:9" hidden="1" x14ac:dyDescent="0.25">
      <c r="I65" s="97">
        <v>37</v>
      </c>
    </row>
    <row r="66" spans="9:9" hidden="1" x14ac:dyDescent="0.25">
      <c r="I66" s="96">
        <v>38</v>
      </c>
    </row>
    <row r="67" spans="9:9" hidden="1" x14ac:dyDescent="0.25">
      <c r="I67" s="96">
        <v>39</v>
      </c>
    </row>
    <row r="68" spans="9:9" hidden="1" x14ac:dyDescent="0.25">
      <c r="I68" s="97">
        <v>40</v>
      </c>
    </row>
    <row r="69" spans="9:9" hidden="1" x14ac:dyDescent="0.25">
      <c r="I69" s="96">
        <v>41</v>
      </c>
    </row>
    <row r="70" spans="9:9" hidden="1" x14ac:dyDescent="0.25">
      <c r="I70" s="96">
        <v>42</v>
      </c>
    </row>
    <row r="71" spans="9:9" hidden="1" x14ac:dyDescent="0.25">
      <c r="I71" s="97">
        <v>43</v>
      </c>
    </row>
    <row r="72" spans="9:9" hidden="1" x14ac:dyDescent="0.25">
      <c r="I72" s="96">
        <v>44</v>
      </c>
    </row>
    <row r="73" spans="9:9" hidden="1" x14ac:dyDescent="0.25">
      <c r="I73" s="96">
        <v>45</v>
      </c>
    </row>
    <row r="74" spans="9:9" hidden="1" x14ac:dyDescent="0.25">
      <c r="I74" s="97">
        <v>46</v>
      </c>
    </row>
    <row r="75" spans="9:9" hidden="1" x14ac:dyDescent="0.25">
      <c r="I75" s="96">
        <v>47</v>
      </c>
    </row>
    <row r="76" spans="9:9" hidden="1" x14ac:dyDescent="0.25">
      <c r="I76" s="96">
        <v>48</v>
      </c>
    </row>
    <row r="77" spans="9:9" hidden="1" x14ac:dyDescent="0.25">
      <c r="I77" s="97">
        <v>49</v>
      </c>
    </row>
    <row r="78" spans="9:9" hidden="1" x14ac:dyDescent="0.25">
      <c r="I78" s="96">
        <v>50</v>
      </c>
    </row>
    <row r="79" spans="9:9" hidden="1" x14ac:dyDescent="0.25">
      <c r="I79" s="96">
        <v>51</v>
      </c>
    </row>
    <row r="80" spans="9:9" hidden="1" x14ac:dyDescent="0.25">
      <c r="I80" s="97">
        <v>52</v>
      </c>
    </row>
    <row r="81" spans="9:9" hidden="1" x14ac:dyDescent="0.25">
      <c r="I81" s="96">
        <v>53</v>
      </c>
    </row>
    <row r="82" spans="9:9" hidden="1" x14ac:dyDescent="0.25">
      <c r="I82" s="96">
        <v>54</v>
      </c>
    </row>
    <row r="83" spans="9:9" hidden="1" x14ac:dyDescent="0.25">
      <c r="I83" s="97">
        <v>55</v>
      </c>
    </row>
    <row r="84" spans="9:9" hidden="1" x14ac:dyDescent="0.25">
      <c r="I84" s="96">
        <v>56</v>
      </c>
    </row>
    <row r="85" spans="9:9" hidden="1" x14ac:dyDescent="0.25">
      <c r="I85" s="96">
        <v>57</v>
      </c>
    </row>
    <row r="86" spans="9:9" hidden="1" x14ac:dyDescent="0.25">
      <c r="I86" s="97">
        <v>58</v>
      </c>
    </row>
    <row r="87" spans="9:9" hidden="1" x14ac:dyDescent="0.25">
      <c r="I87" s="96">
        <v>59</v>
      </c>
    </row>
    <row r="88" spans="9:9" hidden="1" x14ac:dyDescent="0.25">
      <c r="I88" s="96">
        <v>60</v>
      </c>
    </row>
    <row r="89" spans="9:9" hidden="1" x14ac:dyDescent="0.25">
      <c r="I89" s="97">
        <v>61</v>
      </c>
    </row>
    <row r="90" spans="9:9" hidden="1" x14ac:dyDescent="0.25">
      <c r="I90" s="96">
        <v>62</v>
      </c>
    </row>
    <row r="91" spans="9:9" hidden="1" x14ac:dyDescent="0.25">
      <c r="I91" s="96">
        <v>63</v>
      </c>
    </row>
    <row r="92" spans="9:9" hidden="1" x14ac:dyDescent="0.25">
      <c r="I92" s="97">
        <v>64</v>
      </c>
    </row>
    <row r="93" spans="9:9" hidden="1" x14ac:dyDescent="0.25">
      <c r="I93" s="96">
        <v>65</v>
      </c>
    </row>
    <row r="94" spans="9:9" hidden="1" x14ac:dyDescent="0.25">
      <c r="I94" s="96">
        <v>66</v>
      </c>
    </row>
    <row r="95" spans="9:9" hidden="1" x14ac:dyDescent="0.25">
      <c r="I95" s="97">
        <v>67</v>
      </c>
    </row>
    <row r="96" spans="9:9" hidden="1" x14ac:dyDescent="0.25">
      <c r="I96" s="96">
        <v>68</v>
      </c>
    </row>
    <row r="97" spans="9:9" hidden="1" x14ac:dyDescent="0.25">
      <c r="I97" s="96">
        <v>69</v>
      </c>
    </row>
    <row r="98" spans="9:9" hidden="1" x14ac:dyDescent="0.25">
      <c r="I98" s="97">
        <v>70</v>
      </c>
    </row>
    <row r="99" spans="9:9" hidden="1" x14ac:dyDescent="0.25">
      <c r="I99" s="96">
        <v>71</v>
      </c>
    </row>
    <row r="100" spans="9:9" hidden="1" x14ac:dyDescent="0.25">
      <c r="I100" s="96">
        <v>72</v>
      </c>
    </row>
    <row r="101" spans="9:9" hidden="1" x14ac:dyDescent="0.25">
      <c r="I101" s="97">
        <v>73</v>
      </c>
    </row>
    <row r="102" spans="9:9" hidden="1" x14ac:dyDescent="0.25">
      <c r="I102" s="96">
        <v>74</v>
      </c>
    </row>
    <row r="103" spans="9:9" hidden="1" x14ac:dyDescent="0.25">
      <c r="I103" s="96">
        <v>75</v>
      </c>
    </row>
    <row r="104" spans="9:9" hidden="1" x14ac:dyDescent="0.25">
      <c r="I104" s="97">
        <v>76</v>
      </c>
    </row>
    <row r="105" spans="9:9" hidden="1" x14ac:dyDescent="0.25">
      <c r="I105" s="96">
        <v>77</v>
      </c>
    </row>
    <row r="106" spans="9:9" hidden="1" x14ac:dyDescent="0.25">
      <c r="I106" s="97">
        <v>78</v>
      </c>
    </row>
    <row r="107" spans="9:9" hidden="1" x14ac:dyDescent="0.25">
      <c r="I107" s="96">
        <v>79</v>
      </c>
    </row>
    <row r="108" spans="9:9" hidden="1" x14ac:dyDescent="0.25">
      <c r="I108" s="96">
        <v>80</v>
      </c>
    </row>
    <row r="109" spans="9:9" hidden="1" x14ac:dyDescent="0.25">
      <c r="I109" s="97">
        <v>81</v>
      </c>
    </row>
    <row r="110" spans="9:9" hidden="1" x14ac:dyDescent="0.25">
      <c r="I110" s="96">
        <v>82</v>
      </c>
    </row>
    <row r="111" spans="9:9" hidden="1" x14ac:dyDescent="0.25">
      <c r="I111" s="96">
        <v>83</v>
      </c>
    </row>
    <row r="112" spans="9:9" hidden="1" x14ac:dyDescent="0.25">
      <c r="I112" s="97">
        <v>84</v>
      </c>
    </row>
    <row r="113" spans="9:9" hidden="1" x14ac:dyDescent="0.25">
      <c r="I113" s="96">
        <v>85</v>
      </c>
    </row>
    <row r="114" spans="9:9" hidden="1" x14ac:dyDescent="0.25">
      <c r="I114" s="96">
        <v>86</v>
      </c>
    </row>
    <row r="115" spans="9:9" hidden="1" x14ac:dyDescent="0.25">
      <c r="I115" s="97">
        <v>87</v>
      </c>
    </row>
    <row r="116" spans="9:9" hidden="1" x14ac:dyDescent="0.25">
      <c r="I116" s="96">
        <v>88</v>
      </c>
    </row>
    <row r="117" spans="9:9" hidden="1" x14ac:dyDescent="0.25">
      <c r="I117" s="96">
        <v>89</v>
      </c>
    </row>
    <row r="118" spans="9:9" hidden="1" x14ac:dyDescent="0.25">
      <c r="I118" s="97">
        <v>90</v>
      </c>
    </row>
    <row r="119" spans="9:9" hidden="1" x14ac:dyDescent="0.25">
      <c r="I119" s="96">
        <v>91</v>
      </c>
    </row>
    <row r="120" spans="9:9" hidden="1" x14ac:dyDescent="0.25">
      <c r="I120" s="96">
        <v>92</v>
      </c>
    </row>
    <row r="121" spans="9:9" hidden="1" x14ac:dyDescent="0.25">
      <c r="I121" s="97">
        <v>93</v>
      </c>
    </row>
    <row r="122" spans="9:9" hidden="1" x14ac:dyDescent="0.25">
      <c r="I122" s="96">
        <v>94</v>
      </c>
    </row>
    <row r="123" spans="9:9" hidden="1" x14ac:dyDescent="0.25">
      <c r="I123" s="96">
        <v>95</v>
      </c>
    </row>
    <row r="124" spans="9:9" hidden="1" x14ac:dyDescent="0.25">
      <c r="I124" s="97">
        <v>96</v>
      </c>
    </row>
    <row r="125" spans="9:9" hidden="1" x14ac:dyDescent="0.25">
      <c r="I125" s="96">
        <v>97</v>
      </c>
    </row>
    <row r="126" spans="9:9" hidden="1" x14ac:dyDescent="0.25">
      <c r="I126" s="96">
        <v>98</v>
      </c>
    </row>
    <row r="127" spans="9:9" hidden="1" x14ac:dyDescent="0.25">
      <c r="I127" s="97">
        <v>99</v>
      </c>
    </row>
  </sheetData>
  <sheetProtection algorithmName="SHA-512" hashValue="zBPsmuyWyhGJP70UIxZYR0pBkiX9DfvrL6ePFqsIdd0LlAqZfQO4sDQBzLOttJGGckUTdIa+9rNe9otN/oXZDA==" saltValue="6QW0QXflFTALQiZu5Wg+3w==" spinCount="100000" sheet="1" objects="1" scenarios="1"/>
  <mergeCells count="8">
    <mergeCell ref="E15:F15"/>
    <mergeCell ref="E19:F19"/>
    <mergeCell ref="B2:G2"/>
    <mergeCell ref="E5:F5"/>
    <mergeCell ref="E7:F7"/>
    <mergeCell ref="E9:F9"/>
    <mergeCell ref="E11:F11"/>
    <mergeCell ref="E13:F13"/>
  </mergeCells>
  <dataValidations count="7">
    <dataValidation type="list" showInputMessage="1" showErrorMessage="1" errorTitle="Program Studi tidak Valid!" error="Masukkan Program Studi sesuai dengan Daftar yang ada!" promptTitle="Masukkan Program Studi" prompt="Khusus untuk Mata Kuliah Agama Selain Islam, Silakan diisi Program Studi sesuai dengan Mata Kuliah Agama masing-masing." sqref="E13:F13">
      <formula1>$K$28:$K$33</formula1>
    </dataValidation>
    <dataValidation type="list" showInputMessage="1" showErrorMessage="1" errorTitle="Semester tidak Valid!" error="Masukkan Semester sesuai dengan Daftar yang ada!" promptTitle="Masukkan Semester" prompt="Pilih Semester Kamu saat ini" sqref="E15:F15">
      <formula1>$N$28:$N$33</formula1>
    </dataValidation>
    <dataValidation allowBlank="1" showInputMessage="1" showErrorMessage="1" errorTitle="Kelas tidak Valid" error="Pastikan hanya memasukkan 2 digit angka kelas._x000a_Bernilai antara 01 s/d 60" promptTitle="Masukkan Kelas" prompt="Isi kelas dengan 2 digit angka._x000a_Contoh: 09, 19, 49" sqref="F17"/>
    <dataValidation operator="equal" showInputMessage="1" showErrorMessage="1" errorTitle="NPM Tidak Valid!" error="Pastikan isi dengan NPM 10 digit yang sesuai KTM/Kitab Absensi/Portal Dosen" promptTitle="Masukkan NPM" prompt="NPM memiliki 10 karakter._x000a_Contoh: 2302180109" sqref="E9:F9"/>
    <dataValidation allowBlank="1" showInputMessage="1" showErrorMessage="1" errorTitle="Nama Lengkap Tidak Valid!" error="Isi sesuai dengan instruksi" promptTitle="Masukkan Nama Lengkap" prompt="Isi dengan Nama Lengkap sesuai KTM/Kitab Absensi/Portal Dosen" sqref="E5:F5"/>
    <dataValidation type="list" showInputMessage="1" showErrorMessage="1" errorTitle="Sesi Ujian tidak Valid!" error="Masukkan Sesi Ujian sesuai dengan Daftar yang ada!" promptTitle="Masukkan Sesi Ujian" prompt="Sesi Ujian: 01, 02, 03" sqref="E19:F19">
      <formula1>$I$29:$I$127</formula1>
    </dataValidation>
    <dataValidation showInputMessage="1" showErrorMessage="1" errorTitle="No. Absen tidak Valid" error="Pastikan No. Absen 2 digit yang bernilai antara 01 s/d 50" promptTitle="Masukkan No. Absen" prompt="No. Absen dengan 2 digit._x000a_Contoh: 01, 20, 35" sqref="E7:F7"/>
  </dataValidations>
  <hyperlinks>
    <hyperlink ref="D23" r:id="rId1" display="https://wa.me/6283879101232"/>
    <hyperlink ref="C21" location="TOOL!A1" display="TOOL!A1"/>
  </hyperlinks>
  <pageMargins left="0.7" right="0.7" top="0.75" bottom="0.75" header="0.3" footer="0.3"/>
  <pageSetup paperSize="0" orientation="portrait" horizontalDpi="0" verticalDpi="0" copie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Jurusan Tidak Valid" error="Masukkan Jurusan sesuai dengan Daftar yang ada!" promptTitle="Masukkan Jurusan" prompt="Khusus Mahasiswa/i tingkat 1 Prodi D-III PKN STAN, Jurusan diisi dengan D-III PKN STAN">
          <x14:formula1>
            <xm:f>'db2'!$AB$2:$AB$7</xm:f>
          </x14:formula1>
          <xm:sqref>E11:F11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V65"/>
  <sheetViews>
    <sheetView showGridLines="0" tabSelected="1" topLeftCell="A26" workbookViewId="0">
      <selection activeCell="L43" sqref="L43"/>
    </sheetView>
  </sheetViews>
  <sheetFormatPr defaultRowHeight="14.25" x14ac:dyDescent="0.25"/>
  <cols>
    <col min="1" max="1" width="4.5703125" style="6" customWidth="1"/>
    <col min="2" max="2" width="2.85546875" style="6" customWidth="1"/>
    <col min="3" max="3" width="12.85546875" style="6" customWidth="1"/>
    <col min="4" max="4" width="6.42578125" style="6" customWidth="1"/>
    <col min="5" max="5" width="3.7109375" style="32" customWidth="1"/>
    <col min="6" max="6" width="29.140625" style="32" customWidth="1"/>
    <col min="7" max="7" width="2.85546875" style="6" customWidth="1"/>
    <col min="8" max="8" width="1.42578125" style="6" customWidth="1"/>
    <col min="9" max="9" width="32.85546875" style="6" customWidth="1"/>
    <col min="10" max="10" width="2.85546875" style="6" hidden="1" customWidth="1"/>
    <col min="11" max="11" width="31.7109375" style="6" hidden="1" customWidth="1"/>
    <col min="12" max="12" width="32.85546875" style="6" bestFit="1" customWidth="1"/>
    <col min="13" max="13" width="17.85546875" style="6" customWidth="1"/>
    <col min="14" max="14" width="25.7109375" style="6" hidden="1" customWidth="1"/>
    <col min="15" max="15" width="16" style="6" customWidth="1"/>
    <col min="16" max="16" width="15.5703125" style="6" customWidth="1"/>
    <col min="17" max="16384" width="9.140625" style="6"/>
  </cols>
  <sheetData>
    <row r="2" spans="2:22" ht="27.75" x14ac:dyDescent="0.25">
      <c r="B2" s="4" t="s">
        <v>1200</v>
      </c>
      <c r="C2" s="4"/>
      <c r="D2" s="4"/>
      <c r="E2" s="4"/>
      <c r="F2" s="4"/>
      <c r="G2" s="4"/>
      <c r="H2" s="4"/>
      <c r="I2" s="5" t="e">
        <f>#REF!&amp;#REF!</f>
        <v>#REF!</v>
      </c>
      <c r="J2" s="4"/>
    </row>
    <row r="3" spans="2:22" ht="11.25" customHeight="1" thickBot="1" x14ac:dyDescent="0.3">
      <c r="B3" s="7"/>
      <c r="C3" s="7"/>
      <c r="D3" s="7"/>
      <c r="E3" s="7"/>
      <c r="F3" s="7"/>
      <c r="G3" s="7"/>
      <c r="I3" s="8"/>
      <c r="J3" s="8"/>
      <c r="K3" s="8"/>
      <c r="L3" s="8"/>
      <c r="M3" s="8"/>
      <c r="N3" s="8"/>
      <c r="O3" s="8"/>
      <c r="P3" s="8"/>
      <c r="Q3" s="8"/>
    </row>
    <row r="4" spans="2:22" ht="15.75" customHeight="1" x14ac:dyDescent="0.25">
      <c r="B4" s="9"/>
      <c r="C4" s="10"/>
      <c r="D4" s="10"/>
      <c r="E4" s="11"/>
      <c r="F4" s="11"/>
      <c r="G4" s="12"/>
      <c r="H4" s="13"/>
      <c r="I4" s="8"/>
      <c r="J4" s="8"/>
      <c r="K4" s="14"/>
      <c r="M4" s="15"/>
      <c r="N4" s="15"/>
      <c r="O4" s="8"/>
      <c r="P4" s="8"/>
      <c r="Q4" s="8"/>
    </row>
    <row r="5" spans="2:22" ht="15" customHeight="1" x14ac:dyDescent="0.25">
      <c r="B5" s="16"/>
      <c r="C5" s="17" t="s">
        <v>57</v>
      </c>
      <c r="D5" s="18"/>
      <c r="E5" s="19"/>
      <c r="F5" s="19"/>
      <c r="G5" s="20"/>
      <c r="H5" s="13"/>
      <c r="I5" s="8"/>
      <c r="J5" s="8"/>
      <c r="K5" s="21"/>
      <c r="M5" s="15"/>
      <c r="N5" s="15"/>
      <c r="O5" s="8"/>
      <c r="P5" s="8"/>
      <c r="Q5" s="8"/>
    </row>
    <row r="6" spans="2:22" ht="7.5" customHeight="1" x14ac:dyDescent="0.25">
      <c r="B6" s="22"/>
      <c r="C6" s="23"/>
      <c r="D6" s="24"/>
      <c r="E6" s="24"/>
      <c r="F6" s="24"/>
      <c r="G6" s="20"/>
      <c r="H6" s="13"/>
      <c r="I6" s="8"/>
      <c r="J6" s="8"/>
      <c r="K6" s="25"/>
      <c r="M6" s="15"/>
      <c r="N6" s="15"/>
      <c r="O6" s="8"/>
      <c r="P6" s="8"/>
      <c r="Q6" s="8"/>
    </row>
    <row r="7" spans="2:22" ht="15" customHeight="1" x14ac:dyDescent="0.25">
      <c r="B7" s="22"/>
      <c r="C7" s="23" t="s">
        <v>21</v>
      </c>
      <c r="D7" s="104" t="str">
        <f>TRIM(Setting!$E$5)</f>
        <v>Moh Walid Arkham Sani</v>
      </c>
      <c r="E7" s="104"/>
      <c r="F7" s="104"/>
      <c r="G7" s="20"/>
      <c r="H7" s="13"/>
      <c r="I7" s="8"/>
      <c r="J7" s="8"/>
      <c r="K7" s="25"/>
      <c r="L7" s="8"/>
      <c r="M7" s="15"/>
      <c r="N7" s="15"/>
      <c r="O7" s="8"/>
      <c r="P7" s="8"/>
      <c r="Q7" s="8"/>
    </row>
    <row r="8" spans="2:22" ht="15" customHeight="1" x14ac:dyDescent="0.25">
      <c r="B8" s="22"/>
      <c r="C8" s="23" t="s">
        <v>22</v>
      </c>
      <c r="D8" s="104" t="str">
        <f>TRIM(Setting!$E$9)</f>
        <v>2302180109</v>
      </c>
      <c r="E8" s="104"/>
      <c r="F8" s="104"/>
      <c r="G8" s="20"/>
      <c r="H8" s="13"/>
      <c r="I8" s="8"/>
      <c r="J8" s="8"/>
      <c r="K8" s="25"/>
      <c r="L8" s="8"/>
      <c r="M8" s="15"/>
      <c r="N8" s="15"/>
      <c r="O8" s="8"/>
      <c r="P8" s="8"/>
      <c r="Q8" s="8"/>
    </row>
    <row r="9" spans="2:22" ht="15" customHeight="1" x14ac:dyDescent="0.25">
      <c r="B9" s="22"/>
      <c r="C9" s="23" t="s">
        <v>29</v>
      </c>
      <c r="D9" s="104" t="str">
        <f>TRIM(LEFT(Setting!$E$17,1)&amp;"-"&amp;Setting!$G$28)</f>
        <v>4-03</v>
      </c>
      <c r="E9" s="104"/>
      <c r="F9" s="104"/>
      <c r="G9" s="20"/>
      <c r="H9" s="13"/>
      <c r="I9" s="8"/>
      <c r="J9" s="8"/>
      <c r="K9" s="25"/>
      <c r="L9" s="8"/>
      <c r="M9" s="15"/>
      <c r="N9" s="15"/>
      <c r="O9" s="8"/>
      <c r="P9" s="8"/>
      <c r="Q9" s="8"/>
    </row>
    <row r="10" spans="2:22" ht="15" customHeight="1" x14ac:dyDescent="0.25">
      <c r="B10" s="22"/>
      <c r="C10" s="23" t="s">
        <v>28</v>
      </c>
      <c r="D10" s="104" t="str">
        <f>TRIM(Setting!$G$29)</f>
        <v>20</v>
      </c>
      <c r="E10" s="104"/>
      <c r="F10" s="104"/>
      <c r="G10" s="20"/>
      <c r="H10" s="13"/>
      <c r="I10" s="8"/>
      <c r="J10" s="8"/>
      <c r="K10" s="25"/>
      <c r="L10" s="8"/>
      <c r="M10" s="15"/>
      <c r="N10" s="15"/>
      <c r="O10" s="8"/>
      <c r="P10" s="8"/>
      <c r="Q10" s="8"/>
    </row>
    <row r="11" spans="2:22" ht="15.75" thickBot="1" x14ac:dyDescent="0.3">
      <c r="B11" s="22"/>
      <c r="C11" s="23" t="s">
        <v>46</v>
      </c>
      <c r="D11" s="104" t="str">
        <f>TRIM(Setting!$E$13)</f>
        <v>D-III PBB/Penilai</v>
      </c>
      <c r="E11" s="104"/>
      <c r="F11" s="104"/>
      <c r="G11" s="20"/>
      <c r="H11" s="13"/>
      <c r="I11" s="8"/>
      <c r="J11" s="8"/>
      <c r="K11" s="8"/>
      <c r="L11" s="103"/>
      <c r="M11" s="103"/>
      <c r="N11" s="103"/>
      <c r="O11" s="8"/>
      <c r="P11" s="8"/>
      <c r="Q11" s="8"/>
    </row>
    <row r="12" spans="2:22" ht="36.75" customHeight="1" thickBot="1" x14ac:dyDescent="0.3">
      <c r="B12" s="22"/>
      <c r="C12" s="66" t="s">
        <v>52</v>
      </c>
      <c r="D12" s="105" t="s">
        <v>1012</v>
      </c>
      <c r="E12" s="105"/>
      <c r="F12" s="105"/>
      <c r="G12" s="20"/>
      <c r="H12" s="13"/>
      <c r="I12" s="67" t="s">
        <v>1201</v>
      </c>
      <c r="J12" s="8"/>
      <c r="K12" s="8"/>
      <c r="L12" s="91" t="s">
        <v>1202</v>
      </c>
      <c r="M12" s="70"/>
      <c r="N12" s="70"/>
      <c r="O12" s="8"/>
      <c r="P12" s="8"/>
      <c r="Q12" s="8"/>
    </row>
    <row r="13" spans="2:22" ht="15" customHeight="1" x14ac:dyDescent="0.25">
      <c r="B13" s="22"/>
      <c r="C13" s="23" t="s">
        <v>53</v>
      </c>
      <c r="D13" s="106" t="str">
        <f>Setting!E19</f>
        <v>06</v>
      </c>
      <c r="E13" s="107"/>
      <c r="F13" s="107"/>
      <c r="G13" s="20"/>
      <c r="H13" s="13"/>
      <c r="I13" s="26"/>
      <c r="J13" s="8"/>
      <c r="K13" s="8"/>
      <c r="L13" s="70" t="s">
        <v>207</v>
      </c>
      <c r="M13" s="70"/>
      <c r="N13" s="70"/>
      <c r="O13" s="8"/>
      <c r="P13" s="8"/>
      <c r="Q13" s="8"/>
    </row>
    <row r="14" spans="2:22" ht="15" customHeight="1" thickBot="1" x14ac:dyDescent="0.3">
      <c r="B14" s="27"/>
      <c r="C14" s="28"/>
      <c r="D14" s="28"/>
      <c r="E14" s="29"/>
      <c r="F14" s="29"/>
      <c r="G14" s="30"/>
      <c r="H14" s="13"/>
      <c r="I14" s="8"/>
      <c r="J14" s="8"/>
      <c r="K14" s="8"/>
      <c r="L14" s="71" t="s">
        <v>207</v>
      </c>
      <c r="M14" s="71"/>
      <c r="N14" s="71"/>
      <c r="S14" s="8"/>
      <c r="T14" s="15"/>
      <c r="U14" s="15"/>
      <c r="V14" s="8"/>
    </row>
    <row r="15" spans="2:22" ht="7.5" customHeight="1" x14ac:dyDescent="0.25">
      <c r="B15" s="13"/>
      <c r="C15" s="13"/>
      <c r="D15" s="13"/>
      <c r="E15" s="31"/>
      <c r="F15" s="31"/>
      <c r="G15" s="13"/>
      <c r="H15" s="13"/>
      <c r="I15" s="8"/>
      <c r="J15" s="8"/>
      <c r="K15" s="8"/>
      <c r="L15" s="71" t="s">
        <v>207</v>
      </c>
      <c r="M15" s="71"/>
      <c r="N15" s="71"/>
      <c r="S15" s="8"/>
      <c r="T15" s="15"/>
      <c r="U15" s="15"/>
      <c r="V15" s="8"/>
    </row>
    <row r="16" spans="2:22" ht="15.75" thickBot="1" x14ac:dyDescent="0.3">
      <c r="L16" s="71" t="s">
        <v>207</v>
      </c>
      <c r="M16" s="71"/>
      <c r="N16" s="71"/>
      <c r="S16" s="108"/>
      <c r="T16" s="108"/>
      <c r="U16" s="108"/>
      <c r="V16" s="8"/>
    </row>
    <row r="17" spans="2:22" ht="15" customHeight="1" x14ac:dyDescent="0.25">
      <c r="B17" s="9"/>
      <c r="C17" s="33"/>
      <c r="D17" s="10"/>
      <c r="E17" s="11"/>
      <c r="F17" s="11"/>
      <c r="G17" s="12"/>
      <c r="H17" s="13"/>
      <c r="L17" s="71" t="s">
        <v>207</v>
      </c>
      <c r="M17" s="71"/>
      <c r="N17" s="71"/>
      <c r="S17" s="8"/>
      <c r="T17" s="15"/>
      <c r="U17" s="15"/>
      <c r="V17" s="8"/>
    </row>
    <row r="18" spans="2:22" ht="15" customHeight="1" x14ac:dyDescent="0.25">
      <c r="B18" s="16"/>
      <c r="C18" s="17" t="s">
        <v>47</v>
      </c>
      <c r="D18" s="18"/>
      <c r="E18" s="19"/>
      <c r="F18" s="19"/>
      <c r="G18" s="20"/>
      <c r="H18" s="13"/>
      <c r="L18" s="71" t="s">
        <v>207</v>
      </c>
      <c r="M18" s="71"/>
      <c r="N18" s="71"/>
    </row>
    <row r="19" spans="2:22" ht="7.5" customHeight="1" x14ac:dyDescent="0.25">
      <c r="B19" s="34"/>
      <c r="C19" s="24"/>
      <c r="D19" s="35"/>
      <c r="E19" s="36"/>
      <c r="F19" s="36"/>
      <c r="G19" s="20"/>
      <c r="H19" s="13"/>
      <c r="L19" s="71" t="s">
        <v>207</v>
      </c>
      <c r="M19" s="71"/>
      <c r="N19" s="71"/>
    </row>
    <row r="20" spans="2:22" ht="15" x14ac:dyDescent="0.25">
      <c r="B20" s="34"/>
      <c r="C20" s="24" t="s">
        <v>46</v>
      </c>
      <c r="D20" s="104" t="str">
        <f>TRIM(Setting!$E$13)</f>
        <v>D-III PBB/Penilai</v>
      </c>
      <c r="E20" s="104"/>
      <c r="F20" s="104"/>
      <c r="G20" s="20"/>
      <c r="H20" s="13"/>
      <c r="L20" s="71" t="s">
        <v>207</v>
      </c>
      <c r="M20" s="71"/>
      <c r="N20" s="71"/>
    </row>
    <row r="21" spans="2:22" ht="15" x14ac:dyDescent="0.25">
      <c r="B21" s="34"/>
      <c r="C21" s="24" t="s">
        <v>3</v>
      </c>
      <c r="D21" s="104" t="str">
        <f>TRIM(Setting!$E$15)</f>
        <v>IV</v>
      </c>
      <c r="E21" s="104"/>
      <c r="F21" s="104"/>
      <c r="G21" s="20"/>
      <c r="H21" s="13"/>
      <c r="L21" s="71" t="s">
        <v>207</v>
      </c>
      <c r="M21" s="71"/>
      <c r="N21" s="71"/>
    </row>
    <row r="22" spans="2:22" ht="15" x14ac:dyDescent="0.25">
      <c r="B22" s="34"/>
      <c r="C22" s="24"/>
      <c r="D22" s="36"/>
      <c r="E22" s="36"/>
      <c r="F22" s="36"/>
      <c r="G22" s="20"/>
      <c r="H22" s="13"/>
      <c r="L22" s="71" t="s">
        <v>207</v>
      </c>
      <c r="M22" s="71"/>
      <c r="N22" s="71"/>
    </row>
    <row r="23" spans="2:22" ht="15" x14ac:dyDescent="0.25">
      <c r="B23" s="34"/>
      <c r="C23" s="35" t="s">
        <v>4</v>
      </c>
      <c r="D23" s="109" t="str">
        <f>IFERROR(IF(OR($N$53="D-I &amp; D-III (Agama Hindu)",$N$53="D-I &amp; D-III (Agama Katolik)",$N$53="D-I &amp; D-III (Agama Kristen)"),VLOOKUP($N$54,'db2'!$B$2:$H$34,4,FALSE),VLOOKUP($N$53,'db2'!$B$2:$H$34,4,FALSE)),"")</f>
        <v>bit.ly/soal-d3pbb-sem4</v>
      </c>
      <c r="E23" s="109"/>
      <c r="F23" s="109"/>
      <c r="G23" s="20"/>
      <c r="H23" s="13"/>
      <c r="L23" s="71" t="s">
        <v>207</v>
      </c>
      <c r="M23" s="71"/>
      <c r="N23" s="71"/>
    </row>
    <row r="24" spans="2:22" ht="15" x14ac:dyDescent="0.25">
      <c r="B24" s="34"/>
      <c r="C24" s="35" t="s">
        <v>5</v>
      </c>
      <c r="D24" s="109" t="str">
        <f>IFERROR(IF(OR($N$53="D-I &amp; D-III (Agama Hindu)",$N$53="D-I &amp; D-III (Agama Katolik)",$N$53="D-I &amp; D-III (Agama Kristen)"),VLOOKUP($N$54,'db2'!$B$2:$H$34,5,FALSE),VLOOKUP($N$53,'db2'!$B$2:$H$34,5,FALSE)),"")</f>
        <v>gg.gg/soal-d3pbb-sem4</v>
      </c>
      <c r="E24" s="109"/>
      <c r="F24" s="109"/>
      <c r="G24" s="20"/>
      <c r="H24" s="13"/>
      <c r="L24" s="71" t="s">
        <v>207</v>
      </c>
      <c r="M24" s="71"/>
      <c r="N24" s="71"/>
    </row>
    <row r="25" spans="2:22" ht="15" x14ac:dyDescent="0.25">
      <c r="B25" s="34"/>
      <c r="C25" s="35" t="s">
        <v>6</v>
      </c>
      <c r="D25" s="109" t="str">
        <f>IFERROR(IF(OR($N$53="D-I &amp; D-III (Agama Hindu)",$N$53="D-I &amp; D-III (Agama Katolik)",$N$53="D-I &amp; D-III (Agama Kristen)"),VLOOKUP($N$54,'db2'!$B$2:$H$34,6,FALSE),VLOOKUP($N$53,'db2'!$B$2:$H$34,6,FALSE)),"")</f>
        <v>tinyurl.com/soal-d3pbb-sem4</v>
      </c>
      <c r="E25" s="109"/>
      <c r="F25" s="109"/>
      <c r="G25" s="20"/>
      <c r="H25" s="13"/>
      <c r="L25" s="71" t="s">
        <v>207</v>
      </c>
      <c r="M25" s="71"/>
      <c r="N25" s="71"/>
    </row>
    <row r="26" spans="2:22" ht="15" x14ac:dyDescent="0.25">
      <c r="B26" s="34"/>
      <c r="C26" s="35" t="s">
        <v>7</v>
      </c>
      <c r="D26" s="109" t="str">
        <f>IFERROR(IF(OR($N$53="D-I &amp; D-III (Agama Hindu)",$N$53="D-I &amp; D-III (Agama Katolik)",$N$53="D-I &amp; D-III (Agama Kristen)"),VLOOKUP($N$54,'db2'!$B$2:$H$34,7,FALSE),VLOOKUP($N$53,'db2'!$B$2:$H$34,7,FALSE)),"")</f>
        <v>s.id/soal-d3pbb-sem4</v>
      </c>
      <c r="E26" s="109"/>
      <c r="F26" s="109"/>
      <c r="G26" s="20"/>
      <c r="H26" s="13"/>
      <c r="L26" s="71" t="s">
        <v>207</v>
      </c>
      <c r="M26" s="71"/>
      <c r="N26" s="71"/>
    </row>
    <row r="27" spans="2:22" ht="15" customHeight="1" thickBot="1" x14ac:dyDescent="0.3">
      <c r="B27" s="27"/>
      <c r="C27" s="28"/>
      <c r="D27" s="28"/>
      <c r="E27" s="29"/>
      <c r="F27" s="29"/>
      <c r="G27" s="30"/>
      <c r="H27" s="13"/>
      <c r="L27" s="71" t="s">
        <v>207</v>
      </c>
      <c r="M27" s="71"/>
      <c r="N27" s="71"/>
    </row>
    <row r="28" spans="2:22" ht="7.5" customHeight="1" x14ac:dyDescent="0.25">
      <c r="B28" s="13"/>
      <c r="C28" s="13"/>
      <c r="D28" s="13"/>
      <c r="E28" s="31"/>
      <c r="F28" s="31"/>
      <c r="G28" s="13"/>
      <c r="H28" s="13"/>
      <c r="L28" s="71" t="s">
        <v>207</v>
      </c>
      <c r="M28" s="71"/>
      <c r="N28" s="71"/>
    </row>
    <row r="29" spans="2:22" ht="15.75" thickBot="1" x14ac:dyDescent="0.3">
      <c r="L29" s="71" t="s">
        <v>207</v>
      </c>
      <c r="M29" s="71"/>
      <c r="N29" s="71"/>
    </row>
    <row r="30" spans="2:22" ht="15" x14ac:dyDescent="0.25">
      <c r="B30" s="9"/>
      <c r="C30" s="10"/>
      <c r="D30" s="10"/>
      <c r="E30" s="11"/>
      <c r="F30" s="11"/>
      <c r="G30" s="12"/>
      <c r="H30" s="13"/>
      <c r="L30" s="71" t="s">
        <v>207</v>
      </c>
      <c r="M30" s="71"/>
      <c r="N30" s="71"/>
    </row>
    <row r="31" spans="2:22" ht="15" x14ac:dyDescent="0.25">
      <c r="B31" s="110"/>
      <c r="C31" s="111" t="s">
        <v>51</v>
      </c>
      <c r="D31" s="113" t="str">
        <f>Setting!$E$11</f>
        <v>Pajak</v>
      </c>
      <c r="E31" s="113"/>
      <c r="F31" s="113"/>
      <c r="G31" s="20"/>
      <c r="H31" s="13"/>
      <c r="L31" s="71" t="s">
        <v>207</v>
      </c>
      <c r="M31" s="71"/>
      <c r="N31" s="71"/>
    </row>
    <row r="32" spans="2:22" ht="15" x14ac:dyDescent="0.25">
      <c r="B32" s="110"/>
      <c r="C32" s="112"/>
      <c r="D32" s="114" t="str">
        <f>IFERROR(VLOOKUP($D$31,'db2'!$AB$2:$AC$7,2,FALSE),"")</f>
        <v>081113509364</v>
      </c>
      <c r="E32" s="114"/>
      <c r="F32" s="114"/>
      <c r="G32" s="20"/>
      <c r="H32" s="13"/>
      <c r="L32" s="71" t="s">
        <v>207</v>
      </c>
      <c r="M32" s="71"/>
      <c r="N32" s="71"/>
    </row>
    <row r="33" spans="2:14" ht="15.75" thickBot="1" x14ac:dyDescent="0.3">
      <c r="B33" s="27"/>
      <c r="C33" s="28"/>
      <c r="D33" s="28"/>
      <c r="E33" s="29"/>
      <c r="F33" s="29"/>
      <c r="G33" s="30"/>
      <c r="H33" s="13"/>
      <c r="L33" s="71" t="s">
        <v>207</v>
      </c>
      <c r="M33" s="71"/>
      <c r="N33" s="71"/>
    </row>
    <row r="34" spans="2:14" ht="7.5" customHeight="1" x14ac:dyDescent="0.25">
      <c r="B34" s="13"/>
      <c r="C34" s="13"/>
      <c r="D34" s="13"/>
      <c r="E34" s="31"/>
      <c r="F34" s="31"/>
      <c r="G34" s="13"/>
      <c r="H34" s="13"/>
      <c r="L34" s="71" t="s">
        <v>207</v>
      </c>
      <c r="M34" s="71"/>
      <c r="N34" s="71"/>
    </row>
    <row r="35" spans="2:14" ht="15.75" thickBot="1" x14ac:dyDescent="0.3">
      <c r="L35" s="71" t="s">
        <v>207</v>
      </c>
      <c r="M35" s="71"/>
      <c r="N35" s="71"/>
    </row>
    <row r="36" spans="2:14" ht="15" x14ac:dyDescent="0.25">
      <c r="B36" s="9"/>
      <c r="C36" s="33"/>
      <c r="D36" s="10"/>
      <c r="E36" s="11"/>
      <c r="F36" s="11"/>
      <c r="G36" s="12"/>
      <c r="H36" s="13"/>
      <c r="L36" s="71" t="s">
        <v>207</v>
      </c>
      <c r="M36" s="71"/>
      <c r="N36" s="71"/>
    </row>
    <row r="37" spans="2:14" ht="15.75" x14ac:dyDescent="0.25">
      <c r="B37" s="16"/>
      <c r="C37" s="17" t="s">
        <v>54</v>
      </c>
      <c r="D37" s="18"/>
      <c r="E37" s="19"/>
      <c r="F37" s="19"/>
      <c r="G37" s="20"/>
      <c r="H37" s="13"/>
      <c r="L37" s="71" t="s">
        <v>207</v>
      </c>
      <c r="M37" s="71"/>
      <c r="N37" s="71"/>
    </row>
    <row r="38" spans="2:14" ht="15" x14ac:dyDescent="0.25">
      <c r="B38" s="34"/>
      <c r="C38" s="24"/>
      <c r="D38" s="35"/>
      <c r="E38" s="36"/>
      <c r="F38" s="36"/>
      <c r="G38" s="20"/>
      <c r="H38" s="13"/>
      <c r="L38" s="71" t="s">
        <v>207</v>
      </c>
      <c r="M38" s="71"/>
      <c r="N38" s="71"/>
    </row>
    <row r="39" spans="2:14" ht="15" x14ac:dyDescent="0.25">
      <c r="B39" s="34"/>
      <c r="C39" s="35" t="s">
        <v>56</v>
      </c>
      <c r="D39" s="109" t="str">
        <f>IFERROR(IF(OR($N$54="D-I &amp; D-III (Agama Hindu)II",$N$54="D-I &amp; D-III (Agama Katolik)II",$N$54="D-I &amp; D-III (Agama Kristen)II"),VLOOKUP($N$53&amp;$D$9,'db2'!$O$2:$R$288,4,FALSE),VLOOKUP($D$11&amp;$D$9,'db2'!$O$2:$R$288,4,FALSE)),"")</f>
        <v>gg.gg/lju-d3pbb-4-03</v>
      </c>
      <c r="E39" s="109"/>
      <c r="F39" s="109"/>
      <c r="G39" s="20"/>
      <c r="H39" s="13"/>
      <c r="L39" s="71" t="s">
        <v>207</v>
      </c>
      <c r="M39" s="71"/>
      <c r="N39" s="71"/>
    </row>
    <row r="40" spans="2:14" ht="15" x14ac:dyDescent="0.25">
      <c r="B40" s="34"/>
      <c r="C40" s="35"/>
      <c r="D40" s="37"/>
      <c r="E40" s="37"/>
      <c r="F40" s="37"/>
      <c r="G40" s="20"/>
      <c r="H40" s="13"/>
      <c r="L40" s="71" t="s">
        <v>207</v>
      </c>
      <c r="M40" s="71"/>
      <c r="N40" s="71"/>
    </row>
    <row r="41" spans="2:14" ht="15" x14ac:dyDescent="0.25">
      <c r="B41" s="34"/>
      <c r="C41" s="24" t="s">
        <v>55</v>
      </c>
      <c r="D41" s="115" t="s">
        <v>1213</v>
      </c>
      <c r="E41" s="115"/>
      <c r="F41" s="115"/>
      <c r="G41" s="20"/>
      <c r="H41" s="13"/>
      <c r="I41" s="68" t="s">
        <v>1199</v>
      </c>
      <c r="L41" s="71" t="s">
        <v>207</v>
      </c>
      <c r="M41" s="71"/>
      <c r="N41" s="71"/>
    </row>
    <row r="42" spans="2:14" ht="15.75" thickBot="1" x14ac:dyDescent="0.3">
      <c r="B42" s="34"/>
      <c r="C42" s="38"/>
      <c r="D42" s="38"/>
      <c r="E42" s="39"/>
      <c r="F42" s="39"/>
      <c r="G42" s="20"/>
      <c r="H42" s="13"/>
      <c r="L42" s="71" t="s">
        <v>207</v>
      </c>
      <c r="M42" s="71"/>
      <c r="N42" s="71"/>
    </row>
    <row r="43" spans="2:14" ht="60" customHeight="1" thickBot="1" x14ac:dyDescent="0.3">
      <c r="B43" s="34"/>
      <c r="C43" s="23" t="s">
        <v>1191</v>
      </c>
      <c r="D43" s="116" t="str">
        <f>TRIM("LJU_"&amp;TRIM($D$13)&amp;"_"&amp;VLOOKUP(TRIM($D$20),Setting!$K$28:$L$33,2,FALSE)&amp;"_"&amp;TRIM($D$9)&amp;"_"&amp;VLOOKUP(TRIM($D$12),$L$52:$M$64,2,FALSE)&amp;"_"&amp;TRIM($D$10)&amp;"_"&amp;TRIM($D$7)&amp;"_"&amp;TRIM($D$8)&amp;"_"&amp;TRIM($D$41))</f>
        <v>LJU_06_d3pbb_4-03_Keu Publik_20_Moh Walid Arkham Sani_2302180109_b23uijk9</v>
      </c>
      <c r="E43" s="117"/>
      <c r="F43" s="118"/>
      <c r="G43" s="20"/>
      <c r="H43" s="13"/>
      <c r="I43" s="69" t="s">
        <v>1194</v>
      </c>
      <c r="L43" s="71" t="s">
        <v>207</v>
      </c>
      <c r="M43" s="71"/>
      <c r="N43" s="71"/>
    </row>
    <row r="44" spans="2:14" ht="11.25" customHeight="1" thickBot="1" x14ac:dyDescent="0.3">
      <c r="B44" s="34"/>
      <c r="C44" s="24"/>
      <c r="D44" s="40"/>
      <c r="E44" s="40"/>
      <c r="F44" s="40"/>
      <c r="G44" s="20"/>
      <c r="H44" s="13"/>
      <c r="L44" s="71" t="s">
        <v>207</v>
      </c>
      <c r="M44" s="71"/>
      <c r="N44" s="71"/>
    </row>
    <row r="45" spans="2:14" ht="60" customHeight="1" thickBot="1" x14ac:dyDescent="0.3">
      <c r="B45" s="34"/>
      <c r="C45" s="23" t="s">
        <v>1192</v>
      </c>
      <c r="D45" s="116" t="str">
        <f>TRIM("LJU_"&amp;TRIM($D$13)&amp;"_"&amp;VLOOKUP(TRIM($D$20),Setting!$K$28:$L$33,2,FALSE)&amp;"_"&amp;TRIM($D$9)&amp;"_"&amp;VLOOKUP(TRIM($D$12),$L$52:$M$64,2,FALSE)&amp;"_"&amp;TRIM($D$10)&amp;"_"&amp;TRIM($D$7)&amp;"_"&amp;TRIM($D$8))</f>
        <v>LJU_06_d3pbb_4-03_Keu Publik_20_Moh Walid Arkham Sani_2302180109</v>
      </c>
      <c r="E45" s="117"/>
      <c r="F45" s="118"/>
      <c r="G45" s="20"/>
      <c r="H45" s="13"/>
      <c r="I45" s="69" t="s">
        <v>1193</v>
      </c>
      <c r="L45" s="71" t="s">
        <v>207</v>
      </c>
      <c r="M45" s="71"/>
      <c r="N45" s="71"/>
    </row>
    <row r="46" spans="2:14" ht="15" x14ac:dyDescent="0.25">
      <c r="B46" s="34"/>
      <c r="C46" s="73"/>
      <c r="D46" s="109"/>
      <c r="E46" s="109"/>
      <c r="F46" s="109"/>
      <c r="G46" s="20"/>
      <c r="H46" s="13"/>
      <c r="L46" s="71" t="s">
        <v>207</v>
      </c>
      <c r="M46" s="71"/>
      <c r="N46" s="71"/>
    </row>
    <row r="47" spans="2:14" ht="15" x14ac:dyDescent="0.25">
      <c r="B47" s="34"/>
      <c r="C47" s="73"/>
      <c r="D47" s="37"/>
      <c r="E47" s="37"/>
      <c r="F47" s="37"/>
      <c r="G47" s="20"/>
      <c r="H47" s="13"/>
      <c r="L47" s="71" t="s">
        <v>207</v>
      </c>
      <c r="M47" s="71"/>
      <c r="N47" s="71"/>
    </row>
    <row r="48" spans="2:14" ht="15" x14ac:dyDescent="0.25">
      <c r="B48" s="34"/>
      <c r="C48" s="48" t="s">
        <v>1203</v>
      </c>
      <c r="D48" s="82"/>
      <c r="E48" s="82"/>
      <c r="F48" s="83" t="s">
        <v>45</v>
      </c>
      <c r="G48" s="20"/>
      <c r="H48" s="13"/>
      <c r="L48" s="71" t="s">
        <v>207</v>
      </c>
      <c r="M48" s="71"/>
      <c r="N48" s="71"/>
    </row>
    <row r="49" spans="2:14" ht="15.75" thickBot="1" x14ac:dyDescent="0.3">
      <c r="B49" s="27"/>
      <c r="C49" s="74" t="str">
        <f>Setting!$C$24</f>
        <v>Versi 14 Juni 2020 20:00</v>
      </c>
      <c r="D49" s="28"/>
      <c r="E49" s="29"/>
      <c r="F49" s="72"/>
      <c r="G49" s="30"/>
      <c r="H49" s="13"/>
      <c r="L49" s="71" t="s">
        <v>207</v>
      </c>
      <c r="M49" s="71"/>
      <c r="N49" s="71"/>
    </row>
    <row r="50" spans="2:14" ht="7.5" customHeight="1" x14ac:dyDescent="0.25">
      <c r="B50" s="13"/>
      <c r="C50" s="13"/>
      <c r="D50" s="13"/>
      <c r="E50" s="31"/>
      <c r="F50" s="31"/>
      <c r="G50" s="13"/>
      <c r="H50" s="13"/>
      <c r="L50" s="71" t="s">
        <v>207</v>
      </c>
      <c r="M50" s="71"/>
      <c r="N50" s="71"/>
    </row>
    <row r="51" spans="2:14" ht="15" thickBot="1" x14ac:dyDescent="0.3"/>
    <row r="52" spans="2:14" ht="15" x14ac:dyDescent="0.25">
      <c r="K52" s="8" t="s">
        <v>1195</v>
      </c>
      <c r="L52" s="75" t="s">
        <v>1196</v>
      </c>
      <c r="M52" s="76" t="s">
        <v>1197</v>
      </c>
      <c r="N52" s="6" t="s">
        <v>1198</v>
      </c>
    </row>
    <row r="53" spans="2:14" x14ac:dyDescent="0.25">
      <c r="K53" s="8" t="str">
        <f t="shared" ref="K53:K64" si="0">$D$20&amp;$D$21&amp;ROW(L1)</f>
        <v>D-III PBB/PenilaiIV1</v>
      </c>
      <c r="L53" s="78" t="str">
        <f>IFERROR(VLOOKUP(K53,'db2'!$U$3:$Y$207,4,FALSE),"")</f>
        <v>Keuangan Publik</v>
      </c>
      <c r="M53" s="79" t="str">
        <f>IFERROR(VLOOKUP(K53,'db2'!$U$3:$Y$207,5,FALSE),"")</f>
        <v>Keu Publik</v>
      </c>
      <c r="N53" s="6" t="str">
        <f>IFERROR(IF($D$12="Agama Hindu","D-I &amp; D-III (Agama Hindu)",IF($D$12="Agama Katolik","D-I &amp; D-III (Agama Katolik)",IF($D$12="Agama Kristen","D-I &amp; D-III (Agama Kristen)",$D$20&amp;$D$21))),"")</f>
        <v>D-III PBB/PenilaiIV</v>
      </c>
    </row>
    <row r="54" spans="2:14" x14ac:dyDescent="0.25">
      <c r="K54" s="8" t="str">
        <f t="shared" si="0"/>
        <v>D-III PBB/PenilaiIV2</v>
      </c>
      <c r="L54" s="78" t="str">
        <f>IFERROR(VLOOKUP(K54,'db2'!$U$3:$Y$207,4,FALSE),"")</f>
        <v>Manajemen Keuangan II</v>
      </c>
      <c r="M54" s="79" t="str">
        <f>IFERROR(VLOOKUP(K54,'db2'!$U$3:$Y$207,5,FALSE),"")</f>
        <v>Mankeu II</v>
      </c>
      <c r="N54" s="61" t="str">
        <f>$N$53&amp;$D$21</f>
        <v>D-III PBB/PenilaiIVIV</v>
      </c>
    </row>
    <row r="55" spans="2:14" x14ac:dyDescent="0.25">
      <c r="K55" s="8" t="str">
        <f t="shared" si="0"/>
        <v>D-III PBB/PenilaiIV3</v>
      </c>
      <c r="L55" s="78" t="str">
        <f>IFERROR(VLOOKUP(K55,'db2'!$U$3:$Y$207,4,FALSE),"")</f>
        <v>Manajemen Properti</v>
      </c>
      <c r="M55" s="79" t="str">
        <f>IFERROR(VLOOKUP(K55,'db2'!$U$3:$Y$207,5,FALSE),"")</f>
        <v>Manpro</v>
      </c>
    </row>
    <row r="56" spans="2:14" x14ac:dyDescent="0.25">
      <c r="K56" s="8" t="str">
        <f t="shared" si="0"/>
        <v>D-III PBB/PenilaiIV4</v>
      </c>
      <c r="L56" s="78" t="str">
        <f>IFERROR(VLOOKUP(K56,'db2'!$U$3:$Y$207,4,FALSE),"")</f>
        <v>Pajak Bumi dan Bangunan (PBB)</v>
      </c>
      <c r="M56" s="79" t="str">
        <f>IFERROR(VLOOKUP(K56,'db2'!$U$3:$Y$207,5,FALSE),"")</f>
        <v>PBB</v>
      </c>
    </row>
    <row r="57" spans="2:14" x14ac:dyDescent="0.25">
      <c r="K57" s="8" t="str">
        <f t="shared" si="0"/>
        <v>D-III PBB/PenilaiIV5</v>
      </c>
      <c r="L57" s="78" t="str">
        <f>IFERROR(VLOOKUP(K57,'db2'!$U$3:$Y$207,4,FALSE),"")</f>
        <v>Pancasila</v>
      </c>
      <c r="M57" s="79" t="str">
        <f>IFERROR(VLOOKUP(K57,'db2'!$U$3:$Y$207,5,FALSE),"")</f>
        <v>Pancasila</v>
      </c>
    </row>
    <row r="58" spans="2:14" x14ac:dyDescent="0.25">
      <c r="K58" s="8" t="str">
        <f t="shared" si="0"/>
        <v>D-III PBB/PenilaiIV6</v>
      </c>
      <c r="L58" s="78" t="str">
        <f>IFERROR(VLOOKUP(K58,'db2'!$U$3:$Y$207,4,FALSE),"")</f>
        <v>Penilaian Properti Residensial</v>
      </c>
      <c r="M58" s="79" t="str">
        <f>IFERROR(VLOOKUP(K58,'db2'!$U$3:$Y$207,5,FALSE),"")</f>
        <v>Pen Pro Residen</v>
      </c>
    </row>
    <row r="59" spans="2:14" x14ac:dyDescent="0.25">
      <c r="K59" s="8" t="str">
        <f t="shared" si="0"/>
        <v>D-III PBB/PenilaiIV7</v>
      </c>
      <c r="L59" s="78" t="str">
        <f>IFERROR(VLOOKUP(K59,'db2'!$U$3:$Y$207,4,FALSE),"")</f>
        <v>Penilaian Sumber Daya Alam I</v>
      </c>
      <c r="M59" s="79" t="str">
        <f>IFERROR(VLOOKUP(K59,'db2'!$U$3:$Y$207,5,FALSE),"")</f>
        <v>Pen SDA I</v>
      </c>
    </row>
    <row r="60" spans="2:14" ht="42.75" x14ac:dyDescent="0.25">
      <c r="K60" s="8" t="str">
        <f t="shared" si="0"/>
        <v>D-III PBB/PenilaiIV8</v>
      </c>
      <c r="L60" s="78" t="str">
        <f>IFERROR(VLOOKUP(K60,'db2'!$U$3:$Y$207,4,FALSE),"")</f>
        <v>Perpajakan II: Pajak Pertambahan Nilai dan Ketentuan Umum Perpajakan</v>
      </c>
      <c r="M60" s="79" t="str">
        <f>IFERROR(VLOOKUP(K60,'db2'!$U$3:$Y$207,5,FALSE),"")</f>
        <v>Perpajakan II</v>
      </c>
    </row>
    <row r="61" spans="2:14" x14ac:dyDescent="0.25">
      <c r="K61" s="8" t="str">
        <f t="shared" si="0"/>
        <v>D-III PBB/PenilaiIV9</v>
      </c>
      <c r="L61" s="78" t="str">
        <f>IFERROR(VLOOKUP(K61,'db2'!$U$3:$Y$207,4,FALSE),"")</f>
        <v/>
      </c>
      <c r="M61" s="79" t="str">
        <f>IFERROR(VLOOKUP(K61,'db2'!$U$3:$Y$207,5,FALSE),"")</f>
        <v/>
      </c>
    </row>
    <row r="62" spans="2:14" x14ac:dyDescent="0.25">
      <c r="K62" s="8" t="str">
        <f t="shared" si="0"/>
        <v>D-III PBB/PenilaiIV10</v>
      </c>
      <c r="L62" s="78" t="str">
        <f>IFERROR(VLOOKUP(K62,'db2'!$U$3:$Y$207,4,FALSE),"")</f>
        <v/>
      </c>
      <c r="M62" s="79" t="str">
        <f>IFERROR(VLOOKUP(K62,'db2'!$U$3:$Y$207,5,FALSE),"")</f>
        <v/>
      </c>
    </row>
    <row r="63" spans="2:14" x14ac:dyDescent="0.25">
      <c r="K63" s="8" t="str">
        <f t="shared" si="0"/>
        <v>D-III PBB/PenilaiIV11</v>
      </c>
      <c r="L63" s="78" t="str">
        <f>IFERROR(VLOOKUP(K63,'db2'!$U$3:$Y$207,4,FALSE),"")</f>
        <v/>
      </c>
      <c r="M63" s="79" t="str">
        <f>IFERROR(VLOOKUP(K63,'db2'!$U$3:$Y$207,5,FALSE),"")</f>
        <v/>
      </c>
    </row>
    <row r="64" spans="2:14" ht="15" thickBot="1" x14ac:dyDescent="0.3">
      <c r="K64" s="8" t="str">
        <f t="shared" si="0"/>
        <v>D-III PBB/PenilaiIV12</v>
      </c>
      <c r="L64" s="80" t="str">
        <f>IFERROR(VLOOKUP(K64,'db2'!$U$3:$Y$207,4,FALSE),"")</f>
        <v/>
      </c>
      <c r="M64" s="81" t="str">
        <f>IFERROR(VLOOKUP(K64,'db2'!$U$3:$Y$207,5,FALSE),"")</f>
        <v/>
      </c>
    </row>
    <row r="65" spans="11:13" s="6" customFormat="1" x14ac:dyDescent="0.25">
      <c r="K65" s="8"/>
      <c r="L65" s="77"/>
      <c r="M65" s="77"/>
    </row>
  </sheetData>
  <sheetProtection algorithmName="SHA-512" hashValue="ceUN5CefwuqWlw0iuAp0MLwIHXbtY71ooCblQqutEIagoKy3mywznGPr9YqmcCCJZeojdXgEEbEnw+qx8wbuew==" saltValue="qRQ4uvphAol/1OfHeTiSAQ==" spinCount="100000" sheet="1" objects="1" scenarios="1"/>
  <mergeCells count="24">
    <mergeCell ref="D39:F39"/>
    <mergeCell ref="D41:F41"/>
    <mergeCell ref="D43:F43"/>
    <mergeCell ref="D45:F45"/>
    <mergeCell ref="D46:F46"/>
    <mergeCell ref="D23:F23"/>
    <mergeCell ref="D24:F24"/>
    <mergeCell ref="D25:F25"/>
    <mergeCell ref="D26:F26"/>
    <mergeCell ref="B31:B32"/>
    <mergeCell ref="C31:C32"/>
    <mergeCell ref="D31:F31"/>
    <mergeCell ref="D32:F32"/>
    <mergeCell ref="D12:F12"/>
    <mergeCell ref="D13:F13"/>
    <mergeCell ref="S16:U16"/>
    <mergeCell ref="D20:F20"/>
    <mergeCell ref="D21:F21"/>
    <mergeCell ref="L11:N11"/>
    <mergeCell ref="D7:F7"/>
    <mergeCell ref="D8:F8"/>
    <mergeCell ref="D9:F9"/>
    <mergeCell ref="D10:F10"/>
    <mergeCell ref="D11:F11"/>
  </mergeCells>
  <dataValidations count="1">
    <dataValidation type="list" showInputMessage="1" showErrorMessage="1" sqref="D12:F12">
      <formula1>$L$53:$L$64</formula1>
    </dataValidation>
  </dataValidations>
  <pageMargins left="0.7" right="0.7" top="0.75" bottom="0.75" header="0.3" footer="0.3"/>
  <pageSetup paperSize="0" orientation="portrait" horizontalDpi="0" verticalDpi="0" copies="0"/>
  <ignoredErrors>
    <ignoredError sqref="D13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db2</vt:lpstr>
      <vt:lpstr>Setting</vt:lpstr>
      <vt:lpstr>TOOL</vt:lpstr>
      <vt:lpstr>'db2'!_1</vt:lpstr>
      <vt:lpstr>'db2'!_2</vt:lpstr>
      <vt:lpstr>'db2'!_3</vt:lpstr>
      <vt:lpstr>'db2'!_A</vt:lpstr>
      <vt:lpstr>'db2'!_B</vt:lpstr>
      <vt:lpstr>'db2'!_C</vt:lpstr>
      <vt:lpstr>'db2'!_D</vt:lpstr>
      <vt:lpstr>'db2'!_E</vt:lpstr>
      <vt:lpstr>'db2'!_F</vt:lpstr>
      <vt:lpstr>'db2'!_G</vt:lpstr>
      <vt:lpstr>'db2'!_H</vt:lpstr>
      <vt:lpstr>'db2'!_I</vt:lpstr>
      <vt:lpstr>'db2'!_J</vt:lpstr>
      <vt:lpstr>'db2'!_K</vt:lpstr>
      <vt:lpstr>'db2'!_L</vt:lpstr>
      <vt:lpstr>'db2'!_M</vt:lpstr>
      <vt:lpstr>'db2'!_N</vt:lpstr>
      <vt:lpstr>'db2'!_O</vt:lpstr>
      <vt:lpstr>'db2'!_P</vt:lpstr>
      <vt:lpstr>'db2'!_Q</vt:lpstr>
      <vt:lpstr>'db2'!_R</vt:lpstr>
      <vt:lpstr>'db2'!_S</vt:lpstr>
      <vt:lpstr>'db2'!_T</vt:lpstr>
      <vt:lpstr>'db2'!_U</vt:lpstr>
      <vt:lpstr>'db2'!_V</vt:lpstr>
      <vt:lpstr>'db2'!_W</vt:lpstr>
      <vt:lpstr>'db2'!_X</vt:lpstr>
      <vt:lpstr>'db2'!_Y</vt:lpstr>
      <vt:lpstr>'db2'!_Z</vt:lpstr>
      <vt:lpstr>'db2'!d1d3hindu</vt:lpstr>
      <vt:lpstr>'db2'!d1d3katolik</vt:lpstr>
      <vt:lpstr>'db2'!d1d3kristen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2020-05-26T04:55:54Z</dcterms:created>
  <dcterms:modified xsi:type="dcterms:W3CDTF">2020-08-19T09:29:56Z</dcterms:modified>
</cp:coreProperties>
</file>