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y Sheet" state="visible" r:id="rId4"/>
  </sheets>
  <definedNames>
    <definedName name="_xlnm.Print_Titles" localSheetId="0">'My Sheet'!$1:$1</definedName>
  </definedNames>
  <calcPr calcId="171027"/>
</workbook>
</file>

<file path=xl/sharedStrings.xml><?xml version="1.0" encoding="utf-8"?>
<sst xmlns="http://schemas.openxmlformats.org/spreadsheetml/2006/main" count="79" uniqueCount="39">
  <si>
    <t>No</t>
  </si>
  <si>
    <t>Descriptif</t>
  </si>
  <si>
    <t>Quantité</t>
  </si>
  <si>
    <t>Mesure</t>
  </si>
  <si>
    <t>Prix Unitaire</t>
  </si>
  <si>
    <t>Total</t>
  </si>
  <si>
    <t/>
  </si>
  <si>
    <t>TVA CHE 110.257.937</t>
  </si>
  <si>
    <t>OFFRE N: offre</t>
  </si>
  <si>
    <t>Genève, le 01/05/2021</t>
  </si>
  <si>
    <t>CONCERNE: concerne</t>
  </si>
  <si>
    <t xml:space="preserve">Adresse: </t>
  </si>
  <si>
    <t>Privé</t>
  </si>
  <si>
    <t xml:space="preserve">Contact: </t>
  </si>
  <si>
    <t>Selon votre demande de devis No: devis</t>
  </si>
  <si>
    <t>Vos Contact: Admin</t>
  </si>
  <si>
    <t>PRÉPARATION</t>
  </si>
  <si>
    <t>Démolition</t>
  </si>
  <si>
    <t>Dépose des divers bâtissages sanitaires - évacuation, y compris taxes de recyclage</t>
  </si>
  <si>
    <t>Piquage du carrelage (hors désamiantage), mise en sac manutention et évacuation des gravats, y compris taxes de recyclage</t>
  </si>
  <si>
    <t>Dépose d'un muret de baignoire - évacuation, y compris taxes de recyclage</t>
  </si>
  <si>
    <t>Arrachage des plinthes, sciage, mise en sac, manutention, évacuation à la décharge et taxes de traitement des déchets</t>
  </si>
  <si>
    <t>Arrachage du parquet, sciage, mise en sac, manutention, évacuation à la décharge et taxes de traitement des déchets</t>
  </si>
  <si>
    <t>Enduisage des murs existants</t>
  </si>
  <si>
    <t>Sous-total</t>
  </si>
  <si>
    <t>SANITAIRE</t>
  </si>
  <si>
    <t>Raccordement évier de cuisine</t>
  </si>
  <si>
    <t>Dépose existant, raccordement de batterie monotrou pour évier, siphon double pour évier, 1 robinet "Siduo" avec attente pour LV. Modification alimentations et écoulement. Position à définir selon plan de cuisine</t>
  </si>
  <si>
    <t>TOTAL H.T</t>
  </si>
  <si>
    <t>T.V.A. 7.7%</t>
  </si>
  <si>
    <t>TOTAL T.T.C.</t>
  </si>
  <si>
    <t xml:space="preserve">Ce devis a été établi sur la base des éléments dont nous disposons, ne sont pas compris tous travaux qui ne sont pas explicitement décrits.
L'acceptation de ce devis implique l'entière compréhension des points énumérés.
Avant tout travaux de carrelage, un test amiante est nécessaire. En cas de présence de matériaux amiantés, les mesures nécessaires devront être prises pour l'élimination de ceux-ci.
Tous travaux de réfection, modification d'affectation ou de rénovations doivent être annoncés auprès du DCTI et des départements concernés. Le propriétaire s'engage à effectuer les démarches administratives lui-même ou par le biais d'un architecte. L'entreprise GRI ne serait être responsable en cas d'éventuel recours.</t>
  </si>
  <si>
    <t xml:space="preserve">Note:
Un premier acompte d'environ 30% du montant de l'adjudication sera demandé pour l'ouverture du chantier.
Un deuxième acompte sera demandé à la fin du premier tiers du chantier.
Un troisième acompte sera demandé à la fin du deuxième tiers du chantier.
Une facture du solde du montant final sera envoyée à la fin du chantier.
</t>
  </si>
  <si>
    <t>En cas d'acceptation, nous vous remercions de nous retourner la copie de ce devis datée et signée et portant la mention manuscrite "Bon pour accord et travaux".</t>
  </si>
  <si>
    <t>BON POUR ACCORD</t>
  </si>
  <si>
    <t>Signature</t>
  </si>
  <si>
    <t>Genève, le</t>
  </si>
  <si>
    <t>Selon la loi fédérale contre la concurrence déloyale, l'utilisation ou reproduction du devis sont strictement interdites sans l'autorisation écrite de l'entreprise.</t>
  </si>
  <si>
    <t>Payable à:  UBS -  IBAN CH05 0024 0240 3998 0401F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</si>
</sst>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5" x14ac:knownFonts="1">
    <font>
      <color theme="1"/>
      <family val="2"/>
      <scheme val="minor"/>
      <sz val="11"/>
      <name val="Calibri"/>
    </font>
    <font>
      <color rgb="FF444444"/>
      <sz val="9"/>
    </font>
    <font>
      <b/>
    </font>
    <font>
      <color rgb="FFFFFFFF"/>
    </font>
    <font>
      <i/>
      <sz val="10"/>
    </font>
  </fonts>
  <fills count="3">
    <fill>
      <patternFill patternType="none"/>
    </fill>
    <fill>
      <patternFill patternType="gray125"/>
    </fill>
    <fill>
      <patternFill patternType="solid">
        <fgColor rgb="DDDDDD"/>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right" vertical="bottom"/>
    </xf>
    <xf numFmtId="164" fontId="2" fillId="0" borderId="0" xfId="0" applyNumberFormat="1" applyFont="1" applyAlignment="1">
      <alignment horizontal="right" vertical="bottom"/>
    </xf>
    <xf numFmtId="0" fontId="2" fillId="0" borderId="0" xfId="0" applyFont="1" applyAlignment="1">
      <alignment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5</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FormatPr defaultRowHeight="15" outlineLevelRow="0" outlineLevelCol="0" x14ac:dyDescent="55"/>
  <cols>
    <col min="1" max="1" width="5" customWidth="1"/>
    <col min="2" max="2" width="70" customWidth="1"/>
    <col min="3" max="7" width="10" customWidth="1"/>
  </cols>
  <sheetData>
    <row r="1" spans="1:7" x14ac:dyDescent="0.25">
      <c r="A1" t="s">
        <v>0</v>
      </c>
      <c r="B1" t="s">
        <v>1</v>
      </c>
      <c r="C1" t="s">
        <v>2</v>
      </c>
      <c r="D1" t="s">
        <v>3</v>
      </c>
      <c r="E1" t="s">
        <v>4</v>
      </c>
      <c r="F1" t="s">
        <v>5</v>
      </c>
      <c r="G1" t="s">
        <v>6</v>
      </c>
    </row>
    <row r="7" spans="1:2" x14ac:dyDescent="0.25">
      <c r="A7" t="s">
        <v>7</v>
      </c>
      <c r="B7"/>
    </row>
    <row r="9" spans="1:3" x14ac:dyDescent="0.25">
      <c r="A9" t="s">
        <v>8</v>
      </c>
      <c r="B9"/>
      <c r="C9" t="s">
        <v>9</v>
      </c>
    </row>
    <row r="11" spans="1:2" x14ac:dyDescent="0.25">
      <c r="A11" t="s">
        <v>10</v>
      </c>
      <c r="B11"/>
    </row>
    <row r="13" spans="1:3" x14ac:dyDescent="0.25">
      <c r="A13" t="s">
        <v>11</v>
      </c>
      <c r="B13"/>
      <c r="C13" t="s">
        <v>12</v>
      </c>
    </row>
    <row r="14" spans="1:2" x14ac:dyDescent="0.25">
      <c r="A14" t="s">
        <v>13</v>
      </c>
      <c r="B14"/>
    </row>
    <row r="16" spans="1:2" x14ac:dyDescent="0.25">
      <c r="A16" t="s">
        <v>14</v>
      </c>
      <c r="B16"/>
    </row>
    <row r="17" spans="1:2" x14ac:dyDescent="0.25">
      <c r="A17" t="s">
        <v>15</v>
      </c>
      <c r="B17"/>
    </row>
    <row r="20" spans="1:7" s="1" customFormat="1" x14ac:dyDescent="0.25">
      <c r="A20" s="1" t="s">
        <v>0</v>
      </c>
      <c r="B20" s="1" t="s">
        <v>1</v>
      </c>
      <c r="C20" s="1" t="s">
        <v>2</v>
      </c>
      <c r="D20" s="1" t="s">
        <v>3</v>
      </c>
      <c r="E20" s="1" t="s">
        <v>4</v>
      </c>
      <c r="F20" s="1" t="s">
        <v>5</v>
      </c>
      <c r="G20" s="1" t="s">
        <v>6</v>
      </c>
    </row>
    <row r="21" spans="1:6" x14ac:dyDescent="0.25">
      <c r="A21" t="s">
        <v>6</v>
      </c>
      <c r="B21" s="2" t="s">
        <v>16</v>
      </c>
      <c r="C21" s="2"/>
      <c r="D21" s="2"/>
      <c r="E21" s="2"/>
      <c r="F21" s="2"/>
    </row>
    <row r="23" spans="1:2" x14ac:dyDescent="0.25">
      <c r="A23" s="3" t="s">
        <v>6</v>
      </c>
      <c r="B23" s="3" t="s">
        <v>17</v>
      </c>
    </row>
    <row r="24" spans="1:7" x14ac:dyDescent="0.25">
      <c r="A24" s="4">
        <v>1</v>
      </c>
      <c r="B24" s="4" t="s">
        <v>18</v>
      </c>
      <c r="C24" s="4">
        <v>3</v>
      </c>
      <c r="D24" s="4">
        <f>IF(C24 * G24 &lt;= 500, "bloc", "bloc")</f>
      </c>
      <c r="E24" s="4">
        <f>IF(C24 * G24 &lt;= 500, F24, G24)</f>
      </c>
      <c r="F24" s="4">
        <f>CEILING(MAX(C24 * G24, 500), 0.05)</f>
      </c>
      <c r="G24" s="5">
        <v>500</v>
      </c>
    </row>
    <row r="25" spans="1:7" x14ac:dyDescent="0.25">
      <c r="A25" s="4">
        <v>2</v>
      </c>
      <c r="B25" s="4" t="s">
        <v>19</v>
      </c>
      <c r="C25" s="4">
        <v>1</v>
      </c>
      <c r="D25" s="4">
        <f>IF(C25 * G25 &lt;= 150, "bloc", "en bloc")</f>
      </c>
      <c r="E25" s="4">
        <f>IF(C25 * G25 &lt;= 150, F25, G25)</f>
      </c>
      <c r="F25" s="4">
        <f>CEILING(MAX(C25 * G25, 150), 0.05)</f>
      </c>
      <c r="G25" s="5">
        <v>50</v>
      </c>
    </row>
    <row r="26" spans="1:7" x14ac:dyDescent="0.25">
      <c r="A26" s="4">
        <v>3</v>
      </c>
      <c r="B26" s="4" t="s">
        <v>20</v>
      </c>
      <c r="C26" s="4">
        <v>3</v>
      </c>
      <c r="D26" s="4">
        <f>IF(C26 * G26 &lt;= 150, "bloc", "pc")</f>
      </c>
      <c r="E26" s="4">
        <f>IF(C26 * G26 &lt;= 150, F26, G26)</f>
      </c>
      <c r="F26" s="4">
        <f>CEILING(MAX(C26 * G26, 150), 0.05)</f>
      </c>
      <c r="G26" s="5">
        <v>150</v>
      </c>
    </row>
    <row r="27" spans="1:7" x14ac:dyDescent="0.25">
      <c r="A27" s="4">
        <v>4</v>
      </c>
      <c r="B27" s="4" t="s">
        <v>21</v>
      </c>
      <c r="C27" s="4">
        <v>18</v>
      </c>
      <c r="D27" s="4">
        <f>IF(C27 * G27 &lt;= 50, "bloc", "ml")</f>
      </c>
      <c r="E27" s="4">
        <f>IF(C27 * G27 &lt;= 50, F27, G27)</f>
      </c>
      <c r="F27" s="4">
        <f>CEILING(MAX(C27 * G27, 50), 0.05)</f>
      </c>
      <c r="G27" s="5">
        <v>6</v>
      </c>
    </row>
    <row r="28" spans="1:7" x14ac:dyDescent="0.25">
      <c r="A28" s="4">
        <v>5</v>
      </c>
      <c r="B28" s="4" t="s">
        <v>22</v>
      </c>
      <c r="C28" s="4">
        <v>18</v>
      </c>
      <c r="D28" s="4">
        <f>IF(C28 * G28 &lt;= 150, "bloc", "m2")</f>
      </c>
      <c r="E28" s="4">
        <f>IF(C28 * G28 &lt;= 150, F28, G28)</f>
      </c>
      <c r="F28" s="4">
        <f>CEILING(MAX(C28 * G28, 150), 0.05)</f>
      </c>
      <c r="G28" s="5">
        <v>18</v>
      </c>
    </row>
    <row r="30" spans="1:2" x14ac:dyDescent="0.25">
      <c r="A30" s="3" t="s">
        <v>6</v>
      </c>
      <c r="B30" s="3" t="s">
        <v>23</v>
      </c>
    </row>
    <row r="31" spans="1:7" x14ac:dyDescent="0.25">
      <c r="A31" s="4">
        <v>6</v>
      </c>
      <c r="B31" s="4"/>
      <c r="C31" s="4">
        <v>3</v>
      </c>
      <c r="D31" s="4">
        <f>IF(C31 * G31 &lt;= 0, "bloc", "undefined")</f>
      </c>
      <c r="E31" s="4">
        <f>IF(C31 * G31 &lt;= 0, F31, G31)</f>
      </c>
      <c r="F31" s="4">
        <f>CEILING(MAX(C31 * G31, 0), 0.05)</f>
      </c>
      <c r="G31" s="5">
        <v>13</v>
      </c>
    </row>
    <row r="32" spans="1:6" s="6" customFormat="1" x14ac:dyDescent="0.25">
      <c r="A32" s="6" t="s">
        <v>6</v>
      </c>
      <c r="B32" s="6" t="s">
        <v>6</v>
      </c>
      <c r="C32" s="6" t="s">
        <v>6</v>
      </c>
      <c r="D32" s="6" t="s">
        <v>6</v>
      </c>
      <c r="E32" s="6" t="s">
        <v>24</v>
      </c>
      <c r="F32" s="7">
        <f>CEILING(SUM(F22:F31), 0.05)</f>
      </c>
    </row>
    <row r="35" spans="1:6" x14ac:dyDescent="0.25">
      <c r="A35" t="s">
        <v>6</v>
      </c>
      <c r="B35" s="2" t="s">
        <v>25</v>
      </c>
      <c r="C35" s="2"/>
      <c r="D35" s="2"/>
      <c r="E35" s="2"/>
      <c r="F35" s="2"/>
    </row>
    <row r="37" spans="1:2" x14ac:dyDescent="0.25">
      <c r="A37" s="3" t="s">
        <v>6</v>
      </c>
      <c r="B37" s="3" t="s">
        <v>26</v>
      </c>
    </row>
    <row r="38" spans="1:7" x14ac:dyDescent="0.25">
      <c r="A38" s="4">
        <v>7</v>
      </c>
      <c r="B38" s="4" t="s">
        <v>27</v>
      </c>
      <c r="C38" s="4">
        <v>3</v>
      </c>
      <c r="D38" s="4">
        <f>IF(C38 * G38 &lt;= 0, "bloc", "forfait")</f>
      </c>
      <c r="E38" s="4">
        <f>IF(C38 * G38 &lt;= 0, F38, G38)</f>
      </c>
      <c r="F38" s="4">
        <f>CEILING(MAX(C38 * G38, 0), 0.05)</f>
      </c>
      <c r="G38" s="5">
        <v>1280</v>
      </c>
    </row>
    <row r="39" spans="1:6" s="6" customFormat="1" x14ac:dyDescent="0.25">
      <c r="A39" s="6" t="s">
        <v>6</v>
      </c>
      <c r="B39" s="6" t="s">
        <v>6</v>
      </c>
      <c r="C39" s="6" t="s">
        <v>6</v>
      </c>
      <c r="D39" s="6" t="s">
        <v>6</v>
      </c>
      <c r="E39" s="6" t="s">
        <v>24</v>
      </c>
      <c r="F39" s="7">
        <f>CEILING(SUM(F36:F38), 0.05)</f>
      </c>
    </row>
    <row r="44" spans="1:6" s="6" customFormat="1" x14ac:dyDescent="0.25">
      <c r="A44" s="6" t="s">
        <v>6</v>
      </c>
      <c r="B44" s="6" t="s">
        <v>6</v>
      </c>
      <c r="C44" s="6" t="s">
        <v>6</v>
      </c>
      <c r="D44" s="6" t="s">
        <v>6</v>
      </c>
      <c r="E44" s="6" t="s">
        <v>28</v>
      </c>
      <c r="F44" s="7">
        <f>=CEILING(SUM(F32,F39), 0.05)</f>
      </c>
    </row>
    <row r="45" spans="1:6" s="6" customFormat="1" x14ac:dyDescent="0.25">
      <c r="A45" s="6" t="s">
        <v>6</v>
      </c>
      <c r="B45" s="6" t="s">
        <v>6</v>
      </c>
      <c r="C45" s="6" t="s">
        <v>6</v>
      </c>
      <c r="D45" s="6" t="s">
        <v>6</v>
      </c>
      <c r="E45" s="6" t="s">
        <v>29</v>
      </c>
      <c r="F45" s="7">
        <f>F44*7.7%</f>
      </c>
    </row>
    <row r="47" spans="1:6" s="6" customFormat="1" x14ac:dyDescent="0.25">
      <c r="A47" s="6" t="s">
        <v>6</v>
      </c>
      <c r="B47" s="6" t="s">
        <v>6</v>
      </c>
      <c r="C47" s="6" t="s">
        <v>6</v>
      </c>
      <c r="D47" s="6" t="s">
        <v>6</v>
      </c>
      <c r="E47" s="6" t="s">
        <v>30</v>
      </c>
      <c r="F47" s="7">
        <f>F44+F45</f>
      </c>
    </row>
    <row r="50" ht="100" customHeight="1" spans="1:6" s="8" customFormat="1" x14ac:dyDescent="0.25">
      <c r="A50" s="8" t="s">
        <v>6</v>
      </c>
      <c r="B50" s="8" t="s">
        <v>31</v>
      </c>
      <c r="C50" s="8"/>
      <c r="D50" s="8"/>
      <c r="E50" s="8"/>
      <c r="F50" s="8"/>
    </row>
    <row r="52" ht="60" customHeight="1" spans="1:6" s="8" customFormat="1" x14ac:dyDescent="0.25">
      <c r="A52" s="8" t="s">
        <v>6</v>
      </c>
      <c r="B52" s="8" t="s">
        <v>32</v>
      </c>
      <c r="C52" s="8"/>
      <c r="D52" s="8"/>
      <c r="E52" s="8"/>
      <c r="F52" s="8"/>
    </row>
    <row r="55" ht="30" customHeight="1" spans="1:6" s="9" customFormat="1" x14ac:dyDescent="0.25">
      <c r="A55" s="9" t="s">
        <v>6</v>
      </c>
      <c r="B55" s="9" t="s">
        <v>33</v>
      </c>
      <c r="C55" s="9"/>
      <c r="D55" s="9"/>
      <c r="E55" s="9"/>
      <c r="F55" s="9"/>
    </row>
    <row r="57" spans="1:6" s="8" customFormat="1" x14ac:dyDescent="0.25">
      <c r="A57" s="8" t="s">
        <v>6</v>
      </c>
      <c r="B57" s="8" t="s">
        <v>34</v>
      </c>
      <c r="C57" s="8"/>
      <c r="D57" s="8"/>
      <c r="E57" s="8"/>
      <c r="F57" s="8"/>
    </row>
    <row r="59" spans="1:3" x14ac:dyDescent="0.25">
      <c r="A59" t="s">
        <v>6</v>
      </c>
      <c r="B59" t="s">
        <v>35</v>
      </c>
      <c r="C59" t="s">
        <v>36</v>
      </c>
    </row>
    <row r="63" ht="30" customHeight="1" spans="1:6" s="9" customFormat="1" x14ac:dyDescent="0.25">
      <c r="A63" s="9" t="s">
        <v>6</v>
      </c>
      <c r="B63" s="9" t="s">
        <v>37</v>
      </c>
      <c r="C63" s="9"/>
      <c r="D63" s="9"/>
      <c r="E63" s="9"/>
      <c r="F63" s="9"/>
    </row>
    <row r="65" spans="1:6" s="10" customFormat="1" x14ac:dyDescent="0.25">
      <c r="A65" s="10" t="s">
        <v>6</v>
      </c>
      <c r="B65" s="10" t="s">
        <v>38</v>
      </c>
      <c r="C65" s="10"/>
      <c r="D65" s="10"/>
      <c r="E65" s="10"/>
      <c r="F65" s="10"/>
    </row>
  </sheetData>
  <mergeCells count="13">
    <mergeCell ref="A7:B7"/>
    <mergeCell ref="A9:B9"/>
    <mergeCell ref="A11:B11"/>
    <mergeCell ref="A13:B13"/>
    <mergeCell ref="A14:B14"/>
    <mergeCell ref="A16:B16"/>
    <mergeCell ref="A17:B17"/>
    <mergeCell ref="B50:F50"/>
    <mergeCell ref="B52:F52"/>
    <mergeCell ref="B55:F55"/>
    <mergeCell ref="B57:F57"/>
    <mergeCell ref="B63:F63"/>
    <mergeCell ref="B65:F65"/>
  </mergeCells>
  <pageMargins left="0.7" right="0.7" top="0.75" bottom="0.75" header="0.3" footer="0.3"/>
  <pageSetup orientation="portrait" horizontalDpi="4294967295" verticalDpi="4294967295" scale="100" fitToWidth="7" fitToHeight="5"/>
  <headerFooter>
    <oddHeader>95-undefined</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Her</cp:lastModifiedBy>
  <cp:lastPrinted>2021-05-01T21:00:29Z</cp:lastPrinted>
  <dcterms:created xsi:type="dcterms:W3CDTF">2021-05-01T21:00:29Z</dcterms:created>
  <dcterms:modified xsi:type="dcterms:W3CDTF">2021-05-01T21:00:29Z</dcterms:modified>
</cp:coreProperties>
</file>