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alkeradams/Documents/"/>
    </mc:Choice>
  </mc:AlternateContent>
  <bookViews>
    <workbookView xWindow="1960" yWindow="460" windowWidth="21420" windowHeight="14220" tabRatio="500" activeTab="4"/>
  </bookViews>
  <sheets>
    <sheet name="key" sheetId="7" r:id="rId1"/>
    <sheet name="data" sheetId="11" r:id="rId2"/>
    <sheet name="Q1" sheetId="14" r:id="rId3"/>
    <sheet name="Q2" sheetId="15" r:id="rId4"/>
    <sheet name="Q3" sheetId="16" r:id="rId5"/>
  </sheets>
  <definedNames>
    <definedName name="_xlnm._FilterDatabase" localSheetId="3" hidden="1">'Q2'!$M$1:$M$203</definedName>
    <definedName name="_xlnm._FilterDatabase" localSheetId="4" hidden="1">'Q3'!$A$1:$G$203</definedName>
  </definedNames>
  <calcPr calcId="150001" concurrentCalc="0"/>
  <pivotCaches>
    <pivotCache cacheId="45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6" l="1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49" i="16"/>
  <c r="R21" i="16"/>
  <c r="M22" i="15"/>
  <c r="S22" i="16"/>
  <c r="R26" i="16"/>
  <c r="S23" i="16"/>
  <c r="R23" i="16"/>
  <c r="R27" i="16"/>
  <c r="R22" i="16"/>
  <c r="R28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S21" i="16"/>
  <c r="K51" i="15"/>
  <c r="K52" i="15"/>
  <c r="K53" i="15"/>
  <c r="K54" i="15"/>
  <c r="K55" i="15"/>
  <c r="K56" i="15"/>
  <c r="K57" i="15"/>
  <c r="K58" i="15"/>
  <c r="K59" i="15"/>
  <c r="M27" i="15"/>
  <c r="L27" i="15"/>
  <c r="K27" i="15"/>
  <c r="M26" i="15"/>
  <c r="L26" i="15"/>
  <c r="K26" i="15"/>
  <c r="M25" i="15"/>
  <c r="L25" i="15"/>
  <c r="K25" i="15"/>
  <c r="M24" i="15"/>
  <c r="L24" i="15"/>
  <c r="K24" i="15"/>
  <c r="M23" i="15"/>
  <c r="L23" i="15"/>
  <c r="K23" i="15"/>
  <c r="L22" i="15"/>
  <c r="K22" i="15"/>
  <c r="M21" i="15"/>
  <c r="L21" i="15"/>
  <c r="K21" i="15"/>
  <c r="M20" i="15"/>
  <c r="L20" i="15"/>
  <c r="K20" i="15"/>
  <c r="L14" i="15"/>
  <c r="L11" i="15"/>
  <c r="L12" i="15"/>
  <c r="L13" i="15"/>
  <c r="M14" i="15"/>
  <c r="M13" i="15"/>
  <c r="M12" i="15"/>
  <c r="M11" i="15"/>
  <c r="L9" i="15"/>
  <c r="L6" i="15"/>
  <c r="L7" i="15"/>
  <c r="L8" i="15"/>
  <c r="M9" i="15"/>
  <c r="M8" i="15"/>
  <c r="M7" i="15"/>
  <c r="M6" i="15"/>
  <c r="L5" i="15"/>
  <c r="L4" i="15"/>
  <c r="M5" i="15"/>
  <c r="M4" i="15"/>
</calcChain>
</file>

<file path=xl/sharedStrings.xml><?xml version="1.0" encoding="utf-8"?>
<sst xmlns="http://schemas.openxmlformats.org/spreadsheetml/2006/main" count="1595" uniqueCount="85">
  <si>
    <t>id</t>
  </si>
  <si>
    <t>gender</t>
  </si>
  <si>
    <t>class</t>
  </si>
  <si>
    <t>text_send</t>
  </si>
  <si>
    <t>text_receive</t>
  </si>
  <si>
    <t>accomp</t>
  </si>
  <si>
    <t>study</t>
  </si>
  <si>
    <t>Variable Name</t>
  </si>
  <si>
    <t>Question</t>
  </si>
  <si>
    <t>Values</t>
  </si>
  <si>
    <t>What is your gender?</t>
  </si>
  <si>
    <t>M = male, F = female</t>
  </si>
  <si>
    <t>What is your classification?</t>
  </si>
  <si>
    <t>1 = freshman, 2 = sophomore, 3 = junior, 4 = senior, 5 = graduate student</t>
  </si>
  <si>
    <t>When school is in session, how many text messages do you send PER DAY? Enter a number (e.g., 2).</t>
  </si>
  <si>
    <t>When school is in session, how many text messages do you receive PER DAY? Enter a number (e.g., 2).</t>
  </si>
  <si>
    <t>If you could choose one of the following accomplishments for your life, which would it be?</t>
  </si>
  <si>
    <t>1 = win an Olympic gold medal, 2 = win a Nobel prize, 3 = win an Academy Award, 4 = become CEO of a Fortune 500 company</t>
  </si>
  <si>
    <t>On average, how many hours do you spend studying each WEEK? Enter a number (e.g., 2).</t>
  </si>
  <si>
    <t>M</t>
  </si>
  <si>
    <t>F</t>
  </si>
  <si>
    <t>Table 1 Descriptive Statitics for Catagorical Variables</t>
  </si>
  <si>
    <t xml:space="preserve">Varibale </t>
  </si>
  <si>
    <t xml:space="preserve">Count </t>
  </si>
  <si>
    <t>Percent</t>
  </si>
  <si>
    <t>Male</t>
  </si>
  <si>
    <t xml:space="preserve">Freshmen </t>
  </si>
  <si>
    <t xml:space="preserve">Sophmore </t>
  </si>
  <si>
    <t xml:space="preserve">Junior </t>
  </si>
  <si>
    <t xml:space="preserve">Senior </t>
  </si>
  <si>
    <t>Class</t>
  </si>
  <si>
    <t>Accomplishments</t>
  </si>
  <si>
    <t>Win an Olimpic gold medal</t>
  </si>
  <si>
    <t>Win a Nobel Prize</t>
  </si>
  <si>
    <t>Win an Academy Award</t>
  </si>
  <si>
    <t>become the CEO of a Fortune 500 company</t>
  </si>
  <si>
    <t>Gender</t>
  </si>
  <si>
    <t xml:space="preserve">Female </t>
  </si>
  <si>
    <t>Units</t>
  </si>
  <si>
    <t>Counts</t>
  </si>
  <si>
    <t xml:space="preserve">Mean </t>
  </si>
  <si>
    <t>Sd</t>
  </si>
  <si>
    <t>Min</t>
  </si>
  <si>
    <t>Q1</t>
  </si>
  <si>
    <t>Q3</t>
  </si>
  <si>
    <t>Max</t>
  </si>
  <si>
    <t>Hours Spent studying</t>
  </si>
  <si>
    <t>Text sent per day</t>
  </si>
  <si>
    <t>Sent</t>
  </si>
  <si>
    <t>Text  recived per day</t>
  </si>
  <si>
    <t xml:space="preserve">Received </t>
  </si>
  <si>
    <t>Studying</t>
  </si>
  <si>
    <t>Median</t>
  </si>
  <si>
    <t>Table 2 Descriptive Statistics for Quantitative Variables</t>
  </si>
  <si>
    <t>0-5</t>
  </si>
  <si>
    <t>5-10</t>
  </si>
  <si>
    <t>10-15</t>
  </si>
  <si>
    <t>15-20</t>
  </si>
  <si>
    <t>Hours spent studying</t>
  </si>
  <si>
    <t>Count</t>
  </si>
  <si>
    <t>20-25</t>
  </si>
  <si>
    <t>25-30</t>
  </si>
  <si>
    <t>30-35</t>
  </si>
  <si>
    <t>35-40</t>
  </si>
  <si>
    <t>40-45</t>
  </si>
  <si>
    <t>Table 3 Frquency Distribution for Hours Spent Studying Per Week</t>
  </si>
  <si>
    <t>Mean</t>
  </si>
  <si>
    <t>SD</t>
  </si>
  <si>
    <t>r</t>
  </si>
  <si>
    <t>b1</t>
  </si>
  <si>
    <t>b0</t>
  </si>
  <si>
    <t>Table 4 . Summary statistics for regression</t>
  </si>
  <si>
    <t xml:space="preserve">Sent </t>
  </si>
  <si>
    <t>Text</t>
  </si>
  <si>
    <t xml:space="preserve">Predicted </t>
  </si>
  <si>
    <t xml:space="preserve">Residual </t>
  </si>
  <si>
    <t>Row Labels</t>
  </si>
  <si>
    <t>Grand Total</t>
  </si>
  <si>
    <t>(blank)</t>
  </si>
  <si>
    <t>Average</t>
  </si>
  <si>
    <t>Freshman</t>
  </si>
  <si>
    <t>Sophomore</t>
  </si>
  <si>
    <t>Junior</t>
  </si>
  <si>
    <t>Senior</t>
  </si>
  <si>
    <t>Table 4. Pivot Table of Study Hours by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</si>
</sst>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10" fontId="0" fillId="0" borderId="0" xfId="35" applyNumberFormat="1" applyFont="1"/>
    <xf numFmtId="2" fontId="0" fillId="0" borderId="0" xfId="35" applyNumberFormat="1" applyFont="1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35" builtinId="5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1 Bar Chart for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'Q2'!$K$6:$K$9</c:f>
              <c:strCache>
                <c:ptCount val="4"/>
                <c:pt idx="0">
                  <c:v>Freshmen </c:v>
                </c:pt>
                <c:pt idx="1">
                  <c:v>Sophmore </c:v>
                </c:pt>
                <c:pt idx="2">
                  <c:v>Junior </c:v>
                </c:pt>
                <c:pt idx="3">
                  <c:v>Senior </c:v>
                </c:pt>
              </c:strCache>
            </c:strRef>
          </c:cat>
          <c:val>
            <c:numRef>
              <c:f>'Q2'!$L$6:$L$9</c:f>
              <c:numCache>
                <c:formatCode>General</c:formatCode>
                <c:ptCount val="4"/>
                <c:pt idx="0">
                  <c:v>80.0</c:v>
                </c:pt>
                <c:pt idx="1">
                  <c:v>85.0</c:v>
                </c:pt>
                <c:pt idx="2">
                  <c:v>26.0</c:v>
                </c:pt>
                <c:pt idx="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9954352"/>
        <c:axId val="-1099665664"/>
      </c:barChart>
      <c:catAx>
        <c:axId val="-10999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665664"/>
        <c:crosses val="autoZero"/>
        <c:auto val="1"/>
        <c:lblAlgn val="ctr"/>
        <c:lblOffset val="100"/>
        <c:noMultiLvlLbl val="0"/>
      </c:catAx>
      <c:valAx>
        <c:axId val="-1099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99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2. Histogram</a:t>
            </a:r>
            <a:r>
              <a:rPr lang="en-US" b="1" baseline="0"/>
              <a:t> of Hours Spent Studying Per Week </a:t>
            </a:r>
          </a:p>
        </c:rich>
      </c:tx>
      <c:layout>
        <c:manualLayout>
          <c:xMode val="edge"/>
          <c:yMode val="edge"/>
          <c:x val="0.107882516105941"/>
          <c:y val="0.0370370113427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4822269279003"/>
          <c:y val="0.26957612126678"/>
          <c:w val="0.83146062992126"/>
          <c:h val="0.4943828375619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'Q2'!$J$51:$J$59</c:f>
              <c:strCache>
                <c:ptCount val="9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</c:strCache>
            </c:strRef>
          </c:cat>
          <c:val>
            <c:numRef>
              <c:f>'Q2'!$K$51:$K$59</c:f>
              <c:numCache>
                <c:formatCode>0</c:formatCode>
                <c:ptCount val="9"/>
                <c:pt idx="0">
                  <c:v>30.0</c:v>
                </c:pt>
                <c:pt idx="1">
                  <c:v>52.0</c:v>
                </c:pt>
                <c:pt idx="2">
                  <c:v>41.0</c:v>
                </c:pt>
                <c:pt idx="3">
                  <c:v>34.0</c:v>
                </c:pt>
                <c:pt idx="4">
                  <c:v>15.0</c:v>
                </c:pt>
                <c:pt idx="5">
                  <c:v>19.0</c:v>
                </c:pt>
                <c:pt idx="6">
                  <c:v>6.0</c:v>
                </c:pt>
                <c:pt idx="7">
                  <c:v>3.0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103721488"/>
        <c:axId val="-1100123152"/>
      </c:barChart>
      <c:catAx>
        <c:axId val="-110372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Hours</a:t>
                </a:r>
                <a:r>
                  <a:rPr lang="en-US" b="1" baseline="0"/>
                  <a:t> Spent Studying Per Week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285966356478167"/>
              <c:y val="0.87773977592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123152"/>
        <c:crosses val="autoZero"/>
        <c:auto val="1"/>
        <c:lblAlgn val="ctr"/>
        <c:lblOffset val="100"/>
        <c:noMultiLvlLbl val="0"/>
      </c:catAx>
      <c:valAx>
        <c:axId val="-11001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</a:t>
                </a:r>
                <a:r>
                  <a:rPr lang="en-US" b="1" baseline="0"/>
                  <a:t>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0"/>
              <c:y val="0.417141766970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7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3. Scatterplot of Male</a:t>
            </a:r>
            <a:r>
              <a:rPr lang="en-US" b="1" baseline="0"/>
              <a:t> </a:t>
            </a:r>
            <a:r>
              <a:rPr lang="en-US" b="1"/>
              <a:t>Text</a:t>
            </a:r>
            <a:r>
              <a:rPr lang="en-US" b="1" baseline="0"/>
              <a:t> Recieved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'Q3'!$L$2:$L$44</c:f>
              <c:numCache>
                <c:formatCode>General</c:formatCode>
                <c:ptCount val="43"/>
                <c:pt idx="0">
                  <c:v>7.0</c:v>
                </c:pt>
                <c:pt idx="1">
                  <c:v>20.0</c:v>
                </c:pt>
                <c:pt idx="2">
                  <c:v>5.0</c:v>
                </c:pt>
                <c:pt idx="3">
                  <c:v>0.0</c:v>
                </c:pt>
                <c:pt idx="4">
                  <c:v>50.0</c:v>
                </c:pt>
                <c:pt idx="5">
                  <c:v>200.0</c:v>
                </c:pt>
                <c:pt idx="6">
                  <c:v>5.0</c:v>
                </c:pt>
                <c:pt idx="7">
                  <c:v>300.0</c:v>
                </c:pt>
                <c:pt idx="8">
                  <c:v>20.0</c:v>
                </c:pt>
                <c:pt idx="9">
                  <c:v>20.0</c:v>
                </c:pt>
                <c:pt idx="10">
                  <c:v>25.0</c:v>
                </c:pt>
                <c:pt idx="11">
                  <c:v>100.0</c:v>
                </c:pt>
                <c:pt idx="12">
                  <c:v>50.0</c:v>
                </c:pt>
                <c:pt idx="13">
                  <c:v>15.0</c:v>
                </c:pt>
                <c:pt idx="14">
                  <c:v>500.0</c:v>
                </c:pt>
                <c:pt idx="15">
                  <c:v>100.0</c:v>
                </c:pt>
                <c:pt idx="16">
                  <c:v>10.0</c:v>
                </c:pt>
                <c:pt idx="17">
                  <c:v>20.0</c:v>
                </c:pt>
                <c:pt idx="18">
                  <c:v>3.0</c:v>
                </c:pt>
                <c:pt idx="19">
                  <c:v>5.0</c:v>
                </c:pt>
                <c:pt idx="20">
                  <c:v>50.0</c:v>
                </c:pt>
                <c:pt idx="21">
                  <c:v>50.0</c:v>
                </c:pt>
                <c:pt idx="22">
                  <c:v>0.0</c:v>
                </c:pt>
                <c:pt idx="23">
                  <c:v>5.0</c:v>
                </c:pt>
                <c:pt idx="24">
                  <c:v>40.0</c:v>
                </c:pt>
                <c:pt idx="25">
                  <c:v>10.0</c:v>
                </c:pt>
                <c:pt idx="26">
                  <c:v>10.0</c:v>
                </c:pt>
                <c:pt idx="27">
                  <c:v>200.0</c:v>
                </c:pt>
                <c:pt idx="28">
                  <c:v>100.0</c:v>
                </c:pt>
                <c:pt idx="29">
                  <c:v>50.0</c:v>
                </c:pt>
                <c:pt idx="30">
                  <c:v>50.0</c:v>
                </c:pt>
                <c:pt idx="31">
                  <c:v>200.0</c:v>
                </c:pt>
                <c:pt idx="32">
                  <c:v>20.0</c:v>
                </c:pt>
                <c:pt idx="33">
                  <c:v>250.0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50.0</c:v>
                </c:pt>
                <c:pt idx="38">
                  <c:v>50.0</c:v>
                </c:pt>
                <c:pt idx="39">
                  <c:v>100.0</c:v>
                </c:pt>
                <c:pt idx="40">
                  <c:v>22.0</c:v>
                </c:pt>
                <c:pt idx="41">
                  <c:v>25.0</c:v>
                </c:pt>
              </c:numCache>
            </c:numRef>
          </c:xVal>
          <c:yVal>
            <c:numRef>
              <c:f>'Q3'!$M$2:$M$44</c:f>
              <c:numCache>
                <c:formatCode>General</c:formatCode>
                <c:ptCount val="43"/>
                <c:pt idx="0">
                  <c:v>3.0</c:v>
                </c:pt>
                <c:pt idx="1">
                  <c:v>25.0</c:v>
                </c:pt>
                <c:pt idx="2">
                  <c:v>5.0</c:v>
                </c:pt>
                <c:pt idx="3">
                  <c:v>0.0</c:v>
                </c:pt>
                <c:pt idx="4">
                  <c:v>50.0</c:v>
                </c:pt>
                <c:pt idx="5">
                  <c:v>200.0</c:v>
                </c:pt>
                <c:pt idx="6">
                  <c:v>5.0</c:v>
                </c:pt>
                <c:pt idx="7">
                  <c:v>500.0</c:v>
                </c:pt>
                <c:pt idx="8">
                  <c:v>15.0</c:v>
                </c:pt>
                <c:pt idx="9">
                  <c:v>20.0</c:v>
                </c:pt>
                <c:pt idx="10">
                  <c:v>25.0</c:v>
                </c:pt>
                <c:pt idx="11">
                  <c:v>100.0</c:v>
                </c:pt>
                <c:pt idx="12">
                  <c:v>50.0</c:v>
                </c:pt>
                <c:pt idx="13">
                  <c:v>25.0</c:v>
                </c:pt>
                <c:pt idx="14">
                  <c:v>800.0</c:v>
                </c:pt>
                <c:pt idx="15">
                  <c:v>100.0</c:v>
                </c:pt>
                <c:pt idx="16">
                  <c:v>10.0</c:v>
                </c:pt>
                <c:pt idx="17">
                  <c:v>20.0</c:v>
                </c:pt>
                <c:pt idx="18">
                  <c:v>5.0</c:v>
                </c:pt>
                <c:pt idx="19">
                  <c:v>5.0</c:v>
                </c:pt>
                <c:pt idx="20">
                  <c:v>50.0</c:v>
                </c:pt>
                <c:pt idx="21">
                  <c:v>50.0</c:v>
                </c:pt>
                <c:pt idx="22">
                  <c:v>0.0</c:v>
                </c:pt>
                <c:pt idx="23">
                  <c:v>10.0</c:v>
                </c:pt>
                <c:pt idx="24">
                  <c:v>40.0</c:v>
                </c:pt>
                <c:pt idx="25">
                  <c:v>10.0</c:v>
                </c:pt>
                <c:pt idx="26">
                  <c:v>10.0</c:v>
                </c:pt>
                <c:pt idx="27">
                  <c:v>200.0</c:v>
                </c:pt>
                <c:pt idx="28">
                  <c:v>150.0</c:v>
                </c:pt>
                <c:pt idx="29">
                  <c:v>50.0</c:v>
                </c:pt>
                <c:pt idx="30">
                  <c:v>100.0</c:v>
                </c:pt>
                <c:pt idx="31">
                  <c:v>150.0</c:v>
                </c:pt>
                <c:pt idx="32">
                  <c:v>25.0</c:v>
                </c:pt>
                <c:pt idx="33">
                  <c:v>250.0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50.0</c:v>
                </c:pt>
                <c:pt idx="38">
                  <c:v>50.0</c:v>
                </c:pt>
                <c:pt idx="39">
                  <c:v>100.0</c:v>
                </c:pt>
                <c:pt idx="40">
                  <c:v>130.0</c:v>
                </c:pt>
                <c:pt idx="41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0679616"/>
        <c:axId val="-1073070784"/>
      </c:scatterChart>
      <c:valAx>
        <c:axId val="-11406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Text Sent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3070784"/>
        <c:crosses val="autoZero"/>
        <c:crossBetween val="midCat"/>
      </c:valAx>
      <c:valAx>
        <c:axId val="-10730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Text</a:t>
                </a:r>
                <a:r>
                  <a:rPr lang="en-US" b="1" baseline="0"/>
                  <a:t>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067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4. Residual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'Q3'!$I$48</c:f>
              <c:strCache>
                <c:ptCount val="1"/>
                <c:pt idx="0">
                  <c:v>Residual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'Q3'!$D$49:$D$91</c:f>
              <c:numCache>
                <c:formatCode>General</c:formatCode>
                <c:ptCount val="43"/>
                <c:pt idx="0">
                  <c:v>7.0</c:v>
                </c:pt>
                <c:pt idx="1">
                  <c:v>20.0</c:v>
                </c:pt>
                <c:pt idx="2">
                  <c:v>5.0</c:v>
                </c:pt>
                <c:pt idx="3">
                  <c:v>0.0</c:v>
                </c:pt>
                <c:pt idx="4">
                  <c:v>50.0</c:v>
                </c:pt>
                <c:pt idx="5">
                  <c:v>200.0</c:v>
                </c:pt>
                <c:pt idx="6">
                  <c:v>5.0</c:v>
                </c:pt>
                <c:pt idx="7">
                  <c:v>300.0</c:v>
                </c:pt>
                <c:pt idx="8">
                  <c:v>20.0</c:v>
                </c:pt>
                <c:pt idx="9">
                  <c:v>20.0</c:v>
                </c:pt>
                <c:pt idx="10">
                  <c:v>25.0</c:v>
                </c:pt>
                <c:pt idx="11">
                  <c:v>100.0</c:v>
                </c:pt>
                <c:pt idx="12">
                  <c:v>50.0</c:v>
                </c:pt>
                <c:pt idx="13">
                  <c:v>15.0</c:v>
                </c:pt>
                <c:pt idx="14">
                  <c:v>160.0</c:v>
                </c:pt>
                <c:pt idx="15">
                  <c:v>500.0</c:v>
                </c:pt>
                <c:pt idx="16">
                  <c:v>100.0</c:v>
                </c:pt>
                <c:pt idx="17">
                  <c:v>10.0</c:v>
                </c:pt>
                <c:pt idx="18">
                  <c:v>20.0</c:v>
                </c:pt>
                <c:pt idx="19">
                  <c:v>3.0</c:v>
                </c:pt>
                <c:pt idx="20">
                  <c:v>5.0</c:v>
                </c:pt>
                <c:pt idx="21">
                  <c:v>50.0</c:v>
                </c:pt>
                <c:pt idx="22">
                  <c:v>50.0</c:v>
                </c:pt>
                <c:pt idx="23">
                  <c:v>0.0</c:v>
                </c:pt>
                <c:pt idx="24">
                  <c:v>5.0</c:v>
                </c:pt>
                <c:pt idx="25">
                  <c:v>40.0</c:v>
                </c:pt>
                <c:pt idx="26">
                  <c:v>10.0</c:v>
                </c:pt>
                <c:pt idx="27">
                  <c:v>10.0</c:v>
                </c:pt>
                <c:pt idx="28">
                  <c:v>200.0</c:v>
                </c:pt>
                <c:pt idx="29">
                  <c:v>100.0</c:v>
                </c:pt>
                <c:pt idx="30">
                  <c:v>50.0</c:v>
                </c:pt>
                <c:pt idx="31">
                  <c:v>50.0</c:v>
                </c:pt>
                <c:pt idx="32">
                  <c:v>200.0</c:v>
                </c:pt>
                <c:pt idx="33">
                  <c:v>20.0</c:v>
                </c:pt>
                <c:pt idx="34">
                  <c:v>250.0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50.0</c:v>
                </c:pt>
                <c:pt idx="39">
                  <c:v>50.0</c:v>
                </c:pt>
                <c:pt idx="40">
                  <c:v>100.0</c:v>
                </c:pt>
                <c:pt idx="41">
                  <c:v>22.0</c:v>
                </c:pt>
                <c:pt idx="42">
                  <c:v>25.0</c:v>
                </c:pt>
              </c:numCache>
            </c:numRef>
          </c:xVal>
          <c:yVal>
            <c:numRef>
              <c:f>'Q3'!$I$49:$I$91</c:f>
              <c:numCache>
                <c:formatCode>0.00</c:formatCode>
                <c:ptCount val="43"/>
                <c:pt idx="0">
                  <c:v>6.146264983799778</c:v>
                </c:pt>
                <c:pt idx="1">
                  <c:v>9.89914114816191</c:v>
                </c:pt>
                <c:pt idx="2">
                  <c:v>10.95351480466714</c:v>
                </c:pt>
                <c:pt idx="3">
                  <c:v>12.97163935683555</c:v>
                </c:pt>
                <c:pt idx="4">
                  <c:v>-7.209606164848551</c:v>
                </c:pt>
                <c:pt idx="5">
                  <c:v>-67.75334272990085</c:v>
                </c:pt>
                <c:pt idx="6">
                  <c:v>10.95351480466714</c:v>
                </c:pt>
                <c:pt idx="7">
                  <c:v>91.88416622673088</c:v>
                </c:pt>
                <c:pt idx="8">
                  <c:v>-0.10085885183809</c:v>
                </c:pt>
                <c:pt idx="9">
                  <c:v>4.89914114816191</c:v>
                </c:pt>
                <c:pt idx="10">
                  <c:v>2.881016595993501</c:v>
                </c:pt>
                <c:pt idx="11">
                  <c:v>-27.39085168653266</c:v>
                </c:pt>
                <c:pt idx="12">
                  <c:v>-7.209606164848551</c:v>
                </c:pt>
                <c:pt idx="13">
                  <c:v>16.91726570033032</c:v>
                </c:pt>
                <c:pt idx="14">
                  <c:v>-211.6083463125535</c:v>
                </c:pt>
                <c:pt idx="15">
                  <c:v>672.6091483134673</c:v>
                </c:pt>
                <c:pt idx="16">
                  <c:v>-27.39085168653266</c:v>
                </c:pt>
                <c:pt idx="17">
                  <c:v>8.93539025249873</c:v>
                </c:pt>
                <c:pt idx="18">
                  <c:v>4.89914114816191</c:v>
                </c:pt>
                <c:pt idx="19">
                  <c:v>13.76076462553451</c:v>
                </c:pt>
                <c:pt idx="20">
                  <c:v>10.95351480466714</c:v>
                </c:pt>
                <c:pt idx="21">
                  <c:v>-7.209606164848551</c:v>
                </c:pt>
                <c:pt idx="22">
                  <c:v>-7.209606164848551</c:v>
                </c:pt>
                <c:pt idx="23">
                  <c:v>12.97163935683555</c:v>
                </c:pt>
                <c:pt idx="24">
                  <c:v>15.95351480466714</c:v>
                </c:pt>
                <c:pt idx="25">
                  <c:v>-3.173357060511733</c:v>
                </c:pt>
                <c:pt idx="26">
                  <c:v>8.93539025249873</c:v>
                </c:pt>
                <c:pt idx="27">
                  <c:v>8.93539025249873</c:v>
                </c:pt>
                <c:pt idx="28">
                  <c:v>-67.75334272990085</c:v>
                </c:pt>
                <c:pt idx="29">
                  <c:v>22.60914831346734</c:v>
                </c:pt>
                <c:pt idx="30">
                  <c:v>-7.209606164848551</c:v>
                </c:pt>
                <c:pt idx="31">
                  <c:v>42.79039383515144</c:v>
                </c:pt>
                <c:pt idx="32">
                  <c:v>-117.7533427299009</c:v>
                </c:pt>
                <c:pt idx="33">
                  <c:v>9.89914114816191</c:v>
                </c:pt>
                <c:pt idx="34">
                  <c:v>-87.93458825158501</c:v>
                </c:pt>
                <c:pt idx="35">
                  <c:v>-27.39085168653266</c:v>
                </c:pt>
                <c:pt idx="36">
                  <c:v>-27.39085168653266</c:v>
                </c:pt>
                <c:pt idx="37">
                  <c:v>-27.39085168653266</c:v>
                </c:pt>
                <c:pt idx="38">
                  <c:v>-7.209606164848551</c:v>
                </c:pt>
                <c:pt idx="39">
                  <c:v>-7.209606164848551</c:v>
                </c:pt>
                <c:pt idx="40">
                  <c:v>-27.39085168653266</c:v>
                </c:pt>
                <c:pt idx="41">
                  <c:v>112.0918913272945</c:v>
                </c:pt>
                <c:pt idx="42">
                  <c:v>7.8810165959935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7080800"/>
        <c:axId val="-1067082576"/>
      </c:scatterChart>
      <c:valAx>
        <c:axId val="-10670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 Sent Per Day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082576"/>
        <c:crosses val="autoZero"/>
        <c:crossBetween val="midCat"/>
      </c:valAx>
      <c:valAx>
        <c:axId val="-10670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70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29</xdr:row>
      <xdr:rowOff>38100</xdr:rowOff>
    </xdr:from>
    <xdr:to>
      <xdr:col>11</xdr:col>
      <xdr:colOff>596900</xdr:colOff>
      <xdr:row>44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60</xdr:row>
      <xdr:rowOff>0</xdr:rowOff>
    </xdr:from>
    <xdr:to>
      <xdr:col>17</xdr:col>
      <xdr:colOff>101600</xdr:colOff>
      <xdr:row>74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482600</xdr:colOff>
      <xdr:row>0</xdr:row>
      <xdr:rowOff>190500</xdr:rowOff>
    </xdr:from>
    <xdr:to>
      <xdr:col>21</xdr:col>
      <xdr:colOff>101600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47</xdr:row>
      <xdr:rowOff>101600</xdr:rowOff>
    </xdr:from>
    <xdr:to>
      <xdr:col>15</xdr:col>
      <xdr:colOff>438150</xdr:colOff>
      <xdr:row>61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00.945680324076" createdVersion="4" refreshedVersion="4" minRefreshableVersion="3" recordCount="202">
  <cacheSource type="worksheet">
    <worksheetSource ref="A1:G203" sheet="Q2"/>
  </cacheSource>
  <cacheFields count="7">
    <cacheField name="id" numFmtId="0">
      <sharedItems/>
    </cacheField>
    <cacheField name="gender" numFmtId="0">
      <sharedItems/>
    </cacheField>
    <cacheField name="class" numFmtId="0">
      <sharedItems containsString="0" containsBlank="1" containsNumber="1" containsInteger="1" minValue="1" maxValue="4" count="5">
        <n v="2"/>
        <n v="1"/>
        <n v="3"/>
        <n v="4"/>
        <m/>
      </sharedItems>
    </cacheField>
    <cacheField name="text_send" numFmtId="0">
      <sharedItems containsSemiMixedTypes="0" containsString="0" containsNumber="1" containsInteger="1" minValue="0" maxValue="2000"/>
    </cacheField>
    <cacheField name="text_receive" numFmtId="0">
      <sharedItems containsString="0" containsBlank="1" containsNumber="1" containsInteger="1" minValue="0" maxValue="3000"/>
    </cacheField>
    <cacheField name="accomp" numFmtId="0">
      <sharedItems containsSemiMixedTypes="0" containsString="0" containsNumber="1" containsInteger="1" minValue="1" maxValue="4"/>
    </cacheField>
    <cacheField name="study" numFmtId="0">
      <sharedItems containsString="0" containsBlank="1" containsNumber="1" containsInteger="1" minValue="1" maxValue="42" count="29">
        <n v="15"/>
        <n v="3"/>
        <n v="10"/>
        <n v="24"/>
        <n v="8"/>
        <n v="5"/>
        <n v="35"/>
        <n v="21"/>
        <n v="2"/>
        <n v="16"/>
        <n v="20"/>
        <n v="30"/>
        <n v="1"/>
        <n v="6"/>
        <n v="18"/>
        <n v="7"/>
        <n v="22"/>
        <n v="14"/>
        <n v="37"/>
        <n v="12"/>
        <m/>
        <n v="28"/>
        <n v="11"/>
        <n v="25"/>
        <n v="40"/>
        <n v="4"/>
        <n v="9"/>
        <n v="42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s v="id"/>
    <s v="M"/>
    <x v="0"/>
    <n v="7"/>
    <n v="3"/>
    <n v="3"/>
    <x v="0"/>
  </r>
  <r>
    <s v="id"/>
    <s v="F"/>
    <x v="0"/>
    <n v="40"/>
    <n v="50"/>
    <n v="4"/>
    <x v="1"/>
  </r>
  <r>
    <s v="id"/>
    <s v="M"/>
    <x v="1"/>
    <n v="20"/>
    <n v="25"/>
    <n v="4"/>
    <x v="2"/>
  </r>
  <r>
    <s v="id"/>
    <s v="M"/>
    <x v="0"/>
    <n v="5"/>
    <n v="5"/>
    <n v="4"/>
    <x v="3"/>
  </r>
  <r>
    <s v="id"/>
    <s v="M"/>
    <x v="1"/>
    <n v="0"/>
    <n v="0"/>
    <n v="2"/>
    <x v="4"/>
  </r>
  <r>
    <s v="id"/>
    <s v="M"/>
    <x v="0"/>
    <n v="50"/>
    <n v="50"/>
    <n v="3"/>
    <x v="5"/>
  </r>
  <r>
    <s v="id"/>
    <s v="M"/>
    <x v="1"/>
    <n v="200"/>
    <n v="200"/>
    <n v="4"/>
    <x v="6"/>
  </r>
  <r>
    <s v="id"/>
    <s v="F"/>
    <x v="0"/>
    <n v="40"/>
    <n v="50"/>
    <n v="1"/>
    <x v="7"/>
  </r>
  <r>
    <s v="id"/>
    <s v="F"/>
    <x v="0"/>
    <n v="15"/>
    <n v="15"/>
    <n v="3"/>
    <x v="8"/>
  </r>
  <r>
    <s v="id"/>
    <s v="F"/>
    <x v="2"/>
    <n v="5"/>
    <n v="3"/>
    <n v="4"/>
    <x v="9"/>
  </r>
  <r>
    <s v="id"/>
    <s v="M"/>
    <x v="0"/>
    <n v="5"/>
    <n v="5"/>
    <n v="4"/>
    <x v="5"/>
  </r>
  <r>
    <s v="id"/>
    <s v="F"/>
    <x v="0"/>
    <n v="75"/>
    <n v="75"/>
    <n v="4"/>
    <x v="10"/>
  </r>
  <r>
    <s v="id"/>
    <s v="F"/>
    <x v="1"/>
    <n v="3"/>
    <n v="200"/>
    <n v="4"/>
    <x v="10"/>
  </r>
  <r>
    <s v="id"/>
    <s v="F"/>
    <x v="0"/>
    <n v="350"/>
    <n v="250"/>
    <n v="2"/>
    <x v="0"/>
  </r>
  <r>
    <s v="id"/>
    <s v="F"/>
    <x v="1"/>
    <n v="30"/>
    <n v="45"/>
    <n v="3"/>
    <x v="11"/>
  </r>
  <r>
    <s v="id"/>
    <s v="F"/>
    <x v="0"/>
    <n v="30"/>
    <n v="10"/>
    <n v="4"/>
    <x v="12"/>
  </r>
  <r>
    <s v="id"/>
    <s v="F"/>
    <x v="1"/>
    <n v="2000"/>
    <n v="3000"/>
    <n v="2"/>
    <x v="0"/>
  </r>
  <r>
    <s v="id"/>
    <s v="M"/>
    <x v="3"/>
    <n v="300"/>
    <n v="500"/>
    <n v="4"/>
    <x v="2"/>
  </r>
  <r>
    <s v="id"/>
    <s v="F"/>
    <x v="1"/>
    <n v="100"/>
    <n v="100"/>
    <n v="4"/>
    <x v="0"/>
  </r>
  <r>
    <s v="id"/>
    <s v="F"/>
    <x v="0"/>
    <n v="50"/>
    <n v="50"/>
    <n v="4"/>
    <x v="13"/>
  </r>
  <r>
    <s v="id"/>
    <s v="F"/>
    <x v="1"/>
    <n v="10"/>
    <n v="10"/>
    <n v="1"/>
    <x v="2"/>
  </r>
  <r>
    <s v="id"/>
    <s v="F"/>
    <x v="1"/>
    <n v="100"/>
    <n v="600"/>
    <n v="2"/>
    <x v="13"/>
  </r>
  <r>
    <s v="id"/>
    <s v="F"/>
    <x v="1"/>
    <n v="40"/>
    <n v="40"/>
    <n v="2"/>
    <x v="11"/>
  </r>
  <r>
    <s v="id"/>
    <s v="F"/>
    <x v="2"/>
    <n v="30"/>
    <n v="30"/>
    <n v="4"/>
    <x v="5"/>
  </r>
  <r>
    <s v="id"/>
    <s v="M"/>
    <x v="1"/>
    <n v="20"/>
    <n v="15"/>
    <n v="4"/>
    <x v="11"/>
  </r>
  <r>
    <s v="id"/>
    <s v="M"/>
    <x v="1"/>
    <n v="20"/>
    <n v="20"/>
    <n v="2"/>
    <x v="14"/>
  </r>
  <r>
    <s v="id"/>
    <s v="M"/>
    <x v="1"/>
    <n v="25"/>
    <n v="25"/>
    <n v="4"/>
    <x v="15"/>
  </r>
  <r>
    <s v="id"/>
    <s v="F"/>
    <x v="0"/>
    <n v="65"/>
    <n v="60"/>
    <n v="1"/>
    <x v="16"/>
  </r>
  <r>
    <s v="id"/>
    <s v="F"/>
    <x v="1"/>
    <n v="50"/>
    <n v="50"/>
    <n v="4"/>
    <x v="17"/>
  </r>
  <r>
    <s v="id"/>
    <s v="F"/>
    <x v="2"/>
    <n v="50"/>
    <n v="60"/>
    <n v="2"/>
    <x v="2"/>
  </r>
  <r>
    <s v="id"/>
    <s v="F"/>
    <x v="1"/>
    <n v="76"/>
    <n v="89"/>
    <n v="3"/>
    <x v="18"/>
  </r>
  <r>
    <s v="id"/>
    <s v="F"/>
    <x v="4"/>
    <n v="25"/>
    <n v="12"/>
    <n v="4"/>
    <x v="13"/>
  </r>
  <r>
    <s v="id"/>
    <s v="F"/>
    <x v="1"/>
    <n v="15"/>
    <n v="10"/>
    <n v="2"/>
    <x v="4"/>
  </r>
  <r>
    <s v="id"/>
    <s v="F"/>
    <x v="0"/>
    <n v="50"/>
    <n v="60"/>
    <n v="4"/>
    <x v="11"/>
  </r>
  <r>
    <s v="id"/>
    <s v="F"/>
    <x v="1"/>
    <n v="50"/>
    <n v="70"/>
    <n v="2"/>
    <x v="4"/>
  </r>
  <r>
    <s v="id"/>
    <s v="F"/>
    <x v="1"/>
    <n v="20"/>
    <n v="20"/>
    <n v="4"/>
    <x v="19"/>
  </r>
  <r>
    <s v="id"/>
    <s v="F"/>
    <x v="2"/>
    <n v="200"/>
    <n v="200"/>
    <n v="4"/>
    <x v="0"/>
  </r>
  <r>
    <s v="id"/>
    <s v="M"/>
    <x v="1"/>
    <n v="100"/>
    <n v="100"/>
    <n v="4"/>
    <x v="8"/>
  </r>
  <r>
    <s v="id"/>
    <s v="M"/>
    <x v="1"/>
    <n v="50"/>
    <n v="50"/>
    <n v="2"/>
    <x v="19"/>
  </r>
  <r>
    <s v="id"/>
    <s v="F"/>
    <x v="1"/>
    <n v="350"/>
    <n v="350"/>
    <n v="4"/>
    <x v="19"/>
  </r>
  <r>
    <s v="id"/>
    <s v="F"/>
    <x v="1"/>
    <n v="8"/>
    <n v="8"/>
    <n v="4"/>
    <x v="10"/>
  </r>
  <r>
    <s v="id"/>
    <s v="F"/>
    <x v="1"/>
    <n v="25"/>
    <n v="50"/>
    <n v="4"/>
    <x v="0"/>
  </r>
  <r>
    <s v="id"/>
    <s v="M"/>
    <x v="0"/>
    <n v="15"/>
    <n v="25"/>
    <n v="1"/>
    <x v="20"/>
  </r>
  <r>
    <s v="id"/>
    <s v="M"/>
    <x v="1"/>
    <n v="160"/>
    <m/>
    <n v="3"/>
    <x v="21"/>
  </r>
  <r>
    <s v="id"/>
    <s v="M"/>
    <x v="1"/>
    <n v="500"/>
    <n v="800"/>
    <n v="4"/>
    <x v="1"/>
  </r>
  <r>
    <s v="id"/>
    <s v="F"/>
    <x v="1"/>
    <n v="30"/>
    <n v="35"/>
    <n v="2"/>
    <x v="10"/>
  </r>
  <r>
    <s v="id"/>
    <s v="F"/>
    <x v="0"/>
    <n v="30"/>
    <n v="40"/>
    <n v="4"/>
    <x v="0"/>
  </r>
  <r>
    <s v="id"/>
    <s v="F"/>
    <x v="2"/>
    <n v="50"/>
    <n v="50"/>
    <n v="4"/>
    <x v="19"/>
  </r>
  <r>
    <s v="id"/>
    <s v="F"/>
    <x v="1"/>
    <n v="200"/>
    <n v="200"/>
    <n v="2"/>
    <x v="11"/>
  </r>
  <r>
    <s v="id"/>
    <s v="F"/>
    <x v="0"/>
    <n v="50"/>
    <n v="50"/>
    <n v="3"/>
    <x v="10"/>
  </r>
  <r>
    <s v="id"/>
    <s v="F"/>
    <x v="0"/>
    <n v="100"/>
    <n v="150"/>
    <n v="2"/>
    <x v="3"/>
  </r>
  <r>
    <s v="id"/>
    <s v="F"/>
    <x v="1"/>
    <n v="50"/>
    <n v="50"/>
    <n v="4"/>
    <x v="2"/>
  </r>
  <r>
    <s v="id"/>
    <s v="F"/>
    <x v="2"/>
    <n v="50"/>
    <n v="50"/>
    <n v="4"/>
    <x v="10"/>
  </r>
  <r>
    <s v="id"/>
    <s v="F"/>
    <x v="0"/>
    <n v="30"/>
    <n v="30"/>
    <n v="2"/>
    <x v="10"/>
  </r>
  <r>
    <s v="id"/>
    <s v="F"/>
    <x v="1"/>
    <n v="75"/>
    <n v="75"/>
    <n v="4"/>
    <x v="4"/>
  </r>
  <r>
    <s v="id"/>
    <s v="F"/>
    <x v="1"/>
    <n v="25"/>
    <n v="5"/>
    <n v="2"/>
    <x v="10"/>
  </r>
  <r>
    <s v="id"/>
    <s v="F"/>
    <x v="1"/>
    <n v="20"/>
    <n v="20"/>
    <n v="4"/>
    <x v="6"/>
  </r>
  <r>
    <s v="id"/>
    <s v="F"/>
    <x v="1"/>
    <n v="30"/>
    <n v="30"/>
    <n v="2"/>
    <x v="22"/>
  </r>
  <r>
    <s v="id"/>
    <s v="F"/>
    <x v="0"/>
    <n v="30"/>
    <n v="30"/>
    <n v="4"/>
    <x v="23"/>
  </r>
  <r>
    <s v="id"/>
    <s v="F"/>
    <x v="1"/>
    <n v="100"/>
    <n v="110"/>
    <n v="1"/>
    <x v="0"/>
  </r>
  <r>
    <s v="id"/>
    <s v="M"/>
    <x v="1"/>
    <n v="100"/>
    <n v="100"/>
    <n v="4"/>
    <x v="2"/>
  </r>
  <r>
    <s v="id"/>
    <s v="M"/>
    <x v="3"/>
    <n v="10"/>
    <n v="10"/>
    <n v="3"/>
    <x v="1"/>
  </r>
  <r>
    <s v="id"/>
    <s v="F"/>
    <x v="1"/>
    <n v="20"/>
    <n v="25"/>
    <n v="2"/>
    <x v="23"/>
  </r>
  <r>
    <s v="id"/>
    <s v="F"/>
    <x v="2"/>
    <n v="40"/>
    <n v="30"/>
    <n v="2"/>
    <x v="10"/>
  </r>
  <r>
    <s v="id"/>
    <s v="F"/>
    <x v="0"/>
    <n v="50"/>
    <n v="50"/>
    <n v="4"/>
    <x v="2"/>
  </r>
  <r>
    <s v="id"/>
    <s v="M"/>
    <x v="0"/>
    <n v="20"/>
    <n v="20"/>
    <n v="1"/>
    <x v="0"/>
  </r>
  <r>
    <s v="id"/>
    <s v="F"/>
    <x v="1"/>
    <n v="20"/>
    <n v="45"/>
    <n v="4"/>
    <x v="2"/>
  </r>
  <r>
    <s v="id"/>
    <s v="F"/>
    <x v="3"/>
    <n v="25"/>
    <n v="15"/>
    <n v="4"/>
    <x v="5"/>
  </r>
  <r>
    <s v="id"/>
    <s v="F"/>
    <x v="1"/>
    <n v="100"/>
    <n v="300"/>
    <n v="3"/>
    <x v="5"/>
  </r>
  <r>
    <s v="id"/>
    <s v="F"/>
    <x v="3"/>
    <n v="15"/>
    <n v="15"/>
    <n v="4"/>
    <x v="23"/>
  </r>
  <r>
    <s v="id"/>
    <s v="M"/>
    <x v="0"/>
    <n v="3"/>
    <n v="5"/>
    <n v="2"/>
    <x v="2"/>
  </r>
  <r>
    <s v="id"/>
    <s v="F"/>
    <x v="0"/>
    <n v="70"/>
    <n v="75"/>
    <n v="2"/>
    <x v="24"/>
  </r>
  <r>
    <s v="id"/>
    <s v="F"/>
    <x v="1"/>
    <n v="200"/>
    <n v="200"/>
    <n v="4"/>
    <x v="10"/>
  </r>
  <r>
    <s v="id"/>
    <s v="F"/>
    <x v="0"/>
    <n v="50"/>
    <n v="50"/>
    <n v="2"/>
    <x v="10"/>
  </r>
  <r>
    <s v="id"/>
    <s v="F"/>
    <x v="3"/>
    <n v="50"/>
    <n v="70"/>
    <n v="2"/>
    <x v="8"/>
  </r>
  <r>
    <s v="id"/>
    <s v="F"/>
    <x v="1"/>
    <n v="100"/>
    <n v="100"/>
    <n v="2"/>
    <x v="5"/>
  </r>
  <r>
    <s v="id"/>
    <s v="F"/>
    <x v="0"/>
    <n v="70"/>
    <n v="70"/>
    <n v="4"/>
    <x v="25"/>
  </r>
  <r>
    <s v="id"/>
    <s v="F"/>
    <x v="1"/>
    <n v="80"/>
    <n v="100"/>
    <n v="1"/>
    <x v="2"/>
  </r>
  <r>
    <s v="id"/>
    <s v="F"/>
    <x v="0"/>
    <n v="15"/>
    <n v="15"/>
    <n v="4"/>
    <x v="11"/>
  </r>
  <r>
    <s v="id"/>
    <s v="F"/>
    <x v="1"/>
    <n v="30"/>
    <n v="30"/>
    <n v="2"/>
    <x v="0"/>
  </r>
  <r>
    <s v="id"/>
    <s v="F"/>
    <x v="2"/>
    <n v="200"/>
    <n v="200"/>
    <n v="2"/>
    <x v="0"/>
  </r>
  <r>
    <s v="id"/>
    <s v="F"/>
    <x v="0"/>
    <n v="50"/>
    <n v="50"/>
    <n v="3"/>
    <x v="10"/>
  </r>
  <r>
    <s v="id"/>
    <s v="F"/>
    <x v="0"/>
    <n v="40"/>
    <n v="40"/>
    <n v="3"/>
    <x v="26"/>
  </r>
  <r>
    <s v="id"/>
    <s v="M"/>
    <x v="3"/>
    <n v="5"/>
    <n v="5"/>
    <n v="3"/>
    <x v="2"/>
  </r>
  <r>
    <s v="id"/>
    <s v="M"/>
    <x v="0"/>
    <n v="50"/>
    <n v="50"/>
    <n v="2"/>
    <x v="19"/>
  </r>
  <r>
    <s v="id"/>
    <s v="F"/>
    <x v="2"/>
    <n v="150"/>
    <n v="70"/>
    <n v="2"/>
    <x v="0"/>
  </r>
  <r>
    <s v="id"/>
    <s v="F"/>
    <x v="0"/>
    <n v="10"/>
    <n v="10"/>
    <n v="2"/>
    <x v="4"/>
  </r>
  <r>
    <s v="id"/>
    <s v="M"/>
    <x v="2"/>
    <n v="50"/>
    <n v="50"/>
    <n v="3"/>
    <x v="15"/>
  </r>
  <r>
    <s v="id"/>
    <s v="F"/>
    <x v="2"/>
    <n v="60"/>
    <n v="60"/>
    <n v="4"/>
    <x v="6"/>
  </r>
  <r>
    <s v="id"/>
    <s v="F"/>
    <x v="2"/>
    <n v="10"/>
    <n v="10"/>
    <n v="2"/>
    <x v="2"/>
  </r>
  <r>
    <s v="id"/>
    <s v="F"/>
    <x v="1"/>
    <n v="30"/>
    <n v="30"/>
    <n v="1"/>
    <x v="10"/>
  </r>
  <r>
    <s v="id"/>
    <s v="F"/>
    <x v="0"/>
    <n v="20"/>
    <n v="25"/>
    <n v="4"/>
    <x v="2"/>
  </r>
  <r>
    <s v="id"/>
    <s v="F"/>
    <x v="2"/>
    <n v="40"/>
    <n v="40"/>
    <n v="4"/>
    <x v="21"/>
  </r>
  <r>
    <s v="id"/>
    <s v="M"/>
    <x v="0"/>
    <n v="0"/>
    <n v="0"/>
    <n v="4"/>
    <x v="0"/>
  </r>
  <r>
    <s v="id"/>
    <s v="F"/>
    <x v="0"/>
    <n v="100"/>
    <n v="100"/>
    <n v="4"/>
    <x v="2"/>
  </r>
  <r>
    <s v="id"/>
    <s v="F"/>
    <x v="2"/>
    <n v="15"/>
    <n v="15"/>
    <n v="3"/>
    <x v="5"/>
  </r>
  <r>
    <s v="id"/>
    <s v="F"/>
    <x v="2"/>
    <n v="50"/>
    <n v="65"/>
    <n v="2"/>
    <x v="23"/>
  </r>
  <r>
    <s v="id"/>
    <s v="F"/>
    <x v="1"/>
    <n v="50"/>
    <n v="45"/>
    <n v="4"/>
    <x v="1"/>
  </r>
  <r>
    <s v="id"/>
    <s v="F"/>
    <x v="0"/>
    <n v="30"/>
    <n v="30"/>
    <n v="2"/>
    <x v="0"/>
  </r>
  <r>
    <s v="id"/>
    <s v="F"/>
    <x v="2"/>
    <n v="35"/>
    <n v="40"/>
    <n v="4"/>
    <x v="10"/>
  </r>
  <r>
    <s v="id"/>
    <s v="F"/>
    <x v="0"/>
    <n v="14"/>
    <n v="20"/>
    <n v="1"/>
    <x v="4"/>
  </r>
  <r>
    <s v="id"/>
    <s v="F"/>
    <x v="0"/>
    <n v="100"/>
    <n v="200"/>
    <n v="2"/>
    <x v="5"/>
  </r>
  <r>
    <s v="id"/>
    <s v="F"/>
    <x v="0"/>
    <n v="200"/>
    <n v="200"/>
    <n v="2"/>
    <x v="19"/>
  </r>
  <r>
    <s v="id"/>
    <s v="M"/>
    <x v="2"/>
    <n v="5"/>
    <n v="10"/>
    <n v="2"/>
    <x v="2"/>
  </r>
  <r>
    <s v="id"/>
    <s v="F"/>
    <x v="1"/>
    <n v="50"/>
    <n v="50"/>
    <n v="4"/>
    <x v="1"/>
  </r>
  <r>
    <s v="id"/>
    <s v="F"/>
    <x v="1"/>
    <n v="50"/>
    <n v="50"/>
    <n v="2"/>
    <x v="2"/>
  </r>
  <r>
    <s v="id"/>
    <s v="F"/>
    <x v="0"/>
    <n v="12"/>
    <n v="20"/>
    <n v="3"/>
    <x v="11"/>
  </r>
  <r>
    <s v="id"/>
    <s v="M"/>
    <x v="0"/>
    <n v="40"/>
    <n v="40"/>
    <n v="4"/>
    <x v="25"/>
  </r>
  <r>
    <s v="id"/>
    <s v="M"/>
    <x v="0"/>
    <n v="10"/>
    <n v="10"/>
    <n v="4"/>
    <x v="23"/>
  </r>
  <r>
    <s v="id"/>
    <s v="F"/>
    <x v="1"/>
    <n v="20"/>
    <n v="18"/>
    <n v="4"/>
    <x v="25"/>
  </r>
  <r>
    <s v="id"/>
    <s v="F"/>
    <x v="1"/>
    <n v="25"/>
    <n v="24"/>
    <n v="4"/>
    <x v="11"/>
  </r>
  <r>
    <s v="id"/>
    <s v="F"/>
    <x v="0"/>
    <n v="50"/>
    <n v="70"/>
    <n v="4"/>
    <x v="6"/>
  </r>
  <r>
    <s v="id"/>
    <s v="M"/>
    <x v="1"/>
    <n v="10"/>
    <n v="10"/>
    <n v="1"/>
    <x v="6"/>
  </r>
  <r>
    <s v="id"/>
    <s v="F"/>
    <x v="1"/>
    <n v="100"/>
    <n v="100"/>
    <n v="3"/>
    <x v="10"/>
  </r>
  <r>
    <s v="id"/>
    <s v="F"/>
    <x v="3"/>
    <n v="4"/>
    <n v="2"/>
    <n v="3"/>
    <x v="25"/>
  </r>
  <r>
    <s v="id"/>
    <s v="F"/>
    <x v="0"/>
    <n v="40"/>
    <n v="45"/>
    <n v="3"/>
    <x v="11"/>
  </r>
  <r>
    <s v="id"/>
    <s v="F"/>
    <x v="2"/>
    <n v="50"/>
    <n v="50"/>
    <n v="4"/>
    <x v="14"/>
  </r>
  <r>
    <s v="id"/>
    <s v="F"/>
    <x v="0"/>
    <n v="50"/>
    <n v="45"/>
    <n v="2"/>
    <x v="6"/>
  </r>
  <r>
    <s v="id"/>
    <s v="F"/>
    <x v="2"/>
    <n v="20"/>
    <n v="20"/>
    <n v="3"/>
    <x v="0"/>
  </r>
  <r>
    <s v="id"/>
    <s v="F"/>
    <x v="0"/>
    <n v="20"/>
    <n v="25"/>
    <n v="4"/>
    <x v="13"/>
  </r>
  <r>
    <s v="id"/>
    <s v="F"/>
    <x v="0"/>
    <n v="50"/>
    <n v="25"/>
    <n v="3"/>
    <x v="17"/>
  </r>
  <r>
    <s v="id"/>
    <s v="F"/>
    <x v="1"/>
    <n v="200"/>
    <n v="400"/>
    <n v="4"/>
    <x v="2"/>
  </r>
  <r>
    <s v="id"/>
    <s v="F"/>
    <x v="0"/>
    <n v="50"/>
    <n v="50"/>
    <n v="4"/>
    <x v="4"/>
  </r>
  <r>
    <s v="id"/>
    <s v="F"/>
    <x v="0"/>
    <n v="6"/>
    <n v="5"/>
    <n v="4"/>
    <x v="1"/>
  </r>
  <r>
    <s v="id"/>
    <s v="F"/>
    <x v="0"/>
    <n v="7"/>
    <n v="15"/>
    <n v="1"/>
    <x v="10"/>
  </r>
  <r>
    <s v="id"/>
    <s v="F"/>
    <x v="0"/>
    <n v="200"/>
    <n v="220"/>
    <n v="3"/>
    <x v="21"/>
  </r>
  <r>
    <s v="id"/>
    <s v="F"/>
    <x v="0"/>
    <n v="30"/>
    <n v="26"/>
    <n v="4"/>
    <x v="9"/>
  </r>
  <r>
    <s v="id"/>
    <s v="M"/>
    <x v="1"/>
    <n v="200"/>
    <n v="200"/>
    <n v="4"/>
    <x v="23"/>
  </r>
  <r>
    <s v="id"/>
    <s v="F"/>
    <x v="1"/>
    <n v="150"/>
    <n v="150"/>
    <n v="4"/>
    <x v="0"/>
  </r>
  <r>
    <s v="id"/>
    <s v="F"/>
    <x v="0"/>
    <n v="50"/>
    <n v="50"/>
    <n v="4"/>
    <x v="0"/>
  </r>
  <r>
    <s v="id"/>
    <s v="F"/>
    <x v="1"/>
    <n v="100"/>
    <n v="200"/>
    <n v="4"/>
    <x v="2"/>
  </r>
  <r>
    <s v="id"/>
    <s v="F"/>
    <x v="1"/>
    <n v="250"/>
    <n v="275"/>
    <n v="4"/>
    <x v="23"/>
  </r>
  <r>
    <s v="id"/>
    <s v="F"/>
    <x v="1"/>
    <n v="20"/>
    <n v="20"/>
    <n v="4"/>
    <x v="9"/>
  </r>
  <r>
    <s v="id"/>
    <s v="F"/>
    <x v="0"/>
    <n v="40"/>
    <n v="120"/>
    <n v="4"/>
    <x v="0"/>
  </r>
  <r>
    <s v="id"/>
    <s v="F"/>
    <x v="0"/>
    <n v="50"/>
    <n v="50"/>
    <n v="2"/>
    <x v="10"/>
  </r>
  <r>
    <s v="id"/>
    <s v="M"/>
    <x v="1"/>
    <n v="100"/>
    <n v="150"/>
    <n v="4"/>
    <x v="13"/>
  </r>
  <r>
    <s v="id"/>
    <s v="F"/>
    <x v="0"/>
    <n v="50"/>
    <n v="50"/>
    <n v="3"/>
    <x v="26"/>
  </r>
  <r>
    <s v="id"/>
    <s v="M"/>
    <x v="0"/>
    <n v="50"/>
    <n v="50"/>
    <n v="4"/>
    <x v="2"/>
  </r>
  <r>
    <s v="id"/>
    <s v="M"/>
    <x v="0"/>
    <n v="50"/>
    <n v="100"/>
    <n v="4"/>
    <x v="10"/>
  </r>
  <r>
    <s v="id"/>
    <s v="F"/>
    <x v="0"/>
    <n v="1"/>
    <n v="1"/>
    <n v="4"/>
    <x v="7"/>
  </r>
  <r>
    <s v="id"/>
    <s v="F"/>
    <x v="0"/>
    <n v="100"/>
    <n v="100"/>
    <n v="1"/>
    <x v="10"/>
  </r>
  <r>
    <s v="id"/>
    <s v="F"/>
    <x v="0"/>
    <n v="30"/>
    <n v="20"/>
    <n v="4"/>
    <x v="1"/>
  </r>
  <r>
    <s v="id"/>
    <s v="F"/>
    <x v="0"/>
    <n v="50"/>
    <n v="50"/>
    <n v="2"/>
    <x v="2"/>
  </r>
  <r>
    <s v="id"/>
    <s v="F"/>
    <x v="1"/>
    <n v="50"/>
    <n v="50"/>
    <n v="4"/>
    <x v="10"/>
  </r>
  <r>
    <s v="id"/>
    <s v="F"/>
    <x v="0"/>
    <n v="250"/>
    <n v="150"/>
    <n v="4"/>
    <x v="0"/>
  </r>
  <r>
    <s v="id"/>
    <s v="M"/>
    <x v="0"/>
    <n v="200"/>
    <n v="150"/>
    <n v="4"/>
    <x v="0"/>
  </r>
  <r>
    <s v="id"/>
    <s v="F"/>
    <x v="0"/>
    <n v="50"/>
    <n v="75"/>
    <n v="4"/>
    <x v="2"/>
  </r>
  <r>
    <s v="id"/>
    <s v="M"/>
    <x v="0"/>
    <n v="20"/>
    <n v="25"/>
    <n v="2"/>
    <x v="10"/>
  </r>
  <r>
    <s v="id"/>
    <s v="F"/>
    <x v="1"/>
    <n v="20"/>
    <n v="35"/>
    <n v="1"/>
    <x v="0"/>
  </r>
  <r>
    <s v="id"/>
    <s v="F"/>
    <x v="0"/>
    <n v="2000"/>
    <n v="1500"/>
    <n v="4"/>
    <x v="2"/>
  </r>
  <r>
    <s v="id"/>
    <s v="F"/>
    <x v="1"/>
    <n v="150"/>
    <n v="175"/>
    <n v="2"/>
    <x v="11"/>
  </r>
  <r>
    <s v="id"/>
    <s v="F"/>
    <x v="1"/>
    <n v="20"/>
    <n v="25"/>
    <n v="4"/>
    <x v="21"/>
  </r>
  <r>
    <s v="id"/>
    <s v="F"/>
    <x v="1"/>
    <n v="10"/>
    <n v="5"/>
    <n v="2"/>
    <x v="21"/>
  </r>
  <r>
    <s v="id"/>
    <s v="F"/>
    <x v="1"/>
    <n v="10"/>
    <n v="5"/>
    <n v="4"/>
    <x v="0"/>
  </r>
  <r>
    <s v="id"/>
    <s v="F"/>
    <x v="0"/>
    <n v="45"/>
    <n v="50"/>
    <n v="3"/>
    <x v="21"/>
  </r>
  <r>
    <s v="id"/>
    <s v="F"/>
    <x v="1"/>
    <n v="20"/>
    <n v="15"/>
    <n v="4"/>
    <x v="25"/>
  </r>
  <r>
    <s v="id"/>
    <s v="F"/>
    <x v="0"/>
    <n v="75"/>
    <n v="150"/>
    <n v="2"/>
    <x v="2"/>
  </r>
  <r>
    <s v="id"/>
    <s v="F"/>
    <x v="2"/>
    <n v="20"/>
    <n v="10"/>
    <n v="4"/>
    <x v="2"/>
  </r>
  <r>
    <s v="id"/>
    <s v="F"/>
    <x v="0"/>
    <n v="100"/>
    <n v="100"/>
    <n v="3"/>
    <x v="2"/>
  </r>
  <r>
    <s v="id"/>
    <s v="F"/>
    <x v="0"/>
    <n v="25"/>
    <n v="50"/>
    <n v="4"/>
    <x v="21"/>
  </r>
  <r>
    <s v="id"/>
    <s v="F"/>
    <x v="0"/>
    <n v="75"/>
    <n v="70"/>
    <n v="4"/>
    <x v="2"/>
  </r>
  <r>
    <s v="id"/>
    <s v="M"/>
    <x v="0"/>
    <n v="250"/>
    <n v="250"/>
    <n v="4"/>
    <x v="3"/>
  </r>
  <r>
    <s v="id"/>
    <s v="M"/>
    <x v="0"/>
    <n v="100"/>
    <n v="100"/>
    <n v="4"/>
    <x v="17"/>
  </r>
  <r>
    <s v="id"/>
    <s v="F"/>
    <x v="0"/>
    <n v="200"/>
    <n v="200"/>
    <n v="3"/>
    <x v="17"/>
  </r>
  <r>
    <s v="id"/>
    <s v="M"/>
    <x v="2"/>
    <n v="100"/>
    <n v="100"/>
    <n v="4"/>
    <x v="25"/>
  </r>
  <r>
    <s v="id"/>
    <s v="F"/>
    <x v="2"/>
    <n v="100"/>
    <n v="300"/>
    <n v="3"/>
    <x v="11"/>
  </r>
  <r>
    <s v="id"/>
    <s v="F"/>
    <x v="1"/>
    <n v="100"/>
    <n v="100"/>
    <n v="4"/>
    <x v="0"/>
  </r>
  <r>
    <s v="id"/>
    <s v="F"/>
    <x v="1"/>
    <n v="10"/>
    <n v="5"/>
    <n v="3"/>
    <x v="10"/>
  </r>
  <r>
    <s v="id"/>
    <s v="M"/>
    <x v="1"/>
    <n v="100"/>
    <n v="100"/>
    <n v="1"/>
    <x v="5"/>
  </r>
  <r>
    <s v="id"/>
    <s v="F"/>
    <x v="0"/>
    <n v="50"/>
    <n v="80"/>
    <n v="4"/>
    <x v="26"/>
  </r>
  <r>
    <s v="id"/>
    <s v="M"/>
    <x v="1"/>
    <n v="50"/>
    <n v="50"/>
    <n v="2"/>
    <x v="24"/>
  </r>
  <r>
    <s v="id"/>
    <s v="F"/>
    <x v="0"/>
    <n v="100"/>
    <n v="200"/>
    <n v="4"/>
    <x v="7"/>
  </r>
  <r>
    <s v="id"/>
    <s v="F"/>
    <x v="1"/>
    <n v="50"/>
    <n v="70"/>
    <n v="2"/>
    <x v="10"/>
  </r>
  <r>
    <s v="id"/>
    <s v="F"/>
    <x v="1"/>
    <n v="35"/>
    <n v="35"/>
    <n v="2"/>
    <x v="10"/>
  </r>
  <r>
    <s v="id"/>
    <s v="F"/>
    <x v="3"/>
    <n v="125"/>
    <n v="90"/>
    <n v="2"/>
    <x v="5"/>
  </r>
  <r>
    <s v="id"/>
    <s v="F"/>
    <x v="2"/>
    <n v="200"/>
    <n v="220"/>
    <n v="4"/>
    <x v="10"/>
  </r>
  <r>
    <s v="id"/>
    <s v="F"/>
    <x v="0"/>
    <n v="20"/>
    <n v="20"/>
    <n v="4"/>
    <x v="13"/>
  </r>
  <r>
    <s v="id"/>
    <s v="M"/>
    <x v="2"/>
    <n v="50"/>
    <n v="50"/>
    <n v="1"/>
    <x v="14"/>
  </r>
  <r>
    <s v="id"/>
    <s v="F"/>
    <x v="1"/>
    <n v="100"/>
    <n v="80"/>
    <n v="4"/>
    <x v="10"/>
  </r>
  <r>
    <s v="id"/>
    <s v="M"/>
    <x v="0"/>
    <n v="100"/>
    <n v="100"/>
    <n v="2"/>
    <x v="5"/>
  </r>
  <r>
    <s v="id"/>
    <s v="F"/>
    <x v="1"/>
    <n v="100"/>
    <n v="100"/>
    <n v="4"/>
    <x v="17"/>
  </r>
  <r>
    <s v="id"/>
    <s v="F"/>
    <x v="0"/>
    <n v="5"/>
    <n v="5"/>
    <n v="4"/>
    <x v="23"/>
  </r>
  <r>
    <s v="id"/>
    <s v="F"/>
    <x v="1"/>
    <n v="50"/>
    <n v="150"/>
    <n v="4"/>
    <x v="0"/>
  </r>
  <r>
    <s v="id"/>
    <s v="F"/>
    <x v="2"/>
    <n v="20"/>
    <n v="10"/>
    <n v="4"/>
    <x v="11"/>
  </r>
  <r>
    <s v="id"/>
    <s v="F"/>
    <x v="1"/>
    <n v="20"/>
    <n v="25"/>
    <n v="4"/>
    <x v="0"/>
  </r>
  <r>
    <s v="id"/>
    <s v="F"/>
    <x v="0"/>
    <n v="15"/>
    <n v="40"/>
    <n v="3"/>
    <x v="27"/>
  </r>
  <r>
    <s v="id"/>
    <s v="F"/>
    <x v="0"/>
    <n v="50"/>
    <n v="100"/>
    <n v="4"/>
    <x v="2"/>
  </r>
  <r>
    <s v="id"/>
    <s v="F"/>
    <x v="1"/>
    <n v="50"/>
    <n v="200"/>
    <n v="1"/>
    <x v="19"/>
  </r>
  <r>
    <s v="id"/>
    <s v="F"/>
    <x v="1"/>
    <n v="60"/>
    <n v="80"/>
    <n v="3"/>
    <x v="10"/>
  </r>
  <r>
    <s v="id"/>
    <s v="F"/>
    <x v="3"/>
    <n v="20"/>
    <n v="20"/>
    <n v="4"/>
    <x v="13"/>
  </r>
  <r>
    <s v="id"/>
    <s v="F"/>
    <x v="1"/>
    <n v="25"/>
    <n v="30"/>
    <n v="2"/>
    <x v="12"/>
  </r>
  <r>
    <s v="id"/>
    <s v="F"/>
    <x v="1"/>
    <n v="100"/>
    <n v="100"/>
    <n v="1"/>
    <x v="0"/>
  </r>
  <r>
    <s v="id"/>
    <s v="F"/>
    <x v="0"/>
    <n v="35"/>
    <n v="37"/>
    <n v="4"/>
    <x v="19"/>
  </r>
  <r>
    <s v="id"/>
    <s v="F"/>
    <x v="1"/>
    <n v="100"/>
    <n v="150"/>
    <n v="2"/>
    <x v="5"/>
  </r>
  <r>
    <s v="id"/>
    <s v="F"/>
    <x v="1"/>
    <n v="25"/>
    <n v="30"/>
    <n v="4"/>
    <x v="2"/>
  </r>
  <r>
    <s v="id"/>
    <s v="F"/>
    <x v="0"/>
    <n v="30"/>
    <n v="30"/>
    <n v="4"/>
    <x v="2"/>
  </r>
  <r>
    <s v="id"/>
    <s v="F"/>
    <x v="0"/>
    <n v="20"/>
    <n v="10"/>
    <n v="2"/>
    <x v="15"/>
  </r>
  <r>
    <s v="id"/>
    <s v="M"/>
    <x v="3"/>
    <n v="22"/>
    <n v="130"/>
    <n v="4"/>
    <x v="17"/>
  </r>
  <r>
    <s v="id"/>
    <s v="F"/>
    <x v="0"/>
    <n v="20"/>
    <n v="20"/>
    <n v="3"/>
    <x v="13"/>
  </r>
  <r>
    <s v="id"/>
    <s v="F"/>
    <x v="0"/>
    <n v="50"/>
    <n v="50"/>
    <n v="2"/>
    <x v="2"/>
  </r>
  <r>
    <s v="id"/>
    <s v="M"/>
    <x v="2"/>
    <n v="25"/>
    <n v="30"/>
    <n v="4"/>
    <x v="2"/>
  </r>
  <r>
    <s v="id"/>
    <s v="F"/>
    <x v="1"/>
    <n v="200"/>
    <n v="200"/>
    <n v="3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4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80:M86" firstHeaderRow="0" firstDataRow="1" firstDataCol="1"/>
  <pivotFields count="7">
    <pivotField showAll="0"/>
    <pivotField showAll="0"/>
    <pivotField axis="axisRow" showAll="0">
      <items count="6">
        <item n="Freshman" x="1"/>
        <item n="Sophomore" x="0"/>
        <item n="Junior" x="2"/>
        <item n="Senior" x="3"/>
        <item x="4"/>
        <item t="default"/>
      </items>
    </pivotField>
    <pivotField showAll="0"/>
    <pivotField showAll="0"/>
    <pivotField showAll="0"/>
    <pivotField dataField="1" showAll="0">
      <items count="30">
        <item x="12"/>
        <item x="8"/>
        <item x="1"/>
        <item x="25"/>
        <item x="5"/>
        <item x="13"/>
        <item x="15"/>
        <item x="4"/>
        <item x="26"/>
        <item x="2"/>
        <item x="22"/>
        <item x="19"/>
        <item x="17"/>
        <item x="0"/>
        <item x="9"/>
        <item x="28"/>
        <item x="14"/>
        <item x="10"/>
        <item x="7"/>
        <item x="16"/>
        <item x="3"/>
        <item x="23"/>
        <item x="21"/>
        <item x="11"/>
        <item x="6"/>
        <item x="18"/>
        <item x="24"/>
        <item x="27"/>
        <item x="2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6" subtotal="count" baseField="0" baseItem="0"/>
    <dataField name="Average" fld="6" subtotal="average" baseField="0" baseItem="0"/>
    <dataField name="SD" fld="6" subtotal="stdDev" baseField="0" baseItem="0"/>
  </dataFields>
  <formats count="3">
    <format dxfId="2">
      <pivotArea collapsedLevelsAreSubtotals="1" fieldPosition="0">
        <references count="2">
          <reference field="4294967294" count="2" selected="0">
            <x v="1"/>
            <x v="2"/>
          </reference>
          <reference field="2" count="4">
            <x v="0"/>
            <x v="1"/>
            <x v="2"/>
            <x v="3"/>
          </reference>
        </references>
      </pivotArea>
    </format>
    <format dxfId="1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field="2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4" sqref="A4"/>
    </sheetView>
  </sheetViews>
  <sheetFormatPr baseColWidth="10" defaultRowHeight="16" x14ac:dyDescent="0.2"/>
  <cols>
    <col min="1" max="1" width="13.5" bestFit="1" customWidth="1"/>
    <col min="2" max="2" width="84.33203125" customWidth="1"/>
    <col min="3" max="3" width="103" bestFit="1" customWidth="1"/>
  </cols>
  <sheetData>
    <row r="1" spans="1:3" s="2" customFormat="1" x14ac:dyDescent="0.2">
      <c r="A1" s="2" t="s">
        <v>7</v>
      </c>
      <c r="B1" s="2" t="s">
        <v>8</v>
      </c>
      <c r="C1" s="2" t="s">
        <v>9</v>
      </c>
    </row>
    <row r="2" spans="1:3" x14ac:dyDescent="0.2">
      <c r="A2" t="s">
        <v>1</v>
      </c>
      <c r="B2" t="s">
        <v>10</v>
      </c>
      <c r="C2" t="s">
        <v>11</v>
      </c>
    </row>
    <row r="3" spans="1:3" x14ac:dyDescent="0.2">
      <c r="A3" t="s">
        <v>2</v>
      </c>
      <c r="B3" t="s">
        <v>12</v>
      </c>
      <c r="C3" t="s">
        <v>13</v>
      </c>
    </row>
    <row r="4" spans="1:3" x14ac:dyDescent="0.2">
      <c r="A4" t="s">
        <v>3</v>
      </c>
      <c r="B4" t="s">
        <v>14</v>
      </c>
    </row>
    <row r="5" spans="1:3" x14ac:dyDescent="0.2">
      <c r="A5" t="s">
        <v>4</v>
      </c>
      <c r="B5" t="s">
        <v>15</v>
      </c>
    </row>
    <row r="6" spans="1:3" x14ac:dyDescent="0.2">
      <c r="A6" t="s">
        <v>5</v>
      </c>
      <c r="B6" t="s">
        <v>16</v>
      </c>
      <c r="C6" t="s">
        <v>17</v>
      </c>
    </row>
    <row r="7" spans="1:3" x14ac:dyDescent="0.2">
      <c r="A7" t="s">
        <v>6</v>
      </c>
      <c r="B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>
      <pane ySplit="1" topLeftCell="A197" activePane="bottomLeft" state="frozen"/>
      <selection pane="bottomLeft" activeCell="A2" sqref="A2:G203"/>
    </sheetView>
  </sheetViews>
  <sheetFormatPr baseColWidth="10" defaultRowHeight="16" x14ac:dyDescent="0.2"/>
  <cols>
    <col min="1" max="1" width="4.1640625" customWidth="1"/>
    <col min="2" max="2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0</v>
      </c>
      <c r="B2" s="1" t="s">
        <v>19</v>
      </c>
      <c r="C2">
        <v>2</v>
      </c>
      <c r="D2">
        <v>7</v>
      </c>
      <c r="E2">
        <v>3</v>
      </c>
      <c r="F2">
        <v>3</v>
      </c>
      <c r="G2">
        <v>15</v>
      </c>
    </row>
    <row r="3" spans="1:7" x14ac:dyDescent="0.2">
      <c r="A3" s="1" t="s">
        <v>0</v>
      </c>
      <c r="B3" s="1" t="s">
        <v>20</v>
      </c>
      <c r="C3">
        <v>2</v>
      </c>
      <c r="D3">
        <v>40</v>
      </c>
      <c r="E3">
        <v>50</v>
      </c>
      <c r="F3">
        <v>4</v>
      </c>
      <c r="G3">
        <v>3</v>
      </c>
    </row>
    <row r="4" spans="1:7" x14ac:dyDescent="0.2">
      <c r="A4" s="1" t="s">
        <v>0</v>
      </c>
      <c r="B4" s="1" t="s">
        <v>19</v>
      </c>
      <c r="C4">
        <v>1</v>
      </c>
      <c r="D4">
        <v>20</v>
      </c>
      <c r="E4">
        <v>25</v>
      </c>
      <c r="F4">
        <v>4</v>
      </c>
      <c r="G4">
        <v>10</v>
      </c>
    </row>
    <row r="5" spans="1:7" x14ac:dyDescent="0.2">
      <c r="A5" s="1" t="s">
        <v>0</v>
      </c>
      <c r="B5" s="1" t="s">
        <v>19</v>
      </c>
      <c r="C5">
        <v>2</v>
      </c>
      <c r="D5">
        <v>5</v>
      </c>
      <c r="E5">
        <v>5</v>
      </c>
      <c r="F5">
        <v>4</v>
      </c>
      <c r="G5">
        <v>24</v>
      </c>
    </row>
    <row r="6" spans="1:7" x14ac:dyDescent="0.2">
      <c r="A6" s="1" t="s">
        <v>0</v>
      </c>
      <c r="B6" s="1" t="s">
        <v>19</v>
      </c>
      <c r="C6">
        <v>1</v>
      </c>
      <c r="D6">
        <v>0</v>
      </c>
      <c r="E6">
        <v>0</v>
      </c>
      <c r="F6">
        <v>2</v>
      </c>
      <c r="G6">
        <v>8</v>
      </c>
    </row>
    <row r="7" spans="1:7" x14ac:dyDescent="0.2">
      <c r="A7" s="1" t="s">
        <v>0</v>
      </c>
      <c r="B7" s="1" t="s">
        <v>19</v>
      </c>
      <c r="C7">
        <v>2</v>
      </c>
      <c r="D7">
        <v>50</v>
      </c>
      <c r="E7">
        <v>50</v>
      </c>
      <c r="F7">
        <v>3</v>
      </c>
      <c r="G7">
        <v>5</v>
      </c>
    </row>
    <row r="8" spans="1:7" x14ac:dyDescent="0.2">
      <c r="A8" s="1" t="s">
        <v>0</v>
      </c>
      <c r="B8" s="1" t="s">
        <v>19</v>
      </c>
      <c r="C8">
        <v>1</v>
      </c>
      <c r="D8">
        <v>200</v>
      </c>
      <c r="E8">
        <v>200</v>
      </c>
      <c r="F8">
        <v>4</v>
      </c>
      <c r="G8">
        <v>35</v>
      </c>
    </row>
    <row r="9" spans="1:7" x14ac:dyDescent="0.2">
      <c r="A9" s="1" t="s">
        <v>0</v>
      </c>
      <c r="B9" s="1" t="s">
        <v>20</v>
      </c>
      <c r="C9">
        <v>2</v>
      </c>
      <c r="D9">
        <v>40</v>
      </c>
      <c r="E9">
        <v>50</v>
      </c>
      <c r="F9">
        <v>1</v>
      </c>
      <c r="G9">
        <v>21</v>
      </c>
    </row>
    <row r="10" spans="1:7" x14ac:dyDescent="0.2">
      <c r="A10" s="1" t="s">
        <v>0</v>
      </c>
      <c r="B10" s="1" t="s">
        <v>20</v>
      </c>
      <c r="C10">
        <v>2</v>
      </c>
      <c r="D10">
        <v>15</v>
      </c>
      <c r="E10">
        <v>15</v>
      </c>
      <c r="F10">
        <v>3</v>
      </c>
      <c r="G10">
        <v>2</v>
      </c>
    </row>
    <row r="11" spans="1:7" x14ac:dyDescent="0.2">
      <c r="A11" s="1" t="s">
        <v>0</v>
      </c>
      <c r="B11" s="1" t="s">
        <v>20</v>
      </c>
      <c r="C11">
        <v>3</v>
      </c>
      <c r="D11">
        <v>5</v>
      </c>
      <c r="E11">
        <v>3</v>
      </c>
      <c r="F11">
        <v>4</v>
      </c>
      <c r="G11">
        <v>16</v>
      </c>
    </row>
    <row r="12" spans="1:7" x14ac:dyDescent="0.2">
      <c r="A12" s="1" t="s">
        <v>0</v>
      </c>
      <c r="B12" s="1" t="s">
        <v>19</v>
      </c>
      <c r="C12">
        <v>2</v>
      </c>
      <c r="D12">
        <v>5</v>
      </c>
      <c r="E12">
        <v>5</v>
      </c>
      <c r="F12">
        <v>4</v>
      </c>
      <c r="G12">
        <v>5</v>
      </c>
    </row>
    <row r="13" spans="1:7" x14ac:dyDescent="0.2">
      <c r="A13" s="1" t="s">
        <v>0</v>
      </c>
      <c r="B13" s="1" t="s">
        <v>20</v>
      </c>
      <c r="C13">
        <v>2</v>
      </c>
      <c r="D13">
        <v>75</v>
      </c>
      <c r="E13">
        <v>75</v>
      </c>
      <c r="F13">
        <v>4</v>
      </c>
      <c r="G13">
        <v>20</v>
      </c>
    </row>
    <row r="14" spans="1:7" x14ac:dyDescent="0.2">
      <c r="A14" s="1" t="s">
        <v>0</v>
      </c>
      <c r="B14" s="1" t="s">
        <v>20</v>
      </c>
      <c r="C14">
        <v>1</v>
      </c>
      <c r="D14">
        <v>3</v>
      </c>
      <c r="E14">
        <v>200</v>
      </c>
      <c r="F14">
        <v>4</v>
      </c>
      <c r="G14">
        <v>20</v>
      </c>
    </row>
    <row r="15" spans="1:7" x14ac:dyDescent="0.2">
      <c r="A15" s="1" t="s">
        <v>0</v>
      </c>
      <c r="B15" s="1" t="s">
        <v>20</v>
      </c>
      <c r="C15">
        <v>2</v>
      </c>
      <c r="D15">
        <v>350</v>
      </c>
      <c r="E15">
        <v>250</v>
      </c>
      <c r="F15">
        <v>2</v>
      </c>
      <c r="G15">
        <v>15</v>
      </c>
    </row>
    <row r="16" spans="1:7" x14ac:dyDescent="0.2">
      <c r="A16" s="1" t="s">
        <v>0</v>
      </c>
      <c r="B16" s="1" t="s">
        <v>20</v>
      </c>
      <c r="C16">
        <v>1</v>
      </c>
      <c r="D16">
        <v>30</v>
      </c>
      <c r="E16">
        <v>45</v>
      </c>
      <c r="F16">
        <v>3</v>
      </c>
      <c r="G16">
        <v>30</v>
      </c>
    </row>
    <row r="17" spans="1:7" x14ac:dyDescent="0.2">
      <c r="A17" s="1" t="s">
        <v>0</v>
      </c>
      <c r="B17" s="1" t="s">
        <v>20</v>
      </c>
      <c r="C17">
        <v>2</v>
      </c>
      <c r="D17">
        <v>30</v>
      </c>
      <c r="E17">
        <v>10</v>
      </c>
      <c r="F17">
        <v>4</v>
      </c>
      <c r="G17">
        <v>1</v>
      </c>
    </row>
    <row r="18" spans="1:7" x14ac:dyDescent="0.2">
      <c r="A18" s="1" t="s">
        <v>0</v>
      </c>
      <c r="B18" s="1" t="s">
        <v>20</v>
      </c>
      <c r="C18">
        <v>1</v>
      </c>
      <c r="D18">
        <v>2000</v>
      </c>
      <c r="E18">
        <v>3000</v>
      </c>
      <c r="F18">
        <v>2</v>
      </c>
      <c r="G18">
        <v>15</v>
      </c>
    </row>
    <row r="19" spans="1:7" x14ac:dyDescent="0.2">
      <c r="A19" s="1" t="s">
        <v>0</v>
      </c>
      <c r="B19" s="1" t="s">
        <v>19</v>
      </c>
      <c r="C19">
        <v>4</v>
      </c>
      <c r="D19">
        <v>300</v>
      </c>
      <c r="E19">
        <v>500</v>
      </c>
      <c r="F19">
        <v>4</v>
      </c>
      <c r="G19">
        <v>10</v>
      </c>
    </row>
    <row r="20" spans="1:7" x14ac:dyDescent="0.2">
      <c r="A20" s="1" t="s">
        <v>0</v>
      </c>
      <c r="B20" s="1" t="s">
        <v>20</v>
      </c>
      <c r="C20">
        <v>1</v>
      </c>
      <c r="D20">
        <v>100</v>
      </c>
      <c r="E20">
        <v>100</v>
      </c>
      <c r="F20">
        <v>4</v>
      </c>
      <c r="G20">
        <v>15</v>
      </c>
    </row>
    <row r="21" spans="1:7" x14ac:dyDescent="0.2">
      <c r="A21" s="1" t="s">
        <v>0</v>
      </c>
      <c r="B21" s="1" t="s">
        <v>20</v>
      </c>
      <c r="C21">
        <v>2</v>
      </c>
      <c r="D21">
        <v>50</v>
      </c>
      <c r="E21">
        <v>50</v>
      </c>
      <c r="F21">
        <v>4</v>
      </c>
      <c r="G21">
        <v>6</v>
      </c>
    </row>
    <row r="22" spans="1:7" x14ac:dyDescent="0.2">
      <c r="A22" s="1" t="s">
        <v>0</v>
      </c>
      <c r="B22" s="1" t="s">
        <v>20</v>
      </c>
      <c r="C22">
        <v>1</v>
      </c>
      <c r="D22">
        <v>10</v>
      </c>
      <c r="E22">
        <v>10</v>
      </c>
      <c r="F22">
        <v>1</v>
      </c>
      <c r="G22">
        <v>10</v>
      </c>
    </row>
    <row r="23" spans="1:7" x14ac:dyDescent="0.2">
      <c r="A23" s="1" t="s">
        <v>0</v>
      </c>
      <c r="B23" s="1" t="s">
        <v>20</v>
      </c>
      <c r="C23">
        <v>1</v>
      </c>
      <c r="D23">
        <v>100</v>
      </c>
      <c r="E23">
        <v>600</v>
      </c>
      <c r="F23">
        <v>2</v>
      </c>
      <c r="G23">
        <v>6</v>
      </c>
    </row>
    <row r="24" spans="1:7" x14ac:dyDescent="0.2">
      <c r="A24" s="1" t="s">
        <v>0</v>
      </c>
      <c r="B24" s="1" t="s">
        <v>20</v>
      </c>
      <c r="C24">
        <v>1</v>
      </c>
      <c r="D24">
        <v>40</v>
      </c>
      <c r="E24">
        <v>40</v>
      </c>
      <c r="F24">
        <v>2</v>
      </c>
      <c r="G24">
        <v>30</v>
      </c>
    </row>
    <row r="25" spans="1:7" x14ac:dyDescent="0.2">
      <c r="A25" s="1" t="s">
        <v>0</v>
      </c>
      <c r="B25" s="1" t="s">
        <v>20</v>
      </c>
      <c r="C25">
        <v>3</v>
      </c>
      <c r="D25">
        <v>30</v>
      </c>
      <c r="E25">
        <v>30</v>
      </c>
      <c r="F25">
        <v>4</v>
      </c>
      <c r="G25">
        <v>5</v>
      </c>
    </row>
    <row r="26" spans="1:7" x14ac:dyDescent="0.2">
      <c r="A26" s="1" t="s">
        <v>0</v>
      </c>
      <c r="B26" s="1" t="s">
        <v>19</v>
      </c>
      <c r="C26">
        <v>1</v>
      </c>
      <c r="D26">
        <v>20</v>
      </c>
      <c r="E26">
        <v>15</v>
      </c>
      <c r="F26">
        <v>4</v>
      </c>
      <c r="G26">
        <v>30</v>
      </c>
    </row>
    <row r="27" spans="1:7" x14ac:dyDescent="0.2">
      <c r="A27" s="1" t="s">
        <v>0</v>
      </c>
      <c r="B27" s="1" t="s">
        <v>19</v>
      </c>
      <c r="C27">
        <v>1</v>
      </c>
      <c r="D27">
        <v>20</v>
      </c>
      <c r="E27">
        <v>20</v>
      </c>
      <c r="F27">
        <v>2</v>
      </c>
      <c r="G27">
        <v>18</v>
      </c>
    </row>
    <row r="28" spans="1:7" x14ac:dyDescent="0.2">
      <c r="A28" s="1" t="s">
        <v>0</v>
      </c>
      <c r="B28" s="1" t="s">
        <v>19</v>
      </c>
      <c r="C28">
        <v>1</v>
      </c>
      <c r="D28">
        <v>25</v>
      </c>
      <c r="E28">
        <v>25</v>
      </c>
      <c r="F28">
        <v>4</v>
      </c>
      <c r="G28">
        <v>7</v>
      </c>
    </row>
    <row r="29" spans="1:7" x14ac:dyDescent="0.2">
      <c r="A29" s="1" t="s">
        <v>0</v>
      </c>
      <c r="B29" s="1" t="s">
        <v>20</v>
      </c>
      <c r="C29">
        <v>2</v>
      </c>
      <c r="D29">
        <v>65</v>
      </c>
      <c r="E29">
        <v>60</v>
      </c>
      <c r="F29">
        <v>1</v>
      </c>
      <c r="G29">
        <v>22</v>
      </c>
    </row>
    <row r="30" spans="1:7" x14ac:dyDescent="0.2">
      <c r="A30" s="1" t="s">
        <v>0</v>
      </c>
      <c r="B30" s="1" t="s">
        <v>20</v>
      </c>
      <c r="C30">
        <v>1</v>
      </c>
      <c r="D30">
        <v>50</v>
      </c>
      <c r="E30">
        <v>50</v>
      </c>
      <c r="F30">
        <v>4</v>
      </c>
      <c r="G30">
        <v>14</v>
      </c>
    </row>
    <row r="31" spans="1:7" x14ac:dyDescent="0.2">
      <c r="A31" s="1" t="s">
        <v>0</v>
      </c>
      <c r="B31" s="1" t="s">
        <v>20</v>
      </c>
      <c r="C31">
        <v>3</v>
      </c>
      <c r="D31">
        <v>50</v>
      </c>
      <c r="E31">
        <v>60</v>
      </c>
      <c r="F31">
        <v>2</v>
      </c>
      <c r="G31">
        <v>10</v>
      </c>
    </row>
    <row r="32" spans="1:7" x14ac:dyDescent="0.2">
      <c r="A32" s="1" t="s">
        <v>0</v>
      </c>
      <c r="B32" s="1" t="s">
        <v>20</v>
      </c>
      <c r="C32">
        <v>1</v>
      </c>
      <c r="D32">
        <v>76</v>
      </c>
      <c r="E32">
        <v>89</v>
      </c>
      <c r="F32">
        <v>3</v>
      </c>
      <c r="G32">
        <v>37</v>
      </c>
    </row>
    <row r="33" spans="1:7" x14ac:dyDescent="0.2">
      <c r="A33" s="1" t="s">
        <v>0</v>
      </c>
      <c r="B33" s="1" t="s">
        <v>20</v>
      </c>
      <c r="D33">
        <v>25</v>
      </c>
      <c r="E33">
        <v>12</v>
      </c>
      <c r="F33">
        <v>4</v>
      </c>
      <c r="G33">
        <v>6</v>
      </c>
    </row>
    <row r="34" spans="1:7" x14ac:dyDescent="0.2">
      <c r="A34" s="1" t="s">
        <v>0</v>
      </c>
      <c r="B34" s="1" t="s">
        <v>20</v>
      </c>
      <c r="C34">
        <v>1</v>
      </c>
      <c r="D34">
        <v>15</v>
      </c>
      <c r="E34">
        <v>10</v>
      </c>
      <c r="F34">
        <v>2</v>
      </c>
      <c r="G34">
        <v>8</v>
      </c>
    </row>
    <row r="35" spans="1:7" x14ac:dyDescent="0.2">
      <c r="A35" s="1" t="s">
        <v>0</v>
      </c>
      <c r="B35" s="1" t="s">
        <v>20</v>
      </c>
      <c r="C35">
        <v>2</v>
      </c>
      <c r="D35">
        <v>50</v>
      </c>
      <c r="E35">
        <v>60</v>
      </c>
      <c r="F35">
        <v>4</v>
      </c>
      <c r="G35">
        <v>30</v>
      </c>
    </row>
    <row r="36" spans="1:7" x14ac:dyDescent="0.2">
      <c r="A36" s="1" t="s">
        <v>0</v>
      </c>
      <c r="B36" s="1" t="s">
        <v>20</v>
      </c>
      <c r="C36">
        <v>1</v>
      </c>
      <c r="D36">
        <v>50</v>
      </c>
      <c r="E36">
        <v>70</v>
      </c>
      <c r="F36">
        <v>2</v>
      </c>
      <c r="G36">
        <v>8</v>
      </c>
    </row>
    <row r="37" spans="1:7" x14ac:dyDescent="0.2">
      <c r="A37" s="1" t="s">
        <v>0</v>
      </c>
      <c r="B37" s="1" t="s">
        <v>20</v>
      </c>
      <c r="C37">
        <v>1</v>
      </c>
      <c r="D37">
        <v>20</v>
      </c>
      <c r="E37">
        <v>20</v>
      </c>
      <c r="F37">
        <v>4</v>
      </c>
      <c r="G37">
        <v>12</v>
      </c>
    </row>
    <row r="38" spans="1:7" x14ac:dyDescent="0.2">
      <c r="A38" s="1" t="s">
        <v>0</v>
      </c>
      <c r="B38" s="1" t="s">
        <v>20</v>
      </c>
      <c r="C38">
        <v>3</v>
      </c>
      <c r="D38">
        <v>200</v>
      </c>
      <c r="E38">
        <v>200</v>
      </c>
      <c r="F38">
        <v>4</v>
      </c>
      <c r="G38">
        <v>15</v>
      </c>
    </row>
    <row r="39" spans="1:7" x14ac:dyDescent="0.2">
      <c r="A39" s="1" t="s">
        <v>0</v>
      </c>
      <c r="B39" s="1" t="s">
        <v>19</v>
      </c>
      <c r="C39">
        <v>1</v>
      </c>
      <c r="D39">
        <v>100</v>
      </c>
      <c r="E39">
        <v>100</v>
      </c>
      <c r="F39">
        <v>4</v>
      </c>
      <c r="G39">
        <v>2</v>
      </c>
    </row>
    <row r="40" spans="1:7" x14ac:dyDescent="0.2">
      <c r="A40" s="1" t="s">
        <v>0</v>
      </c>
      <c r="B40" s="1" t="s">
        <v>19</v>
      </c>
      <c r="C40">
        <v>1</v>
      </c>
      <c r="D40">
        <v>50</v>
      </c>
      <c r="E40">
        <v>50</v>
      </c>
      <c r="F40">
        <v>2</v>
      </c>
      <c r="G40">
        <v>12</v>
      </c>
    </row>
    <row r="41" spans="1:7" x14ac:dyDescent="0.2">
      <c r="A41" s="1" t="s">
        <v>0</v>
      </c>
      <c r="B41" s="1" t="s">
        <v>20</v>
      </c>
      <c r="C41">
        <v>1</v>
      </c>
      <c r="D41">
        <v>350</v>
      </c>
      <c r="E41">
        <v>350</v>
      </c>
      <c r="F41">
        <v>4</v>
      </c>
      <c r="G41">
        <v>12</v>
      </c>
    </row>
    <row r="42" spans="1:7" x14ac:dyDescent="0.2">
      <c r="A42" s="1" t="s">
        <v>0</v>
      </c>
      <c r="B42" s="1" t="s">
        <v>20</v>
      </c>
      <c r="C42">
        <v>1</v>
      </c>
      <c r="D42">
        <v>8</v>
      </c>
      <c r="E42">
        <v>8</v>
      </c>
      <c r="F42">
        <v>4</v>
      </c>
      <c r="G42">
        <v>20</v>
      </c>
    </row>
    <row r="43" spans="1:7" x14ac:dyDescent="0.2">
      <c r="A43" s="1" t="s">
        <v>0</v>
      </c>
      <c r="B43" s="1" t="s">
        <v>20</v>
      </c>
      <c r="C43">
        <v>1</v>
      </c>
      <c r="D43">
        <v>25</v>
      </c>
      <c r="E43">
        <v>50</v>
      </c>
      <c r="F43">
        <v>4</v>
      </c>
      <c r="G43">
        <v>15</v>
      </c>
    </row>
    <row r="44" spans="1:7" x14ac:dyDescent="0.2">
      <c r="A44" s="1" t="s">
        <v>0</v>
      </c>
      <c r="B44" s="1" t="s">
        <v>19</v>
      </c>
      <c r="C44">
        <v>2</v>
      </c>
      <c r="D44">
        <v>15</v>
      </c>
      <c r="E44">
        <v>25</v>
      </c>
      <c r="F44">
        <v>1</v>
      </c>
    </row>
    <row r="45" spans="1:7" x14ac:dyDescent="0.2">
      <c r="A45" s="1" t="s">
        <v>0</v>
      </c>
      <c r="B45" s="1" t="s">
        <v>19</v>
      </c>
      <c r="C45">
        <v>1</v>
      </c>
      <c r="D45">
        <v>160</v>
      </c>
      <c r="F45">
        <v>3</v>
      </c>
      <c r="G45">
        <v>28</v>
      </c>
    </row>
    <row r="46" spans="1:7" x14ac:dyDescent="0.2">
      <c r="A46" s="1" t="s">
        <v>0</v>
      </c>
      <c r="B46" s="1" t="s">
        <v>19</v>
      </c>
      <c r="C46">
        <v>1</v>
      </c>
      <c r="D46">
        <v>500</v>
      </c>
      <c r="E46">
        <v>800</v>
      </c>
      <c r="F46">
        <v>4</v>
      </c>
      <c r="G46">
        <v>3</v>
      </c>
    </row>
    <row r="47" spans="1:7" x14ac:dyDescent="0.2">
      <c r="A47" s="1" t="s">
        <v>0</v>
      </c>
      <c r="B47" s="1" t="s">
        <v>20</v>
      </c>
      <c r="C47">
        <v>1</v>
      </c>
      <c r="D47">
        <v>30</v>
      </c>
      <c r="E47">
        <v>35</v>
      </c>
      <c r="F47">
        <v>2</v>
      </c>
      <c r="G47">
        <v>20</v>
      </c>
    </row>
    <row r="48" spans="1:7" x14ac:dyDescent="0.2">
      <c r="A48" s="1" t="s">
        <v>0</v>
      </c>
      <c r="B48" s="1" t="s">
        <v>20</v>
      </c>
      <c r="C48">
        <v>2</v>
      </c>
      <c r="D48">
        <v>30</v>
      </c>
      <c r="E48">
        <v>40</v>
      </c>
      <c r="F48">
        <v>4</v>
      </c>
      <c r="G48">
        <v>15</v>
      </c>
    </row>
    <row r="49" spans="1:7" x14ac:dyDescent="0.2">
      <c r="A49" s="1" t="s">
        <v>0</v>
      </c>
      <c r="B49" s="1" t="s">
        <v>20</v>
      </c>
      <c r="C49">
        <v>3</v>
      </c>
      <c r="D49">
        <v>50</v>
      </c>
      <c r="E49">
        <v>50</v>
      </c>
      <c r="F49">
        <v>4</v>
      </c>
      <c r="G49">
        <v>12</v>
      </c>
    </row>
    <row r="50" spans="1:7" x14ac:dyDescent="0.2">
      <c r="A50" s="1" t="s">
        <v>0</v>
      </c>
      <c r="B50" s="1" t="s">
        <v>20</v>
      </c>
      <c r="C50">
        <v>1</v>
      </c>
      <c r="D50">
        <v>200</v>
      </c>
      <c r="E50">
        <v>200</v>
      </c>
      <c r="F50">
        <v>2</v>
      </c>
      <c r="G50">
        <v>30</v>
      </c>
    </row>
    <row r="51" spans="1:7" x14ac:dyDescent="0.2">
      <c r="A51" s="1" t="s">
        <v>0</v>
      </c>
      <c r="B51" s="1" t="s">
        <v>20</v>
      </c>
      <c r="C51">
        <v>2</v>
      </c>
      <c r="D51">
        <v>50</v>
      </c>
      <c r="E51">
        <v>50</v>
      </c>
      <c r="F51">
        <v>3</v>
      </c>
      <c r="G51">
        <v>20</v>
      </c>
    </row>
    <row r="52" spans="1:7" x14ac:dyDescent="0.2">
      <c r="A52" s="1" t="s">
        <v>0</v>
      </c>
      <c r="B52" s="1" t="s">
        <v>20</v>
      </c>
      <c r="C52">
        <v>2</v>
      </c>
      <c r="D52">
        <v>100</v>
      </c>
      <c r="E52">
        <v>150</v>
      </c>
      <c r="F52">
        <v>2</v>
      </c>
      <c r="G52">
        <v>24</v>
      </c>
    </row>
    <row r="53" spans="1:7" x14ac:dyDescent="0.2">
      <c r="A53" s="1" t="s">
        <v>0</v>
      </c>
      <c r="B53" s="1" t="s">
        <v>20</v>
      </c>
      <c r="C53">
        <v>1</v>
      </c>
      <c r="D53">
        <v>50</v>
      </c>
      <c r="E53">
        <v>50</v>
      </c>
      <c r="F53">
        <v>4</v>
      </c>
      <c r="G53">
        <v>10</v>
      </c>
    </row>
    <row r="54" spans="1:7" x14ac:dyDescent="0.2">
      <c r="A54" s="1" t="s">
        <v>0</v>
      </c>
      <c r="B54" s="1" t="s">
        <v>20</v>
      </c>
      <c r="C54">
        <v>3</v>
      </c>
      <c r="D54">
        <v>50</v>
      </c>
      <c r="E54">
        <v>50</v>
      </c>
      <c r="F54">
        <v>4</v>
      </c>
      <c r="G54">
        <v>20</v>
      </c>
    </row>
    <row r="55" spans="1:7" x14ac:dyDescent="0.2">
      <c r="A55" s="1" t="s">
        <v>0</v>
      </c>
      <c r="B55" s="1" t="s">
        <v>20</v>
      </c>
      <c r="C55">
        <v>2</v>
      </c>
      <c r="D55">
        <v>30</v>
      </c>
      <c r="E55">
        <v>30</v>
      </c>
      <c r="F55">
        <v>2</v>
      </c>
      <c r="G55">
        <v>20</v>
      </c>
    </row>
    <row r="56" spans="1:7" x14ac:dyDescent="0.2">
      <c r="A56" s="1" t="s">
        <v>0</v>
      </c>
      <c r="B56" s="1" t="s">
        <v>20</v>
      </c>
      <c r="C56">
        <v>1</v>
      </c>
      <c r="D56">
        <v>75</v>
      </c>
      <c r="E56">
        <v>75</v>
      </c>
      <c r="F56">
        <v>4</v>
      </c>
      <c r="G56">
        <v>8</v>
      </c>
    </row>
    <row r="57" spans="1:7" x14ac:dyDescent="0.2">
      <c r="A57" s="1" t="s">
        <v>0</v>
      </c>
      <c r="B57" s="1" t="s">
        <v>20</v>
      </c>
      <c r="C57">
        <v>1</v>
      </c>
      <c r="D57">
        <v>25</v>
      </c>
      <c r="E57">
        <v>5</v>
      </c>
      <c r="F57">
        <v>2</v>
      </c>
      <c r="G57">
        <v>20</v>
      </c>
    </row>
    <row r="58" spans="1:7" x14ac:dyDescent="0.2">
      <c r="A58" s="1" t="s">
        <v>0</v>
      </c>
      <c r="B58" s="1" t="s">
        <v>20</v>
      </c>
      <c r="C58">
        <v>1</v>
      </c>
      <c r="D58">
        <v>20</v>
      </c>
      <c r="E58">
        <v>20</v>
      </c>
      <c r="F58">
        <v>4</v>
      </c>
      <c r="G58">
        <v>35</v>
      </c>
    </row>
    <row r="59" spans="1:7" x14ac:dyDescent="0.2">
      <c r="A59" s="1" t="s">
        <v>0</v>
      </c>
      <c r="B59" s="1" t="s">
        <v>20</v>
      </c>
      <c r="C59">
        <v>1</v>
      </c>
      <c r="D59">
        <v>30</v>
      </c>
      <c r="E59">
        <v>30</v>
      </c>
      <c r="F59">
        <v>2</v>
      </c>
      <c r="G59">
        <v>11</v>
      </c>
    </row>
    <row r="60" spans="1:7" x14ac:dyDescent="0.2">
      <c r="A60" s="1" t="s">
        <v>0</v>
      </c>
      <c r="B60" s="1" t="s">
        <v>20</v>
      </c>
      <c r="C60">
        <v>2</v>
      </c>
      <c r="D60">
        <v>30</v>
      </c>
      <c r="E60">
        <v>30</v>
      </c>
      <c r="F60">
        <v>4</v>
      </c>
      <c r="G60">
        <v>25</v>
      </c>
    </row>
    <row r="61" spans="1:7" x14ac:dyDescent="0.2">
      <c r="A61" s="1" t="s">
        <v>0</v>
      </c>
      <c r="B61" s="1" t="s">
        <v>20</v>
      </c>
      <c r="C61">
        <v>1</v>
      </c>
      <c r="D61">
        <v>100</v>
      </c>
      <c r="E61">
        <v>110</v>
      </c>
      <c r="F61">
        <v>1</v>
      </c>
      <c r="G61">
        <v>15</v>
      </c>
    </row>
    <row r="62" spans="1:7" x14ac:dyDescent="0.2">
      <c r="A62" s="1" t="s">
        <v>0</v>
      </c>
      <c r="B62" s="1" t="s">
        <v>19</v>
      </c>
      <c r="C62">
        <v>1</v>
      </c>
      <c r="D62">
        <v>100</v>
      </c>
      <c r="E62">
        <v>100</v>
      </c>
      <c r="F62">
        <v>4</v>
      </c>
      <c r="G62">
        <v>10</v>
      </c>
    </row>
    <row r="63" spans="1:7" x14ac:dyDescent="0.2">
      <c r="A63" s="1" t="s">
        <v>0</v>
      </c>
      <c r="B63" s="1" t="s">
        <v>19</v>
      </c>
      <c r="C63">
        <v>4</v>
      </c>
      <c r="D63">
        <v>10</v>
      </c>
      <c r="E63">
        <v>10</v>
      </c>
      <c r="F63">
        <v>3</v>
      </c>
      <c r="G63">
        <v>3</v>
      </c>
    </row>
    <row r="64" spans="1:7" x14ac:dyDescent="0.2">
      <c r="A64" s="1" t="s">
        <v>0</v>
      </c>
      <c r="B64" s="1" t="s">
        <v>20</v>
      </c>
      <c r="C64">
        <v>1</v>
      </c>
      <c r="D64">
        <v>20</v>
      </c>
      <c r="E64">
        <v>25</v>
      </c>
      <c r="F64">
        <v>2</v>
      </c>
      <c r="G64">
        <v>25</v>
      </c>
    </row>
    <row r="65" spans="1:7" x14ac:dyDescent="0.2">
      <c r="A65" s="1" t="s">
        <v>0</v>
      </c>
      <c r="B65" s="1" t="s">
        <v>20</v>
      </c>
      <c r="C65">
        <v>3</v>
      </c>
      <c r="D65">
        <v>40</v>
      </c>
      <c r="E65">
        <v>30</v>
      </c>
      <c r="F65">
        <v>2</v>
      </c>
      <c r="G65">
        <v>20</v>
      </c>
    </row>
    <row r="66" spans="1:7" x14ac:dyDescent="0.2">
      <c r="A66" s="1" t="s">
        <v>0</v>
      </c>
      <c r="B66" s="1" t="s">
        <v>20</v>
      </c>
      <c r="C66">
        <v>2</v>
      </c>
      <c r="D66">
        <v>50</v>
      </c>
      <c r="E66">
        <v>50</v>
      </c>
      <c r="F66">
        <v>4</v>
      </c>
      <c r="G66">
        <v>10</v>
      </c>
    </row>
    <row r="67" spans="1:7" x14ac:dyDescent="0.2">
      <c r="A67" s="1" t="s">
        <v>0</v>
      </c>
      <c r="B67" s="1" t="s">
        <v>19</v>
      </c>
      <c r="C67">
        <v>2</v>
      </c>
      <c r="D67">
        <v>20</v>
      </c>
      <c r="E67">
        <v>20</v>
      </c>
      <c r="F67">
        <v>1</v>
      </c>
      <c r="G67">
        <v>15</v>
      </c>
    </row>
    <row r="68" spans="1:7" x14ac:dyDescent="0.2">
      <c r="A68" s="1" t="s">
        <v>0</v>
      </c>
      <c r="B68" s="1" t="s">
        <v>20</v>
      </c>
      <c r="C68">
        <v>1</v>
      </c>
      <c r="D68">
        <v>20</v>
      </c>
      <c r="E68">
        <v>45</v>
      </c>
      <c r="F68">
        <v>4</v>
      </c>
      <c r="G68">
        <v>10</v>
      </c>
    </row>
    <row r="69" spans="1:7" x14ac:dyDescent="0.2">
      <c r="A69" s="1" t="s">
        <v>0</v>
      </c>
      <c r="B69" s="1" t="s">
        <v>20</v>
      </c>
      <c r="C69">
        <v>4</v>
      </c>
      <c r="D69">
        <v>25</v>
      </c>
      <c r="E69">
        <v>15</v>
      </c>
      <c r="F69">
        <v>4</v>
      </c>
      <c r="G69">
        <v>5</v>
      </c>
    </row>
    <row r="70" spans="1:7" x14ac:dyDescent="0.2">
      <c r="A70" s="1" t="s">
        <v>0</v>
      </c>
      <c r="B70" s="1" t="s">
        <v>20</v>
      </c>
      <c r="C70">
        <v>1</v>
      </c>
      <c r="D70">
        <v>100</v>
      </c>
      <c r="E70">
        <v>300</v>
      </c>
      <c r="F70">
        <v>3</v>
      </c>
      <c r="G70">
        <v>5</v>
      </c>
    </row>
    <row r="71" spans="1:7" x14ac:dyDescent="0.2">
      <c r="A71" s="1" t="s">
        <v>0</v>
      </c>
      <c r="B71" s="1" t="s">
        <v>20</v>
      </c>
      <c r="C71">
        <v>4</v>
      </c>
      <c r="D71">
        <v>15</v>
      </c>
      <c r="E71">
        <v>15</v>
      </c>
      <c r="F71">
        <v>4</v>
      </c>
      <c r="G71">
        <v>25</v>
      </c>
    </row>
    <row r="72" spans="1:7" x14ac:dyDescent="0.2">
      <c r="A72" s="1" t="s">
        <v>0</v>
      </c>
      <c r="B72" s="1" t="s">
        <v>19</v>
      </c>
      <c r="C72">
        <v>2</v>
      </c>
      <c r="D72">
        <v>3</v>
      </c>
      <c r="E72">
        <v>5</v>
      </c>
      <c r="F72">
        <v>2</v>
      </c>
      <c r="G72">
        <v>10</v>
      </c>
    </row>
    <row r="73" spans="1:7" x14ac:dyDescent="0.2">
      <c r="A73" s="1" t="s">
        <v>0</v>
      </c>
      <c r="B73" s="1" t="s">
        <v>20</v>
      </c>
      <c r="C73">
        <v>2</v>
      </c>
      <c r="D73">
        <v>70</v>
      </c>
      <c r="E73">
        <v>75</v>
      </c>
      <c r="F73">
        <v>2</v>
      </c>
      <c r="G73">
        <v>40</v>
      </c>
    </row>
    <row r="74" spans="1:7" x14ac:dyDescent="0.2">
      <c r="A74" s="1" t="s">
        <v>0</v>
      </c>
      <c r="B74" s="1" t="s">
        <v>20</v>
      </c>
      <c r="C74">
        <v>1</v>
      </c>
      <c r="D74">
        <v>200</v>
      </c>
      <c r="E74">
        <v>200</v>
      </c>
      <c r="F74">
        <v>4</v>
      </c>
      <c r="G74">
        <v>20</v>
      </c>
    </row>
    <row r="75" spans="1:7" x14ac:dyDescent="0.2">
      <c r="A75" s="1" t="s">
        <v>0</v>
      </c>
      <c r="B75" s="1" t="s">
        <v>20</v>
      </c>
      <c r="C75">
        <v>2</v>
      </c>
      <c r="D75">
        <v>50</v>
      </c>
      <c r="E75">
        <v>50</v>
      </c>
      <c r="F75">
        <v>2</v>
      </c>
      <c r="G75">
        <v>20</v>
      </c>
    </row>
    <row r="76" spans="1:7" x14ac:dyDescent="0.2">
      <c r="A76" s="1" t="s">
        <v>0</v>
      </c>
      <c r="B76" s="1" t="s">
        <v>20</v>
      </c>
      <c r="C76">
        <v>4</v>
      </c>
      <c r="D76">
        <v>50</v>
      </c>
      <c r="E76">
        <v>70</v>
      </c>
      <c r="F76">
        <v>2</v>
      </c>
      <c r="G76">
        <v>2</v>
      </c>
    </row>
    <row r="77" spans="1:7" x14ac:dyDescent="0.2">
      <c r="A77" s="1" t="s">
        <v>0</v>
      </c>
      <c r="B77" s="1" t="s">
        <v>20</v>
      </c>
      <c r="C77">
        <v>1</v>
      </c>
      <c r="D77">
        <v>100</v>
      </c>
      <c r="E77">
        <v>100</v>
      </c>
      <c r="F77">
        <v>2</v>
      </c>
      <c r="G77">
        <v>5</v>
      </c>
    </row>
    <row r="78" spans="1:7" x14ac:dyDescent="0.2">
      <c r="A78" s="1" t="s">
        <v>0</v>
      </c>
      <c r="B78" s="1" t="s">
        <v>20</v>
      </c>
      <c r="C78">
        <v>2</v>
      </c>
      <c r="D78">
        <v>70</v>
      </c>
      <c r="E78">
        <v>70</v>
      </c>
      <c r="F78">
        <v>4</v>
      </c>
      <c r="G78">
        <v>4</v>
      </c>
    </row>
    <row r="79" spans="1:7" x14ac:dyDescent="0.2">
      <c r="A79" s="1" t="s">
        <v>0</v>
      </c>
      <c r="B79" s="1" t="s">
        <v>20</v>
      </c>
      <c r="C79">
        <v>1</v>
      </c>
      <c r="D79">
        <v>80</v>
      </c>
      <c r="E79">
        <v>100</v>
      </c>
      <c r="F79">
        <v>1</v>
      </c>
      <c r="G79">
        <v>10</v>
      </c>
    </row>
    <row r="80" spans="1:7" x14ac:dyDescent="0.2">
      <c r="A80" s="1" t="s">
        <v>0</v>
      </c>
      <c r="B80" s="1" t="s">
        <v>20</v>
      </c>
      <c r="C80">
        <v>2</v>
      </c>
      <c r="D80">
        <v>15</v>
      </c>
      <c r="E80">
        <v>15</v>
      </c>
      <c r="F80">
        <v>4</v>
      </c>
      <c r="G80">
        <v>30</v>
      </c>
    </row>
    <row r="81" spans="1:7" x14ac:dyDescent="0.2">
      <c r="A81" s="1" t="s">
        <v>0</v>
      </c>
      <c r="B81" s="1" t="s">
        <v>20</v>
      </c>
      <c r="C81">
        <v>1</v>
      </c>
      <c r="D81">
        <v>30</v>
      </c>
      <c r="E81">
        <v>30</v>
      </c>
      <c r="F81">
        <v>2</v>
      </c>
      <c r="G81">
        <v>15</v>
      </c>
    </row>
    <row r="82" spans="1:7" x14ac:dyDescent="0.2">
      <c r="A82" s="1" t="s">
        <v>0</v>
      </c>
      <c r="B82" s="1" t="s">
        <v>20</v>
      </c>
      <c r="C82">
        <v>3</v>
      </c>
      <c r="D82">
        <v>200</v>
      </c>
      <c r="E82">
        <v>200</v>
      </c>
      <c r="F82">
        <v>2</v>
      </c>
      <c r="G82">
        <v>15</v>
      </c>
    </row>
    <row r="83" spans="1:7" x14ac:dyDescent="0.2">
      <c r="A83" s="1" t="s">
        <v>0</v>
      </c>
      <c r="B83" s="1" t="s">
        <v>20</v>
      </c>
      <c r="C83">
        <v>2</v>
      </c>
      <c r="D83">
        <v>50</v>
      </c>
      <c r="E83">
        <v>50</v>
      </c>
      <c r="F83">
        <v>3</v>
      </c>
      <c r="G83">
        <v>20</v>
      </c>
    </row>
    <row r="84" spans="1:7" x14ac:dyDescent="0.2">
      <c r="A84" s="1" t="s">
        <v>0</v>
      </c>
      <c r="B84" s="1" t="s">
        <v>20</v>
      </c>
      <c r="C84">
        <v>2</v>
      </c>
      <c r="D84">
        <v>40</v>
      </c>
      <c r="E84">
        <v>40</v>
      </c>
      <c r="F84">
        <v>3</v>
      </c>
      <c r="G84">
        <v>9</v>
      </c>
    </row>
    <row r="85" spans="1:7" x14ac:dyDescent="0.2">
      <c r="A85" s="1" t="s">
        <v>0</v>
      </c>
      <c r="B85" s="1" t="s">
        <v>19</v>
      </c>
      <c r="C85">
        <v>4</v>
      </c>
      <c r="D85">
        <v>5</v>
      </c>
      <c r="E85">
        <v>5</v>
      </c>
      <c r="F85">
        <v>3</v>
      </c>
      <c r="G85">
        <v>10</v>
      </c>
    </row>
    <row r="86" spans="1:7" x14ac:dyDescent="0.2">
      <c r="A86" s="1" t="s">
        <v>0</v>
      </c>
      <c r="B86" s="1" t="s">
        <v>19</v>
      </c>
      <c r="C86">
        <v>2</v>
      </c>
      <c r="D86">
        <v>50</v>
      </c>
      <c r="E86">
        <v>50</v>
      </c>
      <c r="F86">
        <v>2</v>
      </c>
      <c r="G86">
        <v>12</v>
      </c>
    </row>
    <row r="87" spans="1:7" x14ac:dyDescent="0.2">
      <c r="A87" s="1" t="s">
        <v>0</v>
      </c>
      <c r="B87" s="1" t="s">
        <v>20</v>
      </c>
      <c r="C87">
        <v>3</v>
      </c>
      <c r="D87">
        <v>150</v>
      </c>
      <c r="E87">
        <v>70</v>
      </c>
      <c r="F87">
        <v>2</v>
      </c>
      <c r="G87">
        <v>15</v>
      </c>
    </row>
    <row r="88" spans="1:7" x14ac:dyDescent="0.2">
      <c r="A88" s="1" t="s">
        <v>0</v>
      </c>
      <c r="B88" s="1" t="s">
        <v>20</v>
      </c>
      <c r="C88">
        <v>2</v>
      </c>
      <c r="D88">
        <v>10</v>
      </c>
      <c r="E88">
        <v>10</v>
      </c>
      <c r="F88">
        <v>2</v>
      </c>
      <c r="G88">
        <v>8</v>
      </c>
    </row>
    <row r="89" spans="1:7" x14ac:dyDescent="0.2">
      <c r="A89" s="1" t="s">
        <v>0</v>
      </c>
      <c r="B89" s="1" t="s">
        <v>19</v>
      </c>
      <c r="C89">
        <v>3</v>
      </c>
      <c r="D89">
        <v>50</v>
      </c>
      <c r="E89">
        <v>50</v>
      </c>
      <c r="F89">
        <v>3</v>
      </c>
      <c r="G89">
        <v>7</v>
      </c>
    </row>
    <row r="90" spans="1:7" x14ac:dyDescent="0.2">
      <c r="A90" s="1" t="s">
        <v>0</v>
      </c>
      <c r="B90" s="1" t="s">
        <v>20</v>
      </c>
      <c r="C90">
        <v>3</v>
      </c>
      <c r="D90">
        <v>60</v>
      </c>
      <c r="E90">
        <v>60</v>
      </c>
      <c r="F90">
        <v>4</v>
      </c>
      <c r="G90">
        <v>35</v>
      </c>
    </row>
    <row r="91" spans="1:7" x14ac:dyDescent="0.2">
      <c r="A91" s="1" t="s">
        <v>0</v>
      </c>
      <c r="B91" s="1" t="s">
        <v>20</v>
      </c>
      <c r="C91">
        <v>3</v>
      </c>
      <c r="D91">
        <v>10</v>
      </c>
      <c r="E91">
        <v>10</v>
      </c>
      <c r="F91">
        <v>2</v>
      </c>
      <c r="G91">
        <v>10</v>
      </c>
    </row>
    <row r="92" spans="1:7" x14ac:dyDescent="0.2">
      <c r="A92" s="1" t="s">
        <v>0</v>
      </c>
      <c r="B92" s="1" t="s">
        <v>20</v>
      </c>
      <c r="C92">
        <v>1</v>
      </c>
      <c r="D92">
        <v>30</v>
      </c>
      <c r="E92">
        <v>30</v>
      </c>
      <c r="F92">
        <v>1</v>
      </c>
      <c r="G92">
        <v>20</v>
      </c>
    </row>
    <row r="93" spans="1:7" x14ac:dyDescent="0.2">
      <c r="A93" s="1" t="s">
        <v>0</v>
      </c>
      <c r="B93" s="1" t="s">
        <v>20</v>
      </c>
      <c r="C93">
        <v>2</v>
      </c>
      <c r="D93">
        <v>20</v>
      </c>
      <c r="E93">
        <v>25</v>
      </c>
      <c r="F93">
        <v>4</v>
      </c>
      <c r="G93">
        <v>10</v>
      </c>
    </row>
    <row r="94" spans="1:7" x14ac:dyDescent="0.2">
      <c r="A94" s="1" t="s">
        <v>0</v>
      </c>
      <c r="B94" s="1" t="s">
        <v>20</v>
      </c>
      <c r="C94">
        <v>3</v>
      </c>
      <c r="D94">
        <v>40</v>
      </c>
      <c r="E94">
        <v>40</v>
      </c>
      <c r="F94">
        <v>4</v>
      </c>
      <c r="G94">
        <v>28</v>
      </c>
    </row>
    <row r="95" spans="1:7" x14ac:dyDescent="0.2">
      <c r="A95" s="1" t="s">
        <v>0</v>
      </c>
      <c r="B95" s="1" t="s">
        <v>19</v>
      </c>
      <c r="C95">
        <v>2</v>
      </c>
      <c r="D95">
        <v>0</v>
      </c>
      <c r="E95">
        <v>0</v>
      </c>
      <c r="F95">
        <v>4</v>
      </c>
      <c r="G95">
        <v>15</v>
      </c>
    </row>
    <row r="96" spans="1:7" x14ac:dyDescent="0.2">
      <c r="A96" s="1" t="s">
        <v>0</v>
      </c>
      <c r="B96" s="1" t="s">
        <v>20</v>
      </c>
      <c r="C96">
        <v>2</v>
      </c>
      <c r="D96">
        <v>100</v>
      </c>
      <c r="E96">
        <v>100</v>
      </c>
      <c r="F96">
        <v>4</v>
      </c>
      <c r="G96">
        <v>10</v>
      </c>
    </row>
    <row r="97" spans="1:7" x14ac:dyDescent="0.2">
      <c r="A97" s="1" t="s">
        <v>0</v>
      </c>
      <c r="B97" s="1" t="s">
        <v>20</v>
      </c>
      <c r="C97">
        <v>3</v>
      </c>
      <c r="D97">
        <v>15</v>
      </c>
      <c r="E97">
        <v>15</v>
      </c>
      <c r="F97">
        <v>3</v>
      </c>
      <c r="G97">
        <v>5</v>
      </c>
    </row>
    <row r="98" spans="1:7" x14ac:dyDescent="0.2">
      <c r="A98" s="1" t="s">
        <v>0</v>
      </c>
      <c r="B98" s="1" t="s">
        <v>20</v>
      </c>
      <c r="C98">
        <v>3</v>
      </c>
      <c r="D98">
        <v>50</v>
      </c>
      <c r="E98">
        <v>65</v>
      </c>
      <c r="F98">
        <v>2</v>
      </c>
      <c r="G98">
        <v>25</v>
      </c>
    </row>
    <row r="99" spans="1:7" x14ac:dyDescent="0.2">
      <c r="A99" s="1" t="s">
        <v>0</v>
      </c>
      <c r="B99" s="1" t="s">
        <v>20</v>
      </c>
      <c r="C99">
        <v>1</v>
      </c>
      <c r="D99">
        <v>50</v>
      </c>
      <c r="E99">
        <v>45</v>
      </c>
      <c r="F99">
        <v>4</v>
      </c>
      <c r="G99">
        <v>3</v>
      </c>
    </row>
    <row r="100" spans="1:7" x14ac:dyDescent="0.2">
      <c r="A100" s="1" t="s">
        <v>0</v>
      </c>
      <c r="B100" s="1" t="s">
        <v>20</v>
      </c>
      <c r="C100">
        <v>2</v>
      </c>
      <c r="D100">
        <v>30</v>
      </c>
      <c r="E100">
        <v>30</v>
      </c>
      <c r="F100">
        <v>2</v>
      </c>
      <c r="G100">
        <v>15</v>
      </c>
    </row>
    <row r="101" spans="1:7" x14ac:dyDescent="0.2">
      <c r="A101" s="1" t="s">
        <v>0</v>
      </c>
      <c r="B101" s="1" t="s">
        <v>20</v>
      </c>
      <c r="C101">
        <v>3</v>
      </c>
      <c r="D101">
        <v>35</v>
      </c>
      <c r="E101">
        <v>40</v>
      </c>
      <c r="F101">
        <v>4</v>
      </c>
      <c r="G101">
        <v>20</v>
      </c>
    </row>
    <row r="102" spans="1:7" x14ac:dyDescent="0.2">
      <c r="A102" s="1" t="s">
        <v>0</v>
      </c>
      <c r="B102" s="1" t="s">
        <v>20</v>
      </c>
      <c r="C102">
        <v>2</v>
      </c>
      <c r="D102">
        <v>14</v>
      </c>
      <c r="E102">
        <v>20</v>
      </c>
      <c r="F102">
        <v>1</v>
      </c>
      <c r="G102">
        <v>8</v>
      </c>
    </row>
    <row r="103" spans="1:7" x14ac:dyDescent="0.2">
      <c r="A103" s="1" t="s">
        <v>0</v>
      </c>
      <c r="B103" s="1" t="s">
        <v>20</v>
      </c>
      <c r="C103">
        <v>2</v>
      </c>
      <c r="D103">
        <v>100</v>
      </c>
      <c r="E103">
        <v>200</v>
      </c>
      <c r="F103">
        <v>2</v>
      </c>
      <c r="G103">
        <v>5</v>
      </c>
    </row>
    <row r="104" spans="1:7" x14ac:dyDescent="0.2">
      <c r="A104" s="1" t="s">
        <v>0</v>
      </c>
      <c r="B104" s="1" t="s">
        <v>20</v>
      </c>
      <c r="C104">
        <v>2</v>
      </c>
      <c r="D104">
        <v>200</v>
      </c>
      <c r="E104">
        <v>200</v>
      </c>
      <c r="F104">
        <v>2</v>
      </c>
      <c r="G104">
        <v>12</v>
      </c>
    </row>
    <row r="105" spans="1:7" x14ac:dyDescent="0.2">
      <c r="A105" s="1" t="s">
        <v>0</v>
      </c>
      <c r="B105" s="1" t="s">
        <v>19</v>
      </c>
      <c r="C105">
        <v>3</v>
      </c>
      <c r="D105">
        <v>5</v>
      </c>
      <c r="E105">
        <v>10</v>
      </c>
      <c r="F105">
        <v>2</v>
      </c>
      <c r="G105">
        <v>10</v>
      </c>
    </row>
    <row r="106" spans="1:7" x14ac:dyDescent="0.2">
      <c r="A106" s="1" t="s">
        <v>0</v>
      </c>
      <c r="B106" s="1" t="s">
        <v>20</v>
      </c>
      <c r="C106">
        <v>1</v>
      </c>
      <c r="D106">
        <v>50</v>
      </c>
      <c r="E106">
        <v>50</v>
      </c>
      <c r="F106">
        <v>4</v>
      </c>
      <c r="G106">
        <v>3</v>
      </c>
    </row>
    <row r="107" spans="1:7" x14ac:dyDescent="0.2">
      <c r="A107" s="1" t="s">
        <v>0</v>
      </c>
      <c r="B107" s="1" t="s">
        <v>20</v>
      </c>
      <c r="C107">
        <v>1</v>
      </c>
      <c r="D107">
        <v>50</v>
      </c>
      <c r="E107">
        <v>50</v>
      </c>
      <c r="F107">
        <v>2</v>
      </c>
      <c r="G107">
        <v>10</v>
      </c>
    </row>
    <row r="108" spans="1:7" x14ac:dyDescent="0.2">
      <c r="A108" s="1" t="s">
        <v>0</v>
      </c>
      <c r="B108" s="1" t="s">
        <v>20</v>
      </c>
      <c r="C108">
        <v>2</v>
      </c>
      <c r="D108">
        <v>12</v>
      </c>
      <c r="E108">
        <v>20</v>
      </c>
      <c r="F108">
        <v>3</v>
      </c>
      <c r="G108">
        <v>30</v>
      </c>
    </row>
    <row r="109" spans="1:7" x14ac:dyDescent="0.2">
      <c r="A109" s="1" t="s">
        <v>0</v>
      </c>
      <c r="B109" s="1" t="s">
        <v>19</v>
      </c>
      <c r="C109">
        <v>2</v>
      </c>
      <c r="D109">
        <v>40</v>
      </c>
      <c r="E109">
        <v>40</v>
      </c>
      <c r="F109">
        <v>4</v>
      </c>
      <c r="G109">
        <v>4</v>
      </c>
    </row>
    <row r="110" spans="1:7" x14ac:dyDescent="0.2">
      <c r="A110" s="1" t="s">
        <v>0</v>
      </c>
      <c r="B110" s="1" t="s">
        <v>19</v>
      </c>
      <c r="C110">
        <v>2</v>
      </c>
      <c r="D110">
        <v>10</v>
      </c>
      <c r="E110">
        <v>10</v>
      </c>
      <c r="F110">
        <v>4</v>
      </c>
      <c r="G110">
        <v>25</v>
      </c>
    </row>
    <row r="111" spans="1:7" x14ac:dyDescent="0.2">
      <c r="A111" s="1" t="s">
        <v>0</v>
      </c>
      <c r="B111" s="1" t="s">
        <v>20</v>
      </c>
      <c r="C111">
        <v>1</v>
      </c>
      <c r="D111">
        <v>20</v>
      </c>
      <c r="E111">
        <v>18</v>
      </c>
      <c r="F111">
        <v>4</v>
      </c>
      <c r="G111">
        <v>4</v>
      </c>
    </row>
    <row r="112" spans="1:7" x14ac:dyDescent="0.2">
      <c r="A112" s="1" t="s">
        <v>0</v>
      </c>
      <c r="B112" s="1" t="s">
        <v>20</v>
      </c>
      <c r="C112">
        <v>1</v>
      </c>
      <c r="D112">
        <v>25</v>
      </c>
      <c r="E112">
        <v>24</v>
      </c>
      <c r="F112">
        <v>4</v>
      </c>
      <c r="G112">
        <v>30</v>
      </c>
    </row>
    <row r="113" spans="1:7" x14ac:dyDescent="0.2">
      <c r="A113" s="1" t="s">
        <v>0</v>
      </c>
      <c r="B113" s="1" t="s">
        <v>20</v>
      </c>
      <c r="C113">
        <v>2</v>
      </c>
      <c r="D113">
        <v>50</v>
      </c>
      <c r="E113">
        <v>70</v>
      </c>
      <c r="F113">
        <v>4</v>
      </c>
      <c r="G113">
        <v>35</v>
      </c>
    </row>
    <row r="114" spans="1:7" x14ac:dyDescent="0.2">
      <c r="A114" s="1" t="s">
        <v>0</v>
      </c>
      <c r="B114" s="1" t="s">
        <v>19</v>
      </c>
      <c r="C114">
        <v>1</v>
      </c>
      <c r="D114">
        <v>10</v>
      </c>
      <c r="E114">
        <v>10</v>
      </c>
      <c r="F114">
        <v>1</v>
      </c>
      <c r="G114">
        <v>35</v>
      </c>
    </row>
    <row r="115" spans="1:7" x14ac:dyDescent="0.2">
      <c r="A115" s="1" t="s">
        <v>0</v>
      </c>
      <c r="B115" s="1" t="s">
        <v>20</v>
      </c>
      <c r="C115">
        <v>1</v>
      </c>
      <c r="D115">
        <v>100</v>
      </c>
      <c r="E115">
        <v>100</v>
      </c>
      <c r="F115">
        <v>3</v>
      </c>
      <c r="G115">
        <v>20</v>
      </c>
    </row>
    <row r="116" spans="1:7" x14ac:dyDescent="0.2">
      <c r="A116" s="1" t="s">
        <v>0</v>
      </c>
      <c r="B116" s="1" t="s">
        <v>20</v>
      </c>
      <c r="C116">
        <v>4</v>
      </c>
      <c r="D116">
        <v>4</v>
      </c>
      <c r="E116">
        <v>2</v>
      </c>
      <c r="F116">
        <v>3</v>
      </c>
      <c r="G116">
        <v>4</v>
      </c>
    </row>
    <row r="117" spans="1:7" x14ac:dyDescent="0.2">
      <c r="A117" s="1" t="s">
        <v>0</v>
      </c>
      <c r="B117" s="1" t="s">
        <v>20</v>
      </c>
      <c r="C117">
        <v>2</v>
      </c>
      <c r="D117">
        <v>40</v>
      </c>
      <c r="E117">
        <v>45</v>
      </c>
      <c r="F117">
        <v>3</v>
      </c>
      <c r="G117">
        <v>30</v>
      </c>
    </row>
    <row r="118" spans="1:7" x14ac:dyDescent="0.2">
      <c r="A118" s="1" t="s">
        <v>0</v>
      </c>
      <c r="B118" s="1" t="s">
        <v>20</v>
      </c>
      <c r="C118">
        <v>3</v>
      </c>
      <c r="D118">
        <v>50</v>
      </c>
      <c r="E118">
        <v>50</v>
      </c>
      <c r="F118">
        <v>4</v>
      </c>
      <c r="G118">
        <v>18</v>
      </c>
    </row>
    <row r="119" spans="1:7" x14ac:dyDescent="0.2">
      <c r="A119" s="1" t="s">
        <v>0</v>
      </c>
      <c r="B119" s="1" t="s">
        <v>20</v>
      </c>
      <c r="C119">
        <v>2</v>
      </c>
      <c r="D119">
        <v>50</v>
      </c>
      <c r="E119">
        <v>45</v>
      </c>
      <c r="F119">
        <v>2</v>
      </c>
      <c r="G119">
        <v>35</v>
      </c>
    </row>
    <row r="120" spans="1:7" x14ac:dyDescent="0.2">
      <c r="A120" s="1" t="s">
        <v>0</v>
      </c>
      <c r="B120" s="1" t="s">
        <v>20</v>
      </c>
      <c r="C120">
        <v>3</v>
      </c>
      <c r="D120">
        <v>20</v>
      </c>
      <c r="E120">
        <v>20</v>
      </c>
      <c r="F120">
        <v>3</v>
      </c>
      <c r="G120">
        <v>15</v>
      </c>
    </row>
    <row r="121" spans="1:7" x14ac:dyDescent="0.2">
      <c r="A121" s="1" t="s">
        <v>0</v>
      </c>
      <c r="B121" s="1" t="s">
        <v>20</v>
      </c>
      <c r="C121">
        <v>2</v>
      </c>
      <c r="D121">
        <v>20</v>
      </c>
      <c r="E121">
        <v>25</v>
      </c>
      <c r="F121">
        <v>4</v>
      </c>
      <c r="G121">
        <v>6</v>
      </c>
    </row>
    <row r="122" spans="1:7" x14ac:dyDescent="0.2">
      <c r="A122" s="1" t="s">
        <v>0</v>
      </c>
      <c r="B122" s="1" t="s">
        <v>20</v>
      </c>
      <c r="C122">
        <v>2</v>
      </c>
      <c r="D122">
        <v>50</v>
      </c>
      <c r="E122">
        <v>25</v>
      </c>
      <c r="F122">
        <v>3</v>
      </c>
      <c r="G122">
        <v>14</v>
      </c>
    </row>
    <row r="123" spans="1:7" x14ac:dyDescent="0.2">
      <c r="A123" s="1" t="s">
        <v>0</v>
      </c>
      <c r="B123" s="1" t="s">
        <v>20</v>
      </c>
      <c r="C123">
        <v>1</v>
      </c>
      <c r="D123">
        <v>200</v>
      </c>
      <c r="E123">
        <v>400</v>
      </c>
      <c r="F123">
        <v>4</v>
      </c>
      <c r="G123">
        <v>10</v>
      </c>
    </row>
    <row r="124" spans="1:7" x14ac:dyDescent="0.2">
      <c r="A124" s="1" t="s">
        <v>0</v>
      </c>
      <c r="B124" s="1" t="s">
        <v>20</v>
      </c>
      <c r="C124">
        <v>2</v>
      </c>
      <c r="D124">
        <v>50</v>
      </c>
      <c r="E124">
        <v>50</v>
      </c>
      <c r="F124">
        <v>4</v>
      </c>
      <c r="G124">
        <v>8</v>
      </c>
    </row>
    <row r="125" spans="1:7" x14ac:dyDescent="0.2">
      <c r="A125" s="1" t="s">
        <v>0</v>
      </c>
      <c r="B125" s="1" t="s">
        <v>20</v>
      </c>
      <c r="C125">
        <v>2</v>
      </c>
      <c r="D125">
        <v>6</v>
      </c>
      <c r="E125">
        <v>5</v>
      </c>
      <c r="F125">
        <v>4</v>
      </c>
      <c r="G125">
        <v>3</v>
      </c>
    </row>
    <row r="126" spans="1:7" x14ac:dyDescent="0.2">
      <c r="A126" s="1" t="s">
        <v>0</v>
      </c>
      <c r="B126" s="1" t="s">
        <v>20</v>
      </c>
      <c r="C126">
        <v>2</v>
      </c>
      <c r="D126">
        <v>7</v>
      </c>
      <c r="E126">
        <v>15</v>
      </c>
      <c r="F126">
        <v>1</v>
      </c>
      <c r="G126">
        <v>20</v>
      </c>
    </row>
    <row r="127" spans="1:7" x14ac:dyDescent="0.2">
      <c r="A127" s="1" t="s">
        <v>0</v>
      </c>
      <c r="B127" s="1" t="s">
        <v>20</v>
      </c>
      <c r="C127">
        <v>2</v>
      </c>
      <c r="D127">
        <v>200</v>
      </c>
      <c r="E127">
        <v>220</v>
      </c>
      <c r="F127">
        <v>3</v>
      </c>
      <c r="G127">
        <v>28</v>
      </c>
    </row>
    <row r="128" spans="1:7" x14ac:dyDescent="0.2">
      <c r="A128" s="1" t="s">
        <v>0</v>
      </c>
      <c r="B128" s="1" t="s">
        <v>20</v>
      </c>
      <c r="C128">
        <v>2</v>
      </c>
      <c r="D128">
        <v>30</v>
      </c>
      <c r="E128">
        <v>26</v>
      </c>
      <c r="F128">
        <v>4</v>
      </c>
      <c r="G128">
        <v>16</v>
      </c>
    </row>
    <row r="129" spans="1:7" x14ac:dyDescent="0.2">
      <c r="A129" s="1" t="s">
        <v>0</v>
      </c>
      <c r="B129" s="1" t="s">
        <v>19</v>
      </c>
      <c r="C129">
        <v>1</v>
      </c>
      <c r="D129">
        <v>200</v>
      </c>
      <c r="E129">
        <v>200</v>
      </c>
      <c r="F129">
        <v>4</v>
      </c>
      <c r="G129">
        <v>25</v>
      </c>
    </row>
    <row r="130" spans="1:7" x14ac:dyDescent="0.2">
      <c r="A130" s="1" t="s">
        <v>0</v>
      </c>
      <c r="B130" s="1" t="s">
        <v>20</v>
      </c>
      <c r="C130">
        <v>1</v>
      </c>
      <c r="D130">
        <v>150</v>
      </c>
      <c r="E130">
        <v>150</v>
      </c>
      <c r="F130">
        <v>4</v>
      </c>
      <c r="G130">
        <v>15</v>
      </c>
    </row>
    <row r="131" spans="1:7" x14ac:dyDescent="0.2">
      <c r="A131" s="1" t="s">
        <v>0</v>
      </c>
      <c r="B131" s="1" t="s">
        <v>20</v>
      </c>
      <c r="C131">
        <v>2</v>
      </c>
      <c r="D131">
        <v>50</v>
      </c>
      <c r="E131">
        <v>50</v>
      </c>
      <c r="F131">
        <v>4</v>
      </c>
      <c r="G131">
        <v>15</v>
      </c>
    </row>
    <row r="132" spans="1:7" x14ac:dyDescent="0.2">
      <c r="A132" s="1" t="s">
        <v>0</v>
      </c>
      <c r="B132" s="1" t="s">
        <v>20</v>
      </c>
      <c r="C132">
        <v>1</v>
      </c>
      <c r="D132">
        <v>100</v>
      </c>
      <c r="E132">
        <v>200</v>
      </c>
      <c r="F132">
        <v>4</v>
      </c>
      <c r="G132">
        <v>10</v>
      </c>
    </row>
    <row r="133" spans="1:7" x14ac:dyDescent="0.2">
      <c r="A133" s="1" t="s">
        <v>0</v>
      </c>
      <c r="B133" s="1" t="s">
        <v>20</v>
      </c>
      <c r="C133">
        <v>1</v>
      </c>
      <c r="D133">
        <v>250</v>
      </c>
      <c r="E133">
        <v>275</v>
      </c>
      <c r="F133">
        <v>4</v>
      </c>
      <c r="G133">
        <v>25</v>
      </c>
    </row>
    <row r="134" spans="1:7" x14ac:dyDescent="0.2">
      <c r="A134" s="1" t="s">
        <v>0</v>
      </c>
      <c r="B134" s="1" t="s">
        <v>20</v>
      </c>
      <c r="C134">
        <v>1</v>
      </c>
      <c r="D134">
        <v>20</v>
      </c>
      <c r="E134">
        <v>20</v>
      </c>
      <c r="F134">
        <v>4</v>
      </c>
      <c r="G134">
        <v>16</v>
      </c>
    </row>
    <row r="135" spans="1:7" x14ac:dyDescent="0.2">
      <c r="A135" s="1" t="s">
        <v>0</v>
      </c>
      <c r="B135" s="1" t="s">
        <v>20</v>
      </c>
      <c r="C135">
        <v>2</v>
      </c>
      <c r="D135">
        <v>40</v>
      </c>
      <c r="E135">
        <v>120</v>
      </c>
      <c r="F135">
        <v>4</v>
      </c>
      <c r="G135">
        <v>15</v>
      </c>
    </row>
    <row r="136" spans="1:7" x14ac:dyDescent="0.2">
      <c r="A136" s="1" t="s">
        <v>0</v>
      </c>
      <c r="B136" s="1" t="s">
        <v>20</v>
      </c>
      <c r="C136">
        <v>2</v>
      </c>
      <c r="D136">
        <v>50</v>
      </c>
      <c r="E136">
        <v>50</v>
      </c>
      <c r="F136">
        <v>2</v>
      </c>
      <c r="G136">
        <v>20</v>
      </c>
    </row>
    <row r="137" spans="1:7" x14ac:dyDescent="0.2">
      <c r="A137" s="1" t="s">
        <v>0</v>
      </c>
      <c r="B137" s="1" t="s">
        <v>19</v>
      </c>
      <c r="C137">
        <v>1</v>
      </c>
      <c r="D137">
        <v>100</v>
      </c>
      <c r="E137">
        <v>150</v>
      </c>
      <c r="F137">
        <v>4</v>
      </c>
      <c r="G137">
        <v>6</v>
      </c>
    </row>
    <row r="138" spans="1:7" x14ac:dyDescent="0.2">
      <c r="A138" s="1" t="s">
        <v>0</v>
      </c>
      <c r="B138" s="1" t="s">
        <v>20</v>
      </c>
      <c r="C138">
        <v>2</v>
      </c>
      <c r="D138">
        <v>50</v>
      </c>
      <c r="E138">
        <v>50</v>
      </c>
      <c r="F138">
        <v>3</v>
      </c>
      <c r="G138">
        <v>9</v>
      </c>
    </row>
    <row r="139" spans="1:7" x14ac:dyDescent="0.2">
      <c r="A139" s="1" t="s">
        <v>0</v>
      </c>
      <c r="B139" s="1" t="s">
        <v>19</v>
      </c>
      <c r="C139">
        <v>2</v>
      </c>
      <c r="D139">
        <v>50</v>
      </c>
      <c r="E139">
        <v>50</v>
      </c>
      <c r="F139">
        <v>4</v>
      </c>
      <c r="G139">
        <v>10</v>
      </c>
    </row>
    <row r="140" spans="1:7" x14ac:dyDescent="0.2">
      <c r="A140" s="1" t="s">
        <v>0</v>
      </c>
      <c r="B140" s="1" t="s">
        <v>19</v>
      </c>
      <c r="C140">
        <v>2</v>
      </c>
      <c r="D140">
        <v>50</v>
      </c>
      <c r="E140">
        <v>100</v>
      </c>
      <c r="F140">
        <v>4</v>
      </c>
      <c r="G140">
        <v>20</v>
      </c>
    </row>
    <row r="141" spans="1:7" x14ac:dyDescent="0.2">
      <c r="A141" s="1" t="s">
        <v>0</v>
      </c>
      <c r="B141" s="1" t="s">
        <v>20</v>
      </c>
      <c r="C141">
        <v>2</v>
      </c>
      <c r="D141">
        <v>1</v>
      </c>
      <c r="E141">
        <v>1</v>
      </c>
      <c r="F141">
        <v>4</v>
      </c>
      <c r="G141">
        <v>21</v>
      </c>
    </row>
    <row r="142" spans="1:7" x14ac:dyDescent="0.2">
      <c r="A142" s="1" t="s">
        <v>0</v>
      </c>
      <c r="B142" s="1" t="s">
        <v>20</v>
      </c>
      <c r="C142">
        <v>2</v>
      </c>
      <c r="D142">
        <v>100</v>
      </c>
      <c r="E142">
        <v>100</v>
      </c>
      <c r="F142">
        <v>1</v>
      </c>
      <c r="G142">
        <v>20</v>
      </c>
    </row>
    <row r="143" spans="1:7" x14ac:dyDescent="0.2">
      <c r="A143" s="1" t="s">
        <v>0</v>
      </c>
      <c r="B143" s="1" t="s">
        <v>20</v>
      </c>
      <c r="C143">
        <v>2</v>
      </c>
      <c r="D143">
        <v>30</v>
      </c>
      <c r="E143">
        <v>20</v>
      </c>
      <c r="F143">
        <v>4</v>
      </c>
      <c r="G143">
        <v>3</v>
      </c>
    </row>
    <row r="144" spans="1:7" x14ac:dyDescent="0.2">
      <c r="A144" s="1" t="s">
        <v>0</v>
      </c>
      <c r="B144" s="1" t="s">
        <v>20</v>
      </c>
      <c r="C144">
        <v>2</v>
      </c>
      <c r="D144">
        <v>50</v>
      </c>
      <c r="E144">
        <v>50</v>
      </c>
      <c r="F144">
        <v>2</v>
      </c>
      <c r="G144">
        <v>10</v>
      </c>
    </row>
    <row r="145" spans="1:7" x14ac:dyDescent="0.2">
      <c r="A145" s="1" t="s">
        <v>0</v>
      </c>
      <c r="B145" s="1" t="s">
        <v>20</v>
      </c>
      <c r="C145">
        <v>1</v>
      </c>
      <c r="D145">
        <v>50</v>
      </c>
      <c r="E145">
        <v>50</v>
      </c>
      <c r="F145">
        <v>4</v>
      </c>
      <c r="G145">
        <v>20</v>
      </c>
    </row>
    <row r="146" spans="1:7" x14ac:dyDescent="0.2">
      <c r="A146" s="1" t="s">
        <v>0</v>
      </c>
      <c r="B146" s="1" t="s">
        <v>20</v>
      </c>
      <c r="C146">
        <v>2</v>
      </c>
      <c r="D146">
        <v>250</v>
      </c>
      <c r="E146">
        <v>150</v>
      </c>
      <c r="F146">
        <v>4</v>
      </c>
      <c r="G146">
        <v>15</v>
      </c>
    </row>
    <row r="147" spans="1:7" x14ac:dyDescent="0.2">
      <c r="A147" s="1" t="s">
        <v>0</v>
      </c>
      <c r="B147" s="1" t="s">
        <v>19</v>
      </c>
      <c r="C147">
        <v>2</v>
      </c>
      <c r="D147">
        <v>200</v>
      </c>
      <c r="E147">
        <v>150</v>
      </c>
      <c r="F147">
        <v>4</v>
      </c>
      <c r="G147">
        <v>15</v>
      </c>
    </row>
    <row r="148" spans="1:7" x14ac:dyDescent="0.2">
      <c r="A148" s="1" t="s">
        <v>0</v>
      </c>
      <c r="B148" s="1" t="s">
        <v>20</v>
      </c>
      <c r="C148">
        <v>2</v>
      </c>
      <c r="D148">
        <v>50</v>
      </c>
      <c r="E148">
        <v>75</v>
      </c>
      <c r="F148">
        <v>4</v>
      </c>
      <c r="G148">
        <v>10</v>
      </c>
    </row>
    <row r="149" spans="1:7" x14ac:dyDescent="0.2">
      <c r="A149" s="1" t="s">
        <v>0</v>
      </c>
      <c r="B149" s="1" t="s">
        <v>19</v>
      </c>
      <c r="C149">
        <v>2</v>
      </c>
      <c r="D149">
        <v>20</v>
      </c>
      <c r="E149">
        <v>25</v>
      </c>
      <c r="F149">
        <v>2</v>
      </c>
      <c r="G149">
        <v>20</v>
      </c>
    </row>
    <row r="150" spans="1:7" x14ac:dyDescent="0.2">
      <c r="A150" s="1" t="s">
        <v>0</v>
      </c>
      <c r="B150" s="1" t="s">
        <v>20</v>
      </c>
      <c r="C150">
        <v>1</v>
      </c>
      <c r="D150">
        <v>20</v>
      </c>
      <c r="E150">
        <v>35</v>
      </c>
      <c r="F150">
        <v>1</v>
      </c>
      <c r="G150">
        <v>15</v>
      </c>
    </row>
    <row r="151" spans="1:7" x14ac:dyDescent="0.2">
      <c r="A151" s="1" t="s">
        <v>0</v>
      </c>
      <c r="B151" s="1" t="s">
        <v>20</v>
      </c>
      <c r="C151">
        <v>2</v>
      </c>
      <c r="D151">
        <v>2000</v>
      </c>
      <c r="E151">
        <v>1500</v>
      </c>
      <c r="F151">
        <v>4</v>
      </c>
      <c r="G151">
        <v>10</v>
      </c>
    </row>
    <row r="152" spans="1:7" x14ac:dyDescent="0.2">
      <c r="A152" s="1" t="s">
        <v>0</v>
      </c>
      <c r="B152" s="1" t="s">
        <v>20</v>
      </c>
      <c r="C152">
        <v>1</v>
      </c>
      <c r="D152">
        <v>150</v>
      </c>
      <c r="E152">
        <v>175</v>
      </c>
      <c r="F152">
        <v>2</v>
      </c>
      <c r="G152">
        <v>30</v>
      </c>
    </row>
    <row r="153" spans="1:7" x14ac:dyDescent="0.2">
      <c r="A153" s="1" t="s">
        <v>0</v>
      </c>
      <c r="B153" s="1" t="s">
        <v>20</v>
      </c>
      <c r="C153">
        <v>1</v>
      </c>
      <c r="D153">
        <v>20</v>
      </c>
      <c r="E153">
        <v>25</v>
      </c>
      <c r="F153">
        <v>4</v>
      </c>
      <c r="G153">
        <v>28</v>
      </c>
    </row>
    <row r="154" spans="1:7" x14ac:dyDescent="0.2">
      <c r="A154" s="1" t="s">
        <v>0</v>
      </c>
      <c r="B154" s="1" t="s">
        <v>20</v>
      </c>
      <c r="C154">
        <v>1</v>
      </c>
      <c r="D154">
        <v>10</v>
      </c>
      <c r="E154">
        <v>5</v>
      </c>
      <c r="F154">
        <v>2</v>
      </c>
      <c r="G154">
        <v>28</v>
      </c>
    </row>
    <row r="155" spans="1:7" x14ac:dyDescent="0.2">
      <c r="A155" s="1" t="s">
        <v>0</v>
      </c>
      <c r="B155" s="1" t="s">
        <v>20</v>
      </c>
      <c r="C155">
        <v>1</v>
      </c>
      <c r="D155">
        <v>10</v>
      </c>
      <c r="E155">
        <v>5</v>
      </c>
      <c r="F155">
        <v>4</v>
      </c>
      <c r="G155">
        <v>15</v>
      </c>
    </row>
    <row r="156" spans="1:7" x14ac:dyDescent="0.2">
      <c r="A156" s="1" t="s">
        <v>0</v>
      </c>
      <c r="B156" s="1" t="s">
        <v>20</v>
      </c>
      <c r="C156">
        <v>2</v>
      </c>
      <c r="D156">
        <v>45</v>
      </c>
      <c r="E156">
        <v>50</v>
      </c>
      <c r="F156">
        <v>3</v>
      </c>
      <c r="G156">
        <v>28</v>
      </c>
    </row>
    <row r="157" spans="1:7" x14ac:dyDescent="0.2">
      <c r="A157" s="1" t="s">
        <v>0</v>
      </c>
      <c r="B157" s="1" t="s">
        <v>20</v>
      </c>
      <c r="C157">
        <v>1</v>
      </c>
      <c r="D157">
        <v>20</v>
      </c>
      <c r="E157">
        <v>15</v>
      </c>
      <c r="F157">
        <v>4</v>
      </c>
      <c r="G157">
        <v>4</v>
      </c>
    </row>
    <row r="158" spans="1:7" x14ac:dyDescent="0.2">
      <c r="A158" s="1" t="s">
        <v>0</v>
      </c>
      <c r="B158" s="1" t="s">
        <v>20</v>
      </c>
      <c r="C158">
        <v>2</v>
      </c>
      <c r="D158">
        <v>75</v>
      </c>
      <c r="E158">
        <v>150</v>
      </c>
      <c r="F158">
        <v>2</v>
      </c>
      <c r="G158">
        <v>10</v>
      </c>
    </row>
    <row r="159" spans="1:7" x14ac:dyDescent="0.2">
      <c r="A159" s="1" t="s">
        <v>0</v>
      </c>
      <c r="B159" s="1" t="s">
        <v>20</v>
      </c>
      <c r="C159">
        <v>3</v>
      </c>
      <c r="D159">
        <v>20</v>
      </c>
      <c r="E159">
        <v>10</v>
      </c>
      <c r="F159">
        <v>4</v>
      </c>
      <c r="G159">
        <v>10</v>
      </c>
    </row>
    <row r="160" spans="1:7" x14ac:dyDescent="0.2">
      <c r="A160" s="1" t="s">
        <v>0</v>
      </c>
      <c r="B160" s="1" t="s">
        <v>20</v>
      </c>
      <c r="C160">
        <v>2</v>
      </c>
      <c r="D160">
        <v>100</v>
      </c>
      <c r="E160">
        <v>100</v>
      </c>
      <c r="F160">
        <v>3</v>
      </c>
      <c r="G160">
        <v>10</v>
      </c>
    </row>
    <row r="161" spans="1:7" x14ac:dyDescent="0.2">
      <c r="A161" s="1" t="s">
        <v>0</v>
      </c>
      <c r="B161" s="1" t="s">
        <v>20</v>
      </c>
      <c r="C161">
        <v>2</v>
      </c>
      <c r="D161">
        <v>25</v>
      </c>
      <c r="E161">
        <v>50</v>
      </c>
      <c r="F161">
        <v>4</v>
      </c>
      <c r="G161">
        <v>28</v>
      </c>
    </row>
    <row r="162" spans="1:7" x14ac:dyDescent="0.2">
      <c r="A162" s="1" t="s">
        <v>0</v>
      </c>
      <c r="B162" s="1" t="s">
        <v>20</v>
      </c>
      <c r="C162">
        <v>2</v>
      </c>
      <c r="D162">
        <v>75</v>
      </c>
      <c r="E162">
        <v>70</v>
      </c>
      <c r="F162">
        <v>4</v>
      </c>
      <c r="G162">
        <v>10</v>
      </c>
    </row>
    <row r="163" spans="1:7" x14ac:dyDescent="0.2">
      <c r="A163" s="1" t="s">
        <v>0</v>
      </c>
      <c r="B163" s="1" t="s">
        <v>19</v>
      </c>
      <c r="C163">
        <v>2</v>
      </c>
      <c r="D163">
        <v>250</v>
      </c>
      <c r="E163">
        <v>250</v>
      </c>
      <c r="F163">
        <v>4</v>
      </c>
      <c r="G163">
        <v>24</v>
      </c>
    </row>
    <row r="164" spans="1:7" x14ac:dyDescent="0.2">
      <c r="A164" s="1" t="s">
        <v>0</v>
      </c>
      <c r="B164" s="1" t="s">
        <v>19</v>
      </c>
      <c r="C164">
        <v>2</v>
      </c>
      <c r="D164">
        <v>100</v>
      </c>
      <c r="E164">
        <v>100</v>
      </c>
      <c r="F164">
        <v>4</v>
      </c>
      <c r="G164">
        <v>14</v>
      </c>
    </row>
    <row r="165" spans="1:7" x14ac:dyDescent="0.2">
      <c r="A165" s="1" t="s">
        <v>0</v>
      </c>
      <c r="B165" s="1" t="s">
        <v>20</v>
      </c>
      <c r="C165">
        <v>2</v>
      </c>
      <c r="D165">
        <v>200</v>
      </c>
      <c r="E165">
        <v>200</v>
      </c>
      <c r="F165">
        <v>3</v>
      </c>
      <c r="G165">
        <v>14</v>
      </c>
    </row>
    <row r="166" spans="1:7" x14ac:dyDescent="0.2">
      <c r="A166" s="1" t="s">
        <v>0</v>
      </c>
      <c r="B166" s="1" t="s">
        <v>19</v>
      </c>
      <c r="C166">
        <v>3</v>
      </c>
      <c r="D166">
        <v>100</v>
      </c>
      <c r="E166">
        <v>100</v>
      </c>
      <c r="F166">
        <v>4</v>
      </c>
      <c r="G166">
        <v>4</v>
      </c>
    </row>
    <row r="167" spans="1:7" x14ac:dyDescent="0.2">
      <c r="A167" s="1" t="s">
        <v>0</v>
      </c>
      <c r="B167" s="1" t="s">
        <v>20</v>
      </c>
      <c r="C167">
        <v>3</v>
      </c>
      <c r="D167">
        <v>100</v>
      </c>
      <c r="E167">
        <v>300</v>
      </c>
      <c r="F167">
        <v>3</v>
      </c>
      <c r="G167">
        <v>30</v>
      </c>
    </row>
    <row r="168" spans="1:7" x14ac:dyDescent="0.2">
      <c r="A168" s="1" t="s">
        <v>0</v>
      </c>
      <c r="B168" s="1" t="s">
        <v>20</v>
      </c>
      <c r="C168">
        <v>1</v>
      </c>
      <c r="D168">
        <v>100</v>
      </c>
      <c r="E168">
        <v>100</v>
      </c>
      <c r="F168">
        <v>4</v>
      </c>
      <c r="G168">
        <v>15</v>
      </c>
    </row>
    <row r="169" spans="1:7" x14ac:dyDescent="0.2">
      <c r="A169" s="1" t="s">
        <v>0</v>
      </c>
      <c r="B169" s="1" t="s">
        <v>20</v>
      </c>
      <c r="C169">
        <v>1</v>
      </c>
      <c r="D169">
        <v>10</v>
      </c>
      <c r="E169">
        <v>5</v>
      </c>
      <c r="F169">
        <v>3</v>
      </c>
      <c r="G169">
        <v>20</v>
      </c>
    </row>
    <row r="170" spans="1:7" x14ac:dyDescent="0.2">
      <c r="A170" s="1" t="s">
        <v>0</v>
      </c>
      <c r="B170" s="1" t="s">
        <v>19</v>
      </c>
      <c r="C170">
        <v>1</v>
      </c>
      <c r="D170">
        <v>100</v>
      </c>
      <c r="E170">
        <v>100</v>
      </c>
      <c r="F170">
        <v>1</v>
      </c>
      <c r="G170">
        <v>5</v>
      </c>
    </row>
    <row r="171" spans="1:7" x14ac:dyDescent="0.2">
      <c r="A171" s="1" t="s">
        <v>0</v>
      </c>
      <c r="B171" s="1" t="s">
        <v>20</v>
      </c>
      <c r="C171">
        <v>2</v>
      </c>
      <c r="D171">
        <v>50</v>
      </c>
      <c r="E171">
        <v>80</v>
      </c>
      <c r="F171">
        <v>4</v>
      </c>
      <c r="G171">
        <v>9</v>
      </c>
    </row>
    <row r="172" spans="1:7" x14ac:dyDescent="0.2">
      <c r="A172" s="1" t="s">
        <v>0</v>
      </c>
      <c r="B172" s="1" t="s">
        <v>19</v>
      </c>
      <c r="C172">
        <v>1</v>
      </c>
      <c r="D172">
        <v>50</v>
      </c>
      <c r="E172">
        <v>50</v>
      </c>
      <c r="F172">
        <v>2</v>
      </c>
      <c r="G172">
        <v>40</v>
      </c>
    </row>
    <row r="173" spans="1:7" x14ac:dyDescent="0.2">
      <c r="A173" s="1" t="s">
        <v>0</v>
      </c>
      <c r="B173" s="1" t="s">
        <v>20</v>
      </c>
      <c r="C173">
        <v>2</v>
      </c>
      <c r="D173">
        <v>100</v>
      </c>
      <c r="E173">
        <v>200</v>
      </c>
      <c r="F173">
        <v>4</v>
      </c>
      <c r="G173">
        <v>21</v>
      </c>
    </row>
    <row r="174" spans="1:7" x14ac:dyDescent="0.2">
      <c r="A174" s="1" t="s">
        <v>0</v>
      </c>
      <c r="B174" s="1" t="s">
        <v>20</v>
      </c>
      <c r="C174">
        <v>1</v>
      </c>
      <c r="D174">
        <v>50</v>
      </c>
      <c r="E174">
        <v>70</v>
      </c>
      <c r="F174">
        <v>2</v>
      </c>
      <c r="G174">
        <v>20</v>
      </c>
    </row>
    <row r="175" spans="1:7" x14ac:dyDescent="0.2">
      <c r="A175" s="1" t="s">
        <v>0</v>
      </c>
      <c r="B175" s="1" t="s">
        <v>20</v>
      </c>
      <c r="C175">
        <v>1</v>
      </c>
      <c r="D175">
        <v>35</v>
      </c>
      <c r="E175">
        <v>35</v>
      </c>
      <c r="F175">
        <v>2</v>
      </c>
      <c r="G175">
        <v>20</v>
      </c>
    </row>
    <row r="176" spans="1:7" x14ac:dyDescent="0.2">
      <c r="A176" s="1" t="s">
        <v>0</v>
      </c>
      <c r="B176" s="1" t="s">
        <v>20</v>
      </c>
      <c r="C176">
        <v>4</v>
      </c>
      <c r="D176">
        <v>125</v>
      </c>
      <c r="E176">
        <v>90</v>
      </c>
      <c r="F176">
        <v>2</v>
      </c>
      <c r="G176">
        <v>5</v>
      </c>
    </row>
    <row r="177" spans="1:7" x14ac:dyDescent="0.2">
      <c r="A177" s="1" t="s">
        <v>0</v>
      </c>
      <c r="B177" s="1" t="s">
        <v>20</v>
      </c>
      <c r="C177">
        <v>3</v>
      </c>
      <c r="D177">
        <v>200</v>
      </c>
      <c r="E177">
        <v>220</v>
      </c>
      <c r="F177">
        <v>4</v>
      </c>
      <c r="G177">
        <v>20</v>
      </c>
    </row>
    <row r="178" spans="1:7" x14ac:dyDescent="0.2">
      <c r="A178" s="1" t="s">
        <v>0</v>
      </c>
      <c r="B178" s="1" t="s">
        <v>20</v>
      </c>
      <c r="C178">
        <v>2</v>
      </c>
      <c r="D178">
        <v>20</v>
      </c>
      <c r="E178">
        <v>20</v>
      </c>
      <c r="F178">
        <v>4</v>
      </c>
      <c r="G178">
        <v>6</v>
      </c>
    </row>
    <row r="179" spans="1:7" x14ac:dyDescent="0.2">
      <c r="A179" s="1" t="s">
        <v>0</v>
      </c>
      <c r="B179" s="1" t="s">
        <v>19</v>
      </c>
      <c r="C179">
        <v>3</v>
      </c>
      <c r="D179">
        <v>50</v>
      </c>
      <c r="E179">
        <v>50</v>
      </c>
      <c r="F179">
        <v>1</v>
      </c>
      <c r="G179">
        <v>18</v>
      </c>
    </row>
    <row r="180" spans="1:7" x14ac:dyDescent="0.2">
      <c r="A180" s="1" t="s">
        <v>0</v>
      </c>
      <c r="B180" s="1" t="s">
        <v>20</v>
      </c>
      <c r="C180">
        <v>1</v>
      </c>
      <c r="D180">
        <v>100</v>
      </c>
      <c r="E180">
        <v>80</v>
      </c>
      <c r="F180">
        <v>4</v>
      </c>
      <c r="G180">
        <v>20</v>
      </c>
    </row>
    <row r="181" spans="1:7" x14ac:dyDescent="0.2">
      <c r="A181" s="1" t="s">
        <v>0</v>
      </c>
      <c r="B181" s="1" t="s">
        <v>19</v>
      </c>
      <c r="C181">
        <v>2</v>
      </c>
      <c r="D181">
        <v>100</v>
      </c>
      <c r="E181">
        <v>100</v>
      </c>
      <c r="F181">
        <v>2</v>
      </c>
      <c r="G181">
        <v>5</v>
      </c>
    </row>
    <row r="182" spans="1:7" x14ac:dyDescent="0.2">
      <c r="A182" s="1" t="s">
        <v>0</v>
      </c>
      <c r="B182" s="1" t="s">
        <v>20</v>
      </c>
      <c r="C182">
        <v>1</v>
      </c>
      <c r="D182">
        <v>100</v>
      </c>
      <c r="E182">
        <v>100</v>
      </c>
      <c r="F182">
        <v>4</v>
      </c>
      <c r="G182">
        <v>14</v>
      </c>
    </row>
    <row r="183" spans="1:7" x14ac:dyDescent="0.2">
      <c r="A183" s="1" t="s">
        <v>0</v>
      </c>
      <c r="B183" s="1" t="s">
        <v>20</v>
      </c>
      <c r="C183">
        <v>2</v>
      </c>
      <c r="D183">
        <v>5</v>
      </c>
      <c r="E183">
        <v>5</v>
      </c>
      <c r="F183">
        <v>4</v>
      </c>
      <c r="G183">
        <v>25</v>
      </c>
    </row>
    <row r="184" spans="1:7" x14ac:dyDescent="0.2">
      <c r="A184" s="1" t="s">
        <v>0</v>
      </c>
      <c r="B184" s="1" t="s">
        <v>20</v>
      </c>
      <c r="C184">
        <v>1</v>
      </c>
      <c r="D184">
        <v>50</v>
      </c>
      <c r="E184">
        <v>150</v>
      </c>
      <c r="F184">
        <v>4</v>
      </c>
      <c r="G184">
        <v>15</v>
      </c>
    </row>
    <row r="185" spans="1:7" x14ac:dyDescent="0.2">
      <c r="A185" s="1" t="s">
        <v>0</v>
      </c>
      <c r="B185" s="1" t="s">
        <v>20</v>
      </c>
      <c r="C185">
        <v>3</v>
      </c>
      <c r="D185">
        <v>20</v>
      </c>
      <c r="E185">
        <v>10</v>
      </c>
      <c r="F185">
        <v>4</v>
      </c>
      <c r="G185">
        <v>30</v>
      </c>
    </row>
    <row r="186" spans="1:7" x14ac:dyDescent="0.2">
      <c r="A186" s="1" t="s">
        <v>0</v>
      </c>
      <c r="B186" s="1" t="s">
        <v>20</v>
      </c>
      <c r="C186">
        <v>1</v>
      </c>
      <c r="D186">
        <v>20</v>
      </c>
      <c r="E186">
        <v>25</v>
      </c>
      <c r="F186">
        <v>4</v>
      </c>
      <c r="G186">
        <v>15</v>
      </c>
    </row>
    <row r="187" spans="1:7" x14ac:dyDescent="0.2">
      <c r="A187" s="1" t="s">
        <v>0</v>
      </c>
      <c r="B187" s="1" t="s">
        <v>20</v>
      </c>
      <c r="C187">
        <v>2</v>
      </c>
      <c r="D187">
        <v>15</v>
      </c>
      <c r="E187">
        <v>40</v>
      </c>
      <c r="F187">
        <v>3</v>
      </c>
      <c r="G187">
        <v>42</v>
      </c>
    </row>
    <row r="188" spans="1:7" x14ac:dyDescent="0.2">
      <c r="A188" s="1" t="s">
        <v>0</v>
      </c>
      <c r="B188" s="1" t="s">
        <v>20</v>
      </c>
      <c r="C188">
        <v>2</v>
      </c>
      <c r="D188">
        <v>50</v>
      </c>
      <c r="E188">
        <v>100</v>
      </c>
      <c r="F188">
        <v>4</v>
      </c>
      <c r="G188">
        <v>10</v>
      </c>
    </row>
    <row r="189" spans="1:7" x14ac:dyDescent="0.2">
      <c r="A189" s="1" t="s">
        <v>0</v>
      </c>
      <c r="B189" s="1" t="s">
        <v>20</v>
      </c>
      <c r="C189">
        <v>1</v>
      </c>
      <c r="D189">
        <v>50</v>
      </c>
      <c r="E189">
        <v>200</v>
      </c>
      <c r="F189">
        <v>1</v>
      </c>
      <c r="G189">
        <v>12</v>
      </c>
    </row>
    <row r="190" spans="1:7" x14ac:dyDescent="0.2">
      <c r="A190" s="1" t="s">
        <v>0</v>
      </c>
      <c r="B190" s="1" t="s">
        <v>20</v>
      </c>
      <c r="C190">
        <v>1</v>
      </c>
      <c r="D190">
        <v>60</v>
      </c>
      <c r="E190">
        <v>80</v>
      </c>
      <c r="F190">
        <v>3</v>
      </c>
      <c r="G190">
        <v>20</v>
      </c>
    </row>
    <row r="191" spans="1:7" x14ac:dyDescent="0.2">
      <c r="A191" s="1" t="s">
        <v>0</v>
      </c>
      <c r="B191" s="1" t="s">
        <v>20</v>
      </c>
      <c r="C191">
        <v>4</v>
      </c>
      <c r="D191">
        <v>20</v>
      </c>
      <c r="E191">
        <v>20</v>
      </c>
      <c r="F191">
        <v>4</v>
      </c>
      <c r="G191">
        <v>6</v>
      </c>
    </row>
    <row r="192" spans="1:7" x14ac:dyDescent="0.2">
      <c r="A192" s="1" t="s">
        <v>0</v>
      </c>
      <c r="B192" s="1" t="s">
        <v>20</v>
      </c>
      <c r="C192">
        <v>1</v>
      </c>
      <c r="D192">
        <v>25</v>
      </c>
      <c r="E192">
        <v>30</v>
      </c>
      <c r="F192">
        <v>2</v>
      </c>
      <c r="G192">
        <v>1</v>
      </c>
    </row>
    <row r="193" spans="1:7" x14ac:dyDescent="0.2">
      <c r="A193" s="1" t="s">
        <v>0</v>
      </c>
      <c r="B193" s="1" t="s">
        <v>20</v>
      </c>
      <c r="C193">
        <v>1</v>
      </c>
      <c r="D193">
        <v>100</v>
      </c>
      <c r="E193">
        <v>100</v>
      </c>
      <c r="F193">
        <v>1</v>
      </c>
      <c r="G193">
        <v>15</v>
      </c>
    </row>
    <row r="194" spans="1:7" x14ac:dyDescent="0.2">
      <c r="A194" s="1" t="s">
        <v>0</v>
      </c>
      <c r="B194" s="1" t="s">
        <v>20</v>
      </c>
      <c r="C194">
        <v>2</v>
      </c>
      <c r="D194">
        <v>35</v>
      </c>
      <c r="E194">
        <v>37</v>
      </c>
      <c r="F194">
        <v>4</v>
      </c>
      <c r="G194">
        <v>12</v>
      </c>
    </row>
    <row r="195" spans="1:7" x14ac:dyDescent="0.2">
      <c r="A195" s="1" t="s">
        <v>0</v>
      </c>
      <c r="B195" s="1" t="s">
        <v>20</v>
      </c>
      <c r="C195">
        <v>1</v>
      </c>
      <c r="D195">
        <v>100</v>
      </c>
      <c r="E195">
        <v>150</v>
      </c>
      <c r="F195">
        <v>2</v>
      </c>
      <c r="G195">
        <v>5</v>
      </c>
    </row>
    <row r="196" spans="1:7" x14ac:dyDescent="0.2">
      <c r="A196" s="1" t="s">
        <v>0</v>
      </c>
      <c r="B196" s="1" t="s">
        <v>20</v>
      </c>
      <c r="C196">
        <v>1</v>
      </c>
      <c r="D196">
        <v>25</v>
      </c>
      <c r="E196">
        <v>30</v>
      </c>
      <c r="F196">
        <v>4</v>
      </c>
      <c r="G196">
        <v>10</v>
      </c>
    </row>
    <row r="197" spans="1:7" x14ac:dyDescent="0.2">
      <c r="A197" s="1" t="s">
        <v>0</v>
      </c>
      <c r="B197" s="1" t="s">
        <v>20</v>
      </c>
      <c r="C197">
        <v>2</v>
      </c>
      <c r="D197">
        <v>30</v>
      </c>
      <c r="E197">
        <v>30</v>
      </c>
      <c r="F197">
        <v>4</v>
      </c>
      <c r="G197">
        <v>10</v>
      </c>
    </row>
    <row r="198" spans="1:7" x14ac:dyDescent="0.2">
      <c r="A198" s="1" t="s">
        <v>0</v>
      </c>
      <c r="B198" s="1" t="s">
        <v>20</v>
      </c>
      <c r="C198">
        <v>2</v>
      </c>
      <c r="D198">
        <v>20</v>
      </c>
      <c r="E198">
        <v>10</v>
      </c>
      <c r="F198">
        <v>2</v>
      </c>
      <c r="G198">
        <v>7</v>
      </c>
    </row>
    <row r="199" spans="1:7" x14ac:dyDescent="0.2">
      <c r="A199" s="1" t="s">
        <v>0</v>
      </c>
      <c r="B199" s="1" t="s">
        <v>19</v>
      </c>
      <c r="C199">
        <v>4</v>
      </c>
      <c r="D199">
        <v>22</v>
      </c>
      <c r="E199">
        <v>130</v>
      </c>
      <c r="F199">
        <v>4</v>
      </c>
      <c r="G199">
        <v>14</v>
      </c>
    </row>
    <row r="200" spans="1:7" x14ac:dyDescent="0.2">
      <c r="A200" s="1" t="s">
        <v>0</v>
      </c>
      <c r="B200" s="1" t="s">
        <v>20</v>
      </c>
      <c r="C200">
        <v>2</v>
      </c>
      <c r="D200">
        <v>20</v>
      </c>
      <c r="E200">
        <v>20</v>
      </c>
      <c r="F200">
        <v>3</v>
      </c>
      <c r="G200">
        <v>6</v>
      </c>
    </row>
    <row r="201" spans="1:7" x14ac:dyDescent="0.2">
      <c r="A201" s="1" t="s">
        <v>0</v>
      </c>
      <c r="B201" s="1" t="s">
        <v>20</v>
      </c>
      <c r="C201">
        <v>2</v>
      </c>
      <c r="D201">
        <v>50</v>
      </c>
      <c r="E201">
        <v>50</v>
      </c>
      <c r="F201">
        <v>2</v>
      </c>
      <c r="G201">
        <v>10</v>
      </c>
    </row>
    <row r="202" spans="1:7" x14ac:dyDescent="0.2">
      <c r="A202" s="1" t="s">
        <v>0</v>
      </c>
      <c r="B202" s="1" t="s">
        <v>19</v>
      </c>
      <c r="C202">
        <v>3</v>
      </c>
      <c r="D202">
        <v>25</v>
      </c>
      <c r="E202">
        <v>30</v>
      </c>
      <c r="F202">
        <v>4</v>
      </c>
      <c r="G202">
        <v>10</v>
      </c>
    </row>
    <row r="203" spans="1:7" x14ac:dyDescent="0.2">
      <c r="A203" s="1" t="s">
        <v>0</v>
      </c>
      <c r="B203" s="1" t="s">
        <v>20</v>
      </c>
      <c r="C203">
        <v>1</v>
      </c>
      <c r="D203">
        <v>200</v>
      </c>
      <c r="E203">
        <v>200</v>
      </c>
      <c r="F203">
        <v>3</v>
      </c>
      <c r="G203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53" workbookViewId="0">
      <selection activeCell="I16" sqref="I16"/>
    </sheetView>
  </sheetViews>
  <sheetFormatPr baseColWidth="10" defaultRowHeight="16" x14ac:dyDescent="0.2"/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3" t="s">
        <v>0</v>
      </c>
      <c r="B2" s="3" t="s">
        <v>19</v>
      </c>
      <c r="C2" s="4">
        <v>1</v>
      </c>
      <c r="D2" s="4">
        <v>50</v>
      </c>
      <c r="E2" s="4">
        <v>50</v>
      </c>
      <c r="F2" s="4">
        <v>2</v>
      </c>
      <c r="G2" s="4">
        <v>40</v>
      </c>
    </row>
    <row r="3" spans="1:7" x14ac:dyDescent="0.2">
      <c r="A3" s="3" t="s">
        <v>0</v>
      </c>
      <c r="B3" s="3" t="s">
        <v>20</v>
      </c>
      <c r="C3" s="4">
        <v>1</v>
      </c>
      <c r="D3" s="4">
        <v>76</v>
      </c>
      <c r="E3" s="4">
        <v>89</v>
      </c>
      <c r="F3" s="4">
        <v>3</v>
      </c>
      <c r="G3" s="4">
        <v>37</v>
      </c>
    </row>
    <row r="4" spans="1:7" x14ac:dyDescent="0.2">
      <c r="A4" s="3" t="s">
        <v>0</v>
      </c>
      <c r="B4" s="3" t="s">
        <v>19</v>
      </c>
      <c r="C4" s="4">
        <v>1</v>
      </c>
      <c r="D4" s="4">
        <v>200</v>
      </c>
      <c r="E4" s="4">
        <v>200</v>
      </c>
      <c r="F4" s="4">
        <v>4</v>
      </c>
      <c r="G4" s="4">
        <v>35</v>
      </c>
    </row>
    <row r="5" spans="1:7" x14ac:dyDescent="0.2">
      <c r="A5" s="3" t="s">
        <v>0</v>
      </c>
      <c r="B5" s="3" t="s">
        <v>20</v>
      </c>
      <c r="C5" s="4">
        <v>1</v>
      </c>
      <c r="D5" s="4">
        <v>20</v>
      </c>
      <c r="E5" s="4">
        <v>20</v>
      </c>
      <c r="F5" s="4">
        <v>4</v>
      </c>
      <c r="G5" s="4">
        <v>35</v>
      </c>
    </row>
    <row r="6" spans="1:7" x14ac:dyDescent="0.2">
      <c r="A6" s="3" t="s">
        <v>0</v>
      </c>
      <c r="B6" s="3" t="s">
        <v>19</v>
      </c>
      <c r="C6" s="4">
        <v>1</v>
      </c>
      <c r="D6" s="4">
        <v>10</v>
      </c>
      <c r="E6" s="4">
        <v>10</v>
      </c>
      <c r="F6" s="4">
        <v>1</v>
      </c>
      <c r="G6" s="4">
        <v>35</v>
      </c>
    </row>
    <row r="7" spans="1:7" x14ac:dyDescent="0.2">
      <c r="A7" s="3" t="s">
        <v>0</v>
      </c>
      <c r="B7" s="3" t="s">
        <v>20</v>
      </c>
      <c r="C7" s="4">
        <v>1</v>
      </c>
      <c r="D7" s="4">
        <v>30</v>
      </c>
      <c r="E7" s="4">
        <v>45</v>
      </c>
      <c r="F7" s="4">
        <v>3</v>
      </c>
      <c r="G7" s="4">
        <v>30</v>
      </c>
    </row>
    <row r="8" spans="1:7" x14ac:dyDescent="0.2">
      <c r="A8" s="3" t="s">
        <v>0</v>
      </c>
      <c r="B8" s="3" t="s">
        <v>20</v>
      </c>
      <c r="C8" s="4">
        <v>1</v>
      </c>
      <c r="D8" s="4">
        <v>40</v>
      </c>
      <c r="E8" s="4">
        <v>40</v>
      </c>
      <c r="F8" s="4">
        <v>2</v>
      </c>
      <c r="G8" s="4">
        <v>30</v>
      </c>
    </row>
    <row r="9" spans="1:7" x14ac:dyDescent="0.2">
      <c r="A9" s="3" t="s">
        <v>0</v>
      </c>
      <c r="B9" s="3" t="s">
        <v>19</v>
      </c>
      <c r="C9" s="4">
        <v>1</v>
      </c>
      <c r="D9" s="4">
        <v>20</v>
      </c>
      <c r="E9" s="4">
        <v>15</v>
      </c>
      <c r="F9" s="4">
        <v>4</v>
      </c>
      <c r="G9" s="4">
        <v>30</v>
      </c>
    </row>
    <row r="10" spans="1:7" x14ac:dyDescent="0.2">
      <c r="A10" s="3" t="s">
        <v>0</v>
      </c>
      <c r="B10" s="3" t="s">
        <v>20</v>
      </c>
      <c r="C10" s="4">
        <v>1</v>
      </c>
      <c r="D10" s="4">
        <v>200</v>
      </c>
      <c r="E10" s="4">
        <v>200</v>
      </c>
      <c r="F10" s="4">
        <v>2</v>
      </c>
      <c r="G10" s="4">
        <v>30</v>
      </c>
    </row>
    <row r="11" spans="1:7" x14ac:dyDescent="0.2">
      <c r="A11" s="3" t="s">
        <v>0</v>
      </c>
      <c r="B11" s="3" t="s">
        <v>20</v>
      </c>
      <c r="C11" s="4">
        <v>1</v>
      </c>
      <c r="D11" s="4">
        <v>25</v>
      </c>
      <c r="E11" s="4">
        <v>24</v>
      </c>
      <c r="F11" s="4">
        <v>4</v>
      </c>
      <c r="G11" s="4">
        <v>30</v>
      </c>
    </row>
    <row r="12" spans="1:7" x14ac:dyDescent="0.2">
      <c r="A12" s="3" t="s">
        <v>0</v>
      </c>
      <c r="B12" s="3" t="s">
        <v>20</v>
      </c>
      <c r="C12" s="4">
        <v>1</v>
      </c>
      <c r="D12" s="4">
        <v>150</v>
      </c>
      <c r="E12" s="4">
        <v>175</v>
      </c>
      <c r="F12" s="4">
        <v>2</v>
      </c>
      <c r="G12" s="4">
        <v>30</v>
      </c>
    </row>
    <row r="13" spans="1:7" x14ac:dyDescent="0.2">
      <c r="A13" s="3" t="s">
        <v>0</v>
      </c>
      <c r="B13" s="3" t="s">
        <v>19</v>
      </c>
      <c r="C13" s="4">
        <v>1</v>
      </c>
      <c r="D13" s="4">
        <v>160</v>
      </c>
      <c r="E13" s="4"/>
      <c r="F13" s="4">
        <v>3</v>
      </c>
      <c r="G13" s="4">
        <v>28</v>
      </c>
    </row>
    <row r="14" spans="1:7" x14ac:dyDescent="0.2">
      <c r="A14" s="3" t="s">
        <v>0</v>
      </c>
      <c r="B14" s="3" t="s">
        <v>20</v>
      </c>
      <c r="C14" s="4">
        <v>1</v>
      </c>
      <c r="D14" s="4">
        <v>20</v>
      </c>
      <c r="E14" s="4">
        <v>25</v>
      </c>
      <c r="F14" s="4">
        <v>4</v>
      </c>
      <c r="G14" s="4">
        <v>28</v>
      </c>
    </row>
    <row r="15" spans="1:7" x14ac:dyDescent="0.2">
      <c r="A15" s="3" t="s">
        <v>0</v>
      </c>
      <c r="B15" s="3" t="s">
        <v>20</v>
      </c>
      <c r="C15" s="4">
        <v>1</v>
      </c>
      <c r="D15" s="4">
        <v>10</v>
      </c>
      <c r="E15" s="4">
        <v>5</v>
      </c>
      <c r="F15" s="4">
        <v>2</v>
      </c>
      <c r="G15" s="4">
        <v>28</v>
      </c>
    </row>
    <row r="16" spans="1:7" x14ac:dyDescent="0.2">
      <c r="A16" s="3" t="s">
        <v>0</v>
      </c>
      <c r="B16" s="3" t="s">
        <v>20</v>
      </c>
      <c r="C16" s="4">
        <v>1</v>
      </c>
      <c r="D16" s="4">
        <v>20</v>
      </c>
      <c r="E16" s="4">
        <v>25</v>
      </c>
      <c r="F16" s="4">
        <v>2</v>
      </c>
      <c r="G16" s="4">
        <v>25</v>
      </c>
    </row>
    <row r="17" spans="1:7" x14ac:dyDescent="0.2">
      <c r="A17" s="3" t="s">
        <v>0</v>
      </c>
      <c r="B17" s="3" t="s">
        <v>19</v>
      </c>
      <c r="C17" s="4">
        <v>1</v>
      </c>
      <c r="D17" s="4">
        <v>200</v>
      </c>
      <c r="E17" s="4">
        <v>200</v>
      </c>
      <c r="F17" s="4">
        <v>4</v>
      </c>
      <c r="G17" s="4">
        <v>25</v>
      </c>
    </row>
    <row r="18" spans="1:7" x14ac:dyDescent="0.2">
      <c r="A18" s="3" t="s">
        <v>0</v>
      </c>
      <c r="B18" s="3" t="s">
        <v>20</v>
      </c>
      <c r="C18" s="4">
        <v>1</v>
      </c>
      <c r="D18" s="4">
        <v>250</v>
      </c>
      <c r="E18" s="4">
        <v>275</v>
      </c>
      <c r="F18" s="4">
        <v>4</v>
      </c>
      <c r="G18" s="4">
        <v>25</v>
      </c>
    </row>
    <row r="19" spans="1:7" x14ac:dyDescent="0.2">
      <c r="A19" s="3" t="s">
        <v>0</v>
      </c>
      <c r="B19" s="3" t="s">
        <v>20</v>
      </c>
      <c r="C19" s="4">
        <v>1</v>
      </c>
      <c r="D19" s="4">
        <v>3</v>
      </c>
      <c r="E19" s="4">
        <v>200</v>
      </c>
      <c r="F19" s="4">
        <v>4</v>
      </c>
      <c r="G19" s="4">
        <v>20</v>
      </c>
    </row>
    <row r="20" spans="1:7" x14ac:dyDescent="0.2">
      <c r="A20" s="3" t="s">
        <v>0</v>
      </c>
      <c r="B20" s="3" t="s">
        <v>20</v>
      </c>
      <c r="C20" s="4">
        <v>1</v>
      </c>
      <c r="D20" s="4">
        <v>8</v>
      </c>
      <c r="E20" s="4">
        <v>8</v>
      </c>
      <c r="F20" s="4">
        <v>4</v>
      </c>
      <c r="G20" s="4">
        <v>20</v>
      </c>
    </row>
    <row r="21" spans="1:7" x14ac:dyDescent="0.2">
      <c r="A21" s="3" t="s">
        <v>0</v>
      </c>
      <c r="B21" s="3" t="s">
        <v>20</v>
      </c>
      <c r="C21" s="4">
        <v>1</v>
      </c>
      <c r="D21" s="4">
        <v>30</v>
      </c>
      <c r="E21" s="4">
        <v>35</v>
      </c>
      <c r="F21" s="4">
        <v>2</v>
      </c>
      <c r="G21" s="4">
        <v>20</v>
      </c>
    </row>
    <row r="22" spans="1:7" x14ac:dyDescent="0.2">
      <c r="A22" s="3" t="s">
        <v>0</v>
      </c>
      <c r="B22" s="3" t="s">
        <v>20</v>
      </c>
      <c r="C22" s="4">
        <v>1</v>
      </c>
      <c r="D22" s="4">
        <v>25</v>
      </c>
      <c r="E22" s="4">
        <v>5</v>
      </c>
      <c r="F22" s="4">
        <v>2</v>
      </c>
      <c r="G22" s="4">
        <v>20</v>
      </c>
    </row>
    <row r="23" spans="1:7" x14ac:dyDescent="0.2">
      <c r="A23" s="3" t="s">
        <v>0</v>
      </c>
      <c r="B23" s="3" t="s">
        <v>20</v>
      </c>
      <c r="C23" s="4">
        <v>1</v>
      </c>
      <c r="D23" s="4">
        <v>200</v>
      </c>
      <c r="E23" s="4">
        <v>200</v>
      </c>
      <c r="F23" s="4">
        <v>4</v>
      </c>
      <c r="G23" s="4">
        <v>20</v>
      </c>
    </row>
    <row r="24" spans="1:7" x14ac:dyDescent="0.2">
      <c r="A24" s="3" t="s">
        <v>0</v>
      </c>
      <c r="B24" s="3" t="s">
        <v>20</v>
      </c>
      <c r="C24" s="4">
        <v>1</v>
      </c>
      <c r="D24" s="4">
        <v>30</v>
      </c>
      <c r="E24" s="4">
        <v>30</v>
      </c>
      <c r="F24" s="4">
        <v>1</v>
      </c>
      <c r="G24" s="4">
        <v>20</v>
      </c>
    </row>
    <row r="25" spans="1:7" x14ac:dyDescent="0.2">
      <c r="A25" s="3" t="s">
        <v>0</v>
      </c>
      <c r="B25" s="3" t="s">
        <v>20</v>
      </c>
      <c r="C25" s="4">
        <v>1</v>
      </c>
      <c r="D25" s="4">
        <v>100</v>
      </c>
      <c r="E25" s="4">
        <v>100</v>
      </c>
      <c r="F25" s="4">
        <v>3</v>
      </c>
      <c r="G25" s="4">
        <v>20</v>
      </c>
    </row>
    <row r="26" spans="1:7" x14ac:dyDescent="0.2">
      <c r="A26" s="3" t="s">
        <v>0</v>
      </c>
      <c r="B26" s="3" t="s">
        <v>20</v>
      </c>
      <c r="C26" s="4">
        <v>1</v>
      </c>
      <c r="D26" s="4">
        <v>50</v>
      </c>
      <c r="E26" s="4">
        <v>50</v>
      </c>
      <c r="F26" s="4">
        <v>4</v>
      </c>
      <c r="G26" s="4">
        <v>20</v>
      </c>
    </row>
    <row r="27" spans="1:7" x14ac:dyDescent="0.2">
      <c r="A27" s="3" t="s">
        <v>0</v>
      </c>
      <c r="B27" s="3" t="s">
        <v>20</v>
      </c>
      <c r="C27" s="4">
        <v>1</v>
      </c>
      <c r="D27" s="4">
        <v>10</v>
      </c>
      <c r="E27" s="4">
        <v>5</v>
      </c>
      <c r="F27" s="4">
        <v>3</v>
      </c>
      <c r="G27" s="4">
        <v>20</v>
      </c>
    </row>
    <row r="28" spans="1:7" x14ac:dyDescent="0.2">
      <c r="A28" s="3" t="s">
        <v>0</v>
      </c>
      <c r="B28" s="3" t="s">
        <v>20</v>
      </c>
      <c r="C28" s="4">
        <v>1</v>
      </c>
      <c r="D28" s="4">
        <v>50</v>
      </c>
      <c r="E28" s="4">
        <v>70</v>
      </c>
      <c r="F28" s="4">
        <v>2</v>
      </c>
      <c r="G28" s="4">
        <v>20</v>
      </c>
    </row>
    <row r="29" spans="1:7" x14ac:dyDescent="0.2">
      <c r="A29" s="3" t="s">
        <v>0</v>
      </c>
      <c r="B29" s="3" t="s">
        <v>20</v>
      </c>
      <c r="C29" s="4">
        <v>1</v>
      </c>
      <c r="D29" s="4">
        <v>35</v>
      </c>
      <c r="E29" s="4">
        <v>35</v>
      </c>
      <c r="F29" s="4">
        <v>2</v>
      </c>
      <c r="G29" s="4">
        <v>20</v>
      </c>
    </row>
    <row r="30" spans="1:7" x14ac:dyDescent="0.2">
      <c r="A30" s="3" t="s">
        <v>0</v>
      </c>
      <c r="B30" s="3" t="s">
        <v>20</v>
      </c>
      <c r="C30" s="4">
        <v>1</v>
      </c>
      <c r="D30" s="4">
        <v>100</v>
      </c>
      <c r="E30" s="4">
        <v>80</v>
      </c>
      <c r="F30" s="4">
        <v>4</v>
      </c>
      <c r="G30" s="4">
        <v>20</v>
      </c>
    </row>
    <row r="31" spans="1:7" x14ac:dyDescent="0.2">
      <c r="A31" s="3" t="s">
        <v>0</v>
      </c>
      <c r="B31" s="3" t="s">
        <v>20</v>
      </c>
      <c r="C31" s="4">
        <v>1</v>
      </c>
      <c r="D31" s="4">
        <v>60</v>
      </c>
      <c r="E31" s="4">
        <v>80</v>
      </c>
      <c r="F31" s="4">
        <v>3</v>
      </c>
      <c r="G31" s="4">
        <v>20</v>
      </c>
    </row>
    <row r="32" spans="1:7" x14ac:dyDescent="0.2">
      <c r="A32" s="3" t="s">
        <v>0</v>
      </c>
      <c r="B32" s="3" t="s">
        <v>19</v>
      </c>
      <c r="C32" s="4">
        <v>1</v>
      </c>
      <c r="D32" s="4">
        <v>20</v>
      </c>
      <c r="E32" s="4">
        <v>20</v>
      </c>
      <c r="F32" s="4">
        <v>2</v>
      </c>
      <c r="G32" s="4">
        <v>18</v>
      </c>
    </row>
    <row r="33" spans="1:7" x14ac:dyDescent="0.2">
      <c r="A33" s="3" t="s">
        <v>0</v>
      </c>
      <c r="B33" s="3" t="s">
        <v>20</v>
      </c>
      <c r="C33" s="4">
        <v>1</v>
      </c>
      <c r="D33" s="4">
        <v>200</v>
      </c>
      <c r="E33" s="4">
        <v>200</v>
      </c>
      <c r="F33" s="4">
        <v>3</v>
      </c>
      <c r="G33" s="4">
        <v>17</v>
      </c>
    </row>
    <row r="34" spans="1:7" x14ac:dyDescent="0.2">
      <c r="A34" s="3" t="s">
        <v>0</v>
      </c>
      <c r="B34" s="3" t="s">
        <v>20</v>
      </c>
      <c r="C34" s="4">
        <v>1</v>
      </c>
      <c r="D34" s="4">
        <v>20</v>
      </c>
      <c r="E34" s="4">
        <v>20</v>
      </c>
      <c r="F34" s="4">
        <v>4</v>
      </c>
      <c r="G34" s="4">
        <v>16</v>
      </c>
    </row>
    <row r="35" spans="1:7" x14ac:dyDescent="0.2">
      <c r="A35" s="3" t="s">
        <v>0</v>
      </c>
      <c r="B35" s="3" t="s">
        <v>20</v>
      </c>
      <c r="C35" s="4">
        <v>1</v>
      </c>
      <c r="D35" s="4">
        <v>2000</v>
      </c>
      <c r="E35" s="4">
        <v>3000</v>
      </c>
      <c r="F35" s="4">
        <v>2</v>
      </c>
      <c r="G35" s="4">
        <v>15</v>
      </c>
    </row>
    <row r="36" spans="1:7" x14ac:dyDescent="0.2">
      <c r="A36" s="3" t="s">
        <v>0</v>
      </c>
      <c r="B36" s="3" t="s">
        <v>20</v>
      </c>
      <c r="C36" s="4">
        <v>1</v>
      </c>
      <c r="D36" s="4">
        <v>100</v>
      </c>
      <c r="E36" s="4">
        <v>100</v>
      </c>
      <c r="F36" s="4">
        <v>4</v>
      </c>
      <c r="G36" s="4">
        <v>15</v>
      </c>
    </row>
    <row r="37" spans="1:7" x14ac:dyDescent="0.2">
      <c r="A37" s="3" t="s">
        <v>0</v>
      </c>
      <c r="B37" s="3" t="s">
        <v>20</v>
      </c>
      <c r="C37" s="4">
        <v>1</v>
      </c>
      <c r="D37" s="4">
        <v>25</v>
      </c>
      <c r="E37" s="4">
        <v>50</v>
      </c>
      <c r="F37" s="4">
        <v>4</v>
      </c>
      <c r="G37" s="4">
        <v>15</v>
      </c>
    </row>
    <row r="38" spans="1:7" x14ac:dyDescent="0.2">
      <c r="A38" s="3" t="s">
        <v>0</v>
      </c>
      <c r="B38" s="3" t="s">
        <v>20</v>
      </c>
      <c r="C38" s="4">
        <v>1</v>
      </c>
      <c r="D38" s="4">
        <v>100</v>
      </c>
      <c r="E38" s="4">
        <v>110</v>
      </c>
      <c r="F38" s="4">
        <v>1</v>
      </c>
      <c r="G38" s="4">
        <v>15</v>
      </c>
    </row>
    <row r="39" spans="1:7" x14ac:dyDescent="0.2">
      <c r="A39" s="3" t="s">
        <v>0</v>
      </c>
      <c r="B39" s="3" t="s">
        <v>20</v>
      </c>
      <c r="C39" s="4">
        <v>1</v>
      </c>
      <c r="D39" s="4">
        <v>30</v>
      </c>
      <c r="E39" s="4">
        <v>30</v>
      </c>
      <c r="F39" s="4">
        <v>2</v>
      </c>
      <c r="G39" s="4">
        <v>15</v>
      </c>
    </row>
    <row r="40" spans="1:7" x14ac:dyDescent="0.2">
      <c r="A40" s="3" t="s">
        <v>0</v>
      </c>
      <c r="B40" s="3" t="s">
        <v>20</v>
      </c>
      <c r="C40" s="4">
        <v>1</v>
      </c>
      <c r="D40" s="4">
        <v>150</v>
      </c>
      <c r="E40" s="4">
        <v>150</v>
      </c>
      <c r="F40" s="4">
        <v>4</v>
      </c>
      <c r="G40" s="4">
        <v>15</v>
      </c>
    </row>
    <row r="41" spans="1:7" x14ac:dyDescent="0.2">
      <c r="A41" s="3" t="s">
        <v>0</v>
      </c>
      <c r="B41" s="3" t="s">
        <v>20</v>
      </c>
      <c r="C41" s="4">
        <v>1</v>
      </c>
      <c r="D41" s="4">
        <v>20</v>
      </c>
      <c r="E41" s="4">
        <v>35</v>
      </c>
      <c r="F41" s="4">
        <v>1</v>
      </c>
      <c r="G41" s="4">
        <v>15</v>
      </c>
    </row>
    <row r="42" spans="1:7" x14ac:dyDescent="0.2">
      <c r="A42" s="3" t="s">
        <v>0</v>
      </c>
      <c r="B42" s="3" t="s">
        <v>20</v>
      </c>
      <c r="C42" s="4">
        <v>1</v>
      </c>
      <c r="D42" s="4">
        <v>10</v>
      </c>
      <c r="E42" s="4">
        <v>5</v>
      </c>
      <c r="F42" s="4">
        <v>4</v>
      </c>
      <c r="G42" s="4">
        <v>15</v>
      </c>
    </row>
    <row r="43" spans="1:7" x14ac:dyDescent="0.2">
      <c r="A43" s="3" t="s">
        <v>0</v>
      </c>
      <c r="B43" s="3" t="s">
        <v>20</v>
      </c>
      <c r="C43" s="4">
        <v>1</v>
      </c>
      <c r="D43" s="4">
        <v>100</v>
      </c>
      <c r="E43" s="4">
        <v>100</v>
      </c>
      <c r="F43" s="4">
        <v>4</v>
      </c>
      <c r="G43" s="4">
        <v>15</v>
      </c>
    </row>
    <row r="44" spans="1:7" x14ac:dyDescent="0.2">
      <c r="A44" s="3" t="s">
        <v>0</v>
      </c>
      <c r="B44" s="3" t="s">
        <v>20</v>
      </c>
      <c r="C44" s="4">
        <v>1</v>
      </c>
      <c r="D44" s="4">
        <v>50</v>
      </c>
      <c r="E44" s="4">
        <v>150</v>
      </c>
      <c r="F44" s="4">
        <v>4</v>
      </c>
      <c r="G44" s="4">
        <v>15</v>
      </c>
    </row>
    <row r="45" spans="1:7" x14ac:dyDescent="0.2">
      <c r="A45" s="3" t="s">
        <v>0</v>
      </c>
      <c r="B45" s="3" t="s">
        <v>20</v>
      </c>
      <c r="C45" s="4">
        <v>1</v>
      </c>
      <c r="D45" s="4">
        <v>20</v>
      </c>
      <c r="E45" s="4">
        <v>25</v>
      </c>
      <c r="F45" s="4">
        <v>4</v>
      </c>
      <c r="G45" s="4">
        <v>15</v>
      </c>
    </row>
    <row r="46" spans="1:7" x14ac:dyDescent="0.2">
      <c r="A46" s="3" t="s">
        <v>0</v>
      </c>
      <c r="B46" s="3" t="s">
        <v>20</v>
      </c>
      <c r="C46" s="4">
        <v>1</v>
      </c>
      <c r="D46" s="4">
        <v>100</v>
      </c>
      <c r="E46" s="4">
        <v>100</v>
      </c>
      <c r="F46" s="4">
        <v>1</v>
      </c>
      <c r="G46" s="4">
        <v>15</v>
      </c>
    </row>
    <row r="47" spans="1:7" x14ac:dyDescent="0.2">
      <c r="A47" s="3" t="s">
        <v>0</v>
      </c>
      <c r="B47" s="3" t="s">
        <v>20</v>
      </c>
      <c r="C47" s="4">
        <v>1</v>
      </c>
      <c r="D47" s="4">
        <v>50</v>
      </c>
      <c r="E47" s="4">
        <v>50</v>
      </c>
      <c r="F47" s="4">
        <v>4</v>
      </c>
      <c r="G47" s="4">
        <v>14</v>
      </c>
    </row>
    <row r="48" spans="1:7" x14ac:dyDescent="0.2">
      <c r="A48" s="3" t="s">
        <v>0</v>
      </c>
      <c r="B48" s="3" t="s">
        <v>20</v>
      </c>
      <c r="C48" s="4">
        <v>1</v>
      </c>
      <c r="D48" s="4">
        <v>100</v>
      </c>
      <c r="E48" s="4">
        <v>100</v>
      </c>
      <c r="F48" s="4">
        <v>4</v>
      </c>
      <c r="G48" s="4">
        <v>14</v>
      </c>
    </row>
    <row r="49" spans="1:7" x14ac:dyDescent="0.2">
      <c r="A49" s="3" t="s">
        <v>0</v>
      </c>
      <c r="B49" s="3" t="s">
        <v>20</v>
      </c>
      <c r="C49" s="4">
        <v>1</v>
      </c>
      <c r="D49" s="4">
        <v>20</v>
      </c>
      <c r="E49" s="4">
        <v>20</v>
      </c>
      <c r="F49" s="4">
        <v>4</v>
      </c>
      <c r="G49" s="4">
        <v>12</v>
      </c>
    </row>
    <row r="50" spans="1:7" x14ac:dyDescent="0.2">
      <c r="A50" s="3" t="s">
        <v>0</v>
      </c>
      <c r="B50" s="3" t="s">
        <v>19</v>
      </c>
      <c r="C50" s="4">
        <v>1</v>
      </c>
      <c r="D50" s="4">
        <v>50</v>
      </c>
      <c r="E50" s="4">
        <v>50</v>
      </c>
      <c r="F50" s="4">
        <v>2</v>
      </c>
      <c r="G50" s="4">
        <v>12</v>
      </c>
    </row>
    <row r="51" spans="1:7" x14ac:dyDescent="0.2">
      <c r="A51" s="3" t="s">
        <v>0</v>
      </c>
      <c r="B51" s="3" t="s">
        <v>20</v>
      </c>
      <c r="C51" s="4">
        <v>1</v>
      </c>
      <c r="D51" s="4">
        <v>350</v>
      </c>
      <c r="E51" s="4">
        <v>350</v>
      </c>
      <c r="F51" s="4">
        <v>4</v>
      </c>
      <c r="G51" s="4">
        <v>12</v>
      </c>
    </row>
    <row r="52" spans="1:7" x14ac:dyDescent="0.2">
      <c r="A52" s="3" t="s">
        <v>0</v>
      </c>
      <c r="B52" s="3" t="s">
        <v>20</v>
      </c>
      <c r="C52" s="4">
        <v>1</v>
      </c>
      <c r="D52" s="4">
        <v>50</v>
      </c>
      <c r="E52" s="4">
        <v>200</v>
      </c>
      <c r="F52" s="4">
        <v>1</v>
      </c>
      <c r="G52" s="4">
        <v>12</v>
      </c>
    </row>
    <row r="53" spans="1:7" x14ac:dyDescent="0.2">
      <c r="A53" s="3" t="s">
        <v>0</v>
      </c>
      <c r="B53" s="3" t="s">
        <v>20</v>
      </c>
      <c r="C53" s="4">
        <v>1</v>
      </c>
      <c r="D53" s="4">
        <v>30</v>
      </c>
      <c r="E53" s="4">
        <v>30</v>
      </c>
      <c r="F53" s="4">
        <v>2</v>
      </c>
      <c r="G53" s="4">
        <v>11</v>
      </c>
    </row>
    <row r="54" spans="1:7" x14ac:dyDescent="0.2">
      <c r="A54" s="3" t="s">
        <v>0</v>
      </c>
      <c r="B54" s="3" t="s">
        <v>19</v>
      </c>
      <c r="C54" s="4">
        <v>1</v>
      </c>
      <c r="D54" s="4">
        <v>20</v>
      </c>
      <c r="E54" s="4">
        <v>25</v>
      </c>
      <c r="F54" s="4">
        <v>4</v>
      </c>
      <c r="G54" s="4">
        <v>10</v>
      </c>
    </row>
    <row r="55" spans="1:7" x14ac:dyDescent="0.2">
      <c r="A55" s="3" t="s">
        <v>0</v>
      </c>
      <c r="B55" s="3" t="s">
        <v>20</v>
      </c>
      <c r="C55" s="4">
        <v>1</v>
      </c>
      <c r="D55" s="4">
        <v>10</v>
      </c>
      <c r="E55" s="4">
        <v>10</v>
      </c>
      <c r="F55" s="4">
        <v>1</v>
      </c>
      <c r="G55" s="4">
        <v>10</v>
      </c>
    </row>
    <row r="56" spans="1:7" x14ac:dyDescent="0.2">
      <c r="A56" s="3" t="s">
        <v>0</v>
      </c>
      <c r="B56" s="3" t="s">
        <v>20</v>
      </c>
      <c r="C56" s="4">
        <v>1</v>
      </c>
      <c r="D56" s="4">
        <v>50</v>
      </c>
      <c r="E56" s="4">
        <v>50</v>
      </c>
      <c r="F56" s="4">
        <v>4</v>
      </c>
      <c r="G56" s="4">
        <v>10</v>
      </c>
    </row>
    <row r="57" spans="1:7" x14ac:dyDescent="0.2">
      <c r="A57" s="3" t="s">
        <v>0</v>
      </c>
      <c r="B57" s="3" t="s">
        <v>19</v>
      </c>
      <c r="C57" s="4">
        <v>1</v>
      </c>
      <c r="D57" s="4">
        <v>100</v>
      </c>
      <c r="E57" s="4">
        <v>100</v>
      </c>
      <c r="F57" s="4">
        <v>4</v>
      </c>
      <c r="G57" s="4">
        <v>10</v>
      </c>
    </row>
    <row r="58" spans="1:7" x14ac:dyDescent="0.2">
      <c r="A58" s="3" t="s">
        <v>0</v>
      </c>
      <c r="B58" s="3" t="s">
        <v>20</v>
      </c>
      <c r="C58" s="4">
        <v>1</v>
      </c>
      <c r="D58" s="4">
        <v>20</v>
      </c>
      <c r="E58" s="4">
        <v>45</v>
      </c>
      <c r="F58" s="4">
        <v>4</v>
      </c>
      <c r="G58" s="4">
        <v>10</v>
      </c>
    </row>
    <row r="59" spans="1:7" x14ac:dyDescent="0.2">
      <c r="A59" s="3" t="s">
        <v>0</v>
      </c>
      <c r="B59" s="3" t="s">
        <v>20</v>
      </c>
      <c r="C59" s="4">
        <v>1</v>
      </c>
      <c r="D59" s="4">
        <v>80</v>
      </c>
      <c r="E59" s="4">
        <v>100</v>
      </c>
      <c r="F59" s="4">
        <v>1</v>
      </c>
      <c r="G59" s="4">
        <v>10</v>
      </c>
    </row>
    <row r="60" spans="1:7" x14ac:dyDescent="0.2">
      <c r="A60" s="3" t="s">
        <v>0</v>
      </c>
      <c r="B60" s="3" t="s">
        <v>20</v>
      </c>
      <c r="C60" s="4">
        <v>1</v>
      </c>
      <c r="D60" s="4">
        <v>50</v>
      </c>
      <c r="E60" s="4">
        <v>50</v>
      </c>
      <c r="F60" s="4">
        <v>2</v>
      </c>
      <c r="G60" s="4">
        <v>10</v>
      </c>
    </row>
    <row r="61" spans="1:7" x14ac:dyDescent="0.2">
      <c r="A61" s="3" t="s">
        <v>0</v>
      </c>
      <c r="B61" s="3" t="s">
        <v>20</v>
      </c>
      <c r="C61" s="4">
        <v>1</v>
      </c>
      <c r="D61" s="4">
        <v>200</v>
      </c>
      <c r="E61" s="4">
        <v>400</v>
      </c>
      <c r="F61" s="4">
        <v>4</v>
      </c>
      <c r="G61" s="4">
        <v>10</v>
      </c>
    </row>
    <row r="62" spans="1:7" x14ac:dyDescent="0.2">
      <c r="A62" s="3" t="s">
        <v>0</v>
      </c>
      <c r="B62" s="3" t="s">
        <v>20</v>
      </c>
      <c r="C62" s="4">
        <v>1</v>
      </c>
      <c r="D62" s="4">
        <v>100</v>
      </c>
      <c r="E62" s="4">
        <v>200</v>
      </c>
      <c r="F62" s="4">
        <v>4</v>
      </c>
      <c r="G62" s="4">
        <v>10</v>
      </c>
    </row>
    <row r="63" spans="1:7" x14ac:dyDescent="0.2">
      <c r="A63" s="3" t="s">
        <v>0</v>
      </c>
      <c r="B63" s="3" t="s">
        <v>20</v>
      </c>
      <c r="C63" s="4">
        <v>1</v>
      </c>
      <c r="D63" s="4">
        <v>25</v>
      </c>
      <c r="E63" s="4">
        <v>30</v>
      </c>
      <c r="F63" s="4">
        <v>4</v>
      </c>
      <c r="G63" s="4">
        <v>10</v>
      </c>
    </row>
    <row r="64" spans="1:7" x14ac:dyDescent="0.2">
      <c r="A64" s="3" t="s">
        <v>0</v>
      </c>
      <c r="B64" s="3" t="s">
        <v>19</v>
      </c>
      <c r="C64" s="4">
        <v>1</v>
      </c>
      <c r="D64" s="4">
        <v>0</v>
      </c>
      <c r="E64" s="4">
        <v>0</v>
      </c>
      <c r="F64" s="4">
        <v>2</v>
      </c>
      <c r="G64" s="4">
        <v>8</v>
      </c>
    </row>
    <row r="65" spans="1:7" x14ac:dyDescent="0.2">
      <c r="A65" s="3" t="s">
        <v>0</v>
      </c>
      <c r="B65" s="3" t="s">
        <v>20</v>
      </c>
      <c r="C65" s="4">
        <v>1</v>
      </c>
      <c r="D65" s="4">
        <v>15</v>
      </c>
      <c r="E65" s="4">
        <v>10</v>
      </c>
      <c r="F65" s="4">
        <v>2</v>
      </c>
      <c r="G65" s="4">
        <v>8</v>
      </c>
    </row>
    <row r="66" spans="1:7" x14ac:dyDescent="0.2">
      <c r="A66" s="3" t="s">
        <v>0</v>
      </c>
      <c r="B66" s="3" t="s">
        <v>20</v>
      </c>
      <c r="C66" s="4">
        <v>1</v>
      </c>
      <c r="D66" s="4">
        <v>50</v>
      </c>
      <c r="E66" s="4">
        <v>70</v>
      </c>
      <c r="F66" s="4">
        <v>2</v>
      </c>
      <c r="G66" s="4">
        <v>8</v>
      </c>
    </row>
    <row r="67" spans="1:7" x14ac:dyDescent="0.2">
      <c r="A67" s="3" t="s">
        <v>0</v>
      </c>
      <c r="B67" s="3" t="s">
        <v>20</v>
      </c>
      <c r="C67" s="4">
        <v>1</v>
      </c>
      <c r="D67" s="4">
        <v>75</v>
      </c>
      <c r="E67" s="4">
        <v>75</v>
      </c>
      <c r="F67" s="4">
        <v>4</v>
      </c>
      <c r="G67" s="4">
        <v>8</v>
      </c>
    </row>
    <row r="68" spans="1:7" x14ac:dyDescent="0.2">
      <c r="A68" s="3" t="s">
        <v>0</v>
      </c>
      <c r="B68" s="3" t="s">
        <v>19</v>
      </c>
      <c r="C68" s="4">
        <v>1</v>
      </c>
      <c r="D68" s="4">
        <v>25</v>
      </c>
      <c r="E68" s="4">
        <v>25</v>
      </c>
      <c r="F68" s="4">
        <v>4</v>
      </c>
      <c r="G68" s="4">
        <v>7</v>
      </c>
    </row>
    <row r="69" spans="1:7" x14ac:dyDescent="0.2">
      <c r="A69" s="3" t="s">
        <v>0</v>
      </c>
      <c r="B69" s="3" t="s">
        <v>20</v>
      </c>
      <c r="C69" s="4">
        <v>1</v>
      </c>
      <c r="D69" s="4">
        <v>100</v>
      </c>
      <c r="E69" s="4">
        <v>600</v>
      </c>
      <c r="F69" s="4">
        <v>2</v>
      </c>
      <c r="G69" s="4">
        <v>6</v>
      </c>
    </row>
    <row r="70" spans="1:7" x14ac:dyDescent="0.2">
      <c r="A70" s="3" t="s">
        <v>0</v>
      </c>
      <c r="B70" s="3" t="s">
        <v>19</v>
      </c>
      <c r="C70" s="4">
        <v>1</v>
      </c>
      <c r="D70" s="4">
        <v>100</v>
      </c>
      <c r="E70" s="4">
        <v>150</v>
      </c>
      <c r="F70" s="4">
        <v>4</v>
      </c>
      <c r="G70" s="4">
        <v>6</v>
      </c>
    </row>
    <row r="71" spans="1:7" x14ac:dyDescent="0.2">
      <c r="A71" s="3" t="s">
        <v>0</v>
      </c>
      <c r="B71" s="3" t="s">
        <v>20</v>
      </c>
      <c r="C71" s="4">
        <v>1</v>
      </c>
      <c r="D71" s="4">
        <v>100</v>
      </c>
      <c r="E71" s="4">
        <v>300</v>
      </c>
      <c r="F71" s="4">
        <v>3</v>
      </c>
      <c r="G71" s="4">
        <v>5</v>
      </c>
    </row>
    <row r="72" spans="1:7" x14ac:dyDescent="0.2">
      <c r="A72" s="3" t="s">
        <v>0</v>
      </c>
      <c r="B72" s="3" t="s">
        <v>20</v>
      </c>
      <c r="C72" s="4">
        <v>1</v>
      </c>
      <c r="D72" s="4">
        <v>100</v>
      </c>
      <c r="E72" s="4">
        <v>100</v>
      </c>
      <c r="F72" s="4">
        <v>2</v>
      </c>
      <c r="G72" s="4">
        <v>5</v>
      </c>
    </row>
    <row r="73" spans="1:7" x14ac:dyDescent="0.2">
      <c r="A73" s="3" t="s">
        <v>0</v>
      </c>
      <c r="B73" s="3" t="s">
        <v>19</v>
      </c>
      <c r="C73" s="4">
        <v>1</v>
      </c>
      <c r="D73" s="4">
        <v>100</v>
      </c>
      <c r="E73" s="4">
        <v>100</v>
      </c>
      <c r="F73" s="4">
        <v>1</v>
      </c>
      <c r="G73" s="4">
        <v>5</v>
      </c>
    </row>
    <row r="74" spans="1:7" x14ac:dyDescent="0.2">
      <c r="A74" s="3" t="s">
        <v>0</v>
      </c>
      <c r="B74" s="3" t="s">
        <v>20</v>
      </c>
      <c r="C74" s="4">
        <v>1</v>
      </c>
      <c r="D74" s="4">
        <v>100</v>
      </c>
      <c r="E74" s="4">
        <v>150</v>
      </c>
      <c r="F74" s="4">
        <v>2</v>
      </c>
      <c r="G74" s="4">
        <v>5</v>
      </c>
    </row>
    <row r="75" spans="1:7" x14ac:dyDescent="0.2">
      <c r="A75" s="3" t="s">
        <v>0</v>
      </c>
      <c r="B75" s="3" t="s">
        <v>20</v>
      </c>
      <c r="C75" s="4">
        <v>1</v>
      </c>
      <c r="D75" s="4">
        <v>20</v>
      </c>
      <c r="E75" s="4">
        <v>18</v>
      </c>
      <c r="F75" s="4">
        <v>4</v>
      </c>
      <c r="G75" s="4">
        <v>4</v>
      </c>
    </row>
    <row r="76" spans="1:7" x14ac:dyDescent="0.2">
      <c r="A76" s="3" t="s">
        <v>0</v>
      </c>
      <c r="B76" s="3" t="s">
        <v>20</v>
      </c>
      <c r="C76" s="4">
        <v>1</v>
      </c>
      <c r="D76" s="4">
        <v>20</v>
      </c>
      <c r="E76" s="4">
        <v>15</v>
      </c>
      <c r="F76" s="4">
        <v>4</v>
      </c>
      <c r="G76" s="4">
        <v>4</v>
      </c>
    </row>
    <row r="77" spans="1:7" x14ac:dyDescent="0.2">
      <c r="A77" s="3" t="s">
        <v>0</v>
      </c>
      <c r="B77" s="3" t="s">
        <v>19</v>
      </c>
      <c r="C77" s="4">
        <v>1</v>
      </c>
      <c r="D77" s="4">
        <v>500</v>
      </c>
      <c r="E77" s="4">
        <v>800</v>
      </c>
      <c r="F77" s="4">
        <v>4</v>
      </c>
      <c r="G77" s="4">
        <v>3</v>
      </c>
    </row>
    <row r="78" spans="1:7" x14ac:dyDescent="0.2">
      <c r="A78" s="3" t="s">
        <v>0</v>
      </c>
      <c r="B78" s="3" t="s">
        <v>20</v>
      </c>
      <c r="C78" s="4">
        <v>1</v>
      </c>
      <c r="D78" s="4">
        <v>50</v>
      </c>
      <c r="E78" s="4">
        <v>45</v>
      </c>
      <c r="F78" s="4">
        <v>4</v>
      </c>
      <c r="G78" s="4">
        <v>3</v>
      </c>
    </row>
    <row r="79" spans="1:7" x14ac:dyDescent="0.2">
      <c r="A79" s="3" t="s">
        <v>0</v>
      </c>
      <c r="B79" s="3" t="s">
        <v>20</v>
      </c>
      <c r="C79" s="4">
        <v>1</v>
      </c>
      <c r="D79" s="4">
        <v>50</v>
      </c>
      <c r="E79" s="4">
        <v>50</v>
      </c>
      <c r="F79" s="4">
        <v>4</v>
      </c>
      <c r="G79" s="4">
        <v>3</v>
      </c>
    </row>
    <row r="80" spans="1:7" x14ac:dyDescent="0.2">
      <c r="A80" s="3" t="s">
        <v>0</v>
      </c>
      <c r="B80" s="3" t="s">
        <v>19</v>
      </c>
      <c r="C80" s="4">
        <v>1</v>
      </c>
      <c r="D80" s="4">
        <v>100</v>
      </c>
      <c r="E80" s="4">
        <v>100</v>
      </c>
      <c r="F80" s="4">
        <v>4</v>
      </c>
      <c r="G80" s="4">
        <v>2</v>
      </c>
    </row>
    <row r="81" spans="1:7" x14ac:dyDescent="0.2">
      <c r="A81" s="3" t="s">
        <v>0</v>
      </c>
      <c r="B81" s="3" t="s">
        <v>20</v>
      </c>
      <c r="C81" s="4">
        <v>1</v>
      </c>
      <c r="D81" s="4">
        <v>25</v>
      </c>
      <c r="E81" s="4">
        <v>30</v>
      </c>
      <c r="F81" s="4">
        <v>2</v>
      </c>
      <c r="G81" s="4">
        <v>1</v>
      </c>
    </row>
    <row r="82" spans="1:7" x14ac:dyDescent="0.2">
      <c r="A82" s="3" t="s">
        <v>0</v>
      </c>
      <c r="B82" s="3" t="s">
        <v>20</v>
      </c>
      <c r="C82" s="4">
        <v>2</v>
      </c>
      <c r="D82" s="4">
        <v>15</v>
      </c>
      <c r="E82" s="4">
        <v>40</v>
      </c>
      <c r="F82" s="4">
        <v>3</v>
      </c>
      <c r="G82" s="4">
        <v>42</v>
      </c>
    </row>
    <row r="83" spans="1:7" x14ac:dyDescent="0.2">
      <c r="A83" s="3" t="s">
        <v>0</v>
      </c>
      <c r="B83" s="3" t="s">
        <v>20</v>
      </c>
      <c r="C83" s="4">
        <v>2</v>
      </c>
      <c r="D83" s="4">
        <v>70</v>
      </c>
      <c r="E83" s="4">
        <v>75</v>
      </c>
      <c r="F83" s="4">
        <v>2</v>
      </c>
      <c r="G83" s="4">
        <v>40</v>
      </c>
    </row>
    <row r="84" spans="1:7" x14ac:dyDescent="0.2">
      <c r="A84" s="3" t="s">
        <v>0</v>
      </c>
      <c r="B84" s="3" t="s">
        <v>20</v>
      </c>
      <c r="C84" s="4">
        <v>2</v>
      </c>
      <c r="D84" s="4">
        <v>50</v>
      </c>
      <c r="E84" s="4">
        <v>70</v>
      </c>
      <c r="F84" s="4">
        <v>4</v>
      </c>
      <c r="G84" s="4">
        <v>35</v>
      </c>
    </row>
    <row r="85" spans="1:7" x14ac:dyDescent="0.2">
      <c r="A85" s="3" t="s">
        <v>0</v>
      </c>
      <c r="B85" s="3" t="s">
        <v>20</v>
      </c>
      <c r="C85" s="4">
        <v>2</v>
      </c>
      <c r="D85" s="4">
        <v>50</v>
      </c>
      <c r="E85" s="4">
        <v>45</v>
      </c>
      <c r="F85" s="4">
        <v>2</v>
      </c>
      <c r="G85" s="4">
        <v>35</v>
      </c>
    </row>
    <row r="86" spans="1:7" x14ac:dyDescent="0.2">
      <c r="A86" s="3" t="s">
        <v>0</v>
      </c>
      <c r="B86" s="3" t="s">
        <v>20</v>
      </c>
      <c r="C86" s="4">
        <v>2</v>
      </c>
      <c r="D86" s="4">
        <v>50</v>
      </c>
      <c r="E86" s="4">
        <v>60</v>
      </c>
      <c r="F86" s="4">
        <v>4</v>
      </c>
      <c r="G86" s="4">
        <v>30</v>
      </c>
    </row>
    <row r="87" spans="1:7" x14ac:dyDescent="0.2">
      <c r="A87" s="3" t="s">
        <v>0</v>
      </c>
      <c r="B87" s="3" t="s">
        <v>20</v>
      </c>
      <c r="C87" s="4">
        <v>2</v>
      </c>
      <c r="D87" s="4">
        <v>15</v>
      </c>
      <c r="E87" s="4">
        <v>15</v>
      </c>
      <c r="F87" s="4">
        <v>4</v>
      </c>
      <c r="G87" s="4">
        <v>30</v>
      </c>
    </row>
    <row r="88" spans="1:7" x14ac:dyDescent="0.2">
      <c r="A88" s="3" t="s">
        <v>0</v>
      </c>
      <c r="B88" s="3" t="s">
        <v>20</v>
      </c>
      <c r="C88" s="4">
        <v>2</v>
      </c>
      <c r="D88" s="4">
        <v>12</v>
      </c>
      <c r="E88" s="4">
        <v>20</v>
      </c>
      <c r="F88" s="4">
        <v>3</v>
      </c>
      <c r="G88" s="4">
        <v>30</v>
      </c>
    </row>
    <row r="89" spans="1:7" x14ac:dyDescent="0.2">
      <c r="A89" s="3" t="s">
        <v>0</v>
      </c>
      <c r="B89" s="3" t="s">
        <v>20</v>
      </c>
      <c r="C89" s="4">
        <v>2</v>
      </c>
      <c r="D89" s="4">
        <v>40</v>
      </c>
      <c r="E89" s="4">
        <v>45</v>
      </c>
      <c r="F89" s="4">
        <v>3</v>
      </c>
      <c r="G89" s="4">
        <v>30</v>
      </c>
    </row>
    <row r="90" spans="1:7" x14ac:dyDescent="0.2">
      <c r="A90" s="3" t="s">
        <v>0</v>
      </c>
      <c r="B90" s="3" t="s">
        <v>20</v>
      </c>
      <c r="C90" s="4">
        <v>2</v>
      </c>
      <c r="D90" s="4">
        <v>200</v>
      </c>
      <c r="E90" s="4">
        <v>220</v>
      </c>
      <c r="F90" s="4">
        <v>3</v>
      </c>
      <c r="G90" s="4">
        <v>28</v>
      </c>
    </row>
    <row r="91" spans="1:7" x14ac:dyDescent="0.2">
      <c r="A91" s="3" t="s">
        <v>0</v>
      </c>
      <c r="B91" s="3" t="s">
        <v>20</v>
      </c>
      <c r="C91" s="4">
        <v>2</v>
      </c>
      <c r="D91" s="4">
        <v>45</v>
      </c>
      <c r="E91" s="4">
        <v>50</v>
      </c>
      <c r="F91" s="4">
        <v>3</v>
      </c>
      <c r="G91" s="4">
        <v>28</v>
      </c>
    </row>
    <row r="92" spans="1:7" x14ac:dyDescent="0.2">
      <c r="A92" s="3" t="s">
        <v>0</v>
      </c>
      <c r="B92" s="3" t="s">
        <v>20</v>
      </c>
      <c r="C92" s="4">
        <v>2</v>
      </c>
      <c r="D92" s="4">
        <v>25</v>
      </c>
      <c r="E92" s="4">
        <v>50</v>
      </c>
      <c r="F92" s="4">
        <v>4</v>
      </c>
      <c r="G92" s="4">
        <v>28</v>
      </c>
    </row>
    <row r="93" spans="1:7" x14ac:dyDescent="0.2">
      <c r="A93" s="3" t="s">
        <v>0</v>
      </c>
      <c r="B93" s="3" t="s">
        <v>20</v>
      </c>
      <c r="C93" s="4">
        <v>2</v>
      </c>
      <c r="D93" s="4">
        <v>30</v>
      </c>
      <c r="E93" s="4">
        <v>30</v>
      </c>
      <c r="F93" s="4">
        <v>4</v>
      </c>
      <c r="G93" s="4">
        <v>25</v>
      </c>
    </row>
    <row r="94" spans="1:7" x14ac:dyDescent="0.2">
      <c r="A94" s="3" t="s">
        <v>0</v>
      </c>
      <c r="B94" s="3" t="s">
        <v>19</v>
      </c>
      <c r="C94" s="4">
        <v>2</v>
      </c>
      <c r="D94" s="4">
        <v>10</v>
      </c>
      <c r="E94" s="4">
        <v>10</v>
      </c>
      <c r="F94" s="4">
        <v>4</v>
      </c>
      <c r="G94" s="4">
        <v>25</v>
      </c>
    </row>
    <row r="95" spans="1:7" x14ac:dyDescent="0.2">
      <c r="A95" s="3" t="s">
        <v>0</v>
      </c>
      <c r="B95" s="3" t="s">
        <v>20</v>
      </c>
      <c r="C95" s="4">
        <v>2</v>
      </c>
      <c r="D95" s="4">
        <v>5</v>
      </c>
      <c r="E95" s="4">
        <v>5</v>
      </c>
      <c r="F95" s="4">
        <v>4</v>
      </c>
      <c r="G95" s="4">
        <v>25</v>
      </c>
    </row>
    <row r="96" spans="1:7" x14ac:dyDescent="0.2">
      <c r="A96" s="3" t="s">
        <v>0</v>
      </c>
      <c r="B96" s="3" t="s">
        <v>19</v>
      </c>
      <c r="C96" s="4">
        <v>2</v>
      </c>
      <c r="D96" s="4">
        <v>5</v>
      </c>
      <c r="E96" s="4">
        <v>5</v>
      </c>
      <c r="F96" s="4">
        <v>4</v>
      </c>
      <c r="G96" s="4">
        <v>24</v>
      </c>
    </row>
    <row r="97" spans="1:7" x14ac:dyDescent="0.2">
      <c r="A97" s="3" t="s">
        <v>0</v>
      </c>
      <c r="B97" s="3" t="s">
        <v>20</v>
      </c>
      <c r="C97" s="4">
        <v>2</v>
      </c>
      <c r="D97" s="4">
        <v>100</v>
      </c>
      <c r="E97" s="4">
        <v>150</v>
      </c>
      <c r="F97" s="4">
        <v>2</v>
      </c>
      <c r="G97" s="4">
        <v>24</v>
      </c>
    </row>
    <row r="98" spans="1:7" x14ac:dyDescent="0.2">
      <c r="A98" s="3" t="s">
        <v>0</v>
      </c>
      <c r="B98" s="3" t="s">
        <v>19</v>
      </c>
      <c r="C98" s="4">
        <v>2</v>
      </c>
      <c r="D98" s="4">
        <v>250</v>
      </c>
      <c r="E98" s="4">
        <v>250</v>
      </c>
      <c r="F98" s="4">
        <v>4</v>
      </c>
      <c r="G98" s="4">
        <v>24</v>
      </c>
    </row>
    <row r="99" spans="1:7" x14ac:dyDescent="0.2">
      <c r="A99" s="3" t="s">
        <v>0</v>
      </c>
      <c r="B99" s="3" t="s">
        <v>20</v>
      </c>
      <c r="C99" s="4">
        <v>2</v>
      </c>
      <c r="D99" s="4">
        <v>65</v>
      </c>
      <c r="E99" s="4">
        <v>60</v>
      </c>
      <c r="F99" s="4">
        <v>1</v>
      </c>
      <c r="G99" s="4">
        <v>22</v>
      </c>
    </row>
    <row r="100" spans="1:7" x14ac:dyDescent="0.2">
      <c r="A100" s="3" t="s">
        <v>0</v>
      </c>
      <c r="B100" s="3" t="s">
        <v>20</v>
      </c>
      <c r="C100" s="4">
        <v>2</v>
      </c>
      <c r="D100" s="4">
        <v>40</v>
      </c>
      <c r="E100" s="4">
        <v>50</v>
      </c>
      <c r="F100" s="4">
        <v>1</v>
      </c>
      <c r="G100" s="4">
        <v>21</v>
      </c>
    </row>
    <row r="101" spans="1:7" x14ac:dyDescent="0.2">
      <c r="A101" s="3" t="s">
        <v>0</v>
      </c>
      <c r="B101" s="3" t="s">
        <v>20</v>
      </c>
      <c r="C101" s="4">
        <v>2</v>
      </c>
      <c r="D101" s="4">
        <v>1</v>
      </c>
      <c r="E101" s="4">
        <v>1</v>
      </c>
      <c r="F101" s="4">
        <v>4</v>
      </c>
      <c r="G101" s="4">
        <v>21</v>
      </c>
    </row>
    <row r="102" spans="1:7" x14ac:dyDescent="0.2">
      <c r="A102" s="3" t="s">
        <v>0</v>
      </c>
      <c r="B102" s="3" t="s">
        <v>20</v>
      </c>
      <c r="C102" s="4">
        <v>2</v>
      </c>
      <c r="D102" s="4">
        <v>100</v>
      </c>
      <c r="E102" s="4">
        <v>200</v>
      </c>
      <c r="F102" s="4">
        <v>4</v>
      </c>
      <c r="G102" s="4">
        <v>21</v>
      </c>
    </row>
    <row r="103" spans="1:7" x14ac:dyDescent="0.2">
      <c r="A103" s="3" t="s">
        <v>0</v>
      </c>
      <c r="B103" s="3" t="s">
        <v>20</v>
      </c>
      <c r="C103" s="4">
        <v>2</v>
      </c>
      <c r="D103" s="4">
        <v>75</v>
      </c>
      <c r="E103" s="4">
        <v>75</v>
      </c>
      <c r="F103" s="4">
        <v>4</v>
      </c>
      <c r="G103" s="4">
        <v>20</v>
      </c>
    </row>
    <row r="104" spans="1:7" x14ac:dyDescent="0.2">
      <c r="A104" s="3" t="s">
        <v>0</v>
      </c>
      <c r="B104" s="3" t="s">
        <v>20</v>
      </c>
      <c r="C104" s="4">
        <v>2</v>
      </c>
      <c r="D104" s="4">
        <v>50</v>
      </c>
      <c r="E104" s="4">
        <v>50</v>
      </c>
      <c r="F104" s="4">
        <v>3</v>
      </c>
      <c r="G104" s="4">
        <v>20</v>
      </c>
    </row>
    <row r="105" spans="1:7" x14ac:dyDescent="0.2">
      <c r="A105" s="3" t="s">
        <v>0</v>
      </c>
      <c r="B105" s="3" t="s">
        <v>20</v>
      </c>
      <c r="C105" s="4">
        <v>2</v>
      </c>
      <c r="D105" s="4">
        <v>30</v>
      </c>
      <c r="E105" s="4">
        <v>30</v>
      </c>
      <c r="F105" s="4">
        <v>2</v>
      </c>
      <c r="G105" s="4">
        <v>20</v>
      </c>
    </row>
    <row r="106" spans="1:7" x14ac:dyDescent="0.2">
      <c r="A106" s="3" t="s">
        <v>0</v>
      </c>
      <c r="B106" s="3" t="s">
        <v>20</v>
      </c>
      <c r="C106" s="4">
        <v>2</v>
      </c>
      <c r="D106" s="4">
        <v>50</v>
      </c>
      <c r="E106" s="4">
        <v>50</v>
      </c>
      <c r="F106" s="4">
        <v>2</v>
      </c>
      <c r="G106" s="4">
        <v>20</v>
      </c>
    </row>
    <row r="107" spans="1:7" x14ac:dyDescent="0.2">
      <c r="A107" s="3" t="s">
        <v>0</v>
      </c>
      <c r="B107" s="3" t="s">
        <v>20</v>
      </c>
      <c r="C107" s="4">
        <v>2</v>
      </c>
      <c r="D107" s="4">
        <v>50</v>
      </c>
      <c r="E107" s="4">
        <v>50</v>
      </c>
      <c r="F107" s="4">
        <v>3</v>
      </c>
      <c r="G107" s="4">
        <v>20</v>
      </c>
    </row>
    <row r="108" spans="1:7" x14ac:dyDescent="0.2">
      <c r="A108" s="3" t="s">
        <v>0</v>
      </c>
      <c r="B108" s="3" t="s">
        <v>20</v>
      </c>
      <c r="C108" s="4">
        <v>2</v>
      </c>
      <c r="D108" s="4">
        <v>7</v>
      </c>
      <c r="E108" s="4">
        <v>15</v>
      </c>
      <c r="F108" s="4">
        <v>1</v>
      </c>
      <c r="G108" s="4">
        <v>20</v>
      </c>
    </row>
    <row r="109" spans="1:7" x14ac:dyDescent="0.2">
      <c r="A109" s="3" t="s">
        <v>0</v>
      </c>
      <c r="B109" s="3" t="s">
        <v>20</v>
      </c>
      <c r="C109" s="4">
        <v>2</v>
      </c>
      <c r="D109" s="4">
        <v>50</v>
      </c>
      <c r="E109" s="4">
        <v>50</v>
      </c>
      <c r="F109" s="4">
        <v>2</v>
      </c>
      <c r="G109" s="4">
        <v>20</v>
      </c>
    </row>
    <row r="110" spans="1:7" x14ac:dyDescent="0.2">
      <c r="A110" s="3" t="s">
        <v>0</v>
      </c>
      <c r="B110" s="3" t="s">
        <v>19</v>
      </c>
      <c r="C110" s="4">
        <v>2</v>
      </c>
      <c r="D110" s="4">
        <v>50</v>
      </c>
      <c r="E110" s="4">
        <v>100</v>
      </c>
      <c r="F110" s="4">
        <v>4</v>
      </c>
      <c r="G110" s="4">
        <v>20</v>
      </c>
    </row>
    <row r="111" spans="1:7" x14ac:dyDescent="0.2">
      <c r="A111" s="3" t="s">
        <v>0</v>
      </c>
      <c r="B111" s="3" t="s">
        <v>20</v>
      </c>
      <c r="C111" s="4">
        <v>2</v>
      </c>
      <c r="D111" s="4">
        <v>100</v>
      </c>
      <c r="E111" s="4">
        <v>100</v>
      </c>
      <c r="F111" s="4">
        <v>1</v>
      </c>
      <c r="G111" s="4">
        <v>20</v>
      </c>
    </row>
    <row r="112" spans="1:7" x14ac:dyDescent="0.2">
      <c r="A112" s="3" t="s">
        <v>0</v>
      </c>
      <c r="B112" s="3" t="s">
        <v>19</v>
      </c>
      <c r="C112" s="4">
        <v>2</v>
      </c>
      <c r="D112" s="4">
        <v>20</v>
      </c>
      <c r="E112" s="4">
        <v>25</v>
      </c>
      <c r="F112" s="4">
        <v>2</v>
      </c>
      <c r="G112" s="4">
        <v>20</v>
      </c>
    </row>
    <row r="113" spans="1:7" x14ac:dyDescent="0.2">
      <c r="A113" s="3" t="s">
        <v>0</v>
      </c>
      <c r="B113" s="3" t="s">
        <v>20</v>
      </c>
      <c r="C113" s="4">
        <v>2</v>
      </c>
      <c r="D113" s="4">
        <v>30</v>
      </c>
      <c r="E113" s="4">
        <v>26</v>
      </c>
      <c r="F113" s="4">
        <v>4</v>
      </c>
      <c r="G113" s="4">
        <v>16</v>
      </c>
    </row>
    <row r="114" spans="1:7" x14ac:dyDescent="0.2">
      <c r="A114" s="3" t="s">
        <v>0</v>
      </c>
      <c r="B114" s="3" t="s">
        <v>19</v>
      </c>
      <c r="C114" s="4">
        <v>2</v>
      </c>
      <c r="D114" s="4">
        <v>7</v>
      </c>
      <c r="E114" s="4">
        <v>3</v>
      </c>
      <c r="F114" s="4">
        <v>3</v>
      </c>
      <c r="G114" s="4">
        <v>15</v>
      </c>
    </row>
    <row r="115" spans="1:7" x14ac:dyDescent="0.2">
      <c r="A115" s="3" t="s">
        <v>0</v>
      </c>
      <c r="B115" s="3" t="s">
        <v>20</v>
      </c>
      <c r="C115" s="4">
        <v>2</v>
      </c>
      <c r="D115" s="4">
        <v>350</v>
      </c>
      <c r="E115" s="4">
        <v>250</v>
      </c>
      <c r="F115" s="4">
        <v>2</v>
      </c>
      <c r="G115" s="4">
        <v>15</v>
      </c>
    </row>
    <row r="116" spans="1:7" x14ac:dyDescent="0.2">
      <c r="A116" s="3" t="s">
        <v>0</v>
      </c>
      <c r="B116" s="3" t="s">
        <v>20</v>
      </c>
      <c r="C116" s="4">
        <v>2</v>
      </c>
      <c r="D116" s="4">
        <v>30</v>
      </c>
      <c r="E116" s="4">
        <v>40</v>
      </c>
      <c r="F116" s="4">
        <v>4</v>
      </c>
      <c r="G116" s="4">
        <v>15</v>
      </c>
    </row>
    <row r="117" spans="1:7" x14ac:dyDescent="0.2">
      <c r="A117" s="3" t="s">
        <v>0</v>
      </c>
      <c r="B117" s="3" t="s">
        <v>19</v>
      </c>
      <c r="C117" s="4">
        <v>2</v>
      </c>
      <c r="D117" s="4">
        <v>20</v>
      </c>
      <c r="E117" s="4">
        <v>20</v>
      </c>
      <c r="F117" s="4">
        <v>1</v>
      </c>
      <c r="G117" s="4">
        <v>15</v>
      </c>
    </row>
    <row r="118" spans="1:7" x14ac:dyDescent="0.2">
      <c r="A118" s="3" t="s">
        <v>0</v>
      </c>
      <c r="B118" s="3" t="s">
        <v>19</v>
      </c>
      <c r="C118" s="4">
        <v>2</v>
      </c>
      <c r="D118" s="4">
        <v>0</v>
      </c>
      <c r="E118" s="4">
        <v>0</v>
      </c>
      <c r="F118" s="4">
        <v>4</v>
      </c>
      <c r="G118" s="4">
        <v>15</v>
      </c>
    </row>
    <row r="119" spans="1:7" x14ac:dyDescent="0.2">
      <c r="A119" s="3" t="s">
        <v>0</v>
      </c>
      <c r="B119" s="3" t="s">
        <v>20</v>
      </c>
      <c r="C119" s="4">
        <v>2</v>
      </c>
      <c r="D119" s="4">
        <v>30</v>
      </c>
      <c r="E119" s="4">
        <v>30</v>
      </c>
      <c r="F119" s="4">
        <v>2</v>
      </c>
      <c r="G119" s="4">
        <v>15</v>
      </c>
    </row>
    <row r="120" spans="1:7" x14ac:dyDescent="0.2">
      <c r="A120" s="3" t="s">
        <v>0</v>
      </c>
      <c r="B120" s="3" t="s">
        <v>20</v>
      </c>
      <c r="C120" s="4">
        <v>2</v>
      </c>
      <c r="D120" s="4">
        <v>50</v>
      </c>
      <c r="E120" s="4">
        <v>50</v>
      </c>
      <c r="F120" s="4">
        <v>4</v>
      </c>
      <c r="G120" s="4">
        <v>15</v>
      </c>
    </row>
    <row r="121" spans="1:7" x14ac:dyDescent="0.2">
      <c r="A121" s="3" t="s">
        <v>0</v>
      </c>
      <c r="B121" s="3" t="s">
        <v>20</v>
      </c>
      <c r="C121" s="4">
        <v>2</v>
      </c>
      <c r="D121" s="4">
        <v>40</v>
      </c>
      <c r="E121" s="4">
        <v>120</v>
      </c>
      <c r="F121" s="4">
        <v>4</v>
      </c>
      <c r="G121" s="4">
        <v>15</v>
      </c>
    </row>
    <row r="122" spans="1:7" x14ac:dyDescent="0.2">
      <c r="A122" s="3" t="s">
        <v>0</v>
      </c>
      <c r="B122" s="3" t="s">
        <v>20</v>
      </c>
      <c r="C122" s="4">
        <v>2</v>
      </c>
      <c r="D122" s="4">
        <v>250</v>
      </c>
      <c r="E122" s="4">
        <v>150</v>
      </c>
      <c r="F122" s="4">
        <v>4</v>
      </c>
      <c r="G122" s="4">
        <v>15</v>
      </c>
    </row>
    <row r="123" spans="1:7" x14ac:dyDescent="0.2">
      <c r="A123" s="3" t="s">
        <v>0</v>
      </c>
      <c r="B123" s="3" t="s">
        <v>19</v>
      </c>
      <c r="C123" s="4">
        <v>2</v>
      </c>
      <c r="D123" s="4">
        <v>200</v>
      </c>
      <c r="E123" s="4">
        <v>150</v>
      </c>
      <c r="F123" s="4">
        <v>4</v>
      </c>
      <c r="G123" s="4">
        <v>15</v>
      </c>
    </row>
    <row r="124" spans="1:7" x14ac:dyDescent="0.2">
      <c r="A124" s="3" t="s">
        <v>0</v>
      </c>
      <c r="B124" s="3" t="s">
        <v>20</v>
      </c>
      <c r="C124" s="4">
        <v>2</v>
      </c>
      <c r="D124" s="4">
        <v>50</v>
      </c>
      <c r="E124" s="4">
        <v>25</v>
      </c>
      <c r="F124" s="4">
        <v>3</v>
      </c>
      <c r="G124" s="4">
        <v>14</v>
      </c>
    </row>
    <row r="125" spans="1:7" x14ac:dyDescent="0.2">
      <c r="A125" s="3" t="s">
        <v>0</v>
      </c>
      <c r="B125" s="3" t="s">
        <v>19</v>
      </c>
      <c r="C125" s="4">
        <v>2</v>
      </c>
      <c r="D125" s="4">
        <v>100</v>
      </c>
      <c r="E125" s="4">
        <v>100</v>
      </c>
      <c r="F125" s="4">
        <v>4</v>
      </c>
      <c r="G125" s="4">
        <v>14</v>
      </c>
    </row>
    <row r="126" spans="1:7" x14ac:dyDescent="0.2">
      <c r="A126" s="3" t="s">
        <v>0</v>
      </c>
      <c r="B126" s="3" t="s">
        <v>20</v>
      </c>
      <c r="C126" s="4">
        <v>2</v>
      </c>
      <c r="D126" s="4">
        <v>200</v>
      </c>
      <c r="E126" s="4">
        <v>200</v>
      </c>
      <c r="F126" s="4">
        <v>3</v>
      </c>
      <c r="G126" s="4">
        <v>14</v>
      </c>
    </row>
    <row r="127" spans="1:7" x14ac:dyDescent="0.2">
      <c r="A127" s="3" t="s">
        <v>0</v>
      </c>
      <c r="B127" s="3" t="s">
        <v>19</v>
      </c>
      <c r="C127" s="4">
        <v>2</v>
      </c>
      <c r="D127" s="4">
        <v>50</v>
      </c>
      <c r="E127" s="4">
        <v>50</v>
      </c>
      <c r="F127" s="4">
        <v>2</v>
      </c>
      <c r="G127" s="4">
        <v>12</v>
      </c>
    </row>
    <row r="128" spans="1:7" x14ac:dyDescent="0.2">
      <c r="A128" s="3" t="s">
        <v>0</v>
      </c>
      <c r="B128" s="3" t="s">
        <v>20</v>
      </c>
      <c r="C128" s="4">
        <v>2</v>
      </c>
      <c r="D128" s="4">
        <v>200</v>
      </c>
      <c r="E128" s="4">
        <v>200</v>
      </c>
      <c r="F128" s="4">
        <v>2</v>
      </c>
      <c r="G128" s="4">
        <v>12</v>
      </c>
    </row>
    <row r="129" spans="1:7" x14ac:dyDescent="0.2">
      <c r="A129" s="3" t="s">
        <v>0</v>
      </c>
      <c r="B129" s="3" t="s">
        <v>20</v>
      </c>
      <c r="C129" s="4">
        <v>2</v>
      </c>
      <c r="D129" s="4">
        <v>35</v>
      </c>
      <c r="E129" s="4">
        <v>37</v>
      </c>
      <c r="F129" s="4">
        <v>4</v>
      </c>
      <c r="G129" s="4">
        <v>12</v>
      </c>
    </row>
    <row r="130" spans="1:7" x14ac:dyDescent="0.2">
      <c r="A130" s="3" t="s">
        <v>0</v>
      </c>
      <c r="B130" s="3" t="s">
        <v>20</v>
      </c>
      <c r="C130" s="4">
        <v>2</v>
      </c>
      <c r="D130" s="4">
        <v>50</v>
      </c>
      <c r="E130" s="4">
        <v>50</v>
      </c>
      <c r="F130" s="4">
        <v>4</v>
      </c>
      <c r="G130" s="4">
        <v>10</v>
      </c>
    </row>
    <row r="131" spans="1:7" x14ac:dyDescent="0.2">
      <c r="A131" s="3" t="s">
        <v>0</v>
      </c>
      <c r="B131" s="3" t="s">
        <v>19</v>
      </c>
      <c r="C131" s="4">
        <v>2</v>
      </c>
      <c r="D131" s="4">
        <v>3</v>
      </c>
      <c r="E131" s="4">
        <v>5</v>
      </c>
      <c r="F131" s="4">
        <v>2</v>
      </c>
      <c r="G131" s="4">
        <v>10</v>
      </c>
    </row>
    <row r="132" spans="1:7" x14ac:dyDescent="0.2">
      <c r="A132" s="3" t="s">
        <v>0</v>
      </c>
      <c r="B132" s="3" t="s">
        <v>20</v>
      </c>
      <c r="C132" s="4">
        <v>2</v>
      </c>
      <c r="D132" s="4">
        <v>20</v>
      </c>
      <c r="E132" s="4">
        <v>25</v>
      </c>
      <c r="F132" s="4">
        <v>4</v>
      </c>
      <c r="G132" s="4">
        <v>10</v>
      </c>
    </row>
    <row r="133" spans="1:7" x14ac:dyDescent="0.2">
      <c r="A133" s="3" t="s">
        <v>0</v>
      </c>
      <c r="B133" s="3" t="s">
        <v>20</v>
      </c>
      <c r="C133" s="4">
        <v>2</v>
      </c>
      <c r="D133" s="4">
        <v>100</v>
      </c>
      <c r="E133" s="4">
        <v>100</v>
      </c>
      <c r="F133" s="4">
        <v>4</v>
      </c>
      <c r="G133" s="4">
        <v>10</v>
      </c>
    </row>
    <row r="134" spans="1:7" x14ac:dyDescent="0.2">
      <c r="A134" s="3" t="s">
        <v>0</v>
      </c>
      <c r="B134" s="3" t="s">
        <v>19</v>
      </c>
      <c r="C134" s="4">
        <v>2</v>
      </c>
      <c r="D134" s="4">
        <v>50</v>
      </c>
      <c r="E134" s="4">
        <v>50</v>
      </c>
      <c r="F134" s="4">
        <v>4</v>
      </c>
      <c r="G134" s="4">
        <v>10</v>
      </c>
    </row>
    <row r="135" spans="1:7" x14ac:dyDescent="0.2">
      <c r="A135" s="3" t="s">
        <v>0</v>
      </c>
      <c r="B135" s="3" t="s">
        <v>20</v>
      </c>
      <c r="C135" s="4">
        <v>2</v>
      </c>
      <c r="D135" s="4">
        <v>50</v>
      </c>
      <c r="E135" s="4">
        <v>50</v>
      </c>
      <c r="F135" s="4">
        <v>2</v>
      </c>
      <c r="G135" s="4">
        <v>10</v>
      </c>
    </row>
    <row r="136" spans="1:7" x14ac:dyDescent="0.2">
      <c r="A136" s="3" t="s">
        <v>0</v>
      </c>
      <c r="B136" s="3" t="s">
        <v>20</v>
      </c>
      <c r="C136" s="4">
        <v>2</v>
      </c>
      <c r="D136" s="4">
        <v>50</v>
      </c>
      <c r="E136" s="4">
        <v>75</v>
      </c>
      <c r="F136" s="4">
        <v>4</v>
      </c>
      <c r="G136" s="4">
        <v>10</v>
      </c>
    </row>
    <row r="137" spans="1:7" x14ac:dyDescent="0.2">
      <c r="A137" s="3" t="s">
        <v>0</v>
      </c>
      <c r="B137" s="3" t="s">
        <v>20</v>
      </c>
      <c r="C137" s="4">
        <v>2</v>
      </c>
      <c r="D137" s="4">
        <v>2000</v>
      </c>
      <c r="E137" s="4">
        <v>1500</v>
      </c>
      <c r="F137" s="4">
        <v>4</v>
      </c>
      <c r="G137" s="4">
        <v>10</v>
      </c>
    </row>
    <row r="138" spans="1:7" x14ac:dyDescent="0.2">
      <c r="A138" s="3" t="s">
        <v>0</v>
      </c>
      <c r="B138" s="3" t="s">
        <v>20</v>
      </c>
      <c r="C138" s="4">
        <v>2</v>
      </c>
      <c r="D138" s="4">
        <v>75</v>
      </c>
      <c r="E138" s="4">
        <v>150</v>
      </c>
      <c r="F138" s="4">
        <v>2</v>
      </c>
      <c r="G138" s="4">
        <v>10</v>
      </c>
    </row>
    <row r="139" spans="1:7" x14ac:dyDescent="0.2">
      <c r="A139" s="3" t="s">
        <v>0</v>
      </c>
      <c r="B139" s="3" t="s">
        <v>20</v>
      </c>
      <c r="C139" s="4">
        <v>2</v>
      </c>
      <c r="D139" s="4">
        <v>100</v>
      </c>
      <c r="E139" s="4">
        <v>100</v>
      </c>
      <c r="F139" s="4">
        <v>3</v>
      </c>
      <c r="G139" s="4">
        <v>10</v>
      </c>
    </row>
    <row r="140" spans="1:7" x14ac:dyDescent="0.2">
      <c r="A140" s="3" t="s">
        <v>0</v>
      </c>
      <c r="B140" s="3" t="s">
        <v>20</v>
      </c>
      <c r="C140" s="4">
        <v>2</v>
      </c>
      <c r="D140" s="4">
        <v>75</v>
      </c>
      <c r="E140" s="4">
        <v>70</v>
      </c>
      <c r="F140" s="4">
        <v>4</v>
      </c>
      <c r="G140" s="4">
        <v>10</v>
      </c>
    </row>
    <row r="141" spans="1:7" x14ac:dyDescent="0.2">
      <c r="A141" s="3" t="s">
        <v>0</v>
      </c>
      <c r="B141" s="3" t="s">
        <v>20</v>
      </c>
      <c r="C141" s="4">
        <v>2</v>
      </c>
      <c r="D141" s="4">
        <v>50</v>
      </c>
      <c r="E141" s="4">
        <v>100</v>
      </c>
      <c r="F141" s="4">
        <v>4</v>
      </c>
      <c r="G141" s="4">
        <v>10</v>
      </c>
    </row>
    <row r="142" spans="1:7" x14ac:dyDescent="0.2">
      <c r="A142" s="3" t="s">
        <v>0</v>
      </c>
      <c r="B142" s="3" t="s">
        <v>20</v>
      </c>
      <c r="C142" s="4">
        <v>2</v>
      </c>
      <c r="D142" s="4">
        <v>30</v>
      </c>
      <c r="E142" s="4">
        <v>30</v>
      </c>
      <c r="F142" s="4">
        <v>4</v>
      </c>
      <c r="G142" s="4">
        <v>10</v>
      </c>
    </row>
    <row r="143" spans="1:7" x14ac:dyDescent="0.2">
      <c r="A143" s="3" t="s">
        <v>0</v>
      </c>
      <c r="B143" s="3" t="s">
        <v>20</v>
      </c>
      <c r="C143" s="4">
        <v>2</v>
      </c>
      <c r="D143" s="4">
        <v>50</v>
      </c>
      <c r="E143" s="4">
        <v>50</v>
      </c>
      <c r="F143" s="4">
        <v>2</v>
      </c>
      <c r="G143" s="4">
        <v>10</v>
      </c>
    </row>
    <row r="144" spans="1:7" x14ac:dyDescent="0.2">
      <c r="A144" s="3" t="s">
        <v>0</v>
      </c>
      <c r="B144" s="3" t="s">
        <v>20</v>
      </c>
      <c r="C144" s="4">
        <v>2</v>
      </c>
      <c r="D144" s="4">
        <v>40</v>
      </c>
      <c r="E144" s="4">
        <v>40</v>
      </c>
      <c r="F144" s="4">
        <v>3</v>
      </c>
      <c r="G144" s="4">
        <v>9</v>
      </c>
    </row>
    <row r="145" spans="1:7" x14ac:dyDescent="0.2">
      <c r="A145" s="3" t="s">
        <v>0</v>
      </c>
      <c r="B145" s="3" t="s">
        <v>20</v>
      </c>
      <c r="C145" s="4">
        <v>2</v>
      </c>
      <c r="D145" s="4">
        <v>50</v>
      </c>
      <c r="E145" s="4">
        <v>50</v>
      </c>
      <c r="F145" s="4">
        <v>3</v>
      </c>
      <c r="G145" s="4">
        <v>9</v>
      </c>
    </row>
    <row r="146" spans="1:7" x14ac:dyDescent="0.2">
      <c r="A146" s="3" t="s">
        <v>0</v>
      </c>
      <c r="B146" s="3" t="s">
        <v>20</v>
      </c>
      <c r="C146" s="4">
        <v>2</v>
      </c>
      <c r="D146" s="4">
        <v>50</v>
      </c>
      <c r="E146" s="4">
        <v>80</v>
      </c>
      <c r="F146" s="4">
        <v>4</v>
      </c>
      <c r="G146" s="4">
        <v>9</v>
      </c>
    </row>
    <row r="147" spans="1:7" x14ac:dyDescent="0.2">
      <c r="A147" s="3" t="s">
        <v>0</v>
      </c>
      <c r="B147" s="3" t="s">
        <v>20</v>
      </c>
      <c r="C147" s="4">
        <v>2</v>
      </c>
      <c r="D147" s="4">
        <v>10</v>
      </c>
      <c r="E147" s="4">
        <v>10</v>
      </c>
      <c r="F147" s="4">
        <v>2</v>
      </c>
      <c r="G147" s="4">
        <v>8</v>
      </c>
    </row>
    <row r="148" spans="1:7" x14ac:dyDescent="0.2">
      <c r="A148" s="3" t="s">
        <v>0</v>
      </c>
      <c r="B148" s="3" t="s">
        <v>20</v>
      </c>
      <c r="C148" s="4">
        <v>2</v>
      </c>
      <c r="D148" s="4">
        <v>14</v>
      </c>
      <c r="E148" s="4">
        <v>20</v>
      </c>
      <c r="F148" s="4">
        <v>1</v>
      </c>
      <c r="G148" s="4">
        <v>8</v>
      </c>
    </row>
    <row r="149" spans="1:7" x14ac:dyDescent="0.2">
      <c r="A149" s="3" t="s">
        <v>0</v>
      </c>
      <c r="B149" s="3" t="s">
        <v>20</v>
      </c>
      <c r="C149" s="4">
        <v>2</v>
      </c>
      <c r="D149" s="4">
        <v>50</v>
      </c>
      <c r="E149" s="4">
        <v>50</v>
      </c>
      <c r="F149" s="4">
        <v>4</v>
      </c>
      <c r="G149" s="4">
        <v>8</v>
      </c>
    </row>
    <row r="150" spans="1:7" x14ac:dyDescent="0.2">
      <c r="A150" s="3" t="s">
        <v>0</v>
      </c>
      <c r="B150" s="3" t="s">
        <v>20</v>
      </c>
      <c r="C150" s="4">
        <v>2</v>
      </c>
      <c r="D150" s="4">
        <v>20</v>
      </c>
      <c r="E150" s="4">
        <v>10</v>
      </c>
      <c r="F150" s="4">
        <v>2</v>
      </c>
      <c r="G150" s="4">
        <v>7</v>
      </c>
    </row>
    <row r="151" spans="1:7" x14ac:dyDescent="0.2">
      <c r="A151" s="3" t="s">
        <v>0</v>
      </c>
      <c r="B151" s="3" t="s">
        <v>20</v>
      </c>
      <c r="C151" s="4">
        <v>2</v>
      </c>
      <c r="D151" s="4">
        <v>50</v>
      </c>
      <c r="E151" s="4">
        <v>50</v>
      </c>
      <c r="F151" s="4">
        <v>4</v>
      </c>
      <c r="G151" s="4">
        <v>6</v>
      </c>
    </row>
    <row r="152" spans="1:7" x14ac:dyDescent="0.2">
      <c r="A152" s="3" t="s">
        <v>0</v>
      </c>
      <c r="B152" s="3" t="s">
        <v>20</v>
      </c>
      <c r="C152" s="4">
        <v>2</v>
      </c>
      <c r="D152" s="4">
        <v>20</v>
      </c>
      <c r="E152" s="4">
        <v>25</v>
      </c>
      <c r="F152" s="4">
        <v>4</v>
      </c>
      <c r="G152" s="4">
        <v>6</v>
      </c>
    </row>
    <row r="153" spans="1:7" x14ac:dyDescent="0.2">
      <c r="A153" s="3" t="s">
        <v>0</v>
      </c>
      <c r="B153" s="3" t="s">
        <v>20</v>
      </c>
      <c r="C153" s="4">
        <v>2</v>
      </c>
      <c r="D153" s="4">
        <v>20</v>
      </c>
      <c r="E153" s="4">
        <v>20</v>
      </c>
      <c r="F153" s="4">
        <v>4</v>
      </c>
      <c r="G153" s="4">
        <v>6</v>
      </c>
    </row>
    <row r="154" spans="1:7" x14ac:dyDescent="0.2">
      <c r="A154" s="3" t="s">
        <v>0</v>
      </c>
      <c r="B154" s="3" t="s">
        <v>20</v>
      </c>
      <c r="C154" s="4">
        <v>2</v>
      </c>
      <c r="D154" s="4">
        <v>20</v>
      </c>
      <c r="E154" s="4">
        <v>20</v>
      </c>
      <c r="F154" s="4">
        <v>3</v>
      </c>
      <c r="G154" s="4">
        <v>6</v>
      </c>
    </row>
    <row r="155" spans="1:7" x14ac:dyDescent="0.2">
      <c r="A155" s="3" t="s">
        <v>0</v>
      </c>
      <c r="B155" s="3" t="s">
        <v>19</v>
      </c>
      <c r="C155" s="4">
        <v>2</v>
      </c>
      <c r="D155" s="4">
        <v>50</v>
      </c>
      <c r="E155" s="4">
        <v>50</v>
      </c>
      <c r="F155" s="4">
        <v>3</v>
      </c>
      <c r="G155" s="4">
        <v>5</v>
      </c>
    </row>
    <row r="156" spans="1:7" x14ac:dyDescent="0.2">
      <c r="A156" s="3" t="s">
        <v>0</v>
      </c>
      <c r="B156" s="3" t="s">
        <v>19</v>
      </c>
      <c r="C156" s="4">
        <v>2</v>
      </c>
      <c r="D156" s="4">
        <v>5</v>
      </c>
      <c r="E156" s="4">
        <v>5</v>
      </c>
      <c r="F156" s="4">
        <v>4</v>
      </c>
      <c r="G156" s="4">
        <v>5</v>
      </c>
    </row>
    <row r="157" spans="1:7" x14ac:dyDescent="0.2">
      <c r="A157" s="3" t="s">
        <v>0</v>
      </c>
      <c r="B157" s="3" t="s">
        <v>20</v>
      </c>
      <c r="C157" s="4">
        <v>2</v>
      </c>
      <c r="D157" s="4">
        <v>100</v>
      </c>
      <c r="E157" s="4">
        <v>200</v>
      </c>
      <c r="F157" s="4">
        <v>2</v>
      </c>
      <c r="G157" s="4">
        <v>5</v>
      </c>
    </row>
    <row r="158" spans="1:7" x14ac:dyDescent="0.2">
      <c r="A158" s="3" t="s">
        <v>0</v>
      </c>
      <c r="B158" s="3" t="s">
        <v>19</v>
      </c>
      <c r="C158" s="4">
        <v>2</v>
      </c>
      <c r="D158" s="4">
        <v>100</v>
      </c>
      <c r="E158" s="4">
        <v>100</v>
      </c>
      <c r="F158" s="4">
        <v>2</v>
      </c>
      <c r="G158" s="4">
        <v>5</v>
      </c>
    </row>
    <row r="159" spans="1:7" x14ac:dyDescent="0.2">
      <c r="A159" s="3" t="s">
        <v>0</v>
      </c>
      <c r="B159" s="3" t="s">
        <v>20</v>
      </c>
      <c r="C159" s="4">
        <v>2</v>
      </c>
      <c r="D159" s="4">
        <v>70</v>
      </c>
      <c r="E159" s="4">
        <v>70</v>
      </c>
      <c r="F159" s="4">
        <v>4</v>
      </c>
      <c r="G159" s="4">
        <v>4</v>
      </c>
    </row>
    <row r="160" spans="1:7" x14ac:dyDescent="0.2">
      <c r="A160" s="3" t="s">
        <v>0</v>
      </c>
      <c r="B160" s="3" t="s">
        <v>19</v>
      </c>
      <c r="C160" s="4">
        <v>2</v>
      </c>
      <c r="D160" s="4">
        <v>40</v>
      </c>
      <c r="E160" s="4">
        <v>40</v>
      </c>
      <c r="F160" s="4">
        <v>4</v>
      </c>
      <c r="G160" s="4">
        <v>4</v>
      </c>
    </row>
    <row r="161" spans="1:7" x14ac:dyDescent="0.2">
      <c r="A161" s="3" t="s">
        <v>0</v>
      </c>
      <c r="B161" s="3" t="s">
        <v>20</v>
      </c>
      <c r="C161" s="4">
        <v>2</v>
      </c>
      <c r="D161" s="4">
        <v>40</v>
      </c>
      <c r="E161" s="4">
        <v>50</v>
      </c>
      <c r="F161" s="4">
        <v>4</v>
      </c>
      <c r="G161" s="4">
        <v>3</v>
      </c>
    </row>
    <row r="162" spans="1:7" x14ac:dyDescent="0.2">
      <c r="A162" s="3" t="s">
        <v>0</v>
      </c>
      <c r="B162" s="3" t="s">
        <v>20</v>
      </c>
      <c r="C162" s="4">
        <v>2</v>
      </c>
      <c r="D162" s="4">
        <v>6</v>
      </c>
      <c r="E162" s="4">
        <v>5</v>
      </c>
      <c r="F162" s="4">
        <v>4</v>
      </c>
      <c r="G162" s="4">
        <v>3</v>
      </c>
    </row>
    <row r="163" spans="1:7" x14ac:dyDescent="0.2">
      <c r="A163" s="3" t="s">
        <v>0</v>
      </c>
      <c r="B163" s="3" t="s">
        <v>20</v>
      </c>
      <c r="C163" s="4">
        <v>2</v>
      </c>
      <c r="D163" s="4">
        <v>30</v>
      </c>
      <c r="E163" s="4">
        <v>20</v>
      </c>
      <c r="F163" s="4">
        <v>4</v>
      </c>
      <c r="G163" s="4">
        <v>3</v>
      </c>
    </row>
    <row r="164" spans="1:7" x14ac:dyDescent="0.2">
      <c r="A164" s="3" t="s">
        <v>0</v>
      </c>
      <c r="B164" s="3" t="s">
        <v>20</v>
      </c>
      <c r="C164" s="4">
        <v>2</v>
      </c>
      <c r="D164" s="4">
        <v>15</v>
      </c>
      <c r="E164" s="4">
        <v>15</v>
      </c>
      <c r="F164" s="4">
        <v>3</v>
      </c>
      <c r="G164" s="4">
        <v>2</v>
      </c>
    </row>
    <row r="165" spans="1:7" x14ac:dyDescent="0.2">
      <c r="A165" s="3" t="s">
        <v>0</v>
      </c>
      <c r="B165" s="3" t="s">
        <v>20</v>
      </c>
      <c r="C165" s="4">
        <v>2</v>
      </c>
      <c r="D165" s="4">
        <v>30</v>
      </c>
      <c r="E165" s="4">
        <v>10</v>
      </c>
      <c r="F165" s="4">
        <v>4</v>
      </c>
      <c r="G165" s="4">
        <v>1</v>
      </c>
    </row>
    <row r="166" spans="1:7" x14ac:dyDescent="0.2">
      <c r="A166" s="3" t="s">
        <v>0</v>
      </c>
      <c r="B166" s="3" t="s">
        <v>19</v>
      </c>
      <c r="C166" s="4">
        <v>2</v>
      </c>
      <c r="D166" s="4">
        <v>15</v>
      </c>
      <c r="E166" s="4">
        <v>25</v>
      </c>
      <c r="F166" s="4">
        <v>1</v>
      </c>
      <c r="G166" s="4"/>
    </row>
    <row r="167" spans="1:7" x14ac:dyDescent="0.2">
      <c r="A167" s="3" t="s">
        <v>0</v>
      </c>
      <c r="B167" s="3" t="s">
        <v>20</v>
      </c>
      <c r="C167" s="4">
        <v>3</v>
      </c>
      <c r="D167" s="4">
        <v>60</v>
      </c>
      <c r="E167" s="4">
        <v>60</v>
      </c>
      <c r="F167" s="4">
        <v>4</v>
      </c>
      <c r="G167" s="4">
        <v>35</v>
      </c>
    </row>
    <row r="168" spans="1:7" x14ac:dyDescent="0.2">
      <c r="A168" s="3" t="s">
        <v>0</v>
      </c>
      <c r="B168" s="3" t="s">
        <v>20</v>
      </c>
      <c r="C168" s="4">
        <v>3</v>
      </c>
      <c r="D168" s="4">
        <v>100</v>
      </c>
      <c r="E168" s="4">
        <v>300</v>
      </c>
      <c r="F168" s="4">
        <v>3</v>
      </c>
      <c r="G168" s="4">
        <v>30</v>
      </c>
    </row>
    <row r="169" spans="1:7" x14ac:dyDescent="0.2">
      <c r="A169" s="3" t="s">
        <v>0</v>
      </c>
      <c r="B169" s="3" t="s">
        <v>20</v>
      </c>
      <c r="C169" s="4">
        <v>3</v>
      </c>
      <c r="D169" s="4">
        <v>20</v>
      </c>
      <c r="E169" s="4">
        <v>10</v>
      </c>
      <c r="F169" s="4">
        <v>4</v>
      </c>
      <c r="G169" s="4">
        <v>30</v>
      </c>
    </row>
    <row r="170" spans="1:7" x14ac:dyDescent="0.2">
      <c r="A170" s="3" t="s">
        <v>0</v>
      </c>
      <c r="B170" s="3" t="s">
        <v>20</v>
      </c>
      <c r="C170" s="4">
        <v>3</v>
      </c>
      <c r="D170" s="4">
        <v>40</v>
      </c>
      <c r="E170" s="4">
        <v>40</v>
      </c>
      <c r="F170" s="4">
        <v>4</v>
      </c>
      <c r="G170" s="4">
        <v>28</v>
      </c>
    </row>
    <row r="171" spans="1:7" x14ac:dyDescent="0.2">
      <c r="A171" s="3" t="s">
        <v>0</v>
      </c>
      <c r="B171" s="3" t="s">
        <v>20</v>
      </c>
      <c r="C171" s="4">
        <v>3</v>
      </c>
      <c r="D171" s="4">
        <v>50</v>
      </c>
      <c r="E171" s="4">
        <v>65</v>
      </c>
      <c r="F171" s="4">
        <v>2</v>
      </c>
      <c r="G171" s="4">
        <v>25</v>
      </c>
    </row>
    <row r="172" spans="1:7" x14ac:dyDescent="0.2">
      <c r="A172" s="3" t="s">
        <v>0</v>
      </c>
      <c r="B172" s="3" t="s">
        <v>20</v>
      </c>
      <c r="C172" s="4">
        <v>3</v>
      </c>
      <c r="D172" s="4">
        <v>50</v>
      </c>
      <c r="E172" s="4">
        <v>50</v>
      </c>
      <c r="F172" s="4">
        <v>4</v>
      </c>
      <c r="G172" s="4">
        <v>20</v>
      </c>
    </row>
    <row r="173" spans="1:7" x14ac:dyDescent="0.2">
      <c r="A173" s="3" t="s">
        <v>0</v>
      </c>
      <c r="B173" s="3" t="s">
        <v>20</v>
      </c>
      <c r="C173" s="4">
        <v>3</v>
      </c>
      <c r="D173" s="4">
        <v>40</v>
      </c>
      <c r="E173" s="4">
        <v>30</v>
      </c>
      <c r="F173" s="4">
        <v>2</v>
      </c>
      <c r="G173" s="4">
        <v>20</v>
      </c>
    </row>
    <row r="174" spans="1:7" x14ac:dyDescent="0.2">
      <c r="A174" s="3" t="s">
        <v>0</v>
      </c>
      <c r="B174" s="3" t="s">
        <v>20</v>
      </c>
      <c r="C174" s="4">
        <v>3</v>
      </c>
      <c r="D174" s="4">
        <v>35</v>
      </c>
      <c r="E174" s="4">
        <v>40</v>
      </c>
      <c r="F174" s="4">
        <v>4</v>
      </c>
      <c r="G174" s="4">
        <v>20</v>
      </c>
    </row>
    <row r="175" spans="1:7" x14ac:dyDescent="0.2">
      <c r="A175" s="3" t="s">
        <v>0</v>
      </c>
      <c r="B175" s="3" t="s">
        <v>20</v>
      </c>
      <c r="C175" s="4">
        <v>3</v>
      </c>
      <c r="D175" s="4">
        <v>200</v>
      </c>
      <c r="E175" s="4">
        <v>220</v>
      </c>
      <c r="F175" s="4">
        <v>4</v>
      </c>
      <c r="G175" s="4">
        <v>20</v>
      </c>
    </row>
    <row r="176" spans="1:7" x14ac:dyDescent="0.2">
      <c r="A176" s="3" t="s">
        <v>0</v>
      </c>
      <c r="B176" s="3" t="s">
        <v>20</v>
      </c>
      <c r="C176" s="4">
        <v>3</v>
      </c>
      <c r="D176" s="4">
        <v>50</v>
      </c>
      <c r="E176" s="4">
        <v>50</v>
      </c>
      <c r="F176" s="4">
        <v>4</v>
      </c>
      <c r="G176" s="4">
        <v>18</v>
      </c>
    </row>
    <row r="177" spans="1:7" x14ac:dyDescent="0.2">
      <c r="A177" s="3" t="s">
        <v>0</v>
      </c>
      <c r="B177" s="3" t="s">
        <v>19</v>
      </c>
      <c r="C177" s="4">
        <v>3</v>
      </c>
      <c r="D177" s="4">
        <v>50</v>
      </c>
      <c r="E177" s="4">
        <v>50</v>
      </c>
      <c r="F177" s="4">
        <v>1</v>
      </c>
      <c r="G177" s="4">
        <v>18</v>
      </c>
    </row>
    <row r="178" spans="1:7" x14ac:dyDescent="0.2">
      <c r="A178" s="3" t="s">
        <v>0</v>
      </c>
      <c r="B178" s="3" t="s">
        <v>20</v>
      </c>
      <c r="C178" s="4">
        <v>3</v>
      </c>
      <c r="D178" s="4">
        <v>5</v>
      </c>
      <c r="E178" s="4">
        <v>3</v>
      </c>
      <c r="F178" s="4">
        <v>4</v>
      </c>
      <c r="G178" s="4">
        <v>16</v>
      </c>
    </row>
    <row r="179" spans="1:7" x14ac:dyDescent="0.2">
      <c r="A179" s="3" t="s">
        <v>0</v>
      </c>
      <c r="B179" s="3" t="s">
        <v>20</v>
      </c>
      <c r="C179" s="4">
        <v>3</v>
      </c>
      <c r="D179" s="4">
        <v>200</v>
      </c>
      <c r="E179" s="4">
        <v>200</v>
      </c>
      <c r="F179" s="4">
        <v>4</v>
      </c>
      <c r="G179" s="4">
        <v>15</v>
      </c>
    </row>
    <row r="180" spans="1:7" x14ac:dyDescent="0.2">
      <c r="A180" s="3" t="s">
        <v>0</v>
      </c>
      <c r="B180" s="3" t="s">
        <v>20</v>
      </c>
      <c r="C180" s="4">
        <v>3</v>
      </c>
      <c r="D180" s="4">
        <v>200</v>
      </c>
      <c r="E180" s="4">
        <v>200</v>
      </c>
      <c r="F180" s="4">
        <v>2</v>
      </c>
      <c r="G180" s="4">
        <v>15</v>
      </c>
    </row>
    <row r="181" spans="1:7" x14ac:dyDescent="0.2">
      <c r="A181" s="3" t="s">
        <v>0</v>
      </c>
      <c r="B181" s="3" t="s">
        <v>20</v>
      </c>
      <c r="C181" s="4">
        <v>3</v>
      </c>
      <c r="D181" s="4">
        <v>150</v>
      </c>
      <c r="E181" s="4">
        <v>70</v>
      </c>
      <c r="F181" s="4">
        <v>2</v>
      </c>
      <c r="G181" s="4">
        <v>15</v>
      </c>
    </row>
    <row r="182" spans="1:7" x14ac:dyDescent="0.2">
      <c r="A182" s="3" t="s">
        <v>0</v>
      </c>
      <c r="B182" s="3" t="s">
        <v>20</v>
      </c>
      <c r="C182" s="4">
        <v>3</v>
      </c>
      <c r="D182" s="4">
        <v>20</v>
      </c>
      <c r="E182" s="4">
        <v>20</v>
      </c>
      <c r="F182" s="4">
        <v>3</v>
      </c>
      <c r="G182" s="4">
        <v>15</v>
      </c>
    </row>
    <row r="183" spans="1:7" x14ac:dyDescent="0.2">
      <c r="A183" s="3" t="s">
        <v>0</v>
      </c>
      <c r="B183" s="3" t="s">
        <v>20</v>
      </c>
      <c r="C183" s="4">
        <v>3</v>
      </c>
      <c r="D183" s="4">
        <v>50</v>
      </c>
      <c r="E183" s="4">
        <v>50</v>
      </c>
      <c r="F183" s="4">
        <v>4</v>
      </c>
      <c r="G183" s="4">
        <v>12</v>
      </c>
    </row>
    <row r="184" spans="1:7" x14ac:dyDescent="0.2">
      <c r="A184" s="3" t="s">
        <v>0</v>
      </c>
      <c r="B184" s="3" t="s">
        <v>20</v>
      </c>
      <c r="C184" s="4">
        <v>3</v>
      </c>
      <c r="D184" s="4">
        <v>50</v>
      </c>
      <c r="E184" s="4">
        <v>60</v>
      </c>
      <c r="F184" s="4">
        <v>2</v>
      </c>
      <c r="G184" s="4">
        <v>10</v>
      </c>
    </row>
    <row r="185" spans="1:7" x14ac:dyDescent="0.2">
      <c r="A185" s="3" t="s">
        <v>0</v>
      </c>
      <c r="B185" s="3" t="s">
        <v>20</v>
      </c>
      <c r="C185" s="4">
        <v>3</v>
      </c>
      <c r="D185" s="4">
        <v>10</v>
      </c>
      <c r="E185" s="4">
        <v>10</v>
      </c>
      <c r="F185" s="4">
        <v>2</v>
      </c>
      <c r="G185" s="4">
        <v>10</v>
      </c>
    </row>
    <row r="186" spans="1:7" x14ac:dyDescent="0.2">
      <c r="A186" s="3" t="s">
        <v>0</v>
      </c>
      <c r="B186" s="3" t="s">
        <v>19</v>
      </c>
      <c r="C186" s="4">
        <v>3</v>
      </c>
      <c r="D186" s="4">
        <v>5</v>
      </c>
      <c r="E186" s="4">
        <v>10</v>
      </c>
      <c r="F186" s="4">
        <v>2</v>
      </c>
      <c r="G186" s="4">
        <v>10</v>
      </c>
    </row>
    <row r="187" spans="1:7" x14ac:dyDescent="0.2">
      <c r="A187" s="3" t="s">
        <v>0</v>
      </c>
      <c r="B187" s="3" t="s">
        <v>20</v>
      </c>
      <c r="C187" s="4">
        <v>3</v>
      </c>
      <c r="D187" s="4">
        <v>20</v>
      </c>
      <c r="E187" s="4">
        <v>10</v>
      </c>
      <c r="F187" s="4">
        <v>4</v>
      </c>
      <c r="G187" s="4">
        <v>10</v>
      </c>
    </row>
    <row r="188" spans="1:7" x14ac:dyDescent="0.2">
      <c r="A188" s="3" t="s">
        <v>0</v>
      </c>
      <c r="B188" s="3" t="s">
        <v>19</v>
      </c>
      <c r="C188" s="4">
        <v>3</v>
      </c>
      <c r="D188" s="4">
        <v>25</v>
      </c>
      <c r="E188" s="4">
        <v>30</v>
      </c>
      <c r="F188" s="4">
        <v>4</v>
      </c>
      <c r="G188" s="4">
        <v>10</v>
      </c>
    </row>
    <row r="189" spans="1:7" x14ac:dyDescent="0.2">
      <c r="A189" s="3" t="s">
        <v>0</v>
      </c>
      <c r="B189" s="3" t="s">
        <v>19</v>
      </c>
      <c r="C189" s="4">
        <v>3</v>
      </c>
      <c r="D189" s="4">
        <v>50</v>
      </c>
      <c r="E189" s="4">
        <v>50</v>
      </c>
      <c r="F189" s="4">
        <v>3</v>
      </c>
      <c r="G189" s="4">
        <v>7</v>
      </c>
    </row>
    <row r="190" spans="1:7" x14ac:dyDescent="0.2">
      <c r="A190" s="3" t="s">
        <v>0</v>
      </c>
      <c r="B190" s="3" t="s">
        <v>20</v>
      </c>
      <c r="C190" s="4">
        <v>3</v>
      </c>
      <c r="D190" s="4">
        <v>30</v>
      </c>
      <c r="E190" s="4">
        <v>30</v>
      </c>
      <c r="F190" s="4">
        <v>4</v>
      </c>
      <c r="G190" s="4">
        <v>5</v>
      </c>
    </row>
    <row r="191" spans="1:7" x14ac:dyDescent="0.2">
      <c r="A191" s="3" t="s">
        <v>0</v>
      </c>
      <c r="B191" s="3" t="s">
        <v>20</v>
      </c>
      <c r="C191" s="4">
        <v>3</v>
      </c>
      <c r="D191" s="4">
        <v>15</v>
      </c>
      <c r="E191" s="4">
        <v>15</v>
      </c>
      <c r="F191" s="4">
        <v>3</v>
      </c>
      <c r="G191" s="4">
        <v>5</v>
      </c>
    </row>
    <row r="192" spans="1:7" x14ac:dyDescent="0.2">
      <c r="A192" s="3" t="s">
        <v>0</v>
      </c>
      <c r="B192" s="3" t="s">
        <v>19</v>
      </c>
      <c r="C192" s="4">
        <v>3</v>
      </c>
      <c r="D192" s="4">
        <v>100</v>
      </c>
      <c r="E192" s="4">
        <v>100</v>
      </c>
      <c r="F192" s="4">
        <v>4</v>
      </c>
      <c r="G192" s="4">
        <v>4</v>
      </c>
    </row>
    <row r="193" spans="1:7" x14ac:dyDescent="0.2">
      <c r="A193" s="3" t="s">
        <v>0</v>
      </c>
      <c r="B193" s="3" t="s">
        <v>20</v>
      </c>
      <c r="C193" s="4">
        <v>4</v>
      </c>
      <c r="D193" s="4">
        <v>15</v>
      </c>
      <c r="E193" s="4">
        <v>15</v>
      </c>
      <c r="F193" s="4">
        <v>4</v>
      </c>
      <c r="G193" s="4">
        <v>25</v>
      </c>
    </row>
    <row r="194" spans="1:7" x14ac:dyDescent="0.2">
      <c r="A194" s="3" t="s">
        <v>0</v>
      </c>
      <c r="B194" s="3" t="s">
        <v>19</v>
      </c>
      <c r="C194" s="4">
        <v>4</v>
      </c>
      <c r="D194" s="4">
        <v>22</v>
      </c>
      <c r="E194" s="4">
        <v>130</v>
      </c>
      <c r="F194" s="4">
        <v>4</v>
      </c>
      <c r="G194" s="4">
        <v>14</v>
      </c>
    </row>
    <row r="195" spans="1:7" x14ac:dyDescent="0.2">
      <c r="A195" s="3" t="s">
        <v>0</v>
      </c>
      <c r="B195" s="3" t="s">
        <v>19</v>
      </c>
      <c r="C195" s="4">
        <v>4</v>
      </c>
      <c r="D195" s="4">
        <v>300</v>
      </c>
      <c r="E195" s="4">
        <v>500</v>
      </c>
      <c r="F195" s="4">
        <v>4</v>
      </c>
      <c r="G195" s="4">
        <v>10</v>
      </c>
    </row>
    <row r="196" spans="1:7" x14ac:dyDescent="0.2">
      <c r="A196" s="3" t="s">
        <v>0</v>
      </c>
      <c r="B196" s="3" t="s">
        <v>19</v>
      </c>
      <c r="C196" s="4">
        <v>4</v>
      </c>
      <c r="D196" s="4">
        <v>5</v>
      </c>
      <c r="E196" s="4">
        <v>5</v>
      </c>
      <c r="F196" s="4">
        <v>3</v>
      </c>
      <c r="G196" s="4">
        <v>10</v>
      </c>
    </row>
    <row r="197" spans="1:7" x14ac:dyDescent="0.2">
      <c r="A197" s="3" t="s">
        <v>0</v>
      </c>
      <c r="B197" s="3" t="s">
        <v>20</v>
      </c>
      <c r="C197" s="4">
        <v>4</v>
      </c>
      <c r="D197" s="4">
        <v>20</v>
      </c>
      <c r="E197" s="4">
        <v>20</v>
      </c>
      <c r="F197" s="4">
        <v>4</v>
      </c>
      <c r="G197" s="4">
        <v>6</v>
      </c>
    </row>
    <row r="198" spans="1:7" x14ac:dyDescent="0.2">
      <c r="A198" s="3" t="s">
        <v>0</v>
      </c>
      <c r="B198" s="3" t="s">
        <v>20</v>
      </c>
      <c r="C198" s="4">
        <v>4</v>
      </c>
      <c r="D198" s="4">
        <v>25</v>
      </c>
      <c r="E198" s="4">
        <v>15</v>
      </c>
      <c r="F198" s="4">
        <v>4</v>
      </c>
      <c r="G198" s="4">
        <v>5</v>
      </c>
    </row>
    <row r="199" spans="1:7" x14ac:dyDescent="0.2">
      <c r="A199" s="3" t="s">
        <v>0</v>
      </c>
      <c r="B199" s="3" t="s">
        <v>20</v>
      </c>
      <c r="C199" s="4">
        <v>4</v>
      </c>
      <c r="D199" s="4">
        <v>125</v>
      </c>
      <c r="E199" s="4">
        <v>90</v>
      </c>
      <c r="F199" s="4">
        <v>2</v>
      </c>
      <c r="G199" s="4">
        <v>5</v>
      </c>
    </row>
    <row r="200" spans="1:7" x14ac:dyDescent="0.2">
      <c r="A200" s="3" t="s">
        <v>0</v>
      </c>
      <c r="B200" s="3" t="s">
        <v>20</v>
      </c>
      <c r="C200" s="4">
        <v>4</v>
      </c>
      <c r="D200" s="4">
        <v>4</v>
      </c>
      <c r="E200" s="4">
        <v>2</v>
      </c>
      <c r="F200" s="4">
        <v>3</v>
      </c>
      <c r="G200" s="4">
        <v>4</v>
      </c>
    </row>
    <row r="201" spans="1:7" x14ac:dyDescent="0.2">
      <c r="A201" s="3" t="s">
        <v>0</v>
      </c>
      <c r="B201" s="3" t="s">
        <v>19</v>
      </c>
      <c r="C201" s="4">
        <v>4</v>
      </c>
      <c r="D201" s="4">
        <v>10</v>
      </c>
      <c r="E201" s="4">
        <v>10</v>
      </c>
      <c r="F201" s="4">
        <v>3</v>
      </c>
      <c r="G201" s="4">
        <v>3</v>
      </c>
    </row>
    <row r="202" spans="1:7" x14ac:dyDescent="0.2">
      <c r="A202" s="3" t="s">
        <v>0</v>
      </c>
      <c r="B202" s="3" t="s">
        <v>20</v>
      </c>
      <c r="C202" s="4">
        <v>4</v>
      </c>
      <c r="D202" s="4">
        <v>50</v>
      </c>
      <c r="E202" s="4">
        <v>70</v>
      </c>
      <c r="F202" s="4">
        <v>2</v>
      </c>
      <c r="G202" s="4">
        <v>2</v>
      </c>
    </row>
    <row r="203" spans="1:7" x14ac:dyDescent="0.2">
      <c r="A203" s="3" t="s">
        <v>0</v>
      </c>
      <c r="B203" s="3" t="s">
        <v>20</v>
      </c>
      <c r="C203" s="4"/>
      <c r="D203" s="4">
        <v>25</v>
      </c>
      <c r="E203" s="4">
        <v>12</v>
      </c>
      <c r="F203" s="4">
        <v>4</v>
      </c>
      <c r="G203" s="4">
        <v>6</v>
      </c>
    </row>
  </sheetData>
  <sortState ref="A2:G203">
    <sortCondition ref="C2:C203"/>
    <sortCondition descending="1" ref="G2:G2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3"/>
  <sheetViews>
    <sheetView topLeftCell="E60" workbookViewId="0">
      <selection activeCell="J79" sqref="J79"/>
    </sheetView>
  </sheetViews>
  <sheetFormatPr baseColWidth="10" defaultRowHeight="16" x14ac:dyDescent="0.2"/>
  <cols>
    <col min="9" max="10" width="12.83203125" customWidth="1"/>
    <col min="11" max="11" width="6" customWidth="1"/>
    <col min="12" max="12" width="12.1640625" customWidth="1"/>
    <col min="13" max="13" width="12.1640625" style="5" customWidth="1"/>
    <col min="14" max="15" width="3.1640625" customWidth="1"/>
    <col min="16" max="16" width="2.1640625" customWidth="1"/>
    <col min="17" max="17" width="3.1640625" customWidth="1"/>
    <col min="18" max="18" width="2.1640625" customWidth="1"/>
    <col min="19" max="37" width="3.1640625" customWidth="1"/>
    <col min="38" max="39" width="10.66406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3" x14ac:dyDescent="0.2">
      <c r="A2" s="3" t="s">
        <v>0</v>
      </c>
      <c r="B2" s="3" t="s">
        <v>19</v>
      </c>
      <c r="C2" s="4">
        <v>2</v>
      </c>
      <c r="D2" s="4">
        <v>7</v>
      </c>
      <c r="E2" s="4">
        <v>3</v>
      </c>
      <c r="F2" s="4">
        <v>3</v>
      </c>
      <c r="G2" s="4">
        <v>15</v>
      </c>
      <c r="J2" t="s">
        <v>21</v>
      </c>
    </row>
    <row r="3" spans="1:13" x14ac:dyDescent="0.2">
      <c r="A3" s="3" t="s">
        <v>0</v>
      </c>
      <c r="B3" s="3" t="s">
        <v>20</v>
      </c>
      <c r="C3" s="4">
        <v>2</v>
      </c>
      <c r="D3" s="4">
        <v>40</v>
      </c>
      <c r="E3" s="4">
        <v>50</v>
      </c>
      <c r="F3" s="4">
        <v>4</v>
      </c>
      <c r="G3" s="4">
        <v>3</v>
      </c>
      <c r="K3" t="s">
        <v>22</v>
      </c>
      <c r="L3" t="s">
        <v>23</v>
      </c>
      <c r="M3" s="5" t="s">
        <v>24</v>
      </c>
    </row>
    <row r="4" spans="1:13" x14ac:dyDescent="0.2">
      <c r="A4" s="3" t="s">
        <v>0</v>
      </c>
      <c r="B4" s="3" t="s">
        <v>19</v>
      </c>
      <c r="C4" s="4">
        <v>1</v>
      </c>
      <c r="D4" s="4">
        <v>20</v>
      </c>
      <c r="E4" s="4">
        <v>25</v>
      </c>
      <c r="F4" s="4">
        <v>4</v>
      </c>
      <c r="G4" s="4">
        <v>10</v>
      </c>
      <c r="J4" t="s">
        <v>36</v>
      </c>
      <c r="K4" t="s">
        <v>25</v>
      </c>
      <c r="L4">
        <f>COUNTIF(B:B,B2)</f>
        <v>43</v>
      </c>
      <c r="M4" s="5">
        <f>L4:L5/SUM(L4:L5)</f>
        <v>0.21287128712871287</v>
      </c>
    </row>
    <row r="5" spans="1:13" x14ac:dyDescent="0.2">
      <c r="A5" s="3" t="s">
        <v>0</v>
      </c>
      <c r="B5" s="3" t="s">
        <v>19</v>
      </c>
      <c r="C5" s="4">
        <v>2</v>
      </c>
      <c r="D5" s="4">
        <v>5</v>
      </c>
      <c r="E5" s="4">
        <v>5</v>
      </c>
      <c r="F5" s="4">
        <v>4</v>
      </c>
      <c r="G5" s="4">
        <v>24</v>
      </c>
      <c r="K5" t="s">
        <v>37</v>
      </c>
      <c r="L5">
        <f>COUNTIF(B:B,B3)</f>
        <v>159</v>
      </c>
      <c r="M5" s="5">
        <f>L5/SUM(L4:L5)</f>
        <v>0.78712871287128716</v>
      </c>
    </row>
    <row r="6" spans="1:13" x14ac:dyDescent="0.2">
      <c r="A6" s="3" t="s">
        <v>0</v>
      </c>
      <c r="B6" s="3" t="s">
        <v>19</v>
      </c>
      <c r="C6" s="4">
        <v>1</v>
      </c>
      <c r="D6" s="4">
        <v>0</v>
      </c>
      <c r="E6" s="4">
        <v>0</v>
      </c>
      <c r="F6" s="4">
        <v>2</v>
      </c>
      <c r="G6" s="4">
        <v>8</v>
      </c>
      <c r="J6" t="s">
        <v>30</v>
      </c>
      <c r="K6" t="s">
        <v>26</v>
      </c>
      <c r="L6">
        <f>COUNTIF(C:C,C4)</f>
        <v>80</v>
      </c>
      <c r="M6" s="5">
        <f>L6/SUM(L6:L7:L8:L9)</f>
        <v>0.39800995024875624</v>
      </c>
    </row>
    <row r="7" spans="1:13" x14ac:dyDescent="0.2">
      <c r="A7" s="3" t="s">
        <v>0</v>
      </c>
      <c r="B7" s="3" t="s">
        <v>19</v>
      </c>
      <c r="C7" s="4">
        <v>2</v>
      </c>
      <c r="D7" s="4">
        <v>50</v>
      </c>
      <c r="E7" s="4">
        <v>50</v>
      </c>
      <c r="F7" s="4">
        <v>3</v>
      </c>
      <c r="G7" s="4">
        <v>5</v>
      </c>
      <c r="K7" t="s">
        <v>27</v>
      </c>
      <c r="L7">
        <f>COUNTIF(C:C,C3)</f>
        <v>85</v>
      </c>
      <c r="M7" s="5">
        <f>L7/SUM(L6:L7:L8:L9)</f>
        <v>0.4228855721393035</v>
      </c>
    </row>
    <row r="8" spans="1:13" x14ac:dyDescent="0.2">
      <c r="A8" s="3" t="s">
        <v>0</v>
      </c>
      <c r="B8" s="3" t="s">
        <v>19</v>
      </c>
      <c r="C8" s="4">
        <v>1</v>
      </c>
      <c r="D8" s="4">
        <v>200</v>
      </c>
      <c r="E8" s="4">
        <v>200</v>
      </c>
      <c r="F8" s="4">
        <v>4</v>
      </c>
      <c r="G8" s="4">
        <v>35</v>
      </c>
      <c r="K8" t="s">
        <v>28</v>
      </c>
      <c r="L8">
        <f>COUNTIF(C:C,C11)</f>
        <v>26</v>
      </c>
      <c r="M8" s="5">
        <f>L8/SUM(L6:L7:L8:L9)</f>
        <v>0.12935323383084577</v>
      </c>
    </row>
    <row r="9" spans="1:13" x14ac:dyDescent="0.2">
      <c r="A9" s="3" t="s">
        <v>0</v>
      </c>
      <c r="B9" s="3" t="s">
        <v>20</v>
      </c>
      <c r="C9" s="4">
        <v>2</v>
      </c>
      <c r="D9" s="4">
        <v>40</v>
      </c>
      <c r="E9" s="4">
        <v>50</v>
      </c>
      <c r="F9" s="4">
        <v>1</v>
      </c>
      <c r="G9" s="4">
        <v>21</v>
      </c>
      <c r="K9" t="s">
        <v>29</v>
      </c>
      <c r="L9">
        <f>COUNTIF(C:C,C19)</f>
        <v>10</v>
      </c>
      <c r="M9" s="5">
        <f>L9/SUM(L6:L7:L8:L9)</f>
        <v>4.975124378109453E-2</v>
      </c>
    </row>
    <row r="10" spans="1:13" x14ac:dyDescent="0.2">
      <c r="A10" s="3" t="s">
        <v>0</v>
      </c>
      <c r="B10" s="3" t="s">
        <v>20</v>
      </c>
      <c r="C10" s="4">
        <v>2</v>
      </c>
      <c r="D10" s="4">
        <v>15</v>
      </c>
      <c r="E10" s="4">
        <v>15</v>
      </c>
      <c r="F10" s="4">
        <v>3</v>
      </c>
      <c r="G10" s="4">
        <v>2</v>
      </c>
      <c r="J10" t="s">
        <v>31</v>
      </c>
    </row>
    <row r="11" spans="1:13" x14ac:dyDescent="0.2">
      <c r="A11" s="3" t="s">
        <v>0</v>
      </c>
      <c r="B11" s="3" t="s">
        <v>20</v>
      </c>
      <c r="C11" s="4">
        <v>3</v>
      </c>
      <c r="D11" s="4">
        <v>5</v>
      </c>
      <c r="E11" s="4">
        <v>3</v>
      </c>
      <c r="F11" s="4">
        <v>4</v>
      </c>
      <c r="G11" s="4">
        <v>16</v>
      </c>
      <c r="K11" t="s">
        <v>32</v>
      </c>
      <c r="L11">
        <f>COUNTIF(F:F,F9)</f>
        <v>17</v>
      </c>
      <c r="M11" s="5">
        <f>L11/SUM(L11:L12:L13:L14)</f>
        <v>8.4158415841584164E-2</v>
      </c>
    </row>
    <row r="12" spans="1:13" x14ac:dyDescent="0.2">
      <c r="A12" s="3" t="s">
        <v>0</v>
      </c>
      <c r="B12" s="3" t="s">
        <v>19</v>
      </c>
      <c r="C12" s="4">
        <v>2</v>
      </c>
      <c r="D12" s="4">
        <v>5</v>
      </c>
      <c r="E12" s="4">
        <v>5</v>
      </c>
      <c r="F12" s="4">
        <v>4</v>
      </c>
      <c r="G12" s="4">
        <v>5</v>
      </c>
      <c r="K12" t="s">
        <v>33</v>
      </c>
      <c r="L12">
        <f>COUNTIF(F:F,F15)</f>
        <v>51</v>
      </c>
      <c r="M12" s="5">
        <f>L12/SUM(L11:L12:L13:L14)</f>
        <v>0.25247524752475248</v>
      </c>
    </row>
    <row r="13" spans="1:13" x14ac:dyDescent="0.2">
      <c r="A13" s="3" t="s">
        <v>0</v>
      </c>
      <c r="B13" s="3" t="s">
        <v>20</v>
      </c>
      <c r="C13" s="4">
        <v>2</v>
      </c>
      <c r="D13" s="4">
        <v>75</v>
      </c>
      <c r="E13" s="4">
        <v>75</v>
      </c>
      <c r="F13" s="4">
        <v>4</v>
      </c>
      <c r="G13" s="4">
        <v>20</v>
      </c>
      <c r="K13" t="s">
        <v>34</v>
      </c>
      <c r="L13">
        <f>COUNTIF(F:F,F7)</f>
        <v>31</v>
      </c>
      <c r="M13" s="5">
        <f>L13/SUM(L11:L12:L13:L14)</f>
        <v>0.15346534653465346</v>
      </c>
    </row>
    <row r="14" spans="1:13" x14ac:dyDescent="0.2">
      <c r="A14" s="3" t="s">
        <v>0</v>
      </c>
      <c r="B14" s="3" t="s">
        <v>20</v>
      </c>
      <c r="C14" s="4">
        <v>1</v>
      </c>
      <c r="D14" s="4">
        <v>3</v>
      </c>
      <c r="E14" s="4">
        <v>200</v>
      </c>
      <c r="F14" s="4">
        <v>4</v>
      </c>
      <c r="G14" s="4">
        <v>20</v>
      </c>
      <c r="K14" t="s">
        <v>35</v>
      </c>
      <c r="L14">
        <f>COUNTIF(F:F,4)</f>
        <v>103</v>
      </c>
      <c r="M14" s="5">
        <f>L14/SUM(L11:L12:L13:L14)</f>
        <v>0.50990099009900991</v>
      </c>
    </row>
    <row r="15" spans="1:13" x14ac:dyDescent="0.2">
      <c r="A15" s="3" t="s">
        <v>0</v>
      </c>
      <c r="B15" s="3" t="s">
        <v>20</v>
      </c>
      <c r="C15" s="4">
        <v>2</v>
      </c>
      <c r="D15" s="4">
        <v>350</v>
      </c>
      <c r="E15" s="4">
        <v>250</v>
      </c>
      <c r="F15" s="4">
        <v>2</v>
      </c>
      <c r="G15" s="4">
        <v>15</v>
      </c>
    </row>
    <row r="16" spans="1:13" x14ac:dyDescent="0.2">
      <c r="A16" s="3" t="s">
        <v>0</v>
      </c>
      <c r="B16" s="3" t="s">
        <v>20</v>
      </c>
      <c r="C16" s="4">
        <v>1</v>
      </c>
      <c r="D16" s="4">
        <v>30</v>
      </c>
      <c r="E16" s="4">
        <v>45</v>
      </c>
      <c r="F16" s="4">
        <v>3</v>
      </c>
      <c r="G16" s="4">
        <v>30</v>
      </c>
    </row>
    <row r="17" spans="1:13" x14ac:dyDescent="0.2">
      <c r="A17" s="3" t="s">
        <v>0</v>
      </c>
      <c r="B17" s="3" t="s">
        <v>20</v>
      </c>
      <c r="C17" s="4">
        <v>2</v>
      </c>
      <c r="D17" s="4">
        <v>30</v>
      </c>
      <c r="E17" s="4">
        <v>10</v>
      </c>
      <c r="F17" s="4">
        <v>4</v>
      </c>
      <c r="G17" s="4">
        <v>1</v>
      </c>
      <c r="J17" t="s">
        <v>53</v>
      </c>
    </row>
    <row r="18" spans="1:13" x14ac:dyDescent="0.2">
      <c r="A18" s="3" t="s">
        <v>0</v>
      </c>
      <c r="B18" s="3" t="s">
        <v>20</v>
      </c>
      <c r="C18" s="4">
        <v>1</v>
      </c>
      <c r="D18" s="4">
        <v>2000</v>
      </c>
      <c r="E18" s="4">
        <v>3000</v>
      </c>
      <c r="F18" s="4">
        <v>2</v>
      </c>
      <c r="G18" s="4">
        <v>15</v>
      </c>
      <c r="K18" t="s">
        <v>47</v>
      </c>
      <c r="L18" t="s">
        <v>49</v>
      </c>
      <c r="M18" s="5" t="s">
        <v>46</v>
      </c>
    </row>
    <row r="19" spans="1:13" x14ac:dyDescent="0.2">
      <c r="A19" s="3" t="s">
        <v>0</v>
      </c>
      <c r="B19" s="3" t="s">
        <v>19</v>
      </c>
      <c r="C19" s="4">
        <v>4</v>
      </c>
      <c r="D19" s="4">
        <v>300</v>
      </c>
      <c r="E19" s="4">
        <v>500</v>
      </c>
      <c r="F19" s="4">
        <v>4</v>
      </c>
      <c r="G19" s="4">
        <v>10</v>
      </c>
      <c r="J19" t="s">
        <v>38</v>
      </c>
      <c r="K19" t="s">
        <v>48</v>
      </c>
      <c r="L19" t="s">
        <v>50</v>
      </c>
      <c r="M19" s="5" t="s">
        <v>51</v>
      </c>
    </row>
    <row r="20" spans="1:13" x14ac:dyDescent="0.2">
      <c r="A20" s="3" t="s">
        <v>0</v>
      </c>
      <c r="B20" s="3" t="s">
        <v>20</v>
      </c>
      <c r="C20" s="4">
        <v>1</v>
      </c>
      <c r="D20" s="4">
        <v>100</v>
      </c>
      <c r="E20" s="4">
        <v>100</v>
      </c>
      <c r="F20" s="4">
        <v>4</v>
      </c>
      <c r="G20" s="4">
        <v>15</v>
      </c>
      <c r="J20" t="s">
        <v>39</v>
      </c>
      <c r="K20" s="8">
        <f>COUNT(D:D)</f>
        <v>202</v>
      </c>
      <c r="L20" s="8">
        <f>COUNT(E:E)</f>
        <v>201</v>
      </c>
      <c r="M20" s="6">
        <f>COUNT(G:G)</f>
        <v>201</v>
      </c>
    </row>
    <row r="21" spans="1:13" x14ac:dyDescent="0.2">
      <c r="A21" s="3" t="s">
        <v>0</v>
      </c>
      <c r="B21" s="3" t="s">
        <v>20</v>
      </c>
      <c r="C21" s="4">
        <v>2</v>
      </c>
      <c r="D21" s="4">
        <v>50</v>
      </c>
      <c r="E21" s="4">
        <v>50</v>
      </c>
      <c r="F21" s="4">
        <v>4</v>
      </c>
      <c r="G21" s="4">
        <v>6</v>
      </c>
      <c r="J21" t="s">
        <v>40</v>
      </c>
      <c r="K21" s="8">
        <f>AVERAGE(D:D)</f>
        <v>84.346534653465341</v>
      </c>
      <c r="L21" s="8">
        <f>AVERAGE(E:E)</f>
        <v>100.7363184079602</v>
      </c>
      <c r="M21" s="6">
        <f>AVERAGE(G:G)</f>
        <v>15.407960199004975</v>
      </c>
    </row>
    <row r="22" spans="1:13" x14ac:dyDescent="0.2">
      <c r="A22" s="3" t="s">
        <v>0</v>
      </c>
      <c r="B22" s="3" t="s">
        <v>20</v>
      </c>
      <c r="C22" s="4">
        <v>1</v>
      </c>
      <c r="D22" s="4">
        <v>10</v>
      </c>
      <c r="E22" s="4">
        <v>10</v>
      </c>
      <c r="F22" s="4">
        <v>1</v>
      </c>
      <c r="G22" s="4">
        <v>10</v>
      </c>
      <c r="J22" t="s">
        <v>41</v>
      </c>
      <c r="K22" s="8">
        <f>STDEV(D:D)</f>
        <v>204.88149399096892</v>
      </c>
      <c r="L22" s="8">
        <f>STDEV(E:E)</f>
        <v>249.55623639648462</v>
      </c>
      <c r="M22" s="6">
        <f>STDEV(G:G)</f>
        <v>9.1144246290376412</v>
      </c>
    </row>
    <row r="23" spans="1:13" x14ac:dyDescent="0.2">
      <c r="A23" s="3" t="s">
        <v>0</v>
      </c>
      <c r="B23" s="3" t="s">
        <v>20</v>
      </c>
      <c r="C23" s="4">
        <v>1</v>
      </c>
      <c r="D23" s="4">
        <v>100</v>
      </c>
      <c r="E23" s="4">
        <v>600</v>
      </c>
      <c r="F23" s="4">
        <v>2</v>
      </c>
      <c r="G23" s="4">
        <v>6</v>
      </c>
      <c r="J23" t="s">
        <v>42</v>
      </c>
      <c r="K23" s="8">
        <f>MIN(D:D)</f>
        <v>0</v>
      </c>
      <c r="L23" s="8">
        <f>MIN(E:E)</f>
        <v>0</v>
      </c>
      <c r="M23" s="6">
        <f>MIN(G:G)</f>
        <v>1</v>
      </c>
    </row>
    <row r="24" spans="1:13" x14ac:dyDescent="0.2">
      <c r="A24" s="3" t="s">
        <v>0</v>
      </c>
      <c r="B24" s="3" t="s">
        <v>20</v>
      </c>
      <c r="C24" s="4">
        <v>1</v>
      </c>
      <c r="D24" s="4">
        <v>40</v>
      </c>
      <c r="E24" s="4">
        <v>40</v>
      </c>
      <c r="F24" s="4">
        <v>2</v>
      </c>
      <c r="G24" s="4">
        <v>30</v>
      </c>
      <c r="J24" t="s">
        <v>43</v>
      </c>
      <c r="K24" s="8">
        <f>QUARTILE(D:D,1)</f>
        <v>20</v>
      </c>
      <c r="L24" s="8">
        <f>QUARTILE(E:E,1)</f>
        <v>20</v>
      </c>
      <c r="M24" s="6">
        <f>QUARTILE(G:G,1)</f>
        <v>9</v>
      </c>
    </row>
    <row r="25" spans="1:13" x14ac:dyDescent="0.2">
      <c r="A25" s="3" t="s">
        <v>0</v>
      </c>
      <c r="B25" s="3" t="s">
        <v>20</v>
      </c>
      <c r="C25" s="4">
        <v>3</v>
      </c>
      <c r="D25" s="4">
        <v>30</v>
      </c>
      <c r="E25" s="4">
        <v>30</v>
      </c>
      <c r="F25" s="4">
        <v>4</v>
      </c>
      <c r="G25" s="4">
        <v>5</v>
      </c>
      <c r="J25" t="s">
        <v>52</v>
      </c>
      <c r="K25" s="8">
        <f>MEDIAN(D:D)</f>
        <v>50</v>
      </c>
      <c r="L25" s="8">
        <f>MEDIAN(E:E)</f>
        <v>50</v>
      </c>
      <c r="M25" s="6">
        <f>MEDIAN(G:G)</f>
        <v>15</v>
      </c>
    </row>
    <row r="26" spans="1:13" x14ac:dyDescent="0.2">
      <c r="A26" s="3" t="s">
        <v>0</v>
      </c>
      <c r="B26" s="3" t="s">
        <v>19</v>
      </c>
      <c r="C26" s="4">
        <v>1</v>
      </c>
      <c r="D26" s="4">
        <v>20</v>
      </c>
      <c r="E26" s="4">
        <v>15</v>
      </c>
      <c r="F26" s="4">
        <v>4</v>
      </c>
      <c r="G26" s="4">
        <v>30</v>
      </c>
      <c r="J26" t="s">
        <v>44</v>
      </c>
      <c r="K26" s="8">
        <f>QUARTILE(D:D,3)</f>
        <v>100</v>
      </c>
      <c r="L26" s="8">
        <f>QUARTILE(E:E,3)</f>
        <v>100</v>
      </c>
      <c r="M26" s="6">
        <f>QUARTILE(G:G,3)</f>
        <v>20</v>
      </c>
    </row>
    <row r="27" spans="1:13" x14ac:dyDescent="0.2">
      <c r="A27" s="3" t="s">
        <v>0</v>
      </c>
      <c r="B27" s="3" t="s">
        <v>19</v>
      </c>
      <c r="C27" s="4">
        <v>1</v>
      </c>
      <c r="D27" s="4">
        <v>20</v>
      </c>
      <c r="E27" s="4">
        <v>20</v>
      </c>
      <c r="F27" s="4">
        <v>2</v>
      </c>
      <c r="G27" s="4">
        <v>18</v>
      </c>
      <c r="J27" t="s">
        <v>45</v>
      </c>
      <c r="K27" s="8">
        <f>MAX(D:D)</f>
        <v>2000</v>
      </c>
      <c r="L27" s="8">
        <f>MAX(E:E)</f>
        <v>3000</v>
      </c>
      <c r="M27" s="6">
        <f>MAX(G:G)</f>
        <v>42</v>
      </c>
    </row>
    <row r="28" spans="1:13" x14ac:dyDescent="0.2">
      <c r="A28" s="3" t="s">
        <v>0</v>
      </c>
      <c r="B28" s="3" t="s">
        <v>19</v>
      </c>
      <c r="C28" s="4">
        <v>1</v>
      </c>
      <c r="D28" s="4">
        <v>25</v>
      </c>
      <c r="E28" s="4">
        <v>25</v>
      </c>
      <c r="F28" s="4">
        <v>4</v>
      </c>
      <c r="G28" s="4">
        <v>7</v>
      </c>
    </row>
    <row r="29" spans="1:13" x14ac:dyDescent="0.2">
      <c r="A29" s="3" t="s">
        <v>0</v>
      </c>
      <c r="B29" s="3" t="s">
        <v>20</v>
      </c>
      <c r="C29" s="4">
        <v>2</v>
      </c>
      <c r="D29" s="4">
        <v>65</v>
      </c>
      <c r="E29" s="4">
        <v>60</v>
      </c>
      <c r="F29" s="4">
        <v>1</v>
      </c>
      <c r="G29" s="4">
        <v>22</v>
      </c>
    </row>
    <row r="30" spans="1:13" x14ac:dyDescent="0.2">
      <c r="A30" s="3" t="s">
        <v>0</v>
      </c>
      <c r="B30" s="3" t="s">
        <v>20</v>
      </c>
      <c r="C30" s="4">
        <v>1</v>
      </c>
      <c r="D30" s="4">
        <v>50</v>
      </c>
      <c r="E30" s="4">
        <v>50</v>
      </c>
      <c r="F30" s="4">
        <v>4</v>
      </c>
      <c r="G30" s="4">
        <v>14</v>
      </c>
    </row>
    <row r="31" spans="1:13" x14ac:dyDescent="0.2">
      <c r="A31" s="3" t="s">
        <v>0</v>
      </c>
      <c r="B31" s="3" t="s">
        <v>20</v>
      </c>
      <c r="C31" s="4">
        <v>3</v>
      </c>
      <c r="D31" s="4">
        <v>50</v>
      </c>
      <c r="E31" s="4">
        <v>60</v>
      </c>
      <c r="F31" s="4">
        <v>2</v>
      </c>
      <c r="G31" s="4">
        <v>10</v>
      </c>
    </row>
    <row r="32" spans="1:13" x14ac:dyDescent="0.2">
      <c r="A32" s="3" t="s">
        <v>0</v>
      </c>
      <c r="B32" s="3" t="s">
        <v>20</v>
      </c>
      <c r="C32" s="4">
        <v>1</v>
      </c>
      <c r="D32" s="4">
        <v>76</v>
      </c>
      <c r="E32" s="4">
        <v>89</v>
      </c>
      <c r="F32" s="4">
        <v>3</v>
      </c>
      <c r="G32" s="4">
        <v>37</v>
      </c>
    </row>
    <row r="33" spans="1:7" x14ac:dyDescent="0.2">
      <c r="A33" s="3" t="s">
        <v>0</v>
      </c>
      <c r="B33" s="3" t="s">
        <v>20</v>
      </c>
      <c r="C33" s="4"/>
      <c r="D33" s="4">
        <v>25</v>
      </c>
      <c r="E33" s="4">
        <v>12</v>
      </c>
      <c r="F33" s="4">
        <v>4</v>
      </c>
      <c r="G33" s="4">
        <v>6</v>
      </c>
    </row>
    <row r="34" spans="1:7" x14ac:dyDescent="0.2">
      <c r="A34" s="3" t="s">
        <v>0</v>
      </c>
      <c r="B34" s="3" t="s">
        <v>20</v>
      </c>
      <c r="C34" s="4">
        <v>1</v>
      </c>
      <c r="D34" s="4">
        <v>15</v>
      </c>
      <c r="E34" s="4">
        <v>10</v>
      </c>
      <c r="F34" s="4">
        <v>2</v>
      </c>
      <c r="G34" s="4">
        <v>8</v>
      </c>
    </row>
    <row r="35" spans="1:7" x14ac:dyDescent="0.2">
      <c r="A35" s="3" t="s">
        <v>0</v>
      </c>
      <c r="B35" s="3" t="s">
        <v>20</v>
      </c>
      <c r="C35" s="4">
        <v>2</v>
      </c>
      <c r="D35" s="4">
        <v>50</v>
      </c>
      <c r="E35" s="4">
        <v>60</v>
      </c>
      <c r="F35" s="4">
        <v>4</v>
      </c>
      <c r="G35" s="4">
        <v>30</v>
      </c>
    </row>
    <row r="36" spans="1:7" x14ac:dyDescent="0.2">
      <c r="A36" s="3" t="s">
        <v>0</v>
      </c>
      <c r="B36" s="3" t="s">
        <v>20</v>
      </c>
      <c r="C36" s="4">
        <v>1</v>
      </c>
      <c r="D36" s="4">
        <v>50</v>
      </c>
      <c r="E36" s="4">
        <v>70</v>
      </c>
      <c r="F36" s="4">
        <v>2</v>
      </c>
      <c r="G36" s="4">
        <v>8</v>
      </c>
    </row>
    <row r="37" spans="1:7" x14ac:dyDescent="0.2">
      <c r="A37" s="3" t="s">
        <v>0</v>
      </c>
      <c r="B37" s="3" t="s">
        <v>20</v>
      </c>
      <c r="C37" s="4">
        <v>1</v>
      </c>
      <c r="D37" s="4">
        <v>20</v>
      </c>
      <c r="E37" s="4">
        <v>20</v>
      </c>
      <c r="F37" s="4">
        <v>4</v>
      </c>
      <c r="G37" s="4">
        <v>12</v>
      </c>
    </row>
    <row r="38" spans="1:7" x14ac:dyDescent="0.2">
      <c r="A38" s="3" t="s">
        <v>0</v>
      </c>
      <c r="B38" s="3" t="s">
        <v>20</v>
      </c>
      <c r="C38" s="4">
        <v>3</v>
      </c>
      <c r="D38" s="4">
        <v>200</v>
      </c>
      <c r="E38" s="4">
        <v>200</v>
      </c>
      <c r="F38" s="4">
        <v>4</v>
      </c>
      <c r="G38" s="4">
        <v>15</v>
      </c>
    </row>
    <row r="39" spans="1:7" x14ac:dyDescent="0.2">
      <c r="A39" s="3" t="s">
        <v>0</v>
      </c>
      <c r="B39" s="3" t="s">
        <v>19</v>
      </c>
      <c r="C39" s="4">
        <v>1</v>
      </c>
      <c r="D39" s="4">
        <v>100</v>
      </c>
      <c r="E39" s="4">
        <v>100</v>
      </c>
      <c r="F39" s="4">
        <v>4</v>
      </c>
      <c r="G39" s="4">
        <v>2</v>
      </c>
    </row>
    <row r="40" spans="1:7" x14ac:dyDescent="0.2">
      <c r="A40" s="3" t="s">
        <v>0</v>
      </c>
      <c r="B40" s="3" t="s">
        <v>19</v>
      </c>
      <c r="C40" s="4">
        <v>1</v>
      </c>
      <c r="D40" s="4">
        <v>50</v>
      </c>
      <c r="E40" s="4">
        <v>50</v>
      </c>
      <c r="F40" s="4">
        <v>2</v>
      </c>
      <c r="G40" s="4">
        <v>12</v>
      </c>
    </row>
    <row r="41" spans="1:7" x14ac:dyDescent="0.2">
      <c r="A41" s="3" t="s">
        <v>0</v>
      </c>
      <c r="B41" s="3" t="s">
        <v>20</v>
      </c>
      <c r="C41" s="4">
        <v>1</v>
      </c>
      <c r="D41" s="4">
        <v>350</v>
      </c>
      <c r="E41" s="4">
        <v>350</v>
      </c>
      <c r="F41" s="4">
        <v>4</v>
      </c>
      <c r="G41" s="4">
        <v>12</v>
      </c>
    </row>
    <row r="42" spans="1:7" x14ac:dyDescent="0.2">
      <c r="A42" s="3" t="s">
        <v>0</v>
      </c>
      <c r="B42" s="3" t="s">
        <v>20</v>
      </c>
      <c r="C42" s="4">
        <v>1</v>
      </c>
      <c r="D42" s="4">
        <v>8</v>
      </c>
      <c r="E42" s="4">
        <v>8</v>
      </c>
      <c r="F42" s="4">
        <v>4</v>
      </c>
      <c r="G42" s="4">
        <v>20</v>
      </c>
    </row>
    <row r="43" spans="1:7" x14ac:dyDescent="0.2">
      <c r="A43" s="3" t="s">
        <v>0</v>
      </c>
      <c r="B43" s="3" t="s">
        <v>20</v>
      </c>
      <c r="C43" s="4">
        <v>1</v>
      </c>
      <c r="D43" s="4">
        <v>25</v>
      </c>
      <c r="E43" s="4">
        <v>50</v>
      </c>
      <c r="F43" s="4">
        <v>4</v>
      </c>
      <c r="G43" s="4">
        <v>15</v>
      </c>
    </row>
    <row r="44" spans="1:7" x14ac:dyDescent="0.2">
      <c r="A44" s="3" t="s">
        <v>0</v>
      </c>
      <c r="B44" s="3" t="s">
        <v>19</v>
      </c>
      <c r="C44" s="4">
        <v>2</v>
      </c>
      <c r="D44" s="4">
        <v>15</v>
      </c>
      <c r="E44" s="4">
        <v>25</v>
      </c>
      <c r="F44" s="4">
        <v>1</v>
      </c>
      <c r="G44" s="4"/>
    </row>
    <row r="45" spans="1:7" x14ac:dyDescent="0.2">
      <c r="A45" s="3" t="s">
        <v>0</v>
      </c>
      <c r="B45" s="3" t="s">
        <v>19</v>
      </c>
      <c r="C45" s="4">
        <v>1</v>
      </c>
      <c r="D45" s="4">
        <v>160</v>
      </c>
      <c r="E45" s="4"/>
      <c r="F45" s="4">
        <v>3</v>
      </c>
      <c r="G45" s="4">
        <v>28</v>
      </c>
    </row>
    <row r="46" spans="1:7" x14ac:dyDescent="0.2">
      <c r="A46" s="3" t="s">
        <v>0</v>
      </c>
      <c r="B46" s="3" t="s">
        <v>19</v>
      </c>
      <c r="C46" s="4">
        <v>1</v>
      </c>
      <c r="D46" s="4">
        <v>500</v>
      </c>
      <c r="E46" s="4">
        <v>800</v>
      </c>
      <c r="F46" s="4">
        <v>4</v>
      </c>
      <c r="G46" s="4">
        <v>3</v>
      </c>
    </row>
    <row r="47" spans="1:7" x14ac:dyDescent="0.2">
      <c r="A47" s="3" t="s">
        <v>0</v>
      </c>
      <c r="B47" s="3" t="s">
        <v>20</v>
      </c>
      <c r="C47" s="4">
        <v>1</v>
      </c>
      <c r="D47" s="4">
        <v>30</v>
      </c>
      <c r="E47" s="4">
        <v>35</v>
      </c>
      <c r="F47" s="4">
        <v>2</v>
      </c>
      <c r="G47" s="4">
        <v>20</v>
      </c>
    </row>
    <row r="48" spans="1:7" x14ac:dyDescent="0.2">
      <c r="A48" s="3" t="s">
        <v>0</v>
      </c>
      <c r="B48" s="3" t="s">
        <v>20</v>
      </c>
      <c r="C48" s="4">
        <v>2</v>
      </c>
      <c r="D48" s="4">
        <v>30</v>
      </c>
      <c r="E48" s="4">
        <v>40</v>
      </c>
      <c r="F48" s="4">
        <v>4</v>
      </c>
      <c r="G48" s="4">
        <v>15</v>
      </c>
    </row>
    <row r="49" spans="1:11" x14ac:dyDescent="0.2">
      <c r="A49" s="3" t="s">
        <v>0</v>
      </c>
      <c r="B49" s="3" t="s">
        <v>20</v>
      </c>
      <c r="C49" s="4">
        <v>3</v>
      </c>
      <c r="D49" s="4">
        <v>50</v>
      </c>
      <c r="E49" s="4">
        <v>50</v>
      </c>
      <c r="F49" s="4">
        <v>4</v>
      </c>
      <c r="G49" s="4">
        <v>12</v>
      </c>
      <c r="J49" t="s">
        <v>65</v>
      </c>
    </row>
    <row r="50" spans="1:11" x14ac:dyDescent="0.2">
      <c r="A50" s="3" t="s">
        <v>0</v>
      </c>
      <c r="B50" s="3" t="s">
        <v>20</v>
      </c>
      <c r="C50" s="4">
        <v>1</v>
      </c>
      <c r="D50" s="4">
        <v>200</v>
      </c>
      <c r="E50" s="4">
        <v>200</v>
      </c>
      <c r="F50" s="4">
        <v>2</v>
      </c>
      <c r="G50" s="4">
        <v>30</v>
      </c>
      <c r="J50" t="s">
        <v>58</v>
      </c>
      <c r="K50" t="s">
        <v>59</v>
      </c>
    </row>
    <row r="51" spans="1:11" x14ac:dyDescent="0.2">
      <c r="A51" s="3" t="s">
        <v>0</v>
      </c>
      <c r="B51" s="3" t="s">
        <v>20</v>
      </c>
      <c r="C51" s="4">
        <v>2</v>
      </c>
      <c r="D51" s="4">
        <v>50</v>
      </c>
      <c r="E51" s="4">
        <v>50</v>
      </c>
      <c r="F51" s="4">
        <v>3</v>
      </c>
      <c r="G51" s="4">
        <v>20</v>
      </c>
      <c r="J51" s="9" t="s">
        <v>54</v>
      </c>
      <c r="K51" s="7">
        <f>COUNTIF(G:G, "&lt;=5")</f>
        <v>30</v>
      </c>
    </row>
    <row r="52" spans="1:11" x14ac:dyDescent="0.2">
      <c r="A52" s="3" t="s">
        <v>0</v>
      </c>
      <c r="B52" s="3" t="s">
        <v>20</v>
      </c>
      <c r="C52" s="4">
        <v>2</v>
      </c>
      <c r="D52" s="4">
        <v>100</v>
      </c>
      <c r="E52" s="4">
        <v>150</v>
      </c>
      <c r="F52" s="4">
        <v>2</v>
      </c>
      <c r="G52" s="4">
        <v>24</v>
      </c>
      <c r="J52" s="9" t="s">
        <v>55</v>
      </c>
      <c r="K52" s="7">
        <f>COUNTIF(G:G, "&lt;=10")-K51</f>
        <v>52</v>
      </c>
    </row>
    <row r="53" spans="1:11" x14ac:dyDescent="0.2">
      <c r="A53" s="3" t="s">
        <v>0</v>
      </c>
      <c r="B53" s="3" t="s">
        <v>20</v>
      </c>
      <c r="C53" s="4">
        <v>1</v>
      </c>
      <c r="D53" s="4">
        <v>50</v>
      </c>
      <c r="E53" s="4">
        <v>50</v>
      </c>
      <c r="F53" s="4">
        <v>4</v>
      </c>
      <c r="G53" s="4">
        <v>10</v>
      </c>
      <c r="J53" s="9" t="s">
        <v>56</v>
      </c>
      <c r="K53" s="7">
        <f>COUNTIF(G:G, "&lt;=15")-SUM(K51:K52)</f>
        <v>41</v>
      </c>
    </row>
    <row r="54" spans="1:11" x14ac:dyDescent="0.2">
      <c r="A54" s="3" t="s">
        <v>0</v>
      </c>
      <c r="B54" s="3" t="s">
        <v>20</v>
      </c>
      <c r="C54" s="4">
        <v>3</v>
      </c>
      <c r="D54" s="4">
        <v>50</v>
      </c>
      <c r="E54" s="4">
        <v>50</v>
      </c>
      <c r="F54" s="4">
        <v>4</v>
      </c>
      <c r="G54" s="4">
        <v>20</v>
      </c>
      <c r="J54" s="9" t="s">
        <v>57</v>
      </c>
      <c r="K54" s="7">
        <f>COUNTIF(G:G, "&lt;=20")-SUM(K51:K52:K53)</f>
        <v>34</v>
      </c>
    </row>
    <row r="55" spans="1:11" x14ac:dyDescent="0.2">
      <c r="A55" s="3" t="s">
        <v>0</v>
      </c>
      <c r="B55" s="3" t="s">
        <v>20</v>
      </c>
      <c r="C55" s="4">
        <v>2</v>
      </c>
      <c r="D55" s="4">
        <v>30</v>
      </c>
      <c r="E55" s="4">
        <v>30</v>
      </c>
      <c r="F55" s="4">
        <v>2</v>
      </c>
      <c r="G55" s="4">
        <v>20</v>
      </c>
      <c r="J55" s="9" t="s">
        <v>60</v>
      </c>
      <c r="K55" s="7">
        <f>COUNTIF(G:G, "&lt;=25")-SUM(K51:K52:K53:K54)</f>
        <v>15</v>
      </c>
    </row>
    <row r="56" spans="1:11" x14ac:dyDescent="0.2">
      <c r="A56" s="3" t="s">
        <v>0</v>
      </c>
      <c r="B56" s="3" t="s">
        <v>20</v>
      </c>
      <c r="C56" s="4">
        <v>1</v>
      </c>
      <c r="D56" s="4">
        <v>75</v>
      </c>
      <c r="E56" s="4">
        <v>75</v>
      </c>
      <c r="F56" s="4">
        <v>4</v>
      </c>
      <c r="G56" s="4">
        <v>8</v>
      </c>
      <c r="J56" s="9" t="s">
        <v>61</v>
      </c>
      <c r="K56" s="7">
        <f>COUNTIF(G:G, "&lt;=30")-SUM(K51:K52:K53:K54:K55)</f>
        <v>19</v>
      </c>
    </row>
    <row r="57" spans="1:11" x14ac:dyDescent="0.2">
      <c r="A57" s="3" t="s">
        <v>0</v>
      </c>
      <c r="B57" s="3" t="s">
        <v>20</v>
      </c>
      <c r="C57" s="4">
        <v>1</v>
      </c>
      <c r="D57" s="4">
        <v>25</v>
      </c>
      <c r="E57" s="4">
        <v>5</v>
      </c>
      <c r="F57" s="4">
        <v>2</v>
      </c>
      <c r="G57" s="4">
        <v>20</v>
      </c>
      <c r="J57" s="9" t="s">
        <v>62</v>
      </c>
      <c r="K57" s="7">
        <f>COUNTIF(G:G, "&lt;=35")-SUM(K51:K52:K53:K54:K55:K56)</f>
        <v>6</v>
      </c>
    </row>
    <row r="58" spans="1:11" x14ac:dyDescent="0.2">
      <c r="A58" s="3" t="s">
        <v>0</v>
      </c>
      <c r="B58" s="3" t="s">
        <v>20</v>
      </c>
      <c r="C58" s="4">
        <v>1</v>
      </c>
      <c r="D58" s="4">
        <v>20</v>
      </c>
      <c r="E58" s="4">
        <v>20</v>
      </c>
      <c r="F58" s="4">
        <v>4</v>
      </c>
      <c r="G58" s="4">
        <v>35</v>
      </c>
      <c r="J58" s="9" t="s">
        <v>63</v>
      </c>
      <c r="K58" s="7">
        <f>COUNTIF(G:G, "&lt;=40")-SUM(K51:K52:K53:K54:K55:K56:K57)</f>
        <v>3</v>
      </c>
    </row>
    <row r="59" spans="1:11" x14ac:dyDescent="0.2">
      <c r="A59" s="3" t="s">
        <v>0</v>
      </c>
      <c r="B59" s="3" t="s">
        <v>20</v>
      </c>
      <c r="C59" s="4">
        <v>1</v>
      </c>
      <c r="D59" s="4">
        <v>30</v>
      </c>
      <c r="E59" s="4">
        <v>30</v>
      </c>
      <c r="F59" s="4">
        <v>2</v>
      </c>
      <c r="G59" s="4">
        <v>11</v>
      </c>
      <c r="J59" s="9" t="s">
        <v>64</v>
      </c>
      <c r="K59" s="7">
        <f>COUNTIF(G:G, "&lt;=45")-SUM(K51:K52:K53:K54:K55:K56:K57:K58)</f>
        <v>1</v>
      </c>
    </row>
    <row r="60" spans="1:11" x14ac:dyDescent="0.2">
      <c r="A60" s="3" t="s">
        <v>0</v>
      </c>
      <c r="B60" s="3" t="s">
        <v>20</v>
      </c>
      <c r="C60" s="4">
        <v>2</v>
      </c>
      <c r="D60" s="4">
        <v>30</v>
      </c>
      <c r="E60" s="4">
        <v>30</v>
      </c>
      <c r="F60" s="4">
        <v>4</v>
      </c>
      <c r="G60" s="4">
        <v>25</v>
      </c>
    </row>
    <row r="61" spans="1:11" x14ac:dyDescent="0.2">
      <c r="A61" s="3" t="s">
        <v>0</v>
      </c>
      <c r="B61" s="3" t="s">
        <v>20</v>
      </c>
      <c r="C61" s="4">
        <v>1</v>
      </c>
      <c r="D61" s="4">
        <v>100</v>
      </c>
      <c r="E61" s="4">
        <v>110</v>
      </c>
      <c r="F61" s="4">
        <v>1</v>
      </c>
      <c r="G61" s="4">
        <v>15</v>
      </c>
    </row>
    <row r="62" spans="1:11" x14ac:dyDescent="0.2">
      <c r="A62" s="3" t="s">
        <v>0</v>
      </c>
      <c r="B62" s="3" t="s">
        <v>19</v>
      </c>
      <c r="C62" s="4">
        <v>1</v>
      </c>
      <c r="D62" s="4">
        <v>100</v>
      </c>
      <c r="E62" s="4">
        <v>100</v>
      </c>
      <c r="F62" s="4">
        <v>4</v>
      </c>
      <c r="G62" s="4">
        <v>10</v>
      </c>
    </row>
    <row r="63" spans="1:11" x14ac:dyDescent="0.2">
      <c r="A63" s="3" t="s">
        <v>0</v>
      </c>
      <c r="B63" s="3" t="s">
        <v>19</v>
      </c>
      <c r="C63" s="4">
        <v>4</v>
      </c>
      <c r="D63" s="4">
        <v>10</v>
      </c>
      <c r="E63" s="4">
        <v>10</v>
      </c>
      <c r="F63" s="4">
        <v>3</v>
      </c>
      <c r="G63" s="4">
        <v>3</v>
      </c>
    </row>
    <row r="64" spans="1:11" x14ac:dyDescent="0.2">
      <c r="A64" s="3" t="s">
        <v>0</v>
      </c>
      <c r="B64" s="3" t="s">
        <v>20</v>
      </c>
      <c r="C64" s="4">
        <v>1</v>
      </c>
      <c r="D64" s="4">
        <v>20</v>
      </c>
      <c r="E64" s="4">
        <v>25</v>
      </c>
      <c r="F64" s="4">
        <v>2</v>
      </c>
      <c r="G64" s="4">
        <v>25</v>
      </c>
    </row>
    <row r="65" spans="1:38" x14ac:dyDescent="0.2">
      <c r="A65" s="3" t="s">
        <v>0</v>
      </c>
      <c r="B65" s="3" t="s">
        <v>20</v>
      </c>
      <c r="C65" s="4">
        <v>3</v>
      </c>
      <c r="D65" s="4">
        <v>40</v>
      </c>
      <c r="E65" s="4">
        <v>30</v>
      </c>
      <c r="F65" s="4">
        <v>2</v>
      </c>
      <c r="G65" s="4">
        <v>20</v>
      </c>
    </row>
    <row r="66" spans="1:38" x14ac:dyDescent="0.2">
      <c r="A66" s="3" t="s">
        <v>0</v>
      </c>
      <c r="B66" s="3" t="s">
        <v>20</v>
      </c>
      <c r="C66" s="4">
        <v>2</v>
      </c>
      <c r="D66" s="4">
        <v>50</v>
      </c>
      <c r="E66" s="4">
        <v>50</v>
      </c>
      <c r="F66" s="4">
        <v>4</v>
      </c>
      <c r="G66" s="4">
        <v>10</v>
      </c>
    </row>
    <row r="67" spans="1:38" x14ac:dyDescent="0.2">
      <c r="A67" s="3" t="s">
        <v>0</v>
      </c>
      <c r="B67" s="3" t="s">
        <v>19</v>
      </c>
      <c r="C67" s="4">
        <v>2</v>
      </c>
      <c r="D67" s="4">
        <v>20</v>
      </c>
      <c r="E67" s="4">
        <v>20</v>
      </c>
      <c r="F67" s="4">
        <v>1</v>
      </c>
      <c r="G67" s="4">
        <v>15</v>
      </c>
    </row>
    <row r="68" spans="1:38" x14ac:dyDescent="0.2">
      <c r="A68" s="3" t="s">
        <v>0</v>
      </c>
      <c r="B68" s="3" t="s">
        <v>20</v>
      </c>
      <c r="C68" s="4">
        <v>1</v>
      </c>
      <c r="D68" s="4">
        <v>20</v>
      </c>
      <c r="E68" s="4">
        <v>45</v>
      </c>
      <c r="F68" s="4">
        <v>4</v>
      </c>
      <c r="G68" s="4">
        <v>10</v>
      </c>
    </row>
    <row r="69" spans="1:38" x14ac:dyDescent="0.2">
      <c r="A69" s="3" t="s">
        <v>0</v>
      </c>
      <c r="B69" s="3" t="s">
        <v>20</v>
      </c>
      <c r="C69" s="4">
        <v>4</v>
      </c>
      <c r="D69" s="4">
        <v>25</v>
      </c>
      <c r="E69" s="4">
        <v>15</v>
      </c>
      <c r="F69" s="4">
        <v>4</v>
      </c>
      <c r="G69" s="4">
        <v>5</v>
      </c>
    </row>
    <row r="70" spans="1:38" x14ac:dyDescent="0.2">
      <c r="A70" s="3" t="s">
        <v>0</v>
      </c>
      <c r="B70" s="3" t="s">
        <v>20</v>
      </c>
      <c r="C70" s="4">
        <v>1</v>
      </c>
      <c r="D70" s="4">
        <v>100</v>
      </c>
      <c r="E70" s="4">
        <v>300</v>
      </c>
      <c r="F70" s="4">
        <v>3</v>
      </c>
      <c r="G70" s="4">
        <v>5</v>
      </c>
    </row>
    <row r="71" spans="1:38" x14ac:dyDescent="0.2">
      <c r="A71" s="3" t="s">
        <v>0</v>
      </c>
      <c r="B71" s="3" t="s">
        <v>20</v>
      </c>
      <c r="C71" s="4">
        <v>4</v>
      </c>
      <c r="D71" s="4">
        <v>15</v>
      </c>
      <c r="E71" s="4">
        <v>15</v>
      </c>
      <c r="F71" s="4">
        <v>4</v>
      </c>
      <c r="G71" s="4">
        <v>25</v>
      </c>
    </row>
    <row r="72" spans="1:38" x14ac:dyDescent="0.2">
      <c r="A72" s="3" t="s">
        <v>0</v>
      </c>
      <c r="B72" s="3" t="s">
        <v>19</v>
      </c>
      <c r="C72" s="4">
        <v>2</v>
      </c>
      <c r="D72" s="4">
        <v>3</v>
      </c>
      <c r="E72" s="4">
        <v>5</v>
      </c>
      <c r="F72" s="4">
        <v>2</v>
      </c>
      <c r="G72" s="4">
        <v>10</v>
      </c>
    </row>
    <row r="73" spans="1:38" x14ac:dyDescent="0.2">
      <c r="A73" s="3" t="s">
        <v>0</v>
      </c>
      <c r="B73" s="3" t="s">
        <v>20</v>
      </c>
      <c r="C73" s="4">
        <v>2</v>
      </c>
      <c r="D73" s="4">
        <v>70</v>
      </c>
      <c r="E73" s="4">
        <v>75</v>
      </c>
      <c r="F73" s="4">
        <v>2</v>
      </c>
      <c r="G73" s="4">
        <v>40</v>
      </c>
    </row>
    <row r="74" spans="1:38" x14ac:dyDescent="0.2">
      <c r="A74" s="3" t="s">
        <v>0</v>
      </c>
      <c r="B74" s="3" t="s">
        <v>20</v>
      </c>
      <c r="C74" s="4">
        <v>1</v>
      </c>
      <c r="D74" s="4">
        <v>200</v>
      </c>
      <c r="E74" s="4">
        <v>200</v>
      </c>
      <c r="F74" s="4">
        <v>4</v>
      </c>
      <c r="G74" s="4">
        <v>20</v>
      </c>
    </row>
    <row r="75" spans="1:38" x14ac:dyDescent="0.2">
      <c r="A75" s="3" t="s">
        <v>0</v>
      </c>
      <c r="B75" s="3" t="s">
        <v>20</v>
      </c>
      <c r="C75" s="4">
        <v>2</v>
      </c>
      <c r="D75" s="4">
        <v>50</v>
      </c>
      <c r="E75" s="4">
        <v>50</v>
      </c>
      <c r="F75" s="4">
        <v>2</v>
      </c>
      <c r="G75" s="4">
        <v>20</v>
      </c>
    </row>
    <row r="76" spans="1:38" x14ac:dyDescent="0.2">
      <c r="A76" s="3" t="s">
        <v>0</v>
      </c>
      <c r="B76" s="3" t="s">
        <v>20</v>
      </c>
      <c r="C76" s="4">
        <v>4</v>
      </c>
      <c r="D76" s="4">
        <v>50</v>
      </c>
      <c r="E76" s="4">
        <v>70</v>
      </c>
      <c r="F76" s="4">
        <v>2</v>
      </c>
      <c r="G76" s="4">
        <v>2</v>
      </c>
    </row>
    <row r="77" spans="1:38" x14ac:dyDescent="0.2">
      <c r="A77" s="3" t="s">
        <v>0</v>
      </c>
      <c r="B77" s="3" t="s">
        <v>20</v>
      </c>
      <c r="C77" s="4">
        <v>1</v>
      </c>
      <c r="D77" s="4">
        <v>100</v>
      </c>
      <c r="E77" s="4">
        <v>100</v>
      </c>
      <c r="F77" s="4">
        <v>2</v>
      </c>
      <c r="G77" s="4">
        <v>5</v>
      </c>
    </row>
    <row r="78" spans="1:38" x14ac:dyDescent="0.2">
      <c r="A78" s="3" t="s">
        <v>0</v>
      </c>
      <c r="B78" s="3" t="s">
        <v>20</v>
      </c>
      <c r="C78" s="4">
        <v>2</v>
      </c>
      <c r="D78" s="4">
        <v>70</v>
      </c>
      <c r="E78" s="4">
        <v>70</v>
      </c>
      <c r="F78" s="4">
        <v>4</v>
      </c>
      <c r="G78" s="4">
        <v>4</v>
      </c>
      <c r="M78"/>
    </row>
    <row r="79" spans="1:38" x14ac:dyDescent="0.2">
      <c r="A79" s="3" t="s">
        <v>0</v>
      </c>
      <c r="B79" s="3" t="s">
        <v>20</v>
      </c>
      <c r="C79" s="4">
        <v>1</v>
      </c>
      <c r="D79" s="4">
        <v>80</v>
      </c>
      <c r="E79" s="4">
        <v>100</v>
      </c>
      <c r="F79" s="4">
        <v>1</v>
      </c>
      <c r="G79" s="4">
        <v>10</v>
      </c>
      <c r="J79" t="s">
        <v>84</v>
      </c>
      <c r="M79"/>
    </row>
    <row r="80" spans="1:38" x14ac:dyDescent="0.2">
      <c r="A80" s="3" t="s">
        <v>0</v>
      </c>
      <c r="B80" s="3" t="s">
        <v>20</v>
      </c>
      <c r="C80" s="4">
        <v>2</v>
      </c>
      <c r="D80" s="4">
        <v>15</v>
      </c>
      <c r="E80" s="4">
        <v>15</v>
      </c>
      <c r="F80" s="4">
        <v>4</v>
      </c>
      <c r="G80" s="4">
        <v>30</v>
      </c>
      <c r="I80" s="12"/>
      <c r="J80" s="11" t="s">
        <v>76</v>
      </c>
      <c r="K80" t="s">
        <v>59</v>
      </c>
      <c r="L80" t="s">
        <v>79</v>
      </c>
      <c r="M80" t="s">
        <v>67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x14ac:dyDescent="0.2">
      <c r="A81" s="3" t="s">
        <v>0</v>
      </c>
      <c r="B81" s="3" t="s">
        <v>20</v>
      </c>
      <c r="C81" s="4">
        <v>1</v>
      </c>
      <c r="D81" s="4">
        <v>30</v>
      </c>
      <c r="E81" s="4">
        <v>30</v>
      </c>
      <c r="F81" s="4">
        <v>2</v>
      </c>
      <c r="G81" s="4">
        <v>15</v>
      </c>
      <c r="I81" s="12"/>
      <c r="J81" s="12" t="s">
        <v>80</v>
      </c>
      <c r="K81" s="10">
        <v>80</v>
      </c>
      <c r="L81" s="8">
        <v>16.125</v>
      </c>
      <c r="M81" s="8">
        <v>9.3244947601275197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x14ac:dyDescent="0.2">
      <c r="A82" s="3" t="s">
        <v>0</v>
      </c>
      <c r="B82" s="3" t="s">
        <v>20</v>
      </c>
      <c r="C82" s="4">
        <v>3</v>
      </c>
      <c r="D82" s="4">
        <v>200</v>
      </c>
      <c r="E82" s="4">
        <v>200</v>
      </c>
      <c r="F82" s="4">
        <v>2</v>
      </c>
      <c r="G82" s="4">
        <v>15</v>
      </c>
      <c r="I82" s="12"/>
      <c r="J82" s="12" t="s">
        <v>81</v>
      </c>
      <c r="K82" s="10">
        <v>84</v>
      </c>
      <c r="L82" s="8">
        <v>15.404761904761905</v>
      </c>
      <c r="M82" s="8">
        <v>9.1574172288955715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x14ac:dyDescent="0.2">
      <c r="A83" s="3" t="s">
        <v>0</v>
      </c>
      <c r="B83" s="3" t="s">
        <v>20</v>
      </c>
      <c r="C83" s="4">
        <v>2</v>
      </c>
      <c r="D83" s="4">
        <v>50</v>
      </c>
      <c r="E83" s="4">
        <v>50</v>
      </c>
      <c r="F83" s="4">
        <v>3</v>
      </c>
      <c r="G83" s="4">
        <v>20</v>
      </c>
      <c r="I83" s="12"/>
      <c r="J83" s="12" t="s">
        <v>82</v>
      </c>
      <c r="K83" s="10">
        <v>26</v>
      </c>
      <c r="L83" s="8">
        <v>16.26923076923077</v>
      </c>
      <c r="M83" s="8">
        <v>8.2827903139349957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x14ac:dyDescent="0.2">
      <c r="A84" s="3" t="s">
        <v>0</v>
      </c>
      <c r="B84" s="3" t="s">
        <v>20</v>
      </c>
      <c r="C84" s="4">
        <v>2</v>
      </c>
      <c r="D84" s="4">
        <v>40</v>
      </c>
      <c r="E84" s="4">
        <v>40</v>
      </c>
      <c r="F84" s="4">
        <v>3</v>
      </c>
      <c r="G84" s="4">
        <v>9</v>
      </c>
      <c r="I84" s="12"/>
      <c r="J84" s="12" t="s">
        <v>83</v>
      </c>
      <c r="K84" s="10">
        <v>10</v>
      </c>
      <c r="L84" s="8">
        <v>8.4</v>
      </c>
      <c r="M84" s="8">
        <v>6.9153613226079678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x14ac:dyDescent="0.2">
      <c r="A85" s="3" t="s">
        <v>0</v>
      </c>
      <c r="B85" s="3" t="s">
        <v>19</v>
      </c>
      <c r="C85" s="4">
        <v>4</v>
      </c>
      <c r="D85" s="4">
        <v>5</v>
      </c>
      <c r="E85" s="4">
        <v>5</v>
      </c>
      <c r="F85" s="4">
        <v>3</v>
      </c>
      <c r="G85" s="4">
        <v>10</v>
      </c>
      <c r="J85" s="12" t="s">
        <v>78</v>
      </c>
      <c r="K85" s="10">
        <v>1</v>
      </c>
      <c r="L85" s="10">
        <v>6</v>
      </c>
      <c r="M85" s="10" t="e">
        <v>#DIV/0!</v>
      </c>
    </row>
    <row r="86" spans="1:38" x14ac:dyDescent="0.2">
      <c r="A86" s="3" t="s">
        <v>0</v>
      </c>
      <c r="B86" s="3" t="s">
        <v>19</v>
      </c>
      <c r="C86" s="4">
        <v>2</v>
      </c>
      <c r="D86" s="4">
        <v>50</v>
      </c>
      <c r="E86" s="4">
        <v>50</v>
      </c>
      <c r="F86" s="4">
        <v>2</v>
      </c>
      <c r="G86" s="4">
        <v>12</v>
      </c>
      <c r="J86" s="12" t="s">
        <v>77</v>
      </c>
      <c r="K86" s="10">
        <v>201</v>
      </c>
      <c r="L86" s="8">
        <v>15.407960199004975</v>
      </c>
      <c r="M86" s="8">
        <v>9.1144246290376412</v>
      </c>
    </row>
    <row r="87" spans="1:38" x14ac:dyDescent="0.2">
      <c r="A87" s="3" t="s">
        <v>0</v>
      </c>
      <c r="B87" s="3" t="s">
        <v>20</v>
      </c>
      <c r="C87" s="4">
        <v>3</v>
      </c>
      <c r="D87" s="4">
        <v>150</v>
      </c>
      <c r="E87" s="4">
        <v>70</v>
      </c>
      <c r="F87" s="4">
        <v>2</v>
      </c>
      <c r="G87" s="4">
        <v>15</v>
      </c>
      <c r="M87"/>
    </row>
    <row r="88" spans="1:38" x14ac:dyDescent="0.2">
      <c r="A88" s="3" t="s">
        <v>0</v>
      </c>
      <c r="B88" s="3" t="s">
        <v>20</v>
      </c>
      <c r="C88" s="4">
        <v>2</v>
      </c>
      <c r="D88" s="4">
        <v>10</v>
      </c>
      <c r="E88" s="4">
        <v>10</v>
      </c>
      <c r="F88" s="4">
        <v>2</v>
      </c>
      <c r="G88" s="4">
        <v>8</v>
      </c>
      <c r="M88"/>
    </row>
    <row r="89" spans="1:38" x14ac:dyDescent="0.2">
      <c r="A89" s="3" t="s">
        <v>0</v>
      </c>
      <c r="B89" s="3" t="s">
        <v>19</v>
      </c>
      <c r="C89" s="4">
        <v>3</v>
      </c>
      <c r="D89" s="4">
        <v>50</v>
      </c>
      <c r="E89" s="4">
        <v>50</v>
      </c>
      <c r="F89" s="4">
        <v>3</v>
      </c>
      <c r="G89" s="4">
        <v>7</v>
      </c>
      <c r="M89"/>
    </row>
    <row r="90" spans="1:38" x14ac:dyDescent="0.2">
      <c r="A90" s="3" t="s">
        <v>0</v>
      </c>
      <c r="B90" s="3" t="s">
        <v>20</v>
      </c>
      <c r="C90" s="4">
        <v>3</v>
      </c>
      <c r="D90" s="4">
        <v>60</v>
      </c>
      <c r="E90" s="4">
        <v>60</v>
      </c>
      <c r="F90" s="4">
        <v>4</v>
      </c>
      <c r="G90" s="4">
        <v>35</v>
      </c>
      <c r="M90"/>
    </row>
    <row r="91" spans="1:38" x14ac:dyDescent="0.2">
      <c r="A91" s="3" t="s">
        <v>0</v>
      </c>
      <c r="B91" s="3" t="s">
        <v>20</v>
      </c>
      <c r="C91" s="4">
        <v>3</v>
      </c>
      <c r="D91" s="4">
        <v>10</v>
      </c>
      <c r="E91" s="4">
        <v>10</v>
      </c>
      <c r="F91" s="4">
        <v>2</v>
      </c>
      <c r="G91" s="4">
        <v>10</v>
      </c>
      <c r="M91"/>
    </row>
    <row r="92" spans="1:38" x14ac:dyDescent="0.2">
      <c r="A92" s="3" t="s">
        <v>0</v>
      </c>
      <c r="B92" s="3" t="s">
        <v>20</v>
      </c>
      <c r="C92" s="4">
        <v>1</v>
      </c>
      <c r="D92" s="4">
        <v>30</v>
      </c>
      <c r="E92" s="4">
        <v>30</v>
      </c>
      <c r="F92" s="4">
        <v>1</v>
      </c>
      <c r="G92" s="4">
        <v>20</v>
      </c>
      <c r="M92"/>
    </row>
    <row r="93" spans="1:38" x14ac:dyDescent="0.2">
      <c r="A93" s="3" t="s">
        <v>0</v>
      </c>
      <c r="B93" s="3" t="s">
        <v>20</v>
      </c>
      <c r="C93" s="4">
        <v>2</v>
      </c>
      <c r="D93" s="4">
        <v>20</v>
      </c>
      <c r="E93" s="4">
        <v>25</v>
      </c>
      <c r="F93" s="4">
        <v>4</v>
      </c>
      <c r="G93" s="4">
        <v>10</v>
      </c>
      <c r="M93"/>
    </row>
    <row r="94" spans="1:38" x14ac:dyDescent="0.2">
      <c r="A94" s="3" t="s">
        <v>0</v>
      </c>
      <c r="B94" s="3" t="s">
        <v>20</v>
      </c>
      <c r="C94" s="4">
        <v>3</v>
      </c>
      <c r="D94" s="4">
        <v>40</v>
      </c>
      <c r="E94" s="4">
        <v>40</v>
      </c>
      <c r="F94" s="4">
        <v>4</v>
      </c>
      <c r="G94" s="4">
        <v>28</v>
      </c>
      <c r="M94"/>
    </row>
    <row r="95" spans="1:38" x14ac:dyDescent="0.2">
      <c r="A95" s="3" t="s">
        <v>0</v>
      </c>
      <c r="B95" s="3" t="s">
        <v>19</v>
      </c>
      <c r="C95" s="4">
        <v>2</v>
      </c>
      <c r="D95" s="4">
        <v>0</v>
      </c>
      <c r="E95" s="4">
        <v>0</v>
      </c>
      <c r="F95" s="4">
        <v>4</v>
      </c>
      <c r="G95" s="4">
        <v>15</v>
      </c>
      <c r="M95"/>
    </row>
    <row r="96" spans="1:38" x14ac:dyDescent="0.2">
      <c r="A96" s="3" t="s">
        <v>0</v>
      </c>
      <c r="B96" s="3" t="s">
        <v>20</v>
      </c>
      <c r="C96" s="4">
        <v>2</v>
      </c>
      <c r="D96" s="4">
        <v>100</v>
      </c>
      <c r="E96" s="4">
        <v>100</v>
      </c>
      <c r="F96" s="4">
        <v>4</v>
      </c>
      <c r="G96" s="4">
        <v>10</v>
      </c>
      <c r="M96"/>
    </row>
    <row r="97" spans="1:13" x14ac:dyDescent="0.2">
      <c r="A97" s="3" t="s">
        <v>0</v>
      </c>
      <c r="B97" s="3" t="s">
        <v>20</v>
      </c>
      <c r="C97" s="4">
        <v>3</v>
      </c>
      <c r="D97" s="4">
        <v>15</v>
      </c>
      <c r="E97" s="4">
        <v>15</v>
      </c>
      <c r="F97" s="4">
        <v>3</v>
      </c>
      <c r="G97" s="4">
        <v>5</v>
      </c>
      <c r="M97"/>
    </row>
    <row r="98" spans="1:13" x14ac:dyDescent="0.2">
      <c r="A98" s="3" t="s">
        <v>0</v>
      </c>
      <c r="B98" s="3" t="s">
        <v>20</v>
      </c>
      <c r="C98" s="4">
        <v>3</v>
      </c>
      <c r="D98" s="4">
        <v>50</v>
      </c>
      <c r="E98" s="4">
        <v>65</v>
      </c>
      <c r="F98" s="4">
        <v>2</v>
      </c>
      <c r="G98" s="4">
        <v>25</v>
      </c>
      <c r="M98"/>
    </row>
    <row r="99" spans="1:13" x14ac:dyDescent="0.2">
      <c r="A99" s="3" t="s">
        <v>0</v>
      </c>
      <c r="B99" s="3" t="s">
        <v>20</v>
      </c>
      <c r="C99" s="4">
        <v>1</v>
      </c>
      <c r="D99" s="4">
        <v>50</v>
      </c>
      <c r="E99" s="4">
        <v>45</v>
      </c>
      <c r="F99" s="4">
        <v>4</v>
      </c>
      <c r="G99" s="4">
        <v>3</v>
      </c>
      <c r="M99"/>
    </row>
    <row r="100" spans="1:13" x14ac:dyDescent="0.2">
      <c r="A100" s="3" t="s">
        <v>0</v>
      </c>
      <c r="B100" s="3" t="s">
        <v>20</v>
      </c>
      <c r="C100" s="4">
        <v>2</v>
      </c>
      <c r="D100" s="4">
        <v>30</v>
      </c>
      <c r="E100" s="4">
        <v>30</v>
      </c>
      <c r="F100" s="4">
        <v>2</v>
      </c>
      <c r="G100" s="4">
        <v>15</v>
      </c>
      <c r="M100"/>
    </row>
    <row r="101" spans="1:13" x14ac:dyDescent="0.2">
      <c r="A101" s="3" t="s">
        <v>0</v>
      </c>
      <c r="B101" s="3" t="s">
        <v>20</v>
      </c>
      <c r="C101" s="4">
        <v>3</v>
      </c>
      <c r="D101" s="4">
        <v>35</v>
      </c>
      <c r="E101" s="4">
        <v>40</v>
      </c>
      <c r="F101" s="4">
        <v>4</v>
      </c>
      <c r="G101" s="4">
        <v>20</v>
      </c>
      <c r="M101"/>
    </row>
    <row r="102" spans="1:13" x14ac:dyDescent="0.2">
      <c r="A102" s="3" t="s">
        <v>0</v>
      </c>
      <c r="B102" s="3" t="s">
        <v>20</v>
      </c>
      <c r="C102" s="4">
        <v>2</v>
      </c>
      <c r="D102" s="4">
        <v>14</v>
      </c>
      <c r="E102" s="4">
        <v>20</v>
      </c>
      <c r="F102" s="4">
        <v>1</v>
      </c>
      <c r="G102" s="4">
        <v>8</v>
      </c>
      <c r="M102"/>
    </row>
    <row r="103" spans="1:13" x14ac:dyDescent="0.2">
      <c r="A103" s="3" t="s">
        <v>0</v>
      </c>
      <c r="B103" s="3" t="s">
        <v>20</v>
      </c>
      <c r="C103" s="4">
        <v>2</v>
      </c>
      <c r="D103" s="4">
        <v>100</v>
      </c>
      <c r="E103" s="4">
        <v>200</v>
      </c>
      <c r="F103" s="4">
        <v>2</v>
      </c>
      <c r="G103" s="4">
        <v>5</v>
      </c>
      <c r="M103"/>
    </row>
    <row r="104" spans="1:13" x14ac:dyDescent="0.2">
      <c r="A104" s="3" t="s">
        <v>0</v>
      </c>
      <c r="B104" s="3" t="s">
        <v>20</v>
      </c>
      <c r="C104" s="4">
        <v>2</v>
      </c>
      <c r="D104" s="4">
        <v>200</v>
      </c>
      <c r="E104" s="4">
        <v>200</v>
      </c>
      <c r="F104" s="4">
        <v>2</v>
      </c>
      <c r="G104" s="4">
        <v>12</v>
      </c>
      <c r="M104"/>
    </row>
    <row r="105" spans="1:13" x14ac:dyDescent="0.2">
      <c r="A105" s="3" t="s">
        <v>0</v>
      </c>
      <c r="B105" s="3" t="s">
        <v>19</v>
      </c>
      <c r="C105" s="4">
        <v>3</v>
      </c>
      <c r="D105" s="4">
        <v>5</v>
      </c>
      <c r="E105" s="4">
        <v>10</v>
      </c>
      <c r="F105" s="4">
        <v>2</v>
      </c>
      <c r="G105" s="4">
        <v>10</v>
      </c>
      <c r="M105"/>
    </row>
    <row r="106" spans="1:13" x14ac:dyDescent="0.2">
      <c r="A106" s="3" t="s">
        <v>0</v>
      </c>
      <c r="B106" s="3" t="s">
        <v>20</v>
      </c>
      <c r="C106" s="4">
        <v>1</v>
      </c>
      <c r="D106" s="4">
        <v>50</v>
      </c>
      <c r="E106" s="4">
        <v>50</v>
      </c>
      <c r="F106" s="4">
        <v>4</v>
      </c>
      <c r="G106" s="4">
        <v>3</v>
      </c>
      <c r="M106"/>
    </row>
    <row r="107" spans="1:13" x14ac:dyDescent="0.2">
      <c r="A107" s="3" t="s">
        <v>0</v>
      </c>
      <c r="B107" s="3" t="s">
        <v>20</v>
      </c>
      <c r="C107" s="4">
        <v>1</v>
      </c>
      <c r="D107" s="4">
        <v>50</v>
      </c>
      <c r="E107" s="4">
        <v>50</v>
      </c>
      <c r="F107" s="4">
        <v>2</v>
      </c>
      <c r="G107" s="4">
        <v>10</v>
      </c>
      <c r="M107"/>
    </row>
    <row r="108" spans="1:13" x14ac:dyDescent="0.2">
      <c r="A108" s="3" t="s">
        <v>0</v>
      </c>
      <c r="B108" s="3" t="s">
        <v>20</v>
      </c>
      <c r="C108" s="4">
        <v>2</v>
      </c>
      <c r="D108" s="4">
        <v>12</v>
      </c>
      <c r="E108" s="4">
        <v>20</v>
      </c>
      <c r="F108" s="4">
        <v>3</v>
      </c>
      <c r="G108" s="4">
        <v>30</v>
      </c>
      <c r="M108"/>
    </row>
    <row r="109" spans="1:13" x14ac:dyDescent="0.2">
      <c r="A109" s="3" t="s">
        <v>0</v>
      </c>
      <c r="B109" s="3" t="s">
        <v>19</v>
      </c>
      <c r="C109" s="4">
        <v>2</v>
      </c>
      <c r="D109" s="4">
        <v>40</v>
      </c>
      <c r="E109" s="4">
        <v>40</v>
      </c>
      <c r="F109" s="4">
        <v>4</v>
      </c>
      <c r="G109" s="4">
        <v>4</v>
      </c>
      <c r="M109"/>
    </row>
    <row r="110" spans="1:13" x14ac:dyDescent="0.2">
      <c r="A110" s="3" t="s">
        <v>0</v>
      </c>
      <c r="B110" s="3" t="s">
        <v>19</v>
      </c>
      <c r="C110" s="4">
        <v>2</v>
      </c>
      <c r="D110" s="4">
        <v>10</v>
      </c>
      <c r="E110" s="4">
        <v>10</v>
      </c>
      <c r="F110" s="4">
        <v>4</v>
      </c>
      <c r="G110" s="4">
        <v>25</v>
      </c>
    </row>
    <row r="111" spans="1:13" x14ac:dyDescent="0.2">
      <c r="A111" s="3" t="s">
        <v>0</v>
      </c>
      <c r="B111" s="3" t="s">
        <v>20</v>
      </c>
      <c r="C111" s="4">
        <v>1</v>
      </c>
      <c r="D111" s="4">
        <v>20</v>
      </c>
      <c r="E111" s="4">
        <v>18</v>
      </c>
      <c r="F111" s="4">
        <v>4</v>
      </c>
      <c r="G111" s="4">
        <v>4</v>
      </c>
    </row>
    <row r="112" spans="1:13" x14ac:dyDescent="0.2">
      <c r="A112" s="3" t="s">
        <v>0</v>
      </c>
      <c r="B112" s="3" t="s">
        <v>20</v>
      </c>
      <c r="C112" s="4">
        <v>1</v>
      </c>
      <c r="D112" s="4">
        <v>25</v>
      </c>
      <c r="E112" s="4">
        <v>24</v>
      </c>
      <c r="F112" s="4">
        <v>4</v>
      </c>
      <c r="G112" s="4">
        <v>30</v>
      </c>
    </row>
    <row r="113" spans="1:7" x14ac:dyDescent="0.2">
      <c r="A113" s="3" t="s">
        <v>0</v>
      </c>
      <c r="B113" s="3" t="s">
        <v>20</v>
      </c>
      <c r="C113" s="4">
        <v>2</v>
      </c>
      <c r="D113" s="4">
        <v>50</v>
      </c>
      <c r="E113" s="4">
        <v>70</v>
      </c>
      <c r="F113" s="4">
        <v>4</v>
      </c>
      <c r="G113" s="4">
        <v>35</v>
      </c>
    </row>
    <row r="114" spans="1:7" x14ac:dyDescent="0.2">
      <c r="A114" s="3" t="s">
        <v>0</v>
      </c>
      <c r="B114" s="3" t="s">
        <v>19</v>
      </c>
      <c r="C114" s="4">
        <v>1</v>
      </c>
      <c r="D114" s="4">
        <v>10</v>
      </c>
      <c r="E114" s="4">
        <v>10</v>
      </c>
      <c r="F114" s="4">
        <v>1</v>
      </c>
      <c r="G114" s="4">
        <v>35</v>
      </c>
    </row>
    <row r="115" spans="1:7" x14ac:dyDescent="0.2">
      <c r="A115" s="3" t="s">
        <v>0</v>
      </c>
      <c r="B115" s="3" t="s">
        <v>20</v>
      </c>
      <c r="C115" s="4">
        <v>1</v>
      </c>
      <c r="D115" s="4">
        <v>100</v>
      </c>
      <c r="E115" s="4">
        <v>100</v>
      </c>
      <c r="F115" s="4">
        <v>3</v>
      </c>
      <c r="G115" s="4">
        <v>20</v>
      </c>
    </row>
    <row r="116" spans="1:7" x14ac:dyDescent="0.2">
      <c r="A116" s="3" t="s">
        <v>0</v>
      </c>
      <c r="B116" s="3" t="s">
        <v>20</v>
      </c>
      <c r="C116" s="4">
        <v>4</v>
      </c>
      <c r="D116" s="4">
        <v>4</v>
      </c>
      <c r="E116" s="4">
        <v>2</v>
      </c>
      <c r="F116" s="4">
        <v>3</v>
      </c>
      <c r="G116" s="4">
        <v>4</v>
      </c>
    </row>
    <row r="117" spans="1:7" x14ac:dyDescent="0.2">
      <c r="A117" s="3" t="s">
        <v>0</v>
      </c>
      <c r="B117" s="3" t="s">
        <v>20</v>
      </c>
      <c r="C117" s="4">
        <v>2</v>
      </c>
      <c r="D117" s="4">
        <v>40</v>
      </c>
      <c r="E117" s="4">
        <v>45</v>
      </c>
      <c r="F117" s="4">
        <v>3</v>
      </c>
      <c r="G117" s="4">
        <v>30</v>
      </c>
    </row>
    <row r="118" spans="1:7" x14ac:dyDescent="0.2">
      <c r="A118" s="3" t="s">
        <v>0</v>
      </c>
      <c r="B118" s="3" t="s">
        <v>20</v>
      </c>
      <c r="C118" s="4">
        <v>3</v>
      </c>
      <c r="D118" s="4">
        <v>50</v>
      </c>
      <c r="E118" s="4">
        <v>50</v>
      </c>
      <c r="F118" s="4">
        <v>4</v>
      </c>
      <c r="G118" s="4">
        <v>18</v>
      </c>
    </row>
    <row r="119" spans="1:7" x14ac:dyDescent="0.2">
      <c r="A119" s="3" t="s">
        <v>0</v>
      </c>
      <c r="B119" s="3" t="s">
        <v>20</v>
      </c>
      <c r="C119" s="4">
        <v>2</v>
      </c>
      <c r="D119" s="4">
        <v>50</v>
      </c>
      <c r="E119" s="4">
        <v>45</v>
      </c>
      <c r="F119" s="4">
        <v>2</v>
      </c>
      <c r="G119" s="4">
        <v>35</v>
      </c>
    </row>
    <row r="120" spans="1:7" x14ac:dyDescent="0.2">
      <c r="A120" s="3" t="s">
        <v>0</v>
      </c>
      <c r="B120" s="3" t="s">
        <v>20</v>
      </c>
      <c r="C120" s="4">
        <v>3</v>
      </c>
      <c r="D120" s="4">
        <v>20</v>
      </c>
      <c r="E120" s="4">
        <v>20</v>
      </c>
      <c r="F120" s="4">
        <v>3</v>
      </c>
      <c r="G120" s="4">
        <v>15</v>
      </c>
    </row>
    <row r="121" spans="1:7" x14ac:dyDescent="0.2">
      <c r="A121" s="3" t="s">
        <v>0</v>
      </c>
      <c r="B121" s="3" t="s">
        <v>20</v>
      </c>
      <c r="C121" s="4">
        <v>2</v>
      </c>
      <c r="D121" s="4">
        <v>20</v>
      </c>
      <c r="E121" s="4">
        <v>25</v>
      </c>
      <c r="F121" s="4">
        <v>4</v>
      </c>
      <c r="G121" s="4">
        <v>6</v>
      </c>
    </row>
    <row r="122" spans="1:7" x14ac:dyDescent="0.2">
      <c r="A122" s="3" t="s">
        <v>0</v>
      </c>
      <c r="B122" s="3" t="s">
        <v>20</v>
      </c>
      <c r="C122" s="4">
        <v>2</v>
      </c>
      <c r="D122" s="4">
        <v>50</v>
      </c>
      <c r="E122" s="4">
        <v>25</v>
      </c>
      <c r="F122" s="4">
        <v>3</v>
      </c>
      <c r="G122" s="4">
        <v>14</v>
      </c>
    </row>
    <row r="123" spans="1:7" x14ac:dyDescent="0.2">
      <c r="A123" s="3" t="s">
        <v>0</v>
      </c>
      <c r="B123" s="3" t="s">
        <v>20</v>
      </c>
      <c r="C123" s="4">
        <v>1</v>
      </c>
      <c r="D123" s="4">
        <v>200</v>
      </c>
      <c r="E123" s="4">
        <v>400</v>
      </c>
      <c r="F123" s="4">
        <v>4</v>
      </c>
      <c r="G123" s="4">
        <v>10</v>
      </c>
    </row>
    <row r="124" spans="1:7" x14ac:dyDescent="0.2">
      <c r="A124" s="3" t="s">
        <v>0</v>
      </c>
      <c r="B124" s="3" t="s">
        <v>20</v>
      </c>
      <c r="C124" s="4">
        <v>2</v>
      </c>
      <c r="D124" s="4">
        <v>50</v>
      </c>
      <c r="E124" s="4">
        <v>50</v>
      </c>
      <c r="F124" s="4">
        <v>4</v>
      </c>
      <c r="G124" s="4">
        <v>8</v>
      </c>
    </row>
    <row r="125" spans="1:7" x14ac:dyDescent="0.2">
      <c r="A125" s="3" t="s">
        <v>0</v>
      </c>
      <c r="B125" s="3" t="s">
        <v>20</v>
      </c>
      <c r="C125" s="4">
        <v>2</v>
      </c>
      <c r="D125" s="4">
        <v>6</v>
      </c>
      <c r="E125" s="4">
        <v>5</v>
      </c>
      <c r="F125" s="4">
        <v>4</v>
      </c>
      <c r="G125" s="4">
        <v>3</v>
      </c>
    </row>
    <row r="126" spans="1:7" x14ac:dyDescent="0.2">
      <c r="A126" s="3" t="s">
        <v>0</v>
      </c>
      <c r="B126" s="3" t="s">
        <v>20</v>
      </c>
      <c r="C126" s="4">
        <v>2</v>
      </c>
      <c r="D126" s="4">
        <v>7</v>
      </c>
      <c r="E126" s="4">
        <v>15</v>
      </c>
      <c r="F126" s="4">
        <v>1</v>
      </c>
      <c r="G126" s="4">
        <v>20</v>
      </c>
    </row>
    <row r="127" spans="1:7" x14ac:dyDescent="0.2">
      <c r="A127" s="3" t="s">
        <v>0</v>
      </c>
      <c r="B127" s="3" t="s">
        <v>20</v>
      </c>
      <c r="C127" s="4">
        <v>2</v>
      </c>
      <c r="D127" s="4">
        <v>200</v>
      </c>
      <c r="E127" s="4">
        <v>220</v>
      </c>
      <c r="F127" s="4">
        <v>3</v>
      </c>
      <c r="G127" s="4">
        <v>28</v>
      </c>
    </row>
    <row r="128" spans="1:7" x14ac:dyDescent="0.2">
      <c r="A128" s="3" t="s">
        <v>0</v>
      </c>
      <c r="B128" s="3" t="s">
        <v>20</v>
      </c>
      <c r="C128" s="4">
        <v>2</v>
      </c>
      <c r="D128" s="4">
        <v>30</v>
      </c>
      <c r="E128" s="4">
        <v>26</v>
      </c>
      <c r="F128" s="4">
        <v>4</v>
      </c>
      <c r="G128" s="4">
        <v>16</v>
      </c>
    </row>
    <row r="129" spans="1:7" x14ac:dyDescent="0.2">
      <c r="A129" s="3" t="s">
        <v>0</v>
      </c>
      <c r="B129" s="3" t="s">
        <v>19</v>
      </c>
      <c r="C129" s="4">
        <v>1</v>
      </c>
      <c r="D129" s="4">
        <v>200</v>
      </c>
      <c r="E129" s="4">
        <v>200</v>
      </c>
      <c r="F129" s="4">
        <v>4</v>
      </c>
      <c r="G129" s="4">
        <v>25</v>
      </c>
    </row>
    <row r="130" spans="1:7" x14ac:dyDescent="0.2">
      <c r="A130" s="3" t="s">
        <v>0</v>
      </c>
      <c r="B130" s="3" t="s">
        <v>20</v>
      </c>
      <c r="C130" s="4">
        <v>1</v>
      </c>
      <c r="D130" s="4">
        <v>150</v>
      </c>
      <c r="E130" s="4">
        <v>150</v>
      </c>
      <c r="F130" s="4">
        <v>4</v>
      </c>
      <c r="G130" s="4">
        <v>15</v>
      </c>
    </row>
    <row r="131" spans="1:7" x14ac:dyDescent="0.2">
      <c r="A131" s="3" t="s">
        <v>0</v>
      </c>
      <c r="B131" s="3" t="s">
        <v>20</v>
      </c>
      <c r="C131" s="4">
        <v>2</v>
      </c>
      <c r="D131" s="4">
        <v>50</v>
      </c>
      <c r="E131" s="4">
        <v>50</v>
      </c>
      <c r="F131" s="4">
        <v>4</v>
      </c>
      <c r="G131" s="4">
        <v>15</v>
      </c>
    </row>
    <row r="132" spans="1:7" x14ac:dyDescent="0.2">
      <c r="A132" s="3" t="s">
        <v>0</v>
      </c>
      <c r="B132" s="3" t="s">
        <v>20</v>
      </c>
      <c r="C132" s="4">
        <v>1</v>
      </c>
      <c r="D132" s="4">
        <v>100</v>
      </c>
      <c r="E132" s="4">
        <v>200</v>
      </c>
      <c r="F132" s="4">
        <v>4</v>
      </c>
      <c r="G132" s="4">
        <v>10</v>
      </c>
    </row>
    <row r="133" spans="1:7" x14ac:dyDescent="0.2">
      <c r="A133" s="3" t="s">
        <v>0</v>
      </c>
      <c r="B133" s="3" t="s">
        <v>20</v>
      </c>
      <c r="C133" s="4">
        <v>1</v>
      </c>
      <c r="D133" s="4">
        <v>250</v>
      </c>
      <c r="E133" s="4">
        <v>275</v>
      </c>
      <c r="F133" s="4">
        <v>4</v>
      </c>
      <c r="G133" s="4">
        <v>25</v>
      </c>
    </row>
    <row r="134" spans="1:7" x14ac:dyDescent="0.2">
      <c r="A134" s="3" t="s">
        <v>0</v>
      </c>
      <c r="B134" s="3" t="s">
        <v>20</v>
      </c>
      <c r="C134" s="4">
        <v>1</v>
      </c>
      <c r="D134" s="4">
        <v>20</v>
      </c>
      <c r="E134" s="4">
        <v>20</v>
      </c>
      <c r="F134" s="4">
        <v>4</v>
      </c>
      <c r="G134" s="4">
        <v>16</v>
      </c>
    </row>
    <row r="135" spans="1:7" x14ac:dyDescent="0.2">
      <c r="A135" s="3" t="s">
        <v>0</v>
      </c>
      <c r="B135" s="3" t="s">
        <v>20</v>
      </c>
      <c r="C135" s="4">
        <v>2</v>
      </c>
      <c r="D135" s="4">
        <v>40</v>
      </c>
      <c r="E135" s="4">
        <v>120</v>
      </c>
      <c r="F135" s="4">
        <v>4</v>
      </c>
      <c r="G135" s="4">
        <v>15</v>
      </c>
    </row>
    <row r="136" spans="1:7" x14ac:dyDescent="0.2">
      <c r="A136" s="3" t="s">
        <v>0</v>
      </c>
      <c r="B136" s="3" t="s">
        <v>20</v>
      </c>
      <c r="C136" s="4">
        <v>2</v>
      </c>
      <c r="D136" s="4">
        <v>50</v>
      </c>
      <c r="E136" s="4">
        <v>50</v>
      </c>
      <c r="F136" s="4">
        <v>2</v>
      </c>
      <c r="G136" s="4">
        <v>20</v>
      </c>
    </row>
    <row r="137" spans="1:7" x14ac:dyDescent="0.2">
      <c r="A137" s="3" t="s">
        <v>0</v>
      </c>
      <c r="B137" s="3" t="s">
        <v>19</v>
      </c>
      <c r="C137" s="4">
        <v>1</v>
      </c>
      <c r="D137" s="4">
        <v>100</v>
      </c>
      <c r="E137" s="4">
        <v>150</v>
      </c>
      <c r="F137" s="4">
        <v>4</v>
      </c>
      <c r="G137" s="4">
        <v>6</v>
      </c>
    </row>
    <row r="138" spans="1:7" x14ac:dyDescent="0.2">
      <c r="A138" s="3" t="s">
        <v>0</v>
      </c>
      <c r="B138" s="3" t="s">
        <v>20</v>
      </c>
      <c r="C138" s="4">
        <v>2</v>
      </c>
      <c r="D138" s="4">
        <v>50</v>
      </c>
      <c r="E138" s="4">
        <v>50</v>
      </c>
      <c r="F138" s="4">
        <v>3</v>
      </c>
      <c r="G138" s="4">
        <v>9</v>
      </c>
    </row>
    <row r="139" spans="1:7" x14ac:dyDescent="0.2">
      <c r="A139" s="3" t="s">
        <v>0</v>
      </c>
      <c r="B139" s="3" t="s">
        <v>19</v>
      </c>
      <c r="C139" s="4">
        <v>2</v>
      </c>
      <c r="D139" s="4">
        <v>50</v>
      </c>
      <c r="E139" s="4">
        <v>50</v>
      </c>
      <c r="F139" s="4">
        <v>4</v>
      </c>
      <c r="G139" s="4">
        <v>10</v>
      </c>
    </row>
    <row r="140" spans="1:7" x14ac:dyDescent="0.2">
      <c r="A140" s="3" t="s">
        <v>0</v>
      </c>
      <c r="B140" s="3" t="s">
        <v>19</v>
      </c>
      <c r="C140" s="4">
        <v>2</v>
      </c>
      <c r="D140" s="4">
        <v>50</v>
      </c>
      <c r="E140" s="4">
        <v>100</v>
      </c>
      <c r="F140" s="4">
        <v>4</v>
      </c>
      <c r="G140" s="4">
        <v>20</v>
      </c>
    </row>
    <row r="141" spans="1:7" x14ac:dyDescent="0.2">
      <c r="A141" s="3" t="s">
        <v>0</v>
      </c>
      <c r="B141" s="3" t="s">
        <v>20</v>
      </c>
      <c r="C141" s="4">
        <v>2</v>
      </c>
      <c r="D141" s="4">
        <v>1</v>
      </c>
      <c r="E141" s="4">
        <v>1</v>
      </c>
      <c r="F141" s="4">
        <v>4</v>
      </c>
      <c r="G141" s="4">
        <v>21</v>
      </c>
    </row>
    <row r="142" spans="1:7" x14ac:dyDescent="0.2">
      <c r="A142" s="3" t="s">
        <v>0</v>
      </c>
      <c r="B142" s="3" t="s">
        <v>20</v>
      </c>
      <c r="C142" s="4">
        <v>2</v>
      </c>
      <c r="D142" s="4">
        <v>100</v>
      </c>
      <c r="E142" s="4">
        <v>100</v>
      </c>
      <c r="F142" s="4">
        <v>1</v>
      </c>
      <c r="G142" s="4">
        <v>20</v>
      </c>
    </row>
    <row r="143" spans="1:7" x14ac:dyDescent="0.2">
      <c r="A143" s="3" t="s">
        <v>0</v>
      </c>
      <c r="B143" s="3" t="s">
        <v>20</v>
      </c>
      <c r="C143" s="4">
        <v>2</v>
      </c>
      <c r="D143" s="4">
        <v>30</v>
      </c>
      <c r="E143" s="4">
        <v>20</v>
      </c>
      <c r="F143" s="4">
        <v>4</v>
      </c>
      <c r="G143" s="4">
        <v>3</v>
      </c>
    </row>
    <row r="144" spans="1:7" x14ac:dyDescent="0.2">
      <c r="A144" s="3" t="s">
        <v>0</v>
      </c>
      <c r="B144" s="3" t="s">
        <v>20</v>
      </c>
      <c r="C144" s="4">
        <v>2</v>
      </c>
      <c r="D144" s="4">
        <v>50</v>
      </c>
      <c r="E144" s="4">
        <v>50</v>
      </c>
      <c r="F144" s="4">
        <v>2</v>
      </c>
      <c r="G144" s="4">
        <v>10</v>
      </c>
    </row>
    <row r="145" spans="1:7" x14ac:dyDescent="0.2">
      <c r="A145" s="3" t="s">
        <v>0</v>
      </c>
      <c r="B145" s="3" t="s">
        <v>20</v>
      </c>
      <c r="C145" s="4">
        <v>1</v>
      </c>
      <c r="D145" s="4">
        <v>50</v>
      </c>
      <c r="E145" s="4">
        <v>50</v>
      </c>
      <c r="F145" s="4">
        <v>4</v>
      </c>
      <c r="G145" s="4">
        <v>20</v>
      </c>
    </row>
    <row r="146" spans="1:7" x14ac:dyDescent="0.2">
      <c r="A146" s="3" t="s">
        <v>0</v>
      </c>
      <c r="B146" s="3" t="s">
        <v>20</v>
      </c>
      <c r="C146" s="4">
        <v>2</v>
      </c>
      <c r="D146" s="4">
        <v>250</v>
      </c>
      <c r="E146" s="4">
        <v>150</v>
      </c>
      <c r="F146" s="4">
        <v>4</v>
      </c>
      <c r="G146" s="4">
        <v>15</v>
      </c>
    </row>
    <row r="147" spans="1:7" x14ac:dyDescent="0.2">
      <c r="A147" s="3" t="s">
        <v>0</v>
      </c>
      <c r="B147" s="3" t="s">
        <v>19</v>
      </c>
      <c r="C147" s="4">
        <v>2</v>
      </c>
      <c r="D147" s="4">
        <v>200</v>
      </c>
      <c r="E147" s="4">
        <v>150</v>
      </c>
      <c r="F147" s="4">
        <v>4</v>
      </c>
      <c r="G147" s="4">
        <v>15</v>
      </c>
    </row>
    <row r="148" spans="1:7" x14ac:dyDescent="0.2">
      <c r="A148" s="3" t="s">
        <v>0</v>
      </c>
      <c r="B148" s="3" t="s">
        <v>20</v>
      </c>
      <c r="C148" s="4">
        <v>2</v>
      </c>
      <c r="D148" s="4">
        <v>50</v>
      </c>
      <c r="E148" s="4">
        <v>75</v>
      </c>
      <c r="F148" s="4">
        <v>4</v>
      </c>
      <c r="G148" s="4">
        <v>10</v>
      </c>
    </row>
    <row r="149" spans="1:7" x14ac:dyDescent="0.2">
      <c r="A149" s="3" t="s">
        <v>0</v>
      </c>
      <c r="B149" s="3" t="s">
        <v>19</v>
      </c>
      <c r="C149" s="4">
        <v>2</v>
      </c>
      <c r="D149" s="4">
        <v>20</v>
      </c>
      <c r="E149" s="4">
        <v>25</v>
      </c>
      <c r="F149" s="4">
        <v>2</v>
      </c>
      <c r="G149" s="4">
        <v>20</v>
      </c>
    </row>
    <row r="150" spans="1:7" x14ac:dyDescent="0.2">
      <c r="A150" s="3" t="s">
        <v>0</v>
      </c>
      <c r="B150" s="3" t="s">
        <v>20</v>
      </c>
      <c r="C150" s="4">
        <v>1</v>
      </c>
      <c r="D150" s="4">
        <v>20</v>
      </c>
      <c r="E150" s="4">
        <v>35</v>
      </c>
      <c r="F150" s="4">
        <v>1</v>
      </c>
      <c r="G150" s="4">
        <v>15</v>
      </c>
    </row>
    <row r="151" spans="1:7" x14ac:dyDescent="0.2">
      <c r="A151" s="3" t="s">
        <v>0</v>
      </c>
      <c r="B151" s="3" t="s">
        <v>20</v>
      </c>
      <c r="C151" s="4">
        <v>2</v>
      </c>
      <c r="D151" s="4">
        <v>2000</v>
      </c>
      <c r="E151" s="4">
        <v>1500</v>
      </c>
      <c r="F151" s="4">
        <v>4</v>
      </c>
      <c r="G151" s="4">
        <v>10</v>
      </c>
    </row>
    <row r="152" spans="1:7" x14ac:dyDescent="0.2">
      <c r="A152" s="3" t="s">
        <v>0</v>
      </c>
      <c r="B152" s="3" t="s">
        <v>20</v>
      </c>
      <c r="C152" s="4">
        <v>1</v>
      </c>
      <c r="D152" s="4">
        <v>150</v>
      </c>
      <c r="E152" s="4">
        <v>175</v>
      </c>
      <c r="F152" s="4">
        <v>2</v>
      </c>
      <c r="G152" s="4">
        <v>30</v>
      </c>
    </row>
    <row r="153" spans="1:7" x14ac:dyDescent="0.2">
      <c r="A153" s="3" t="s">
        <v>0</v>
      </c>
      <c r="B153" s="3" t="s">
        <v>20</v>
      </c>
      <c r="C153" s="4">
        <v>1</v>
      </c>
      <c r="D153" s="4">
        <v>20</v>
      </c>
      <c r="E153" s="4">
        <v>25</v>
      </c>
      <c r="F153" s="4">
        <v>4</v>
      </c>
      <c r="G153" s="4">
        <v>28</v>
      </c>
    </row>
    <row r="154" spans="1:7" x14ac:dyDescent="0.2">
      <c r="A154" s="3" t="s">
        <v>0</v>
      </c>
      <c r="B154" s="3" t="s">
        <v>20</v>
      </c>
      <c r="C154" s="4">
        <v>1</v>
      </c>
      <c r="D154" s="4">
        <v>10</v>
      </c>
      <c r="E154" s="4">
        <v>5</v>
      </c>
      <c r="F154" s="4">
        <v>2</v>
      </c>
      <c r="G154" s="4">
        <v>28</v>
      </c>
    </row>
    <row r="155" spans="1:7" x14ac:dyDescent="0.2">
      <c r="A155" s="3" t="s">
        <v>0</v>
      </c>
      <c r="B155" s="3" t="s">
        <v>20</v>
      </c>
      <c r="C155" s="4">
        <v>1</v>
      </c>
      <c r="D155" s="4">
        <v>10</v>
      </c>
      <c r="E155" s="4">
        <v>5</v>
      </c>
      <c r="F155" s="4">
        <v>4</v>
      </c>
      <c r="G155" s="4">
        <v>15</v>
      </c>
    </row>
    <row r="156" spans="1:7" x14ac:dyDescent="0.2">
      <c r="A156" s="3" t="s">
        <v>0</v>
      </c>
      <c r="B156" s="3" t="s">
        <v>20</v>
      </c>
      <c r="C156" s="4">
        <v>2</v>
      </c>
      <c r="D156" s="4">
        <v>45</v>
      </c>
      <c r="E156" s="4">
        <v>50</v>
      </c>
      <c r="F156" s="4">
        <v>3</v>
      </c>
      <c r="G156" s="4">
        <v>28</v>
      </c>
    </row>
    <row r="157" spans="1:7" x14ac:dyDescent="0.2">
      <c r="A157" s="3" t="s">
        <v>0</v>
      </c>
      <c r="B157" s="3" t="s">
        <v>20</v>
      </c>
      <c r="C157" s="4">
        <v>1</v>
      </c>
      <c r="D157" s="4">
        <v>20</v>
      </c>
      <c r="E157" s="4">
        <v>15</v>
      </c>
      <c r="F157" s="4">
        <v>4</v>
      </c>
      <c r="G157" s="4">
        <v>4</v>
      </c>
    </row>
    <row r="158" spans="1:7" x14ac:dyDescent="0.2">
      <c r="A158" s="3" t="s">
        <v>0</v>
      </c>
      <c r="B158" s="3" t="s">
        <v>20</v>
      </c>
      <c r="C158" s="4">
        <v>2</v>
      </c>
      <c r="D158" s="4">
        <v>75</v>
      </c>
      <c r="E158" s="4">
        <v>150</v>
      </c>
      <c r="F158" s="4">
        <v>2</v>
      </c>
      <c r="G158" s="4">
        <v>10</v>
      </c>
    </row>
    <row r="159" spans="1:7" x14ac:dyDescent="0.2">
      <c r="A159" s="3" t="s">
        <v>0</v>
      </c>
      <c r="B159" s="3" t="s">
        <v>20</v>
      </c>
      <c r="C159" s="4">
        <v>3</v>
      </c>
      <c r="D159" s="4">
        <v>20</v>
      </c>
      <c r="E159" s="4">
        <v>10</v>
      </c>
      <c r="F159" s="4">
        <v>4</v>
      </c>
      <c r="G159" s="4">
        <v>10</v>
      </c>
    </row>
    <row r="160" spans="1:7" x14ac:dyDescent="0.2">
      <c r="A160" s="3" t="s">
        <v>0</v>
      </c>
      <c r="B160" s="3" t="s">
        <v>20</v>
      </c>
      <c r="C160" s="4">
        <v>2</v>
      </c>
      <c r="D160" s="4">
        <v>100</v>
      </c>
      <c r="E160" s="4">
        <v>100</v>
      </c>
      <c r="F160" s="4">
        <v>3</v>
      </c>
      <c r="G160" s="4">
        <v>10</v>
      </c>
    </row>
    <row r="161" spans="1:7" x14ac:dyDescent="0.2">
      <c r="A161" s="3" t="s">
        <v>0</v>
      </c>
      <c r="B161" s="3" t="s">
        <v>20</v>
      </c>
      <c r="C161" s="4">
        <v>2</v>
      </c>
      <c r="D161" s="4">
        <v>25</v>
      </c>
      <c r="E161" s="4">
        <v>50</v>
      </c>
      <c r="F161" s="4">
        <v>4</v>
      </c>
      <c r="G161" s="4">
        <v>28</v>
      </c>
    </row>
    <row r="162" spans="1:7" x14ac:dyDescent="0.2">
      <c r="A162" s="3" t="s">
        <v>0</v>
      </c>
      <c r="B162" s="3" t="s">
        <v>20</v>
      </c>
      <c r="C162" s="4">
        <v>2</v>
      </c>
      <c r="D162" s="4">
        <v>75</v>
      </c>
      <c r="E162" s="4">
        <v>70</v>
      </c>
      <c r="F162" s="4">
        <v>4</v>
      </c>
      <c r="G162" s="4">
        <v>10</v>
      </c>
    </row>
    <row r="163" spans="1:7" x14ac:dyDescent="0.2">
      <c r="A163" s="3" t="s">
        <v>0</v>
      </c>
      <c r="B163" s="3" t="s">
        <v>19</v>
      </c>
      <c r="C163" s="4">
        <v>2</v>
      </c>
      <c r="D163" s="4">
        <v>250</v>
      </c>
      <c r="E163" s="4">
        <v>250</v>
      </c>
      <c r="F163" s="4">
        <v>4</v>
      </c>
      <c r="G163" s="4">
        <v>24</v>
      </c>
    </row>
    <row r="164" spans="1:7" x14ac:dyDescent="0.2">
      <c r="A164" s="3" t="s">
        <v>0</v>
      </c>
      <c r="B164" s="3" t="s">
        <v>19</v>
      </c>
      <c r="C164" s="4">
        <v>2</v>
      </c>
      <c r="D164" s="4">
        <v>100</v>
      </c>
      <c r="E164" s="4">
        <v>100</v>
      </c>
      <c r="F164" s="4">
        <v>4</v>
      </c>
      <c r="G164" s="4">
        <v>14</v>
      </c>
    </row>
    <row r="165" spans="1:7" x14ac:dyDescent="0.2">
      <c r="A165" s="3" t="s">
        <v>0</v>
      </c>
      <c r="B165" s="3" t="s">
        <v>20</v>
      </c>
      <c r="C165" s="4">
        <v>2</v>
      </c>
      <c r="D165" s="4">
        <v>200</v>
      </c>
      <c r="E165" s="4">
        <v>200</v>
      </c>
      <c r="F165" s="4">
        <v>3</v>
      </c>
      <c r="G165" s="4">
        <v>14</v>
      </c>
    </row>
    <row r="166" spans="1:7" x14ac:dyDescent="0.2">
      <c r="A166" s="3" t="s">
        <v>0</v>
      </c>
      <c r="B166" s="3" t="s">
        <v>19</v>
      </c>
      <c r="C166" s="4">
        <v>3</v>
      </c>
      <c r="D166" s="4">
        <v>100</v>
      </c>
      <c r="E166" s="4">
        <v>100</v>
      </c>
      <c r="F166" s="4">
        <v>4</v>
      </c>
      <c r="G166" s="4">
        <v>4</v>
      </c>
    </row>
    <row r="167" spans="1:7" x14ac:dyDescent="0.2">
      <c r="A167" s="3" t="s">
        <v>0</v>
      </c>
      <c r="B167" s="3" t="s">
        <v>20</v>
      </c>
      <c r="C167" s="4">
        <v>3</v>
      </c>
      <c r="D167" s="4">
        <v>100</v>
      </c>
      <c r="E167" s="4">
        <v>300</v>
      </c>
      <c r="F167" s="4">
        <v>3</v>
      </c>
      <c r="G167" s="4">
        <v>30</v>
      </c>
    </row>
    <row r="168" spans="1:7" x14ac:dyDescent="0.2">
      <c r="A168" s="3" t="s">
        <v>0</v>
      </c>
      <c r="B168" s="3" t="s">
        <v>20</v>
      </c>
      <c r="C168" s="4">
        <v>1</v>
      </c>
      <c r="D168" s="4">
        <v>100</v>
      </c>
      <c r="E168" s="4">
        <v>100</v>
      </c>
      <c r="F168" s="4">
        <v>4</v>
      </c>
      <c r="G168" s="4">
        <v>15</v>
      </c>
    </row>
    <row r="169" spans="1:7" x14ac:dyDescent="0.2">
      <c r="A169" s="3" t="s">
        <v>0</v>
      </c>
      <c r="B169" s="3" t="s">
        <v>20</v>
      </c>
      <c r="C169" s="4">
        <v>1</v>
      </c>
      <c r="D169" s="4">
        <v>10</v>
      </c>
      <c r="E169" s="4">
        <v>5</v>
      </c>
      <c r="F169" s="4">
        <v>3</v>
      </c>
      <c r="G169" s="4">
        <v>20</v>
      </c>
    </row>
    <row r="170" spans="1:7" x14ac:dyDescent="0.2">
      <c r="A170" s="3" t="s">
        <v>0</v>
      </c>
      <c r="B170" s="3" t="s">
        <v>19</v>
      </c>
      <c r="C170" s="4">
        <v>1</v>
      </c>
      <c r="D170" s="4">
        <v>100</v>
      </c>
      <c r="E170" s="4">
        <v>100</v>
      </c>
      <c r="F170" s="4">
        <v>1</v>
      </c>
      <c r="G170" s="4">
        <v>5</v>
      </c>
    </row>
    <row r="171" spans="1:7" x14ac:dyDescent="0.2">
      <c r="A171" s="3" t="s">
        <v>0</v>
      </c>
      <c r="B171" s="3" t="s">
        <v>20</v>
      </c>
      <c r="C171" s="4">
        <v>2</v>
      </c>
      <c r="D171" s="4">
        <v>50</v>
      </c>
      <c r="E171" s="4">
        <v>80</v>
      </c>
      <c r="F171" s="4">
        <v>4</v>
      </c>
      <c r="G171" s="4">
        <v>9</v>
      </c>
    </row>
    <row r="172" spans="1:7" x14ac:dyDescent="0.2">
      <c r="A172" s="3" t="s">
        <v>0</v>
      </c>
      <c r="B172" s="3" t="s">
        <v>19</v>
      </c>
      <c r="C172" s="4">
        <v>1</v>
      </c>
      <c r="D172" s="4">
        <v>50</v>
      </c>
      <c r="E172" s="4">
        <v>50</v>
      </c>
      <c r="F172" s="4">
        <v>2</v>
      </c>
      <c r="G172" s="4">
        <v>40</v>
      </c>
    </row>
    <row r="173" spans="1:7" x14ac:dyDescent="0.2">
      <c r="A173" s="3" t="s">
        <v>0</v>
      </c>
      <c r="B173" s="3" t="s">
        <v>20</v>
      </c>
      <c r="C173" s="4">
        <v>2</v>
      </c>
      <c r="D173" s="4">
        <v>100</v>
      </c>
      <c r="E173" s="4">
        <v>200</v>
      </c>
      <c r="F173" s="4">
        <v>4</v>
      </c>
      <c r="G173" s="4">
        <v>21</v>
      </c>
    </row>
    <row r="174" spans="1:7" x14ac:dyDescent="0.2">
      <c r="A174" s="3" t="s">
        <v>0</v>
      </c>
      <c r="B174" s="3" t="s">
        <v>20</v>
      </c>
      <c r="C174" s="4">
        <v>1</v>
      </c>
      <c r="D174" s="4">
        <v>50</v>
      </c>
      <c r="E174" s="4">
        <v>70</v>
      </c>
      <c r="F174" s="4">
        <v>2</v>
      </c>
      <c r="G174" s="4">
        <v>20</v>
      </c>
    </row>
    <row r="175" spans="1:7" x14ac:dyDescent="0.2">
      <c r="A175" s="3" t="s">
        <v>0</v>
      </c>
      <c r="B175" s="3" t="s">
        <v>20</v>
      </c>
      <c r="C175" s="4">
        <v>1</v>
      </c>
      <c r="D175" s="4">
        <v>35</v>
      </c>
      <c r="E175" s="4">
        <v>35</v>
      </c>
      <c r="F175" s="4">
        <v>2</v>
      </c>
      <c r="G175" s="4">
        <v>20</v>
      </c>
    </row>
    <row r="176" spans="1:7" x14ac:dyDescent="0.2">
      <c r="A176" s="3" t="s">
        <v>0</v>
      </c>
      <c r="B176" s="3" t="s">
        <v>20</v>
      </c>
      <c r="C176" s="4">
        <v>4</v>
      </c>
      <c r="D176" s="4">
        <v>125</v>
      </c>
      <c r="E176" s="4">
        <v>90</v>
      </c>
      <c r="F176" s="4">
        <v>2</v>
      </c>
      <c r="G176" s="4">
        <v>5</v>
      </c>
    </row>
    <row r="177" spans="1:7" x14ac:dyDescent="0.2">
      <c r="A177" s="3" t="s">
        <v>0</v>
      </c>
      <c r="B177" s="3" t="s">
        <v>20</v>
      </c>
      <c r="C177" s="4">
        <v>3</v>
      </c>
      <c r="D177" s="4">
        <v>200</v>
      </c>
      <c r="E177" s="4">
        <v>220</v>
      </c>
      <c r="F177" s="4">
        <v>4</v>
      </c>
      <c r="G177" s="4">
        <v>20</v>
      </c>
    </row>
    <row r="178" spans="1:7" x14ac:dyDescent="0.2">
      <c r="A178" s="3" t="s">
        <v>0</v>
      </c>
      <c r="B178" s="3" t="s">
        <v>20</v>
      </c>
      <c r="C178" s="4">
        <v>2</v>
      </c>
      <c r="D178" s="4">
        <v>20</v>
      </c>
      <c r="E178" s="4">
        <v>20</v>
      </c>
      <c r="F178" s="4">
        <v>4</v>
      </c>
      <c r="G178" s="4">
        <v>6</v>
      </c>
    </row>
    <row r="179" spans="1:7" x14ac:dyDescent="0.2">
      <c r="A179" s="3" t="s">
        <v>0</v>
      </c>
      <c r="B179" s="3" t="s">
        <v>19</v>
      </c>
      <c r="C179" s="4">
        <v>3</v>
      </c>
      <c r="D179" s="4">
        <v>50</v>
      </c>
      <c r="E179" s="4">
        <v>50</v>
      </c>
      <c r="F179" s="4">
        <v>1</v>
      </c>
      <c r="G179" s="4">
        <v>18</v>
      </c>
    </row>
    <row r="180" spans="1:7" x14ac:dyDescent="0.2">
      <c r="A180" s="3" t="s">
        <v>0</v>
      </c>
      <c r="B180" s="3" t="s">
        <v>20</v>
      </c>
      <c r="C180" s="4">
        <v>1</v>
      </c>
      <c r="D180" s="4">
        <v>100</v>
      </c>
      <c r="E180" s="4">
        <v>80</v>
      </c>
      <c r="F180" s="4">
        <v>4</v>
      </c>
      <c r="G180" s="4">
        <v>20</v>
      </c>
    </row>
    <row r="181" spans="1:7" x14ac:dyDescent="0.2">
      <c r="A181" s="3" t="s">
        <v>0</v>
      </c>
      <c r="B181" s="3" t="s">
        <v>19</v>
      </c>
      <c r="C181" s="4">
        <v>2</v>
      </c>
      <c r="D181" s="4">
        <v>100</v>
      </c>
      <c r="E181" s="4">
        <v>100</v>
      </c>
      <c r="F181" s="4">
        <v>2</v>
      </c>
      <c r="G181" s="4">
        <v>5</v>
      </c>
    </row>
    <row r="182" spans="1:7" x14ac:dyDescent="0.2">
      <c r="A182" s="3" t="s">
        <v>0</v>
      </c>
      <c r="B182" s="3" t="s">
        <v>20</v>
      </c>
      <c r="C182" s="4">
        <v>1</v>
      </c>
      <c r="D182" s="4">
        <v>100</v>
      </c>
      <c r="E182" s="4">
        <v>100</v>
      </c>
      <c r="F182" s="4">
        <v>4</v>
      </c>
      <c r="G182" s="4">
        <v>14</v>
      </c>
    </row>
    <row r="183" spans="1:7" x14ac:dyDescent="0.2">
      <c r="A183" s="3" t="s">
        <v>0</v>
      </c>
      <c r="B183" s="3" t="s">
        <v>20</v>
      </c>
      <c r="C183" s="4">
        <v>2</v>
      </c>
      <c r="D183" s="4">
        <v>5</v>
      </c>
      <c r="E183" s="4">
        <v>5</v>
      </c>
      <c r="F183" s="4">
        <v>4</v>
      </c>
      <c r="G183" s="4">
        <v>25</v>
      </c>
    </row>
    <row r="184" spans="1:7" x14ac:dyDescent="0.2">
      <c r="A184" s="3" t="s">
        <v>0</v>
      </c>
      <c r="B184" s="3" t="s">
        <v>20</v>
      </c>
      <c r="C184" s="4">
        <v>1</v>
      </c>
      <c r="D184" s="4">
        <v>50</v>
      </c>
      <c r="E184" s="4">
        <v>150</v>
      </c>
      <c r="F184" s="4">
        <v>4</v>
      </c>
      <c r="G184" s="4">
        <v>15</v>
      </c>
    </row>
    <row r="185" spans="1:7" x14ac:dyDescent="0.2">
      <c r="A185" s="3" t="s">
        <v>0</v>
      </c>
      <c r="B185" s="3" t="s">
        <v>20</v>
      </c>
      <c r="C185" s="4">
        <v>3</v>
      </c>
      <c r="D185" s="4">
        <v>20</v>
      </c>
      <c r="E185" s="4">
        <v>10</v>
      </c>
      <c r="F185" s="4">
        <v>4</v>
      </c>
      <c r="G185" s="4">
        <v>30</v>
      </c>
    </row>
    <row r="186" spans="1:7" x14ac:dyDescent="0.2">
      <c r="A186" s="3" t="s">
        <v>0</v>
      </c>
      <c r="B186" s="3" t="s">
        <v>20</v>
      </c>
      <c r="C186" s="4">
        <v>1</v>
      </c>
      <c r="D186" s="4">
        <v>20</v>
      </c>
      <c r="E186" s="4">
        <v>25</v>
      </c>
      <c r="F186" s="4">
        <v>4</v>
      </c>
      <c r="G186" s="4">
        <v>15</v>
      </c>
    </row>
    <row r="187" spans="1:7" x14ac:dyDescent="0.2">
      <c r="A187" s="3" t="s">
        <v>0</v>
      </c>
      <c r="B187" s="3" t="s">
        <v>20</v>
      </c>
      <c r="C187" s="4">
        <v>2</v>
      </c>
      <c r="D187" s="4">
        <v>15</v>
      </c>
      <c r="E187" s="4">
        <v>40</v>
      </c>
      <c r="F187" s="4">
        <v>3</v>
      </c>
      <c r="G187" s="4">
        <v>42</v>
      </c>
    </row>
    <row r="188" spans="1:7" x14ac:dyDescent="0.2">
      <c r="A188" s="3" t="s">
        <v>0</v>
      </c>
      <c r="B188" s="3" t="s">
        <v>20</v>
      </c>
      <c r="C188" s="4">
        <v>2</v>
      </c>
      <c r="D188" s="4">
        <v>50</v>
      </c>
      <c r="E188" s="4">
        <v>100</v>
      </c>
      <c r="F188" s="4">
        <v>4</v>
      </c>
      <c r="G188" s="4">
        <v>10</v>
      </c>
    </row>
    <row r="189" spans="1:7" x14ac:dyDescent="0.2">
      <c r="A189" s="3" t="s">
        <v>0</v>
      </c>
      <c r="B189" s="3" t="s">
        <v>20</v>
      </c>
      <c r="C189" s="4">
        <v>1</v>
      </c>
      <c r="D189" s="4">
        <v>50</v>
      </c>
      <c r="E189" s="4">
        <v>200</v>
      </c>
      <c r="F189" s="4">
        <v>1</v>
      </c>
      <c r="G189" s="4">
        <v>12</v>
      </c>
    </row>
    <row r="190" spans="1:7" x14ac:dyDescent="0.2">
      <c r="A190" s="3" t="s">
        <v>0</v>
      </c>
      <c r="B190" s="3" t="s">
        <v>20</v>
      </c>
      <c r="C190" s="4">
        <v>1</v>
      </c>
      <c r="D190" s="4">
        <v>60</v>
      </c>
      <c r="E190" s="4">
        <v>80</v>
      </c>
      <c r="F190" s="4">
        <v>3</v>
      </c>
      <c r="G190" s="4">
        <v>20</v>
      </c>
    </row>
    <row r="191" spans="1:7" x14ac:dyDescent="0.2">
      <c r="A191" s="3" t="s">
        <v>0</v>
      </c>
      <c r="B191" s="3" t="s">
        <v>20</v>
      </c>
      <c r="C191" s="4">
        <v>4</v>
      </c>
      <c r="D191" s="4">
        <v>20</v>
      </c>
      <c r="E191" s="4">
        <v>20</v>
      </c>
      <c r="F191" s="4">
        <v>4</v>
      </c>
      <c r="G191" s="4">
        <v>6</v>
      </c>
    </row>
    <row r="192" spans="1:7" x14ac:dyDescent="0.2">
      <c r="A192" s="3" t="s">
        <v>0</v>
      </c>
      <c r="B192" s="3" t="s">
        <v>20</v>
      </c>
      <c r="C192" s="4">
        <v>1</v>
      </c>
      <c r="D192" s="4">
        <v>25</v>
      </c>
      <c r="E192" s="4">
        <v>30</v>
      </c>
      <c r="F192" s="4">
        <v>2</v>
      </c>
      <c r="G192" s="4">
        <v>1</v>
      </c>
    </row>
    <row r="193" spans="1:7" x14ac:dyDescent="0.2">
      <c r="A193" s="3" t="s">
        <v>0</v>
      </c>
      <c r="B193" s="3" t="s">
        <v>20</v>
      </c>
      <c r="C193" s="4">
        <v>1</v>
      </c>
      <c r="D193" s="4">
        <v>100</v>
      </c>
      <c r="E193" s="4">
        <v>100</v>
      </c>
      <c r="F193" s="4">
        <v>1</v>
      </c>
      <c r="G193" s="4">
        <v>15</v>
      </c>
    </row>
    <row r="194" spans="1:7" x14ac:dyDescent="0.2">
      <c r="A194" s="3" t="s">
        <v>0</v>
      </c>
      <c r="B194" s="3" t="s">
        <v>20</v>
      </c>
      <c r="C194" s="4">
        <v>2</v>
      </c>
      <c r="D194" s="4">
        <v>35</v>
      </c>
      <c r="E194" s="4">
        <v>37</v>
      </c>
      <c r="F194" s="4">
        <v>4</v>
      </c>
      <c r="G194" s="4">
        <v>12</v>
      </c>
    </row>
    <row r="195" spans="1:7" x14ac:dyDescent="0.2">
      <c r="A195" s="3" t="s">
        <v>0</v>
      </c>
      <c r="B195" s="3" t="s">
        <v>20</v>
      </c>
      <c r="C195" s="4">
        <v>1</v>
      </c>
      <c r="D195" s="4">
        <v>100</v>
      </c>
      <c r="E195" s="4">
        <v>150</v>
      </c>
      <c r="F195" s="4">
        <v>2</v>
      </c>
      <c r="G195" s="4">
        <v>5</v>
      </c>
    </row>
    <row r="196" spans="1:7" x14ac:dyDescent="0.2">
      <c r="A196" s="3" t="s">
        <v>0</v>
      </c>
      <c r="B196" s="3" t="s">
        <v>20</v>
      </c>
      <c r="C196" s="4">
        <v>1</v>
      </c>
      <c r="D196" s="4">
        <v>25</v>
      </c>
      <c r="E196" s="4">
        <v>30</v>
      </c>
      <c r="F196" s="4">
        <v>4</v>
      </c>
      <c r="G196" s="4">
        <v>10</v>
      </c>
    </row>
    <row r="197" spans="1:7" x14ac:dyDescent="0.2">
      <c r="A197" s="3" t="s">
        <v>0</v>
      </c>
      <c r="B197" s="3" t="s">
        <v>20</v>
      </c>
      <c r="C197" s="4">
        <v>2</v>
      </c>
      <c r="D197" s="4">
        <v>30</v>
      </c>
      <c r="E197" s="4">
        <v>30</v>
      </c>
      <c r="F197" s="4">
        <v>4</v>
      </c>
      <c r="G197" s="4">
        <v>10</v>
      </c>
    </row>
    <row r="198" spans="1:7" x14ac:dyDescent="0.2">
      <c r="A198" s="3" t="s">
        <v>0</v>
      </c>
      <c r="B198" s="3" t="s">
        <v>20</v>
      </c>
      <c r="C198" s="4">
        <v>2</v>
      </c>
      <c r="D198" s="4">
        <v>20</v>
      </c>
      <c r="E198" s="4">
        <v>10</v>
      </c>
      <c r="F198" s="4">
        <v>2</v>
      </c>
      <c r="G198" s="4">
        <v>7</v>
      </c>
    </row>
    <row r="199" spans="1:7" x14ac:dyDescent="0.2">
      <c r="A199" s="3" t="s">
        <v>0</v>
      </c>
      <c r="B199" s="3" t="s">
        <v>19</v>
      </c>
      <c r="C199" s="4">
        <v>4</v>
      </c>
      <c r="D199" s="4">
        <v>22</v>
      </c>
      <c r="E199" s="4">
        <v>130</v>
      </c>
      <c r="F199" s="4">
        <v>4</v>
      </c>
      <c r="G199" s="4">
        <v>14</v>
      </c>
    </row>
    <row r="200" spans="1:7" x14ac:dyDescent="0.2">
      <c r="A200" s="3" t="s">
        <v>0</v>
      </c>
      <c r="B200" s="3" t="s">
        <v>20</v>
      </c>
      <c r="C200" s="4">
        <v>2</v>
      </c>
      <c r="D200" s="4">
        <v>20</v>
      </c>
      <c r="E200" s="4">
        <v>20</v>
      </c>
      <c r="F200" s="4">
        <v>3</v>
      </c>
      <c r="G200" s="4">
        <v>6</v>
      </c>
    </row>
    <row r="201" spans="1:7" x14ac:dyDescent="0.2">
      <c r="A201" s="3" t="s">
        <v>0</v>
      </c>
      <c r="B201" s="3" t="s">
        <v>20</v>
      </c>
      <c r="C201" s="4">
        <v>2</v>
      </c>
      <c r="D201" s="4">
        <v>50</v>
      </c>
      <c r="E201" s="4">
        <v>50</v>
      </c>
      <c r="F201" s="4">
        <v>2</v>
      </c>
      <c r="G201" s="4">
        <v>10</v>
      </c>
    </row>
    <row r="202" spans="1:7" x14ac:dyDescent="0.2">
      <c r="A202" s="3" t="s">
        <v>0</v>
      </c>
      <c r="B202" s="3" t="s">
        <v>19</v>
      </c>
      <c r="C202" s="4">
        <v>3</v>
      </c>
      <c r="D202" s="4">
        <v>25</v>
      </c>
      <c r="E202" s="4">
        <v>30</v>
      </c>
      <c r="F202" s="4">
        <v>4</v>
      </c>
      <c r="G202" s="4">
        <v>10</v>
      </c>
    </row>
    <row r="203" spans="1:7" x14ac:dyDescent="0.2">
      <c r="A203" s="3" t="s">
        <v>0</v>
      </c>
      <c r="B203" s="3" t="s">
        <v>20</v>
      </c>
      <c r="C203" s="4">
        <v>1</v>
      </c>
      <c r="D203" s="4">
        <v>200</v>
      </c>
      <c r="E203" s="4">
        <v>200</v>
      </c>
      <c r="F203" s="4">
        <v>3</v>
      </c>
      <c r="G203" s="4">
        <v>17</v>
      </c>
    </row>
  </sheetData>
  <autoFilter ref="M1:M203"/>
  <phoneticPr fontId="6" type="noConversion"/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tabSelected="1" topLeftCell="H45" workbookViewId="0">
      <selection activeCell="R50" sqref="R50"/>
    </sheetView>
  </sheetViews>
  <sheetFormatPr baseColWidth="10" defaultRowHeight="16" x14ac:dyDescent="0.2"/>
  <cols>
    <col min="8" max="8" width="11.6640625" bestFit="1" customWidth="1"/>
    <col min="9" max="9" width="12.33203125" bestFit="1" customWidth="1"/>
    <col min="18" max="18" width="12.33203125" bestFit="1" customWidth="1"/>
    <col min="19" max="19" width="12.6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">
      <c r="A2" s="1" t="s">
        <v>0</v>
      </c>
      <c r="B2" s="1" t="s">
        <v>19</v>
      </c>
      <c r="C2">
        <v>2</v>
      </c>
      <c r="D2">
        <v>7</v>
      </c>
      <c r="E2">
        <v>3</v>
      </c>
      <c r="F2">
        <v>3</v>
      </c>
      <c r="G2">
        <v>15</v>
      </c>
      <c r="I2" s="1" t="s">
        <v>0</v>
      </c>
      <c r="J2" s="1" t="s">
        <v>19</v>
      </c>
      <c r="K2">
        <v>2</v>
      </c>
      <c r="L2">
        <v>7</v>
      </c>
      <c r="M2">
        <v>3</v>
      </c>
      <c r="N2">
        <v>3</v>
      </c>
      <c r="O2">
        <v>15</v>
      </c>
    </row>
    <row r="3" spans="1:15" x14ac:dyDescent="0.2">
      <c r="A3" s="1" t="s">
        <v>0</v>
      </c>
      <c r="B3" s="1" t="s">
        <v>19</v>
      </c>
      <c r="C3">
        <v>1</v>
      </c>
      <c r="D3">
        <v>20</v>
      </c>
      <c r="E3">
        <v>25</v>
      </c>
      <c r="F3">
        <v>4</v>
      </c>
      <c r="G3">
        <v>10</v>
      </c>
      <c r="I3" s="1" t="s">
        <v>0</v>
      </c>
      <c r="J3" s="1" t="s">
        <v>19</v>
      </c>
      <c r="K3">
        <v>1</v>
      </c>
      <c r="L3">
        <v>20</v>
      </c>
      <c r="M3">
        <v>25</v>
      </c>
      <c r="N3">
        <v>4</v>
      </c>
      <c r="O3">
        <v>10</v>
      </c>
    </row>
    <row r="4" spans="1:15" x14ac:dyDescent="0.2">
      <c r="A4" s="1" t="s">
        <v>0</v>
      </c>
      <c r="B4" s="1" t="s">
        <v>19</v>
      </c>
      <c r="C4">
        <v>2</v>
      </c>
      <c r="D4">
        <v>5</v>
      </c>
      <c r="E4">
        <v>5</v>
      </c>
      <c r="F4">
        <v>4</v>
      </c>
      <c r="G4">
        <v>24</v>
      </c>
      <c r="I4" s="1" t="s">
        <v>0</v>
      </c>
      <c r="J4" s="1" t="s">
        <v>19</v>
      </c>
      <c r="K4">
        <v>2</v>
      </c>
      <c r="L4">
        <v>5</v>
      </c>
      <c r="M4">
        <v>5</v>
      </c>
      <c r="N4">
        <v>4</v>
      </c>
      <c r="O4">
        <v>24</v>
      </c>
    </row>
    <row r="5" spans="1:15" x14ac:dyDescent="0.2">
      <c r="A5" s="1" t="s">
        <v>0</v>
      </c>
      <c r="B5" s="1" t="s">
        <v>19</v>
      </c>
      <c r="C5">
        <v>1</v>
      </c>
      <c r="D5">
        <v>0</v>
      </c>
      <c r="E5">
        <v>0</v>
      </c>
      <c r="F5">
        <v>2</v>
      </c>
      <c r="G5">
        <v>8</v>
      </c>
      <c r="I5" s="1" t="s">
        <v>0</v>
      </c>
      <c r="J5" s="1" t="s">
        <v>19</v>
      </c>
      <c r="K5">
        <v>1</v>
      </c>
      <c r="L5">
        <v>0</v>
      </c>
      <c r="M5">
        <v>0</v>
      </c>
      <c r="N5">
        <v>2</v>
      </c>
      <c r="O5">
        <v>8</v>
      </c>
    </row>
    <row r="6" spans="1:15" x14ac:dyDescent="0.2">
      <c r="A6" s="1" t="s">
        <v>0</v>
      </c>
      <c r="B6" s="1" t="s">
        <v>19</v>
      </c>
      <c r="C6">
        <v>2</v>
      </c>
      <c r="D6">
        <v>50</v>
      </c>
      <c r="E6">
        <v>50</v>
      </c>
      <c r="F6">
        <v>3</v>
      </c>
      <c r="G6">
        <v>5</v>
      </c>
      <c r="I6" s="1" t="s">
        <v>0</v>
      </c>
      <c r="J6" s="1" t="s">
        <v>19</v>
      </c>
      <c r="K6">
        <v>2</v>
      </c>
      <c r="L6">
        <v>50</v>
      </c>
      <c r="M6">
        <v>50</v>
      </c>
      <c r="N6">
        <v>3</v>
      </c>
      <c r="O6">
        <v>5</v>
      </c>
    </row>
    <row r="7" spans="1:15" x14ac:dyDescent="0.2">
      <c r="A7" s="1" t="s">
        <v>0</v>
      </c>
      <c r="B7" s="1" t="s">
        <v>19</v>
      </c>
      <c r="C7">
        <v>1</v>
      </c>
      <c r="D7">
        <v>200</v>
      </c>
      <c r="E7">
        <v>200</v>
      </c>
      <c r="F7">
        <v>4</v>
      </c>
      <c r="G7">
        <v>35</v>
      </c>
      <c r="I7" s="1" t="s">
        <v>0</v>
      </c>
      <c r="J7" s="1" t="s">
        <v>19</v>
      </c>
      <c r="K7">
        <v>1</v>
      </c>
      <c r="L7">
        <v>200</v>
      </c>
      <c r="M7">
        <v>200</v>
      </c>
      <c r="N7">
        <v>4</v>
      </c>
      <c r="O7">
        <v>35</v>
      </c>
    </row>
    <row r="8" spans="1:15" x14ac:dyDescent="0.2">
      <c r="A8" s="1" t="s">
        <v>0</v>
      </c>
      <c r="B8" s="1" t="s">
        <v>19</v>
      </c>
      <c r="C8">
        <v>2</v>
      </c>
      <c r="D8">
        <v>5</v>
      </c>
      <c r="E8">
        <v>5</v>
      </c>
      <c r="F8">
        <v>4</v>
      </c>
      <c r="G8">
        <v>5</v>
      </c>
      <c r="I8" s="1" t="s">
        <v>0</v>
      </c>
      <c r="J8" s="1" t="s">
        <v>19</v>
      </c>
      <c r="K8">
        <v>2</v>
      </c>
      <c r="L8">
        <v>5</v>
      </c>
      <c r="M8">
        <v>5</v>
      </c>
      <c r="N8">
        <v>4</v>
      </c>
      <c r="O8">
        <v>5</v>
      </c>
    </row>
    <row r="9" spans="1:15" x14ac:dyDescent="0.2">
      <c r="A9" s="1" t="s">
        <v>0</v>
      </c>
      <c r="B9" s="1" t="s">
        <v>19</v>
      </c>
      <c r="C9">
        <v>4</v>
      </c>
      <c r="D9">
        <v>300</v>
      </c>
      <c r="E9">
        <v>500</v>
      </c>
      <c r="F9">
        <v>4</v>
      </c>
      <c r="G9">
        <v>10</v>
      </c>
      <c r="I9" s="1" t="s">
        <v>0</v>
      </c>
      <c r="J9" s="1" t="s">
        <v>19</v>
      </c>
      <c r="K9">
        <v>4</v>
      </c>
      <c r="L9">
        <v>300</v>
      </c>
      <c r="M9">
        <v>500</v>
      </c>
      <c r="N9">
        <v>4</v>
      </c>
      <c r="O9">
        <v>10</v>
      </c>
    </row>
    <row r="10" spans="1:15" x14ac:dyDescent="0.2">
      <c r="A10" s="1" t="s">
        <v>0</v>
      </c>
      <c r="B10" s="1" t="s">
        <v>19</v>
      </c>
      <c r="C10">
        <v>1</v>
      </c>
      <c r="D10">
        <v>20</v>
      </c>
      <c r="E10">
        <v>15</v>
      </c>
      <c r="F10">
        <v>4</v>
      </c>
      <c r="G10">
        <v>30</v>
      </c>
      <c r="I10" s="1" t="s">
        <v>0</v>
      </c>
      <c r="J10" s="1" t="s">
        <v>19</v>
      </c>
      <c r="K10">
        <v>1</v>
      </c>
      <c r="L10">
        <v>20</v>
      </c>
      <c r="M10">
        <v>15</v>
      </c>
      <c r="N10">
        <v>4</v>
      </c>
      <c r="O10">
        <v>30</v>
      </c>
    </row>
    <row r="11" spans="1:15" x14ac:dyDescent="0.2">
      <c r="A11" s="1" t="s">
        <v>0</v>
      </c>
      <c r="B11" s="1" t="s">
        <v>19</v>
      </c>
      <c r="C11">
        <v>1</v>
      </c>
      <c r="D11">
        <v>20</v>
      </c>
      <c r="E11">
        <v>20</v>
      </c>
      <c r="F11">
        <v>2</v>
      </c>
      <c r="G11">
        <v>18</v>
      </c>
      <c r="I11" s="1" t="s">
        <v>0</v>
      </c>
      <c r="J11" s="1" t="s">
        <v>19</v>
      </c>
      <c r="K11">
        <v>1</v>
      </c>
      <c r="L11">
        <v>20</v>
      </c>
      <c r="M11">
        <v>20</v>
      </c>
      <c r="N11">
        <v>2</v>
      </c>
      <c r="O11">
        <v>18</v>
      </c>
    </row>
    <row r="12" spans="1:15" x14ac:dyDescent="0.2">
      <c r="A12" s="1" t="s">
        <v>0</v>
      </c>
      <c r="B12" s="1" t="s">
        <v>19</v>
      </c>
      <c r="C12">
        <v>1</v>
      </c>
      <c r="D12">
        <v>25</v>
      </c>
      <c r="E12">
        <v>25</v>
      </c>
      <c r="F12">
        <v>4</v>
      </c>
      <c r="G12">
        <v>7</v>
      </c>
      <c r="I12" s="1" t="s">
        <v>0</v>
      </c>
      <c r="J12" s="1" t="s">
        <v>19</v>
      </c>
      <c r="K12">
        <v>1</v>
      </c>
      <c r="L12">
        <v>25</v>
      </c>
      <c r="M12">
        <v>25</v>
      </c>
      <c r="N12">
        <v>4</v>
      </c>
      <c r="O12">
        <v>7</v>
      </c>
    </row>
    <row r="13" spans="1:15" x14ac:dyDescent="0.2">
      <c r="A13" s="1" t="s">
        <v>0</v>
      </c>
      <c r="B13" s="1" t="s">
        <v>19</v>
      </c>
      <c r="C13">
        <v>1</v>
      </c>
      <c r="D13">
        <v>100</v>
      </c>
      <c r="E13">
        <v>100</v>
      </c>
      <c r="F13">
        <v>4</v>
      </c>
      <c r="G13">
        <v>2</v>
      </c>
      <c r="I13" s="1" t="s">
        <v>0</v>
      </c>
      <c r="J13" s="1" t="s">
        <v>19</v>
      </c>
      <c r="K13">
        <v>1</v>
      </c>
      <c r="L13">
        <v>100</v>
      </c>
      <c r="M13">
        <v>100</v>
      </c>
      <c r="N13">
        <v>4</v>
      </c>
      <c r="O13">
        <v>2</v>
      </c>
    </row>
    <row r="14" spans="1:15" x14ac:dyDescent="0.2">
      <c r="A14" s="1" t="s">
        <v>0</v>
      </c>
      <c r="B14" s="1" t="s">
        <v>19</v>
      </c>
      <c r="C14">
        <v>1</v>
      </c>
      <c r="D14">
        <v>50</v>
      </c>
      <c r="E14">
        <v>50</v>
      </c>
      <c r="F14">
        <v>2</v>
      </c>
      <c r="G14">
        <v>12</v>
      </c>
      <c r="I14" s="1" t="s">
        <v>0</v>
      </c>
      <c r="J14" s="1" t="s">
        <v>19</v>
      </c>
      <c r="K14">
        <v>1</v>
      </c>
      <c r="L14">
        <v>50</v>
      </c>
      <c r="M14">
        <v>50</v>
      </c>
      <c r="N14">
        <v>2</v>
      </c>
      <c r="O14">
        <v>12</v>
      </c>
    </row>
    <row r="15" spans="1:15" x14ac:dyDescent="0.2">
      <c r="A15" s="1" t="s">
        <v>0</v>
      </c>
      <c r="B15" s="1" t="s">
        <v>19</v>
      </c>
      <c r="C15">
        <v>2</v>
      </c>
      <c r="D15">
        <v>15</v>
      </c>
      <c r="E15">
        <v>25</v>
      </c>
      <c r="F15">
        <v>1</v>
      </c>
      <c r="I15" s="1" t="s">
        <v>0</v>
      </c>
      <c r="J15" s="1" t="s">
        <v>19</v>
      </c>
      <c r="K15">
        <v>2</v>
      </c>
      <c r="L15">
        <v>15</v>
      </c>
      <c r="M15">
        <v>25</v>
      </c>
      <c r="N15">
        <v>1</v>
      </c>
    </row>
    <row r="16" spans="1:15" x14ac:dyDescent="0.2">
      <c r="A16" s="1" t="s">
        <v>0</v>
      </c>
      <c r="B16" s="1" t="s">
        <v>19</v>
      </c>
      <c r="C16">
        <v>1</v>
      </c>
      <c r="D16">
        <v>500</v>
      </c>
      <c r="E16">
        <v>800</v>
      </c>
      <c r="F16">
        <v>4</v>
      </c>
      <c r="G16">
        <v>3</v>
      </c>
      <c r="I16" s="1" t="s">
        <v>0</v>
      </c>
      <c r="J16" s="1" t="s">
        <v>19</v>
      </c>
      <c r="K16">
        <v>1</v>
      </c>
      <c r="L16">
        <v>500</v>
      </c>
      <c r="M16">
        <v>800</v>
      </c>
      <c r="N16">
        <v>4</v>
      </c>
      <c r="O16">
        <v>3</v>
      </c>
    </row>
    <row r="17" spans="1:24" x14ac:dyDescent="0.2">
      <c r="A17" s="1" t="s">
        <v>0</v>
      </c>
      <c r="B17" s="1" t="s">
        <v>19</v>
      </c>
      <c r="C17">
        <v>1</v>
      </c>
      <c r="D17">
        <v>100</v>
      </c>
      <c r="E17">
        <v>100</v>
      </c>
      <c r="F17">
        <v>4</v>
      </c>
      <c r="G17">
        <v>10</v>
      </c>
      <c r="I17" s="1" t="s">
        <v>0</v>
      </c>
      <c r="J17" s="1" t="s">
        <v>19</v>
      </c>
      <c r="K17">
        <v>1</v>
      </c>
      <c r="L17">
        <v>100</v>
      </c>
      <c r="M17">
        <v>100</v>
      </c>
      <c r="N17">
        <v>4</v>
      </c>
      <c r="O17">
        <v>10</v>
      </c>
    </row>
    <row r="18" spans="1:24" x14ac:dyDescent="0.2">
      <c r="A18" s="1" t="s">
        <v>0</v>
      </c>
      <c r="B18" s="1" t="s">
        <v>19</v>
      </c>
      <c r="C18">
        <v>4</v>
      </c>
      <c r="D18">
        <v>10</v>
      </c>
      <c r="E18">
        <v>10</v>
      </c>
      <c r="F18">
        <v>3</v>
      </c>
      <c r="G18">
        <v>3</v>
      </c>
      <c r="I18" s="1" t="s">
        <v>0</v>
      </c>
      <c r="J18" s="1" t="s">
        <v>19</v>
      </c>
      <c r="K18">
        <v>4</v>
      </c>
      <c r="L18">
        <v>10</v>
      </c>
      <c r="M18">
        <v>10</v>
      </c>
      <c r="N18">
        <v>3</v>
      </c>
      <c r="O18">
        <v>3</v>
      </c>
      <c r="Q18" t="s">
        <v>71</v>
      </c>
    </row>
    <row r="19" spans="1:24" x14ac:dyDescent="0.2">
      <c r="A19" s="1" t="s">
        <v>0</v>
      </c>
      <c r="B19" s="1" t="s">
        <v>19</v>
      </c>
      <c r="C19">
        <v>2</v>
      </c>
      <c r="D19">
        <v>20</v>
      </c>
      <c r="E19">
        <v>20</v>
      </c>
      <c r="F19">
        <v>1</v>
      </c>
      <c r="G19">
        <v>15</v>
      </c>
      <c r="I19" s="1" t="s">
        <v>0</v>
      </c>
      <c r="J19" s="1" t="s">
        <v>19</v>
      </c>
      <c r="K19">
        <v>2</v>
      </c>
      <c r="L19">
        <v>20</v>
      </c>
      <c r="M19">
        <v>20</v>
      </c>
      <c r="N19">
        <v>1</v>
      </c>
      <c r="O19">
        <v>15</v>
      </c>
      <c r="R19" t="s">
        <v>72</v>
      </c>
      <c r="S19" t="s">
        <v>50</v>
      </c>
    </row>
    <row r="20" spans="1:24" x14ac:dyDescent="0.2">
      <c r="A20" s="1" t="s">
        <v>0</v>
      </c>
      <c r="B20" s="1" t="s">
        <v>19</v>
      </c>
      <c r="C20">
        <v>2</v>
      </c>
      <c r="D20">
        <v>3</v>
      </c>
      <c r="E20">
        <v>5</v>
      </c>
      <c r="F20">
        <v>2</v>
      </c>
      <c r="G20">
        <v>10</v>
      </c>
      <c r="I20" s="1" t="s">
        <v>0</v>
      </c>
      <c r="J20" s="1" t="s">
        <v>19</v>
      </c>
      <c r="K20">
        <v>2</v>
      </c>
      <c r="L20">
        <v>3</v>
      </c>
      <c r="M20">
        <v>5</v>
      </c>
      <c r="N20">
        <v>2</v>
      </c>
      <c r="O20">
        <v>10</v>
      </c>
      <c r="Q20" t="s">
        <v>38</v>
      </c>
      <c r="R20" t="s">
        <v>73</v>
      </c>
    </row>
    <row r="21" spans="1:24" x14ac:dyDescent="0.2">
      <c r="A21" s="1" t="s">
        <v>0</v>
      </c>
      <c r="B21" s="1" t="s">
        <v>19</v>
      </c>
      <c r="C21">
        <v>4</v>
      </c>
      <c r="D21">
        <v>5</v>
      </c>
      <c r="E21">
        <v>5</v>
      </c>
      <c r="F21">
        <v>3</v>
      </c>
      <c r="G21">
        <v>10</v>
      </c>
      <c r="I21" s="1" t="s">
        <v>0</v>
      </c>
      <c r="J21" s="1" t="s">
        <v>19</v>
      </c>
      <c r="K21">
        <v>4</v>
      </c>
      <c r="L21">
        <v>5</v>
      </c>
      <c r="M21">
        <v>5</v>
      </c>
      <c r="N21">
        <v>3</v>
      </c>
      <c r="O21">
        <v>10</v>
      </c>
      <c r="Q21" t="s">
        <v>59</v>
      </c>
      <c r="R21">
        <f>COUNT(L:L)</f>
        <v>42</v>
      </c>
      <c r="S21">
        <f>COUNT(M:M)</f>
        <v>42</v>
      </c>
    </row>
    <row r="22" spans="1:24" x14ac:dyDescent="0.2">
      <c r="A22" s="1" t="s">
        <v>0</v>
      </c>
      <c r="B22" s="1" t="s">
        <v>19</v>
      </c>
      <c r="C22">
        <v>2</v>
      </c>
      <c r="D22">
        <v>50</v>
      </c>
      <c r="E22">
        <v>50</v>
      </c>
      <c r="F22">
        <v>2</v>
      </c>
      <c r="G22">
        <v>12</v>
      </c>
      <c r="I22" s="1" t="s">
        <v>0</v>
      </c>
      <c r="J22" s="1" t="s">
        <v>19</v>
      </c>
      <c r="K22">
        <v>2</v>
      </c>
      <c r="L22">
        <v>50</v>
      </c>
      <c r="M22">
        <v>50</v>
      </c>
      <c r="N22">
        <v>2</v>
      </c>
      <c r="O22">
        <v>12</v>
      </c>
      <c r="Q22" t="s">
        <v>66</v>
      </c>
      <c r="R22" s="8">
        <f>AVERAGE(L:L)</f>
        <v>72.30952380952381</v>
      </c>
      <c r="S22" s="8">
        <f>AVERAGE(M:M)</f>
        <v>88.523809523809518</v>
      </c>
      <c r="W22" s="8"/>
      <c r="X22" s="8"/>
    </row>
    <row r="23" spans="1:24" x14ac:dyDescent="0.2">
      <c r="A23" s="1" t="s">
        <v>0</v>
      </c>
      <c r="B23" s="1" t="s">
        <v>19</v>
      </c>
      <c r="C23">
        <v>3</v>
      </c>
      <c r="D23">
        <v>50</v>
      </c>
      <c r="E23">
        <v>50</v>
      </c>
      <c r="F23">
        <v>3</v>
      </c>
      <c r="G23">
        <v>7</v>
      </c>
      <c r="I23" s="1" t="s">
        <v>0</v>
      </c>
      <c r="J23" s="1" t="s">
        <v>19</v>
      </c>
      <c r="K23">
        <v>3</v>
      </c>
      <c r="L23">
        <v>50</v>
      </c>
      <c r="M23">
        <v>50</v>
      </c>
      <c r="N23">
        <v>3</v>
      </c>
      <c r="O23">
        <v>7</v>
      </c>
      <c r="Q23" t="s">
        <v>67</v>
      </c>
      <c r="R23" s="8">
        <f>STDEV(L:L)</f>
        <v>98.638657660845965</v>
      </c>
      <c r="S23" s="8">
        <f>STDEV(M:M)</f>
        <v>144.77084299076083</v>
      </c>
      <c r="W23" s="8"/>
      <c r="X23" s="8"/>
    </row>
    <row r="24" spans="1:24" x14ac:dyDescent="0.2">
      <c r="A24" s="1" t="s">
        <v>0</v>
      </c>
      <c r="B24" s="1" t="s">
        <v>19</v>
      </c>
      <c r="C24">
        <v>2</v>
      </c>
      <c r="D24">
        <v>0</v>
      </c>
      <c r="E24">
        <v>0</v>
      </c>
      <c r="F24">
        <v>4</v>
      </c>
      <c r="G24">
        <v>15</v>
      </c>
      <c r="I24" s="1" t="s">
        <v>0</v>
      </c>
      <c r="J24" s="1" t="s">
        <v>19</v>
      </c>
      <c r="K24">
        <v>2</v>
      </c>
      <c r="L24">
        <v>0</v>
      </c>
      <c r="M24">
        <v>0</v>
      </c>
      <c r="N24">
        <v>4</v>
      </c>
      <c r="O24">
        <v>15</v>
      </c>
    </row>
    <row r="25" spans="1:24" x14ac:dyDescent="0.2">
      <c r="A25" s="1" t="s">
        <v>0</v>
      </c>
      <c r="B25" s="1" t="s">
        <v>19</v>
      </c>
      <c r="C25">
        <v>3</v>
      </c>
      <c r="D25">
        <v>5</v>
      </c>
      <c r="E25">
        <v>10</v>
      </c>
      <c r="F25">
        <v>2</v>
      </c>
      <c r="G25">
        <v>10</v>
      </c>
      <c r="I25" s="1" t="s">
        <v>0</v>
      </c>
      <c r="J25" s="1" t="s">
        <v>19</v>
      </c>
      <c r="K25">
        <v>3</v>
      </c>
      <c r="L25">
        <v>5</v>
      </c>
      <c r="M25">
        <v>10</v>
      </c>
      <c r="N25">
        <v>2</v>
      </c>
      <c r="O25">
        <v>10</v>
      </c>
    </row>
    <row r="26" spans="1:24" x14ac:dyDescent="0.2">
      <c r="A26" s="1" t="s">
        <v>0</v>
      </c>
      <c r="B26" s="1" t="s">
        <v>19</v>
      </c>
      <c r="C26">
        <v>2</v>
      </c>
      <c r="D26">
        <v>40</v>
      </c>
      <c r="E26">
        <v>40</v>
      </c>
      <c r="F26">
        <v>4</v>
      </c>
      <c r="G26">
        <v>4</v>
      </c>
      <c r="I26" s="1" t="s">
        <v>0</v>
      </c>
      <c r="J26" s="1" t="s">
        <v>19</v>
      </c>
      <c r="K26">
        <v>2</v>
      </c>
      <c r="L26">
        <v>40</v>
      </c>
      <c r="M26">
        <v>40</v>
      </c>
      <c r="N26">
        <v>4</v>
      </c>
      <c r="O26">
        <v>4</v>
      </c>
      <c r="Q26" t="s">
        <v>68</v>
      </c>
      <c r="R26" s="8">
        <f>CORREL(L:L,M:M)</f>
        <v>0.95635056178639133</v>
      </c>
      <c r="W26" s="8"/>
    </row>
    <row r="27" spans="1:24" x14ac:dyDescent="0.2">
      <c r="A27" s="1" t="s">
        <v>0</v>
      </c>
      <c r="B27" s="1" t="s">
        <v>19</v>
      </c>
      <c r="C27">
        <v>2</v>
      </c>
      <c r="D27">
        <v>10</v>
      </c>
      <c r="E27">
        <v>10</v>
      </c>
      <c r="F27">
        <v>4</v>
      </c>
      <c r="G27">
        <v>25</v>
      </c>
      <c r="I27" s="1" t="s">
        <v>0</v>
      </c>
      <c r="J27" s="1" t="s">
        <v>19</v>
      </c>
      <c r="K27">
        <v>2</v>
      </c>
      <c r="L27">
        <v>10</v>
      </c>
      <c r="M27">
        <v>10</v>
      </c>
      <c r="N27">
        <v>4</v>
      </c>
      <c r="O27">
        <v>25</v>
      </c>
      <c r="Q27" t="s">
        <v>69</v>
      </c>
      <c r="R27" s="8">
        <f>R26*(S23/R23)</f>
        <v>1.4036249104336822</v>
      </c>
      <c r="W27" s="8"/>
    </row>
    <row r="28" spans="1:24" x14ac:dyDescent="0.2">
      <c r="A28" s="1" t="s">
        <v>0</v>
      </c>
      <c r="B28" s="1" t="s">
        <v>19</v>
      </c>
      <c r="C28">
        <v>1</v>
      </c>
      <c r="D28">
        <v>10</v>
      </c>
      <c r="E28">
        <v>10</v>
      </c>
      <c r="F28">
        <v>1</v>
      </c>
      <c r="G28">
        <v>35</v>
      </c>
      <c r="I28" s="1" t="s">
        <v>0</v>
      </c>
      <c r="J28" s="1" t="s">
        <v>19</v>
      </c>
      <c r="K28">
        <v>1</v>
      </c>
      <c r="L28">
        <v>10</v>
      </c>
      <c r="M28">
        <v>10</v>
      </c>
      <c r="N28">
        <v>1</v>
      </c>
      <c r="O28">
        <v>35</v>
      </c>
      <c r="Q28" t="s">
        <v>70</v>
      </c>
      <c r="R28" s="8">
        <f>S22-R27*R22</f>
        <v>-12.971639356835553</v>
      </c>
    </row>
    <row r="29" spans="1:24" x14ac:dyDescent="0.2">
      <c r="A29" s="1" t="s">
        <v>0</v>
      </c>
      <c r="B29" s="1" t="s">
        <v>19</v>
      </c>
      <c r="C29">
        <v>1</v>
      </c>
      <c r="D29">
        <v>200</v>
      </c>
      <c r="E29">
        <v>200</v>
      </c>
      <c r="F29">
        <v>4</v>
      </c>
      <c r="G29">
        <v>25</v>
      </c>
      <c r="I29" s="1" t="s">
        <v>0</v>
      </c>
      <c r="J29" s="1" t="s">
        <v>19</v>
      </c>
      <c r="K29">
        <v>1</v>
      </c>
      <c r="L29">
        <v>200</v>
      </c>
      <c r="M29">
        <v>200</v>
      </c>
      <c r="N29">
        <v>4</v>
      </c>
      <c r="O29">
        <v>25</v>
      </c>
    </row>
    <row r="30" spans="1:24" x14ac:dyDescent="0.2">
      <c r="A30" s="1" t="s">
        <v>0</v>
      </c>
      <c r="B30" s="1" t="s">
        <v>19</v>
      </c>
      <c r="C30">
        <v>1</v>
      </c>
      <c r="D30">
        <v>100</v>
      </c>
      <c r="E30">
        <v>150</v>
      </c>
      <c r="F30">
        <v>4</v>
      </c>
      <c r="G30">
        <v>6</v>
      </c>
      <c r="I30" s="1" t="s">
        <v>0</v>
      </c>
      <c r="J30" s="1" t="s">
        <v>19</v>
      </c>
      <c r="K30">
        <v>1</v>
      </c>
      <c r="L30">
        <v>100</v>
      </c>
      <c r="M30">
        <v>150</v>
      </c>
      <c r="N30">
        <v>4</v>
      </c>
      <c r="O30">
        <v>6</v>
      </c>
    </row>
    <row r="31" spans="1:24" x14ac:dyDescent="0.2">
      <c r="A31" s="1" t="s">
        <v>0</v>
      </c>
      <c r="B31" s="1" t="s">
        <v>19</v>
      </c>
      <c r="C31">
        <v>2</v>
      </c>
      <c r="D31">
        <v>50</v>
      </c>
      <c r="E31">
        <v>50</v>
      </c>
      <c r="F31">
        <v>4</v>
      </c>
      <c r="G31">
        <v>10</v>
      </c>
      <c r="I31" s="1" t="s">
        <v>0</v>
      </c>
      <c r="J31" s="1" t="s">
        <v>19</v>
      </c>
      <c r="K31">
        <v>2</v>
      </c>
      <c r="L31">
        <v>50</v>
      </c>
      <c r="M31">
        <v>50</v>
      </c>
      <c r="N31">
        <v>4</v>
      </c>
      <c r="O31">
        <v>10</v>
      </c>
    </row>
    <row r="32" spans="1:24" x14ac:dyDescent="0.2">
      <c r="A32" s="1" t="s">
        <v>0</v>
      </c>
      <c r="B32" s="1" t="s">
        <v>19</v>
      </c>
      <c r="C32">
        <v>2</v>
      </c>
      <c r="D32">
        <v>50</v>
      </c>
      <c r="E32">
        <v>100</v>
      </c>
      <c r="F32">
        <v>4</v>
      </c>
      <c r="G32">
        <v>20</v>
      </c>
      <c r="I32" s="1" t="s">
        <v>0</v>
      </c>
      <c r="J32" s="1" t="s">
        <v>19</v>
      </c>
      <c r="K32">
        <v>2</v>
      </c>
      <c r="L32">
        <v>50</v>
      </c>
      <c r="M32">
        <v>100</v>
      </c>
      <c r="N32">
        <v>4</v>
      </c>
      <c r="O32">
        <v>20</v>
      </c>
    </row>
    <row r="33" spans="1:15" x14ac:dyDescent="0.2">
      <c r="A33" s="1" t="s">
        <v>0</v>
      </c>
      <c r="B33" s="1" t="s">
        <v>19</v>
      </c>
      <c r="C33">
        <v>2</v>
      </c>
      <c r="D33">
        <v>200</v>
      </c>
      <c r="E33">
        <v>150</v>
      </c>
      <c r="F33">
        <v>4</v>
      </c>
      <c r="G33">
        <v>15</v>
      </c>
      <c r="I33" s="1" t="s">
        <v>0</v>
      </c>
      <c r="J33" s="1" t="s">
        <v>19</v>
      </c>
      <c r="K33">
        <v>2</v>
      </c>
      <c r="L33">
        <v>200</v>
      </c>
      <c r="M33">
        <v>150</v>
      </c>
      <c r="N33">
        <v>4</v>
      </c>
      <c r="O33">
        <v>15</v>
      </c>
    </row>
    <row r="34" spans="1:15" x14ac:dyDescent="0.2">
      <c r="A34" s="1" t="s">
        <v>0</v>
      </c>
      <c r="B34" s="1" t="s">
        <v>19</v>
      </c>
      <c r="C34">
        <v>2</v>
      </c>
      <c r="D34">
        <v>20</v>
      </c>
      <c r="E34">
        <v>25</v>
      </c>
      <c r="F34">
        <v>2</v>
      </c>
      <c r="G34">
        <v>20</v>
      </c>
      <c r="I34" s="1" t="s">
        <v>0</v>
      </c>
      <c r="J34" s="1" t="s">
        <v>19</v>
      </c>
      <c r="K34">
        <v>2</v>
      </c>
      <c r="L34">
        <v>20</v>
      </c>
      <c r="M34">
        <v>25</v>
      </c>
      <c r="N34">
        <v>2</v>
      </c>
      <c r="O34">
        <v>20</v>
      </c>
    </row>
    <row r="35" spans="1:15" x14ac:dyDescent="0.2">
      <c r="A35" s="1" t="s">
        <v>0</v>
      </c>
      <c r="B35" s="1" t="s">
        <v>19</v>
      </c>
      <c r="C35">
        <v>2</v>
      </c>
      <c r="D35">
        <v>250</v>
      </c>
      <c r="E35">
        <v>250</v>
      </c>
      <c r="F35">
        <v>4</v>
      </c>
      <c r="G35">
        <v>24</v>
      </c>
      <c r="I35" s="1" t="s">
        <v>0</v>
      </c>
      <c r="J35" s="1" t="s">
        <v>19</v>
      </c>
      <c r="K35">
        <v>2</v>
      </c>
      <c r="L35">
        <v>250</v>
      </c>
      <c r="M35">
        <v>250</v>
      </c>
      <c r="N35">
        <v>4</v>
      </c>
      <c r="O35">
        <v>24</v>
      </c>
    </row>
    <row r="36" spans="1:15" x14ac:dyDescent="0.2">
      <c r="A36" s="1" t="s">
        <v>0</v>
      </c>
      <c r="B36" s="1" t="s">
        <v>19</v>
      </c>
      <c r="C36">
        <v>2</v>
      </c>
      <c r="D36">
        <v>100</v>
      </c>
      <c r="E36">
        <v>100</v>
      </c>
      <c r="F36">
        <v>4</v>
      </c>
      <c r="G36">
        <v>14</v>
      </c>
      <c r="I36" s="1" t="s">
        <v>0</v>
      </c>
      <c r="J36" s="1" t="s">
        <v>19</v>
      </c>
      <c r="K36">
        <v>2</v>
      </c>
      <c r="L36">
        <v>100</v>
      </c>
      <c r="M36">
        <v>100</v>
      </c>
      <c r="N36">
        <v>4</v>
      </c>
      <c r="O36">
        <v>14</v>
      </c>
    </row>
    <row r="37" spans="1:15" x14ac:dyDescent="0.2">
      <c r="A37" s="1" t="s">
        <v>0</v>
      </c>
      <c r="B37" s="1" t="s">
        <v>19</v>
      </c>
      <c r="C37">
        <v>3</v>
      </c>
      <c r="D37">
        <v>100</v>
      </c>
      <c r="E37">
        <v>100</v>
      </c>
      <c r="F37">
        <v>4</v>
      </c>
      <c r="G37">
        <v>4</v>
      </c>
      <c r="I37" s="1" t="s">
        <v>0</v>
      </c>
      <c r="J37" s="1" t="s">
        <v>19</v>
      </c>
      <c r="K37">
        <v>3</v>
      </c>
      <c r="L37">
        <v>100</v>
      </c>
      <c r="M37">
        <v>100</v>
      </c>
      <c r="N37">
        <v>4</v>
      </c>
      <c r="O37">
        <v>4</v>
      </c>
    </row>
    <row r="38" spans="1:15" x14ac:dyDescent="0.2">
      <c r="A38" s="1" t="s">
        <v>0</v>
      </c>
      <c r="B38" s="1" t="s">
        <v>19</v>
      </c>
      <c r="C38">
        <v>1</v>
      </c>
      <c r="D38">
        <v>100</v>
      </c>
      <c r="E38">
        <v>100</v>
      </c>
      <c r="F38">
        <v>1</v>
      </c>
      <c r="G38">
        <v>5</v>
      </c>
      <c r="I38" s="1" t="s">
        <v>0</v>
      </c>
      <c r="J38" s="1" t="s">
        <v>19</v>
      </c>
      <c r="K38">
        <v>1</v>
      </c>
      <c r="L38">
        <v>100</v>
      </c>
      <c r="M38">
        <v>100</v>
      </c>
      <c r="N38">
        <v>1</v>
      </c>
      <c r="O38">
        <v>5</v>
      </c>
    </row>
    <row r="39" spans="1:15" x14ac:dyDescent="0.2">
      <c r="A39" s="1" t="s">
        <v>0</v>
      </c>
      <c r="B39" s="1" t="s">
        <v>19</v>
      </c>
      <c r="C39">
        <v>1</v>
      </c>
      <c r="D39">
        <v>50</v>
      </c>
      <c r="E39">
        <v>50</v>
      </c>
      <c r="F39">
        <v>2</v>
      </c>
      <c r="G39">
        <v>40</v>
      </c>
      <c r="I39" s="1" t="s">
        <v>0</v>
      </c>
      <c r="J39" s="1" t="s">
        <v>19</v>
      </c>
      <c r="K39">
        <v>1</v>
      </c>
      <c r="L39">
        <v>50</v>
      </c>
      <c r="M39">
        <v>50</v>
      </c>
      <c r="N39">
        <v>2</v>
      </c>
      <c r="O39">
        <v>40</v>
      </c>
    </row>
    <row r="40" spans="1:15" x14ac:dyDescent="0.2">
      <c r="A40" s="1" t="s">
        <v>0</v>
      </c>
      <c r="B40" s="1" t="s">
        <v>19</v>
      </c>
      <c r="C40">
        <v>3</v>
      </c>
      <c r="D40">
        <v>50</v>
      </c>
      <c r="E40">
        <v>50</v>
      </c>
      <c r="F40">
        <v>1</v>
      </c>
      <c r="G40">
        <v>18</v>
      </c>
      <c r="I40" s="1" t="s">
        <v>0</v>
      </c>
      <c r="J40" s="1" t="s">
        <v>19</v>
      </c>
      <c r="K40">
        <v>3</v>
      </c>
      <c r="L40">
        <v>50</v>
      </c>
      <c r="M40">
        <v>50</v>
      </c>
      <c r="N40">
        <v>1</v>
      </c>
      <c r="O40">
        <v>18</v>
      </c>
    </row>
    <row r="41" spans="1:15" x14ac:dyDescent="0.2">
      <c r="A41" s="1" t="s">
        <v>0</v>
      </c>
      <c r="B41" s="1" t="s">
        <v>19</v>
      </c>
      <c r="C41">
        <v>2</v>
      </c>
      <c r="D41">
        <v>100</v>
      </c>
      <c r="E41">
        <v>100</v>
      </c>
      <c r="F41">
        <v>2</v>
      </c>
      <c r="G41">
        <v>5</v>
      </c>
      <c r="I41" s="1" t="s">
        <v>0</v>
      </c>
      <c r="J41" s="1" t="s">
        <v>19</v>
      </c>
      <c r="K41">
        <v>2</v>
      </c>
      <c r="L41">
        <v>100</v>
      </c>
      <c r="M41">
        <v>100</v>
      </c>
      <c r="N41">
        <v>2</v>
      </c>
      <c r="O41">
        <v>5</v>
      </c>
    </row>
    <row r="42" spans="1:15" x14ac:dyDescent="0.2">
      <c r="A42" s="1" t="s">
        <v>0</v>
      </c>
      <c r="B42" s="1" t="s">
        <v>19</v>
      </c>
      <c r="C42">
        <v>4</v>
      </c>
      <c r="D42">
        <v>22</v>
      </c>
      <c r="E42">
        <v>130</v>
      </c>
      <c r="F42">
        <v>4</v>
      </c>
      <c r="G42">
        <v>14</v>
      </c>
      <c r="I42" s="1" t="s">
        <v>0</v>
      </c>
      <c r="J42" s="1" t="s">
        <v>19</v>
      </c>
      <c r="K42">
        <v>4</v>
      </c>
      <c r="L42">
        <v>22</v>
      </c>
      <c r="M42">
        <v>130</v>
      </c>
      <c r="N42">
        <v>4</v>
      </c>
      <c r="O42">
        <v>14</v>
      </c>
    </row>
    <row r="43" spans="1:15" x14ac:dyDescent="0.2">
      <c r="A43" s="1" t="s">
        <v>0</v>
      </c>
      <c r="B43" s="1" t="s">
        <v>19</v>
      </c>
      <c r="C43">
        <v>3</v>
      </c>
      <c r="D43">
        <v>25</v>
      </c>
      <c r="E43">
        <v>30</v>
      </c>
      <c r="F43">
        <v>4</v>
      </c>
      <c r="G43">
        <v>10</v>
      </c>
      <c r="I43" s="1" t="s">
        <v>0</v>
      </c>
      <c r="J43" s="1" t="s">
        <v>19</v>
      </c>
      <c r="K43">
        <v>3</v>
      </c>
      <c r="L43">
        <v>25</v>
      </c>
      <c r="M43">
        <v>30</v>
      </c>
      <c r="N43">
        <v>4</v>
      </c>
      <c r="O43">
        <v>10</v>
      </c>
    </row>
    <row r="44" spans="1:15" x14ac:dyDescent="0.2">
      <c r="A44" s="1"/>
      <c r="B44" s="1"/>
      <c r="I44" s="1"/>
      <c r="J44" s="1"/>
    </row>
    <row r="45" spans="1:15" x14ac:dyDescent="0.2">
      <c r="A45" s="1"/>
      <c r="B45" s="1"/>
    </row>
    <row r="46" spans="1:15" x14ac:dyDescent="0.2">
      <c r="A46" s="1"/>
      <c r="B46" s="1"/>
    </row>
    <row r="47" spans="1:15" x14ac:dyDescent="0.2">
      <c r="A47" s="1"/>
      <c r="B47" s="1"/>
    </row>
    <row r="48" spans="1:15" x14ac:dyDescent="0.2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74</v>
      </c>
      <c r="I48" s="1" t="s">
        <v>75</v>
      </c>
    </row>
    <row r="49" spans="1:9" x14ac:dyDescent="0.2">
      <c r="A49" s="1" t="s">
        <v>0</v>
      </c>
      <c r="B49" s="1" t="s">
        <v>19</v>
      </c>
      <c r="C49">
        <v>2</v>
      </c>
      <c r="D49">
        <v>7</v>
      </c>
      <c r="E49">
        <v>3</v>
      </c>
      <c r="F49">
        <v>3</v>
      </c>
      <c r="G49">
        <v>15</v>
      </c>
      <c r="H49" s="8">
        <f>$R$28+$R$27*D49</f>
        <v>-3.146264983799778</v>
      </c>
      <c r="I49" s="8">
        <f>E49-H49</f>
        <v>6.146264983799778</v>
      </c>
    </row>
    <row r="50" spans="1:9" x14ac:dyDescent="0.2">
      <c r="A50" s="1" t="s">
        <v>0</v>
      </c>
      <c r="B50" s="1" t="s">
        <v>19</v>
      </c>
      <c r="C50">
        <v>1</v>
      </c>
      <c r="D50">
        <v>20</v>
      </c>
      <c r="E50">
        <v>25</v>
      </c>
      <c r="F50">
        <v>4</v>
      </c>
      <c r="G50">
        <v>10</v>
      </c>
      <c r="H50" s="8">
        <f t="shared" ref="H50:H91" si="0">$R$28+$R$27*D50</f>
        <v>15.10085885183809</v>
      </c>
      <c r="I50" s="8">
        <f>E50-H50</f>
        <v>9.8991411481619096</v>
      </c>
    </row>
    <row r="51" spans="1:9" x14ac:dyDescent="0.2">
      <c r="A51" s="1" t="s">
        <v>0</v>
      </c>
      <c r="B51" s="1" t="s">
        <v>19</v>
      </c>
      <c r="C51">
        <v>2</v>
      </c>
      <c r="D51">
        <v>5</v>
      </c>
      <c r="E51">
        <v>5</v>
      </c>
      <c r="F51">
        <v>4</v>
      </c>
      <c r="G51">
        <v>24</v>
      </c>
      <c r="H51" s="8">
        <f t="shared" si="0"/>
        <v>-5.953514804667142</v>
      </c>
      <c r="I51" s="8">
        <f>E51-H51</f>
        <v>10.953514804667142</v>
      </c>
    </row>
    <row r="52" spans="1:9" x14ac:dyDescent="0.2">
      <c r="A52" s="1" t="s">
        <v>0</v>
      </c>
      <c r="B52" s="1" t="s">
        <v>19</v>
      </c>
      <c r="C52">
        <v>1</v>
      </c>
      <c r="D52">
        <v>0</v>
      </c>
      <c r="E52">
        <v>0</v>
      </c>
      <c r="F52">
        <v>2</v>
      </c>
      <c r="G52">
        <v>8</v>
      </c>
      <c r="H52" s="8">
        <f t="shared" si="0"/>
        <v>-12.971639356835553</v>
      </c>
      <c r="I52" s="8">
        <f>E52-H52</f>
        <v>12.971639356835553</v>
      </c>
    </row>
    <row r="53" spans="1:9" x14ac:dyDescent="0.2">
      <c r="A53" s="1" t="s">
        <v>0</v>
      </c>
      <c r="B53" s="1" t="s">
        <v>19</v>
      </c>
      <c r="C53">
        <v>2</v>
      </c>
      <c r="D53">
        <v>50</v>
      </c>
      <c r="E53">
        <v>50</v>
      </c>
      <c r="F53">
        <v>3</v>
      </c>
      <c r="G53">
        <v>5</v>
      </c>
      <c r="H53" s="8">
        <f t="shared" si="0"/>
        <v>57.209606164848552</v>
      </c>
      <c r="I53" s="8">
        <f>E53-H53</f>
        <v>-7.2096061648485517</v>
      </c>
    </row>
    <row r="54" spans="1:9" x14ac:dyDescent="0.2">
      <c r="A54" s="1" t="s">
        <v>0</v>
      </c>
      <c r="B54" s="1" t="s">
        <v>19</v>
      </c>
      <c r="C54">
        <v>1</v>
      </c>
      <c r="D54">
        <v>200</v>
      </c>
      <c r="E54">
        <v>200</v>
      </c>
      <c r="F54">
        <v>4</v>
      </c>
      <c r="G54">
        <v>35</v>
      </c>
      <c r="H54" s="8">
        <f t="shared" si="0"/>
        <v>267.75334272990085</v>
      </c>
      <c r="I54" s="8">
        <f>E54-H54</f>
        <v>-67.753342729900851</v>
      </c>
    </row>
    <row r="55" spans="1:9" x14ac:dyDescent="0.2">
      <c r="A55" s="1" t="s">
        <v>0</v>
      </c>
      <c r="B55" s="1" t="s">
        <v>19</v>
      </c>
      <c r="C55">
        <v>2</v>
      </c>
      <c r="D55">
        <v>5</v>
      </c>
      <c r="E55">
        <v>5</v>
      </c>
      <c r="F55">
        <v>4</v>
      </c>
      <c r="G55">
        <v>5</v>
      </c>
      <c r="H55" s="8">
        <f t="shared" si="0"/>
        <v>-5.953514804667142</v>
      </c>
      <c r="I55" s="8">
        <f>E55-H55</f>
        <v>10.953514804667142</v>
      </c>
    </row>
    <row r="56" spans="1:9" x14ac:dyDescent="0.2">
      <c r="A56" s="1" t="s">
        <v>0</v>
      </c>
      <c r="B56" s="1" t="s">
        <v>19</v>
      </c>
      <c r="C56">
        <v>4</v>
      </c>
      <c r="D56">
        <v>300</v>
      </c>
      <c r="E56">
        <v>500</v>
      </c>
      <c r="F56">
        <v>4</v>
      </c>
      <c r="G56">
        <v>10</v>
      </c>
      <c r="H56" s="8">
        <f t="shared" si="0"/>
        <v>408.11583377326912</v>
      </c>
      <c r="I56" s="8">
        <f>E56-H56</f>
        <v>91.884166226730883</v>
      </c>
    </row>
    <row r="57" spans="1:9" x14ac:dyDescent="0.2">
      <c r="A57" s="1" t="s">
        <v>0</v>
      </c>
      <c r="B57" s="1" t="s">
        <v>19</v>
      </c>
      <c r="C57">
        <v>1</v>
      </c>
      <c r="D57">
        <v>20</v>
      </c>
      <c r="E57">
        <v>15</v>
      </c>
      <c r="F57">
        <v>4</v>
      </c>
      <c r="G57">
        <v>30</v>
      </c>
      <c r="H57" s="8">
        <f t="shared" si="0"/>
        <v>15.10085885183809</v>
      </c>
      <c r="I57" s="8">
        <f>E57-H57</f>
        <v>-0.1008588518380904</v>
      </c>
    </row>
    <row r="58" spans="1:9" x14ac:dyDescent="0.2">
      <c r="A58" s="1" t="s">
        <v>0</v>
      </c>
      <c r="B58" s="1" t="s">
        <v>19</v>
      </c>
      <c r="C58">
        <v>1</v>
      </c>
      <c r="D58">
        <v>20</v>
      </c>
      <c r="E58">
        <v>20</v>
      </c>
      <c r="F58">
        <v>2</v>
      </c>
      <c r="G58">
        <v>18</v>
      </c>
      <c r="H58" s="8">
        <f t="shared" si="0"/>
        <v>15.10085885183809</v>
      </c>
      <c r="I58" s="8">
        <f>E58-H58</f>
        <v>4.8991411481619096</v>
      </c>
    </row>
    <row r="59" spans="1:9" x14ac:dyDescent="0.2">
      <c r="A59" s="1" t="s">
        <v>0</v>
      </c>
      <c r="B59" s="1" t="s">
        <v>19</v>
      </c>
      <c r="C59">
        <v>1</v>
      </c>
      <c r="D59">
        <v>25</v>
      </c>
      <c r="E59">
        <v>25</v>
      </c>
      <c r="F59">
        <v>4</v>
      </c>
      <c r="G59">
        <v>7</v>
      </c>
      <c r="H59" s="8">
        <f t="shared" si="0"/>
        <v>22.118983404006499</v>
      </c>
      <c r="I59" s="8">
        <f>E59-H59</f>
        <v>2.8810165959935006</v>
      </c>
    </row>
    <row r="60" spans="1:9" x14ac:dyDescent="0.2">
      <c r="A60" s="1" t="s">
        <v>0</v>
      </c>
      <c r="B60" s="1" t="s">
        <v>19</v>
      </c>
      <c r="C60">
        <v>1</v>
      </c>
      <c r="D60">
        <v>100</v>
      </c>
      <c r="E60">
        <v>100</v>
      </c>
      <c r="F60">
        <v>4</v>
      </c>
      <c r="G60">
        <v>2</v>
      </c>
      <c r="H60" s="8">
        <f t="shared" si="0"/>
        <v>127.39085168653266</v>
      </c>
      <c r="I60" s="8">
        <f>E60-H60</f>
        <v>-27.390851686532656</v>
      </c>
    </row>
    <row r="61" spans="1:9" x14ac:dyDescent="0.2">
      <c r="A61" s="1" t="s">
        <v>0</v>
      </c>
      <c r="B61" s="1" t="s">
        <v>19</v>
      </c>
      <c r="C61">
        <v>1</v>
      </c>
      <c r="D61">
        <v>50</v>
      </c>
      <c r="E61">
        <v>50</v>
      </c>
      <c r="F61">
        <v>2</v>
      </c>
      <c r="G61">
        <v>12</v>
      </c>
      <c r="H61" s="8">
        <f t="shared" si="0"/>
        <v>57.209606164848552</v>
      </c>
      <c r="I61" s="8">
        <f>E61-H61</f>
        <v>-7.2096061648485517</v>
      </c>
    </row>
    <row r="62" spans="1:9" x14ac:dyDescent="0.2">
      <c r="A62" s="1" t="s">
        <v>0</v>
      </c>
      <c r="B62" s="1" t="s">
        <v>19</v>
      </c>
      <c r="C62">
        <v>2</v>
      </c>
      <c r="D62">
        <v>15</v>
      </c>
      <c r="E62">
        <v>25</v>
      </c>
      <c r="F62">
        <v>1</v>
      </c>
      <c r="H62" s="8">
        <f t="shared" si="0"/>
        <v>8.0827342996696814</v>
      </c>
      <c r="I62" s="8">
        <f>E62-H62</f>
        <v>16.917265700330319</v>
      </c>
    </row>
    <row r="63" spans="1:9" x14ac:dyDescent="0.2">
      <c r="A63" s="1" t="s">
        <v>0</v>
      </c>
      <c r="B63" s="1" t="s">
        <v>19</v>
      </c>
      <c r="C63">
        <v>1</v>
      </c>
      <c r="D63">
        <v>160</v>
      </c>
      <c r="F63">
        <v>3</v>
      </c>
      <c r="G63">
        <v>28</v>
      </c>
      <c r="H63" s="8">
        <f t="shared" si="0"/>
        <v>211.60834631255358</v>
      </c>
      <c r="I63" s="8">
        <f>E63-H63</f>
        <v>-211.60834631255358</v>
      </c>
    </row>
    <row r="64" spans="1:9" x14ac:dyDescent="0.2">
      <c r="A64" s="1" t="s">
        <v>0</v>
      </c>
      <c r="B64" s="1" t="s">
        <v>19</v>
      </c>
      <c r="C64">
        <v>1</v>
      </c>
      <c r="D64">
        <v>500</v>
      </c>
      <c r="E64">
        <v>800</v>
      </c>
      <c r="F64">
        <v>4</v>
      </c>
      <c r="G64">
        <v>3</v>
      </c>
      <c r="H64" s="8">
        <f t="shared" si="0"/>
        <v>688.84081586000559</v>
      </c>
      <c r="I64" s="8">
        <f>E64-H65</f>
        <v>672.60914831346736</v>
      </c>
    </row>
    <row r="65" spans="1:9" x14ac:dyDescent="0.2">
      <c r="A65" s="1" t="s">
        <v>0</v>
      </c>
      <c r="B65" s="1" t="s">
        <v>19</v>
      </c>
      <c r="C65">
        <v>1</v>
      </c>
      <c r="D65">
        <v>100</v>
      </c>
      <c r="E65">
        <v>100</v>
      </c>
      <c r="F65">
        <v>4</v>
      </c>
      <c r="G65">
        <v>10</v>
      </c>
      <c r="H65" s="8">
        <f t="shared" si="0"/>
        <v>127.39085168653266</v>
      </c>
      <c r="I65" s="8">
        <f>E65-H65</f>
        <v>-27.390851686532656</v>
      </c>
    </row>
    <row r="66" spans="1:9" x14ac:dyDescent="0.2">
      <c r="A66" s="1" t="s">
        <v>0</v>
      </c>
      <c r="B66" s="1" t="s">
        <v>19</v>
      </c>
      <c r="C66">
        <v>4</v>
      </c>
      <c r="D66">
        <v>10</v>
      </c>
      <c r="E66">
        <v>10</v>
      </c>
      <c r="F66">
        <v>3</v>
      </c>
      <c r="G66">
        <v>3</v>
      </c>
      <c r="H66" s="8">
        <f t="shared" si="0"/>
        <v>1.0646097475012688</v>
      </c>
      <c r="I66" s="8">
        <f>E66-H66</f>
        <v>8.9353902524987312</v>
      </c>
    </row>
    <row r="67" spans="1:9" x14ac:dyDescent="0.2">
      <c r="A67" s="1" t="s">
        <v>0</v>
      </c>
      <c r="B67" s="1" t="s">
        <v>19</v>
      </c>
      <c r="C67">
        <v>2</v>
      </c>
      <c r="D67">
        <v>20</v>
      </c>
      <c r="E67">
        <v>20</v>
      </c>
      <c r="F67">
        <v>1</v>
      </c>
      <c r="G67">
        <v>15</v>
      </c>
      <c r="H67" s="8">
        <f t="shared" si="0"/>
        <v>15.10085885183809</v>
      </c>
      <c r="I67" s="8">
        <f>E67-H67</f>
        <v>4.8991411481619096</v>
      </c>
    </row>
    <row r="68" spans="1:9" x14ac:dyDescent="0.2">
      <c r="A68" s="1" t="s">
        <v>0</v>
      </c>
      <c r="B68" s="1" t="s">
        <v>19</v>
      </c>
      <c r="C68">
        <v>2</v>
      </c>
      <c r="D68">
        <v>3</v>
      </c>
      <c r="E68">
        <v>5</v>
      </c>
      <c r="F68">
        <v>2</v>
      </c>
      <c r="G68">
        <v>10</v>
      </c>
      <c r="H68" s="8">
        <f t="shared" si="0"/>
        <v>-8.760764625534506</v>
      </c>
      <c r="I68" s="8">
        <f>E68-H68</f>
        <v>13.760764625534506</v>
      </c>
    </row>
    <row r="69" spans="1:9" x14ac:dyDescent="0.2">
      <c r="A69" s="1" t="s">
        <v>0</v>
      </c>
      <c r="B69" s="1" t="s">
        <v>19</v>
      </c>
      <c r="C69">
        <v>4</v>
      </c>
      <c r="D69">
        <v>5</v>
      </c>
      <c r="E69">
        <v>5</v>
      </c>
      <c r="F69">
        <v>3</v>
      </c>
      <c r="G69">
        <v>10</v>
      </c>
      <c r="H69" s="8">
        <f t="shared" si="0"/>
        <v>-5.953514804667142</v>
      </c>
      <c r="I69" s="8">
        <f>E69-H69</f>
        <v>10.953514804667142</v>
      </c>
    </row>
    <row r="70" spans="1:9" x14ac:dyDescent="0.2">
      <c r="A70" s="1" t="s">
        <v>0</v>
      </c>
      <c r="B70" s="1" t="s">
        <v>19</v>
      </c>
      <c r="C70">
        <v>2</v>
      </c>
      <c r="D70">
        <v>50</v>
      </c>
      <c r="E70">
        <v>50</v>
      </c>
      <c r="F70">
        <v>2</v>
      </c>
      <c r="G70">
        <v>12</v>
      </c>
      <c r="H70" s="8">
        <f t="shared" si="0"/>
        <v>57.209606164848552</v>
      </c>
      <c r="I70" s="8">
        <f>E70-H70</f>
        <v>-7.2096061648485517</v>
      </c>
    </row>
    <row r="71" spans="1:9" x14ac:dyDescent="0.2">
      <c r="A71" s="1" t="s">
        <v>0</v>
      </c>
      <c r="B71" s="1" t="s">
        <v>19</v>
      </c>
      <c r="C71">
        <v>3</v>
      </c>
      <c r="D71">
        <v>50</v>
      </c>
      <c r="E71">
        <v>50</v>
      </c>
      <c r="F71">
        <v>3</v>
      </c>
      <c r="G71">
        <v>7</v>
      </c>
      <c r="H71" s="8">
        <f t="shared" si="0"/>
        <v>57.209606164848552</v>
      </c>
      <c r="I71" s="8">
        <f>E71-H71</f>
        <v>-7.2096061648485517</v>
      </c>
    </row>
    <row r="72" spans="1:9" x14ac:dyDescent="0.2">
      <c r="A72" s="1" t="s">
        <v>0</v>
      </c>
      <c r="B72" s="1" t="s">
        <v>19</v>
      </c>
      <c r="C72">
        <v>2</v>
      </c>
      <c r="D72">
        <v>0</v>
      </c>
      <c r="E72">
        <v>0</v>
      </c>
      <c r="F72">
        <v>4</v>
      </c>
      <c r="G72">
        <v>15</v>
      </c>
      <c r="H72" s="8">
        <f t="shared" si="0"/>
        <v>-12.971639356835553</v>
      </c>
      <c r="I72" s="8">
        <f>E72-H72</f>
        <v>12.971639356835553</v>
      </c>
    </row>
    <row r="73" spans="1:9" x14ac:dyDescent="0.2">
      <c r="A73" s="1" t="s">
        <v>0</v>
      </c>
      <c r="B73" s="1" t="s">
        <v>19</v>
      </c>
      <c r="C73">
        <v>3</v>
      </c>
      <c r="D73">
        <v>5</v>
      </c>
      <c r="E73">
        <v>10</v>
      </c>
      <c r="F73">
        <v>2</v>
      </c>
      <c r="G73">
        <v>10</v>
      </c>
      <c r="H73" s="8">
        <f t="shared" si="0"/>
        <v>-5.953514804667142</v>
      </c>
      <c r="I73" s="8">
        <f>E73-H73</f>
        <v>15.953514804667142</v>
      </c>
    </row>
    <row r="74" spans="1:9" x14ac:dyDescent="0.2">
      <c r="A74" s="1" t="s">
        <v>0</v>
      </c>
      <c r="B74" s="1" t="s">
        <v>19</v>
      </c>
      <c r="C74">
        <v>2</v>
      </c>
      <c r="D74">
        <v>40</v>
      </c>
      <c r="E74">
        <v>40</v>
      </c>
      <c r="F74">
        <v>4</v>
      </c>
      <c r="G74">
        <v>4</v>
      </c>
      <c r="H74" s="8">
        <f t="shared" si="0"/>
        <v>43.173357060511734</v>
      </c>
      <c r="I74" s="8">
        <f>E74-H74</f>
        <v>-3.1733570605117336</v>
      </c>
    </row>
    <row r="75" spans="1:9" x14ac:dyDescent="0.2">
      <c r="A75" s="1" t="s">
        <v>0</v>
      </c>
      <c r="B75" s="1" t="s">
        <v>19</v>
      </c>
      <c r="C75">
        <v>2</v>
      </c>
      <c r="D75">
        <v>10</v>
      </c>
      <c r="E75">
        <v>10</v>
      </c>
      <c r="F75">
        <v>4</v>
      </c>
      <c r="G75">
        <v>25</v>
      </c>
      <c r="H75" s="8">
        <f t="shared" si="0"/>
        <v>1.0646097475012688</v>
      </c>
      <c r="I75" s="8">
        <f>E75-H75</f>
        <v>8.9353902524987312</v>
      </c>
    </row>
    <row r="76" spans="1:9" x14ac:dyDescent="0.2">
      <c r="A76" s="1" t="s">
        <v>0</v>
      </c>
      <c r="B76" s="1" t="s">
        <v>19</v>
      </c>
      <c r="C76">
        <v>1</v>
      </c>
      <c r="D76">
        <v>10</v>
      </c>
      <c r="E76">
        <v>10</v>
      </c>
      <c r="F76">
        <v>1</v>
      </c>
      <c r="G76">
        <v>35</v>
      </c>
      <c r="H76" s="8">
        <f t="shared" si="0"/>
        <v>1.0646097475012688</v>
      </c>
      <c r="I76" s="8">
        <f>E76-H76</f>
        <v>8.9353902524987312</v>
      </c>
    </row>
    <row r="77" spans="1:9" x14ac:dyDescent="0.2">
      <c r="A77" s="1" t="s">
        <v>0</v>
      </c>
      <c r="B77" s="1" t="s">
        <v>19</v>
      </c>
      <c r="C77">
        <v>1</v>
      </c>
      <c r="D77">
        <v>200</v>
      </c>
      <c r="E77">
        <v>200</v>
      </c>
      <c r="F77">
        <v>4</v>
      </c>
      <c r="G77">
        <v>25</v>
      </c>
      <c r="H77" s="8">
        <f t="shared" si="0"/>
        <v>267.75334272990085</v>
      </c>
      <c r="I77" s="8">
        <f>E77-H77</f>
        <v>-67.753342729900851</v>
      </c>
    </row>
    <row r="78" spans="1:9" x14ac:dyDescent="0.2">
      <c r="A78" s="1" t="s">
        <v>0</v>
      </c>
      <c r="B78" s="1" t="s">
        <v>19</v>
      </c>
      <c r="C78">
        <v>1</v>
      </c>
      <c r="D78">
        <v>100</v>
      </c>
      <c r="E78">
        <v>150</v>
      </c>
      <c r="F78">
        <v>4</v>
      </c>
      <c r="G78">
        <v>6</v>
      </c>
      <c r="H78" s="8">
        <f t="shared" si="0"/>
        <v>127.39085168653266</v>
      </c>
      <c r="I78" s="8">
        <f>E78-H78</f>
        <v>22.609148313467344</v>
      </c>
    </row>
    <row r="79" spans="1:9" x14ac:dyDescent="0.2">
      <c r="A79" s="1" t="s">
        <v>0</v>
      </c>
      <c r="B79" s="1" t="s">
        <v>19</v>
      </c>
      <c r="C79">
        <v>2</v>
      </c>
      <c r="D79">
        <v>50</v>
      </c>
      <c r="E79">
        <v>50</v>
      </c>
      <c r="F79">
        <v>4</v>
      </c>
      <c r="G79">
        <v>10</v>
      </c>
      <c r="H79" s="8">
        <f t="shared" si="0"/>
        <v>57.209606164848552</v>
      </c>
      <c r="I79" s="8">
        <f>E79-H79</f>
        <v>-7.2096061648485517</v>
      </c>
    </row>
    <row r="80" spans="1:9" x14ac:dyDescent="0.2">
      <c r="A80" s="1" t="s">
        <v>0</v>
      </c>
      <c r="B80" s="1" t="s">
        <v>19</v>
      </c>
      <c r="C80">
        <v>2</v>
      </c>
      <c r="D80">
        <v>50</v>
      </c>
      <c r="E80">
        <v>100</v>
      </c>
      <c r="F80">
        <v>4</v>
      </c>
      <c r="G80">
        <v>20</v>
      </c>
      <c r="H80" s="8">
        <f t="shared" si="0"/>
        <v>57.209606164848552</v>
      </c>
      <c r="I80" s="8">
        <f>E80-H80</f>
        <v>42.790393835151448</v>
      </c>
    </row>
    <row r="81" spans="1:9" x14ac:dyDescent="0.2">
      <c r="A81" s="1" t="s">
        <v>0</v>
      </c>
      <c r="B81" s="1" t="s">
        <v>19</v>
      </c>
      <c r="C81">
        <v>2</v>
      </c>
      <c r="D81">
        <v>200</v>
      </c>
      <c r="E81">
        <v>150</v>
      </c>
      <c r="F81">
        <v>4</v>
      </c>
      <c r="G81">
        <v>15</v>
      </c>
      <c r="H81" s="8">
        <f t="shared" si="0"/>
        <v>267.75334272990085</v>
      </c>
      <c r="I81" s="8">
        <f>E81-H81</f>
        <v>-117.75334272990085</v>
      </c>
    </row>
    <row r="82" spans="1:9" x14ac:dyDescent="0.2">
      <c r="A82" s="1" t="s">
        <v>0</v>
      </c>
      <c r="B82" s="1" t="s">
        <v>19</v>
      </c>
      <c r="C82">
        <v>2</v>
      </c>
      <c r="D82">
        <v>20</v>
      </c>
      <c r="E82">
        <v>25</v>
      </c>
      <c r="F82">
        <v>2</v>
      </c>
      <c r="G82">
        <v>20</v>
      </c>
      <c r="H82" s="8">
        <f t="shared" si="0"/>
        <v>15.10085885183809</v>
      </c>
      <c r="I82" s="8">
        <f>E82-H82</f>
        <v>9.8991411481619096</v>
      </c>
    </row>
    <row r="83" spans="1:9" x14ac:dyDescent="0.2">
      <c r="A83" s="1" t="s">
        <v>0</v>
      </c>
      <c r="B83" s="1" t="s">
        <v>19</v>
      </c>
      <c r="C83">
        <v>2</v>
      </c>
      <c r="D83">
        <v>250</v>
      </c>
      <c r="E83">
        <v>250</v>
      </c>
      <c r="F83">
        <v>4</v>
      </c>
      <c r="G83">
        <v>24</v>
      </c>
      <c r="H83" s="8">
        <f t="shared" si="0"/>
        <v>337.93458825158501</v>
      </c>
      <c r="I83" s="8">
        <f>E83-H83</f>
        <v>-87.934588251585012</v>
      </c>
    </row>
    <row r="84" spans="1:9" x14ac:dyDescent="0.2">
      <c r="A84" s="1" t="s">
        <v>0</v>
      </c>
      <c r="B84" s="1" t="s">
        <v>19</v>
      </c>
      <c r="C84">
        <v>2</v>
      </c>
      <c r="D84">
        <v>100</v>
      </c>
      <c r="E84">
        <v>100</v>
      </c>
      <c r="F84">
        <v>4</v>
      </c>
      <c r="G84">
        <v>14</v>
      </c>
      <c r="H84" s="8">
        <f t="shared" si="0"/>
        <v>127.39085168653266</v>
      </c>
      <c r="I84" s="8">
        <f>E84-H84</f>
        <v>-27.390851686532656</v>
      </c>
    </row>
    <row r="85" spans="1:9" x14ac:dyDescent="0.2">
      <c r="A85" s="1" t="s">
        <v>0</v>
      </c>
      <c r="B85" s="1" t="s">
        <v>19</v>
      </c>
      <c r="C85">
        <v>3</v>
      </c>
      <c r="D85">
        <v>100</v>
      </c>
      <c r="E85">
        <v>100</v>
      </c>
      <c r="F85">
        <v>4</v>
      </c>
      <c r="G85">
        <v>4</v>
      </c>
      <c r="H85" s="8">
        <f t="shared" si="0"/>
        <v>127.39085168653266</v>
      </c>
      <c r="I85" s="8">
        <f>E85-H85</f>
        <v>-27.390851686532656</v>
      </c>
    </row>
    <row r="86" spans="1:9" x14ac:dyDescent="0.2">
      <c r="A86" s="1" t="s">
        <v>0</v>
      </c>
      <c r="B86" s="1" t="s">
        <v>19</v>
      </c>
      <c r="C86">
        <v>1</v>
      </c>
      <c r="D86">
        <v>100</v>
      </c>
      <c r="E86">
        <v>100</v>
      </c>
      <c r="F86">
        <v>1</v>
      </c>
      <c r="G86">
        <v>5</v>
      </c>
      <c r="H86" s="8">
        <f t="shared" si="0"/>
        <v>127.39085168653266</v>
      </c>
      <c r="I86" s="8">
        <f>E86-H86</f>
        <v>-27.390851686532656</v>
      </c>
    </row>
    <row r="87" spans="1:9" x14ac:dyDescent="0.2">
      <c r="A87" s="1" t="s">
        <v>0</v>
      </c>
      <c r="B87" s="1" t="s">
        <v>19</v>
      </c>
      <c r="C87">
        <v>1</v>
      </c>
      <c r="D87">
        <v>50</v>
      </c>
      <c r="E87">
        <v>50</v>
      </c>
      <c r="F87">
        <v>2</v>
      </c>
      <c r="G87">
        <v>40</v>
      </c>
      <c r="H87" s="8">
        <f t="shared" si="0"/>
        <v>57.209606164848552</v>
      </c>
      <c r="I87" s="8">
        <f>E87-H87</f>
        <v>-7.2096061648485517</v>
      </c>
    </row>
    <row r="88" spans="1:9" x14ac:dyDescent="0.2">
      <c r="A88" s="1" t="s">
        <v>0</v>
      </c>
      <c r="B88" s="1" t="s">
        <v>19</v>
      </c>
      <c r="C88">
        <v>3</v>
      </c>
      <c r="D88">
        <v>50</v>
      </c>
      <c r="E88">
        <v>50</v>
      </c>
      <c r="F88">
        <v>1</v>
      </c>
      <c r="G88">
        <v>18</v>
      </c>
      <c r="H88" s="8">
        <f t="shared" si="0"/>
        <v>57.209606164848552</v>
      </c>
      <c r="I88" s="8">
        <f>E88-H88</f>
        <v>-7.2096061648485517</v>
      </c>
    </row>
    <row r="89" spans="1:9" x14ac:dyDescent="0.2">
      <c r="A89" s="1" t="s">
        <v>0</v>
      </c>
      <c r="B89" s="1" t="s">
        <v>19</v>
      </c>
      <c r="C89">
        <v>2</v>
      </c>
      <c r="D89">
        <v>100</v>
      </c>
      <c r="E89">
        <v>100</v>
      </c>
      <c r="F89">
        <v>2</v>
      </c>
      <c r="G89">
        <v>5</v>
      </c>
      <c r="H89" s="8">
        <f t="shared" si="0"/>
        <v>127.39085168653266</v>
      </c>
      <c r="I89" s="8">
        <f>E89-H89</f>
        <v>-27.390851686532656</v>
      </c>
    </row>
    <row r="90" spans="1:9" x14ac:dyDescent="0.2">
      <c r="A90" s="1" t="s">
        <v>0</v>
      </c>
      <c r="B90" s="1" t="s">
        <v>19</v>
      </c>
      <c r="C90">
        <v>4</v>
      </c>
      <c r="D90">
        <v>22</v>
      </c>
      <c r="E90">
        <v>130</v>
      </c>
      <c r="F90">
        <v>4</v>
      </c>
      <c r="G90">
        <v>14</v>
      </c>
      <c r="H90" s="8">
        <f t="shared" si="0"/>
        <v>17.908108672705456</v>
      </c>
      <c r="I90" s="8">
        <f>E90-H90</f>
        <v>112.09189132729455</v>
      </c>
    </row>
    <row r="91" spans="1:9" x14ac:dyDescent="0.2">
      <c r="A91" s="1" t="s">
        <v>0</v>
      </c>
      <c r="B91" s="1" t="s">
        <v>19</v>
      </c>
      <c r="C91">
        <v>3</v>
      </c>
      <c r="D91">
        <v>25</v>
      </c>
      <c r="E91">
        <v>30</v>
      </c>
      <c r="F91">
        <v>4</v>
      </c>
      <c r="G91">
        <v>10</v>
      </c>
      <c r="H91" s="8">
        <f t="shared" si="0"/>
        <v>22.118983404006499</v>
      </c>
      <c r="I91" s="8">
        <f>E91-H91</f>
        <v>7.8810165959935006</v>
      </c>
    </row>
    <row r="92" spans="1:9" x14ac:dyDescent="0.2">
      <c r="A92" s="1"/>
      <c r="B92" s="1"/>
    </row>
    <row r="93" spans="1:9" x14ac:dyDescent="0.2">
      <c r="A93" s="1"/>
      <c r="B93" s="1"/>
    </row>
    <row r="94" spans="1:9" x14ac:dyDescent="0.2">
      <c r="A94" s="1"/>
      <c r="B94" s="1"/>
    </row>
    <row r="95" spans="1:9" x14ac:dyDescent="0.2">
      <c r="A95" s="1"/>
      <c r="B95" s="1"/>
    </row>
    <row r="96" spans="1:9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B204" s="1"/>
    </row>
  </sheetData>
  <autoFilter ref="A1:G203">
    <sortState ref="A2:G203">
      <sortCondition descending="1" ref="B1:B203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data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Smith</dc:creator>
  <cp:lastModifiedBy>Microsoft Office User</cp:lastModifiedBy>
  <dcterms:created xsi:type="dcterms:W3CDTF">2017-01-17T15:21:08Z</dcterms:created>
  <dcterms:modified xsi:type="dcterms:W3CDTF">2017-03-07T05:09:19Z</dcterms:modified>
</cp:coreProperties>
</file>