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52" i="1" l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5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B17" i="1"/>
  <c r="J17" i="1"/>
  <c r="M17" i="1"/>
  <c r="P17" i="1"/>
  <c r="B18" i="1"/>
  <c r="J18" i="1"/>
  <c r="M18" i="1"/>
  <c r="P18" i="1"/>
  <c r="B22" i="1"/>
  <c r="J22" i="1"/>
  <c r="M22" i="1"/>
  <c r="P22" i="1"/>
  <c r="N22" i="1" l="1"/>
  <c r="N17" i="1"/>
  <c r="N18" i="1"/>
  <c r="P92" i="1"/>
  <c r="P91" i="1"/>
  <c r="P90" i="1"/>
  <c r="P4" i="1"/>
  <c r="J92" i="1"/>
  <c r="J91" i="1"/>
  <c r="J90" i="1"/>
  <c r="M92" i="1"/>
  <c r="M91" i="1"/>
  <c r="M90" i="1"/>
  <c r="M89" i="1"/>
  <c r="P89" i="1"/>
  <c r="J89" i="1"/>
  <c r="M88" i="1"/>
  <c r="P88" i="1"/>
  <c r="J88" i="1"/>
  <c r="M87" i="1"/>
  <c r="P87" i="1"/>
  <c r="J87" i="1"/>
  <c r="M86" i="1"/>
  <c r="P86" i="1"/>
  <c r="J86" i="1"/>
  <c r="M85" i="1"/>
  <c r="P85" i="1"/>
  <c r="J85" i="1"/>
  <c r="M84" i="1"/>
  <c r="P84" i="1"/>
  <c r="J84" i="1"/>
  <c r="B84" i="1"/>
  <c r="M83" i="1"/>
  <c r="P83" i="1"/>
  <c r="J83" i="1"/>
  <c r="B83" i="1"/>
  <c r="M82" i="1"/>
  <c r="P82" i="1"/>
  <c r="J82" i="1"/>
  <c r="B82" i="1"/>
  <c r="M81" i="1"/>
  <c r="P81" i="1"/>
  <c r="J81" i="1"/>
  <c r="B81" i="1"/>
  <c r="M80" i="1"/>
  <c r="P80" i="1"/>
  <c r="J80" i="1"/>
  <c r="B80" i="1"/>
  <c r="M79" i="1"/>
  <c r="P79" i="1"/>
  <c r="J79" i="1"/>
  <c r="B79" i="1"/>
  <c r="M74" i="1"/>
  <c r="P74" i="1"/>
  <c r="J74" i="1"/>
  <c r="B74" i="1"/>
  <c r="M73" i="1"/>
  <c r="P73" i="1"/>
  <c r="J73" i="1"/>
  <c r="B73" i="1"/>
  <c r="M72" i="1"/>
  <c r="P72" i="1"/>
  <c r="J72" i="1"/>
  <c r="B72" i="1"/>
  <c r="M71" i="1"/>
  <c r="P71" i="1"/>
  <c r="J71" i="1"/>
  <c r="B71" i="1"/>
  <c r="M68" i="1"/>
  <c r="P68" i="1"/>
  <c r="J68" i="1"/>
  <c r="B68" i="1"/>
  <c r="M67" i="1"/>
  <c r="P67" i="1"/>
  <c r="J67" i="1"/>
  <c r="B67" i="1"/>
  <c r="M66" i="1"/>
  <c r="P66" i="1"/>
  <c r="J66" i="1"/>
  <c r="B66" i="1"/>
  <c r="M65" i="1"/>
  <c r="P65" i="1"/>
  <c r="J65" i="1"/>
  <c r="B65" i="1"/>
  <c r="M62" i="1"/>
  <c r="P62" i="1"/>
  <c r="J62" i="1"/>
  <c r="B62" i="1"/>
  <c r="M61" i="1"/>
  <c r="P61" i="1"/>
  <c r="J61" i="1"/>
  <c r="B61" i="1"/>
  <c r="M60" i="1"/>
  <c r="P60" i="1"/>
  <c r="J60" i="1"/>
  <c r="B60" i="1"/>
  <c r="M59" i="1"/>
  <c r="P59" i="1"/>
  <c r="J59" i="1"/>
  <c r="B59" i="1"/>
  <c r="M56" i="1"/>
  <c r="P56" i="1"/>
  <c r="J56" i="1"/>
  <c r="B56" i="1"/>
  <c r="M55" i="1"/>
  <c r="P55" i="1"/>
  <c r="J55" i="1"/>
  <c r="B55" i="1"/>
  <c r="M54" i="1"/>
  <c r="P54" i="1"/>
  <c r="J54" i="1"/>
  <c r="B54" i="1"/>
  <c r="M53" i="1"/>
  <c r="P53" i="1"/>
  <c r="J53" i="1"/>
  <c r="B53" i="1"/>
  <c r="M50" i="1"/>
  <c r="P50" i="1"/>
  <c r="J50" i="1"/>
  <c r="B50" i="1"/>
  <c r="M49" i="1"/>
  <c r="P49" i="1"/>
  <c r="J49" i="1"/>
  <c r="B49" i="1"/>
  <c r="M48" i="1"/>
  <c r="P48" i="1"/>
  <c r="J48" i="1"/>
  <c r="B48" i="1"/>
  <c r="M47" i="1"/>
  <c r="P47" i="1"/>
  <c r="J47" i="1"/>
  <c r="B47" i="1"/>
  <c r="M44" i="1"/>
  <c r="P44" i="1"/>
  <c r="J44" i="1"/>
  <c r="B44" i="1"/>
  <c r="M43" i="1"/>
  <c r="P43" i="1"/>
  <c r="J43" i="1"/>
  <c r="B43" i="1"/>
  <c r="M42" i="1"/>
  <c r="P42" i="1"/>
  <c r="J42" i="1"/>
  <c r="B42" i="1"/>
  <c r="M41" i="1"/>
  <c r="P41" i="1"/>
  <c r="J41" i="1"/>
  <c r="B41" i="1"/>
  <c r="M38" i="1"/>
  <c r="P38" i="1"/>
  <c r="J38" i="1"/>
  <c r="B38" i="1"/>
  <c r="M37" i="1"/>
  <c r="P37" i="1"/>
  <c r="J37" i="1"/>
  <c r="B37" i="1"/>
  <c r="M36" i="1"/>
  <c r="P36" i="1"/>
  <c r="J36" i="1"/>
  <c r="B36" i="1"/>
  <c r="M33" i="1"/>
  <c r="P33" i="1"/>
  <c r="J33" i="1"/>
  <c r="B33" i="1"/>
  <c r="M32" i="1"/>
  <c r="P32" i="1"/>
  <c r="J32" i="1"/>
  <c r="B32" i="1"/>
  <c r="M31" i="1"/>
  <c r="P31" i="1"/>
  <c r="J31" i="1"/>
  <c r="B31" i="1"/>
  <c r="M28" i="1"/>
  <c r="P28" i="1"/>
  <c r="J28" i="1"/>
  <c r="B28" i="1"/>
  <c r="M27" i="1"/>
  <c r="P27" i="1"/>
  <c r="J27" i="1"/>
  <c r="B27" i="1"/>
  <c r="M26" i="1"/>
  <c r="P26" i="1"/>
  <c r="J26" i="1"/>
  <c r="B26" i="1"/>
  <c r="M25" i="1"/>
  <c r="P25" i="1"/>
  <c r="J25" i="1"/>
  <c r="B25" i="1"/>
  <c r="M24" i="1"/>
  <c r="P24" i="1"/>
  <c r="J24" i="1"/>
  <c r="B24" i="1"/>
  <c r="M21" i="1"/>
  <c r="P21" i="1"/>
  <c r="J21" i="1"/>
  <c r="B21" i="1"/>
  <c r="M20" i="1"/>
  <c r="P20" i="1"/>
  <c r="J20" i="1"/>
  <c r="B20" i="1"/>
  <c r="M19" i="1"/>
  <c r="P19" i="1"/>
  <c r="J19" i="1"/>
  <c r="B19" i="1"/>
  <c r="M16" i="1"/>
  <c r="P16" i="1"/>
  <c r="J16" i="1"/>
  <c r="B16" i="1"/>
  <c r="M15" i="1"/>
  <c r="P15" i="1"/>
  <c r="J15" i="1"/>
  <c r="B15" i="1"/>
  <c r="M14" i="1"/>
  <c r="P14" i="1"/>
  <c r="J14" i="1"/>
  <c r="B14" i="1"/>
  <c r="M13" i="1"/>
  <c r="P13" i="1"/>
  <c r="J13" i="1"/>
  <c r="B13" i="1"/>
  <c r="M11" i="1"/>
  <c r="P11" i="1"/>
  <c r="J11" i="1"/>
  <c r="B11" i="1"/>
  <c r="M10" i="1"/>
  <c r="P10" i="1"/>
  <c r="J10" i="1"/>
  <c r="B10" i="1"/>
  <c r="M9" i="1"/>
  <c r="P9" i="1"/>
  <c r="J9" i="1"/>
  <c r="B9" i="1"/>
  <c r="M8" i="1"/>
  <c r="P8" i="1"/>
  <c r="J8" i="1"/>
  <c r="B8" i="1"/>
  <c r="P3" i="1"/>
  <c r="Q3" i="1"/>
  <c r="B3" i="1"/>
  <c r="M78" i="1"/>
  <c r="P78" i="1"/>
  <c r="J78" i="1"/>
  <c r="B78" i="1"/>
  <c r="M77" i="1"/>
  <c r="P77" i="1"/>
  <c r="J77" i="1"/>
  <c r="B77" i="1"/>
  <c r="M76" i="1"/>
  <c r="P76" i="1"/>
  <c r="J76" i="1"/>
  <c r="B76" i="1"/>
  <c r="M75" i="1"/>
  <c r="P75" i="1"/>
  <c r="J75" i="1"/>
  <c r="B75" i="1"/>
  <c r="M70" i="1"/>
  <c r="P70" i="1"/>
  <c r="J70" i="1"/>
  <c r="B70" i="1"/>
  <c r="M69" i="1"/>
  <c r="P69" i="1"/>
  <c r="J69" i="1"/>
  <c r="B69" i="1"/>
  <c r="M64" i="1"/>
  <c r="P64" i="1"/>
  <c r="J64" i="1"/>
  <c r="B64" i="1"/>
  <c r="M63" i="1"/>
  <c r="P63" i="1"/>
  <c r="J63" i="1"/>
  <c r="B63" i="1"/>
  <c r="M58" i="1"/>
  <c r="P58" i="1"/>
  <c r="J58" i="1"/>
  <c r="B58" i="1"/>
  <c r="M57" i="1"/>
  <c r="P57" i="1"/>
  <c r="J57" i="1"/>
  <c r="B57" i="1"/>
  <c r="M52" i="1"/>
  <c r="P52" i="1"/>
  <c r="J52" i="1"/>
  <c r="B52" i="1"/>
  <c r="M51" i="1"/>
  <c r="P51" i="1"/>
  <c r="J51" i="1"/>
  <c r="B51" i="1"/>
  <c r="M46" i="1"/>
  <c r="P46" i="1"/>
  <c r="J46" i="1"/>
  <c r="B46" i="1"/>
  <c r="M45" i="1"/>
  <c r="P45" i="1"/>
  <c r="J45" i="1"/>
  <c r="B45" i="1"/>
  <c r="M40" i="1"/>
  <c r="P40" i="1"/>
  <c r="J40" i="1"/>
  <c r="B40" i="1"/>
  <c r="M39" i="1"/>
  <c r="P39" i="1"/>
  <c r="J39" i="1"/>
  <c r="B39" i="1"/>
  <c r="M35" i="1"/>
  <c r="P35" i="1"/>
  <c r="J35" i="1"/>
  <c r="B35" i="1"/>
  <c r="M34" i="1"/>
  <c r="P34" i="1"/>
  <c r="J34" i="1"/>
  <c r="B34" i="1"/>
  <c r="M30" i="1"/>
  <c r="P30" i="1"/>
  <c r="J30" i="1"/>
  <c r="B30" i="1"/>
  <c r="M29" i="1"/>
  <c r="P29" i="1"/>
  <c r="J29" i="1"/>
  <c r="B29" i="1"/>
  <c r="M23" i="1"/>
  <c r="P23" i="1"/>
  <c r="J23" i="1"/>
  <c r="B23" i="1"/>
  <c r="M7" i="1"/>
  <c r="P7" i="1"/>
  <c r="J7" i="1"/>
  <c r="B7" i="1"/>
  <c r="M6" i="1"/>
  <c r="P6" i="1"/>
  <c r="J6" i="1"/>
  <c r="B6" i="1"/>
  <c r="M5" i="1"/>
  <c r="P5" i="1"/>
  <c r="J5" i="1"/>
  <c r="B5" i="1"/>
  <c r="M4" i="1"/>
  <c r="J4" i="1"/>
  <c r="B4" i="1"/>
  <c r="N86" i="1" l="1"/>
  <c r="N91" i="1"/>
  <c r="N85" i="1"/>
  <c r="N89" i="1"/>
  <c r="N92" i="1"/>
  <c r="N6" i="1"/>
  <c r="N30" i="1"/>
  <c r="N34" i="1"/>
  <c r="N39" i="1"/>
  <c r="N45" i="1"/>
  <c r="N46" i="1"/>
  <c r="N57" i="1"/>
  <c r="N63" i="1"/>
  <c r="N69" i="1"/>
  <c r="N75" i="1"/>
  <c r="N77" i="1"/>
  <c r="N78" i="1"/>
  <c r="N8" i="1"/>
  <c r="N9" i="1"/>
  <c r="N11" i="1"/>
  <c r="N14" i="1"/>
  <c r="N16" i="1"/>
  <c r="N20" i="1"/>
  <c r="N24" i="1"/>
  <c r="N25" i="1"/>
  <c r="N27" i="1"/>
  <c r="N31" i="1"/>
  <c r="N33" i="1"/>
  <c r="N37" i="1"/>
  <c r="N41" i="1"/>
  <c r="N43" i="1"/>
  <c r="N48" i="1"/>
  <c r="N4" i="1"/>
  <c r="N87" i="1"/>
  <c r="N90" i="1"/>
  <c r="N5" i="1"/>
  <c r="N7" i="1"/>
  <c r="N23" i="1"/>
  <c r="N29" i="1"/>
  <c r="N35" i="1"/>
  <c r="N40" i="1"/>
  <c r="N51" i="1"/>
  <c r="N52" i="1"/>
  <c r="N58" i="1"/>
  <c r="N64" i="1"/>
  <c r="N70" i="1"/>
  <c r="N76" i="1"/>
  <c r="N3" i="1"/>
  <c r="N10" i="1"/>
  <c r="N13" i="1"/>
  <c r="N15" i="1"/>
  <c r="N19" i="1"/>
  <c r="N21" i="1"/>
  <c r="N26" i="1"/>
  <c r="N28" i="1"/>
  <c r="N32" i="1"/>
  <c r="N36" i="1"/>
  <c r="N38" i="1"/>
  <c r="N42" i="1"/>
  <c r="N44" i="1"/>
  <c r="N47" i="1"/>
  <c r="N49" i="1"/>
  <c r="N50" i="1"/>
  <c r="N53" i="1"/>
  <c r="N54" i="1"/>
  <c r="N55" i="1"/>
  <c r="N56" i="1"/>
  <c r="N59" i="1"/>
  <c r="N60" i="1"/>
  <c r="N61" i="1"/>
  <c r="N62" i="1"/>
  <c r="N65" i="1"/>
  <c r="N66" i="1"/>
  <c r="N67" i="1"/>
  <c r="N68" i="1"/>
  <c r="N71" i="1"/>
  <c r="N72" i="1"/>
  <c r="N73" i="1"/>
  <c r="N74" i="1"/>
  <c r="N79" i="1"/>
  <c r="N80" i="1"/>
  <c r="N81" i="1"/>
  <c r="N82" i="1"/>
  <c r="N83" i="1"/>
  <c r="N84" i="1"/>
  <c r="N88" i="1"/>
</calcChain>
</file>

<file path=xl/sharedStrings.xml><?xml version="1.0" encoding="utf-8"?>
<sst xmlns="http://schemas.openxmlformats.org/spreadsheetml/2006/main" count="192" uniqueCount="165">
  <si>
    <t>序号</t>
    <phoneticPr fontId="1" type="noConversion"/>
  </si>
  <si>
    <t>占空比，下桥值</t>
    <phoneticPr fontId="1" type="noConversion"/>
  </si>
  <si>
    <t>hex</t>
    <phoneticPr fontId="1" type="noConversion"/>
  </si>
  <si>
    <t>十进制</t>
    <phoneticPr fontId="1" type="noConversion"/>
  </si>
  <si>
    <t>输出电流实测</t>
    <phoneticPr fontId="1" type="noConversion"/>
  </si>
  <si>
    <t>dsp采样输出电压</t>
    <phoneticPr fontId="1" type="noConversion"/>
  </si>
  <si>
    <t>万用表实测输出电压</t>
    <phoneticPr fontId="1" type="noConversion"/>
  </si>
  <si>
    <t>dsp采样输入电压</t>
    <phoneticPr fontId="1" type="noConversion"/>
  </si>
  <si>
    <t>万用表实测输入电压</t>
    <phoneticPr fontId="1" type="noConversion"/>
  </si>
  <si>
    <t>根据dsp理论值</t>
    <phoneticPr fontId="1" type="noConversion"/>
  </si>
  <si>
    <t>根据万用表理论值</t>
    <phoneticPr fontId="1" type="noConversion"/>
  </si>
  <si>
    <t>1fd3</t>
  </si>
  <si>
    <t>根据dsp理论值</t>
  </si>
  <si>
    <t>657a</t>
    <phoneticPr fontId="1" type="noConversion"/>
  </si>
  <si>
    <t>658c</t>
    <phoneticPr fontId="1" type="noConversion"/>
  </si>
  <si>
    <t>65f0</t>
    <phoneticPr fontId="1" type="noConversion"/>
  </si>
  <si>
    <t>609d</t>
    <phoneticPr fontId="1" type="noConversion"/>
  </si>
  <si>
    <t>4ad4</t>
    <phoneticPr fontId="1" type="noConversion"/>
  </si>
  <si>
    <t>4ce2</t>
    <phoneticPr fontId="1" type="noConversion"/>
  </si>
  <si>
    <t>3935</t>
    <phoneticPr fontId="1" type="noConversion"/>
  </si>
  <si>
    <t>3b80</t>
    <phoneticPr fontId="1" type="noConversion"/>
  </si>
  <si>
    <t>2f34</t>
    <phoneticPr fontId="1" type="noConversion"/>
  </si>
  <si>
    <t>233c</t>
    <phoneticPr fontId="1" type="noConversion"/>
  </si>
  <si>
    <t>23aa</t>
    <phoneticPr fontId="1" type="noConversion"/>
  </si>
  <si>
    <t>1678</t>
    <phoneticPr fontId="1" type="noConversion"/>
  </si>
  <si>
    <t>16f1</t>
    <phoneticPr fontId="1" type="noConversion"/>
  </si>
  <si>
    <t>1366</t>
    <phoneticPr fontId="1" type="noConversion"/>
  </si>
  <si>
    <t>1367</t>
    <phoneticPr fontId="1" type="noConversion"/>
  </si>
  <si>
    <t>1113</t>
    <phoneticPr fontId="1" type="noConversion"/>
  </si>
  <si>
    <t xml:space="preserve"> </t>
    <phoneticPr fontId="1" type="noConversion"/>
  </si>
  <si>
    <t>d5a</t>
    <phoneticPr fontId="1" type="noConversion"/>
  </si>
  <si>
    <t>b08</t>
    <phoneticPr fontId="1" type="noConversion"/>
  </si>
  <si>
    <t>7bd</t>
    <phoneticPr fontId="1" type="noConversion"/>
  </si>
  <si>
    <t>678</t>
    <phoneticPr fontId="1" type="noConversion"/>
  </si>
  <si>
    <t>042c</t>
    <phoneticPr fontId="1" type="noConversion"/>
  </si>
  <si>
    <t>27.3</t>
    <phoneticPr fontId="1" type="noConversion"/>
  </si>
  <si>
    <t>64ef</t>
    <phoneticPr fontId="1" type="noConversion"/>
  </si>
  <si>
    <t>6678</t>
    <phoneticPr fontId="1" type="noConversion"/>
  </si>
  <si>
    <t>672c</t>
    <phoneticPr fontId="1" type="noConversion"/>
  </si>
  <si>
    <t>67c0</t>
    <phoneticPr fontId="1" type="noConversion"/>
  </si>
  <si>
    <t>522d</t>
    <phoneticPr fontId="1" type="noConversion"/>
  </si>
  <si>
    <t>50de</t>
    <phoneticPr fontId="1" type="noConversion"/>
  </si>
  <si>
    <t>4e9c</t>
    <phoneticPr fontId="1" type="noConversion"/>
  </si>
  <si>
    <t>4f38</t>
    <phoneticPr fontId="1" type="noConversion"/>
  </si>
  <si>
    <t>3ffe</t>
    <phoneticPr fontId="1" type="noConversion"/>
  </si>
  <si>
    <t>3e2a</t>
    <phoneticPr fontId="1" type="noConversion"/>
  </si>
  <si>
    <t>3ef4</t>
    <phoneticPr fontId="1" type="noConversion"/>
  </si>
  <si>
    <t>3370</t>
    <phoneticPr fontId="1" type="noConversion"/>
  </si>
  <si>
    <t>31dd</t>
    <phoneticPr fontId="1" type="noConversion"/>
  </si>
  <si>
    <t>320e</t>
    <phoneticPr fontId="1" type="noConversion"/>
  </si>
  <si>
    <t>3242</t>
    <phoneticPr fontId="1" type="noConversion"/>
  </si>
  <si>
    <t>3253</t>
    <phoneticPr fontId="1" type="noConversion"/>
  </si>
  <si>
    <t>299f</t>
    <phoneticPr fontId="1" type="noConversion"/>
  </si>
  <si>
    <t>28b2</t>
    <phoneticPr fontId="1" type="noConversion"/>
  </si>
  <si>
    <t>28c5</t>
    <phoneticPr fontId="1" type="noConversion"/>
  </si>
  <si>
    <t>21dc</t>
    <phoneticPr fontId="1" type="noConversion"/>
  </si>
  <si>
    <t>215b</t>
    <phoneticPr fontId="1" type="noConversion"/>
  </si>
  <si>
    <t>2160</t>
    <phoneticPr fontId="1" type="noConversion"/>
  </si>
  <si>
    <t>1b9d</t>
    <phoneticPr fontId="1" type="noConversion"/>
  </si>
  <si>
    <t>1b2e</t>
    <phoneticPr fontId="1" type="noConversion"/>
  </si>
  <si>
    <t>1b4b</t>
    <phoneticPr fontId="1" type="noConversion"/>
  </si>
  <si>
    <t>1b54</t>
    <phoneticPr fontId="1" type="noConversion"/>
  </si>
  <si>
    <t>1614</t>
    <phoneticPr fontId="1" type="noConversion"/>
  </si>
  <si>
    <t>16c3</t>
    <phoneticPr fontId="1" type="noConversion"/>
  </si>
  <si>
    <t>163f</t>
    <phoneticPr fontId="1" type="noConversion"/>
  </si>
  <si>
    <t>161a</t>
    <phoneticPr fontId="1" type="noConversion"/>
  </si>
  <si>
    <t>120d</t>
    <phoneticPr fontId="1" type="noConversion"/>
  </si>
  <si>
    <t>1200</t>
    <phoneticPr fontId="1" type="noConversion"/>
  </si>
  <si>
    <t>1210</t>
    <phoneticPr fontId="1" type="noConversion"/>
  </si>
  <si>
    <t xml:space="preserve"> </t>
    <phoneticPr fontId="1" type="noConversion"/>
  </si>
  <si>
    <t>e69</t>
    <phoneticPr fontId="1" type="noConversion"/>
  </si>
  <si>
    <t>e72</t>
    <phoneticPr fontId="1" type="noConversion"/>
  </si>
  <si>
    <t>e5e</t>
    <phoneticPr fontId="1" type="noConversion"/>
  </si>
  <si>
    <t>b4e</t>
    <phoneticPr fontId="1" type="noConversion"/>
  </si>
  <si>
    <t>b7e</t>
    <phoneticPr fontId="1" type="noConversion"/>
  </si>
  <si>
    <t>8c7</t>
    <phoneticPr fontId="1" type="noConversion"/>
  </si>
  <si>
    <t>8c2</t>
    <phoneticPr fontId="1" type="noConversion"/>
  </si>
  <si>
    <t>8d1</t>
    <phoneticPr fontId="1" type="noConversion"/>
  </si>
  <si>
    <t>655</t>
    <phoneticPr fontId="1" type="noConversion"/>
  </si>
  <si>
    <t>580</t>
    <phoneticPr fontId="1" type="noConversion"/>
  </si>
  <si>
    <t>651</t>
    <phoneticPr fontId="1" type="noConversion"/>
  </si>
  <si>
    <t>486</t>
    <phoneticPr fontId="1" type="noConversion"/>
  </si>
  <si>
    <t>43a</t>
    <phoneticPr fontId="1" type="noConversion"/>
  </si>
  <si>
    <t>3c0</t>
    <phoneticPr fontId="1" type="noConversion"/>
  </si>
  <si>
    <t>336</t>
    <phoneticPr fontId="1" type="noConversion"/>
  </si>
  <si>
    <t>2ab</t>
    <phoneticPr fontId="1" type="noConversion"/>
  </si>
  <si>
    <t>1bd</t>
    <phoneticPr fontId="1" type="noConversion"/>
  </si>
  <si>
    <t>1a1</t>
    <phoneticPr fontId="1" type="noConversion"/>
  </si>
  <si>
    <t>14c</t>
    <phoneticPr fontId="1" type="noConversion"/>
  </si>
  <si>
    <t>97</t>
    <phoneticPr fontId="1" type="noConversion"/>
  </si>
  <si>
    <t>bf</t>
    <phoneticPr fontId="1" type="noConversion"/>
  </si>
  <si>
    <t>1eb0</t>
    <phoneticPr fontId="1" type="noConversion"/>
  </si>
  <si>
    <t>1ea6</t>
    <phoneticPr fontId="1" type="noConversion"/>
  </si>
  <si>
    <t>1eff</t>
    <phoneticPr fontId="1" type="noConversion"/>
  </si>
  <si>
    <t>1ed2</t>
    <phoneticPr fontId="1" type="noConversion"/>
  </si>
  <si>
    <t>1efa</t>
    <phoneticPr fontId="1" type="noConversion"/>
  </si>
  <si>
    <t>1f13</t>
    <phoneticPr fontId="1" type="noConversion"/>
  </si>
  <si>
    <t>1f02</t>
    <phoneticPr fontId="1" type="noConversion"/>
  </si>
  <si>
    <t>1f2e</t>
    <phoneticPr fontId="1" type="noConversion"/>
  </si>
  <si>
    <t>1f3d</t>
    <phoneticPr fontId="1" type="noConversion"/>
  </si>
  <si>
    <t>1f29</t>
    <phoneticPr fontId="1" type="noConversion"/>
  </si>
  <si>
    <t>1f2b</t>
    <phoneticPr fontId="1" type="noConversion"/>
  </si>
  <si>
    <t>1edc</t>
    <phoneticPr fontId="1" type="noConversion"/>
  </si>
  <si>
    <t>1ecf</t>
    <phoneticPr fontId="1" type="noConversion"/>
  </si>
  <si>
    <t>1f26</t>
    <phoneticPr fontId="1" type="noConversion"/>
  </si>
  <si>
    <t>1f59</t>
    <phoneticPr fontId="1" type="noConversion"/>
  </si>
  <si>
    <t>1f81</t>
    <phoneticPr fontId="1" type="noConversion"/>
  </si>
  <si>
    <t>1f85</t>
    <phoneticPr fontId="1" type="noConversion"/>
  </si>
  <si>
    <t>1fa9</t>
    <phoneticPr fontId="1" type="noConversion"/>
  </si>
  <si>
    <t>1f62</t>
    <phoneticPr fontId="1" type="noConversion"/>
  </si>
  <si>
    <t>1faf</t>
    <phoneticPr fontId="1" type="noConversion"/>
  </si>
  <si>
    <t>1efb</t>
    <phoneticPr fontId="1" type="noConversion"/>
  </si>
  <si>
    <t>1f0c</t>
    <phoneticPr fontId="1" type="noConversion"/>
  </si>
  <si>
    <t>1f0d</t>
    <phoneticPr fontId="1" type="noConversion"/>
  </si>
  <si>
    <t>1f08</t>
    <phoneticPr fontId="1" type="noConversion"/>
  </si>
  <si>
    <t>1f6b</t>
    <phoneticPr fontId="1" type="noConversion"/>
  </si>
  <si>
    <t>1f54</t>
    <phoneticPr fontId="1" type="noConversion"/>
  </si>
  <si>
    <t>1f33</t>
    <phoneticPr fontId="1" type="noConversion"/>
  </si>
  <si>
    <t>1f3c</t>
    <phoneticPr fontId="1" type="noConversion"/>
  </si>
  <si>
    <t>1f74</t>
    <phoneticPr fontId="1" type="noConversion"/>
  </si>
  <si>
    <t>1f58</t>
    <phoneticPr fontId="1" type="noConversion"/>
  </si>
  <si>
    <t>1f6d</t>
    <phoneticPr fontId="1" type="noConversion"/>
  </si>
  <si>
    <t>1f8b</t>
    <phoneticPr fontId="1" type="noConversion"/>
  </si>
  <si>
    <t>1f73</t>
    <phoneticPr fontId="1" type="noConversion"/>
  </si>
  <si>
    <t>1f6c</t>
    <phoneticPr fontId="1" type="noConversion"/>
  </si>
  <si>
    <t>1f29</t>
    <phoneticPr fontId="1" type="noConversion"/>
  </si>
  <si>
    <t>1f71</t>
    <phoneticPr fontId="1" type="noConversion"/>
  </si>
  <si>
    <t>1f8e</t>
    <phoneticPr fontId="1" type="noConversion"/>
  </si>
  <si>
    <t>1f88</t>
    <phoneticPr fontId="1" type="noConversion"/>
  </si>
  <si>
    <t>1f85</t>
    <phoneticPr fontId="1" type="noConversion"/>
  </si>
  <si>
    <t>1fa3</t>
    <phoneticPr fontId="1" type="noConversion"/>
  </si>
  <si>
    <t>1f99</t>
    <phoneticPr fontId="1" type="noConversion"/>
  </si>
  <si>
    <t>1f94</t>
    <phoneticPr fontId="1" type="noConversion"/>
  </si>
  <si>
    <t>1fa8</t>
    <phoneticPr fontId="1" type="noConversion"/>
  </si>
  <si>
    <t>1fa0</t>
    <phoneticPr fontId="1" type="noConversion"/>
  </si>
  <si>
    <t>1f9a</t>
    <phoneticPr fontId="1" type="noConversion"/>
  </si>
  <si>
    <t>1f9c</t>
    <phoneticPr fontId="1" type="noConversion"/>
  </si>
  <si>
    <t>1fb2</t>
    <phoneticPr fontId="1" type="noConversion"/>
  </si>
  <si>
    <t>1fa2</t>
    <phoneticPr fontId="1" type="noConversion"/>
  </si>
  <si>
    <t>1fb4</t>
    <phoneticPr fontId="1" type="noConversion"/>
  </si>
  <si>
    <t>1faf</t>
    <phoneticPr fontId="1" type="noConversion"/>
  </si>
  <si>
    <t>1fb1</t>
    <phoneticPr fontId="1" type="noConversion"/>
  </si>
  <si>
    <t>1fb4</t>
    <phoneticPr fontId="1" type="noConversion"/>
  </si>
  <si>
    <t xml:space="preserve"> </t>
    <phoneticPr fontId="1" type="noConversion"/>
  </si>
  <si>
    <t>1fb3</t>
    <phoneticPr fontId="1" type="noConversion"/>
  </si>
  <si>
    <t>1fb6</t>
    <phoneticPr fontId="1" type="noConversion"/>
  </si>
  <si>
    <t>1fb7</t>
    <phoneticPr fontId="1" type="noConversion"/>
  </si>
  <si>
    <t>1fba</t>
    <phoneticPr fontId="1" type="noConversion"/>
  </si>
  <si>
    <t>1fbf</t>
    <phoneticPr fontId="1" type="noConversion"/>
  </si>
  <si>
    <t>1fc6</t>
    <phoneticPr fontId="1" type="noConversion"/>
  </si>
  <si>
    <t>1fbb</t>
    <phoneticPr fontId="1" type="noConversion"/>
  </si>
  <si>
    <t>1fc7</t>
    <phoneticPr fontId="1" type="noConversion"/>
  </si>
  <si>
    <t>1fbc</t>
    <phoneticPr fontId="1" type="noConversion"/>
  </si>
  <si>
    <t>1fc2</t>
    <phoneticPr fontId="1" type="noConversion"/>
  </si>
  <si>
    <t>1fc8</t>
    <phoneticPr fontId="1" type="noConversion"/>
  </si>
  <si>
    <t>1fcd</t>
    <phoneticPr fontId="1" type="noConversion"/>
  </si>
  <si>
    <t>1fc3</t>
    <phoneticPr fontId="1" type="noConversion"/>
  </si>
  <si>
    <t>1fbf</t>
    <phoneticPr fontId="1" type="noConversion"/>
  </si>
  <si>
    <t>1fc3</t>
    <phoneticPr fontId="1" type="noConversion"/>
  </si>
  <si>
    <t>1fca</t>
    <phoneticPr fontId="1" type="noConversion"/>
  </si>
  <si>
    <t>1fcb</t>
    <phoneticPr fontId="1" type="noConversion"/>
  </si>
  <si>
    <t>1fcb</t>
    <phoneticPr fontId="1" type="noConversion"/>
  </si>
  <si>
    <t>1fd3</t>
    <phoneticPr fontId="1" type="noConversion"/>
  </si>
  <si>
    <t>1fce</t>
    <phoneticPr fontId="1" type="noConversion"/>
  </si>
  <si>
    <t>dsp理论输出-dsp采样输出=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</si>
</sst>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2" fillId="2" borderId="0" xfId="1" applyAlignment="1">
      <alignment wrapText="1"/>
    </xf>
    <xf numFmtId="49" fontId="0" fillId="0" borderId="0" xfId="0" applyNumberFormat="1" applyAlignment="1">
      <alignment wrapText="1"/>
    </xf>
    <xf numFmtId="0" fontId="3" fillId="3" borderId="1" xfId="2" applyBorder="1" applyAlignment="1">
      <alignment wrapText="1"/>
    </xf>
    <xf numFmtId="49" fontId="3" fillId="3" borderId="1" xfId="2" applyNumberFormat="1" applyBorder="1" applyAlignment="1">
      <alignment wrapText="1"/>
    </xf>
    <xf numFmtId="0" fontId="0" fillId="0" borderId="2" xfId="0" applyBorder="1" applyAlignment="1">
      <alignment wrapText="1"/>
    </xf>
    <xf numFmtId="0" fontId="3" fillId="3" borderId="1" xfId="2" applyBorder="1" applyAlignment="1"/>
    <xf numFmtId="0" fontId="2" fillId="2" borderId="1" xfId="1" applyBorder="1" applyAlignment="1">
      <alignment wrapText="1"/>
    </xf>
    <xf numFmtId="0" fontId="0" fillId="0" borderId="1" xfId="0" applyBorder="1"/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0"/>
  <sheetViews>
    <sheetView tabSelected="1" topLeftCell="B1" workbookViewId="0">
      <selection activeCell="Q3" sqref="Q3"/>
    </sheetView>
  </sheetViews>
  <sheetFormatPr defaultColWidth="9.625" defaultRowHeight="20.100000000000001" customHeight="1" x14ac:dyDescent="0.15"/>
  <cols>
    <col min="1" max="3" width="9.625" style="1"/>
    <col min="4" max="4" width="6" style="1" customWidth="1"/>
    <col min="5" max="5" width="13.625" style="4" customWidth="1"/>
    <col min="6" max="6" width="6.625" style="5" customWidth="1"/>
    <col min="8" max="8" width="9.625" style="1"/>
    <col min="10" max="10" width="9.625" style="1"/>
    <col min="13" max="13" width="9.625" style="1"/>
    <col min="14" max="14" width="12.75" style="1" bestFit="1" customWidth="1"/>
    <col min="15" max="15" width="9.625" style="1"/>
    <col min="16" max="16" width="12.75" style="1" bestFit="1" customWidth="1"/>
    <col min="17" max="17" width="13.625" style="4" customWidth="1"/>
    <col min="18" max="16384" width="9.625" style="1"/>
  </cols>
  <sheetData>
    <row r="1" spans="1:19" ht="27" x14ac:dyDescent="0.15">
      <c r="A1" s="2" t="s">
        <v>0</v>
      </c>
      <c r="B1" s="8" t="s">
        <v>1</v>
      </c>
      <c r="C1" s="6"/>
      <c r="D1" s="6"/>
      <c r="E1" s="6"/>
      <c r="F1" s="7"/>
      <c r="G1" s="9"/>
      <c r="H1" s="6"/>
      <c r="I1" s="9"/>
      <c r="J1" s="6"/>
      <c r="K1" s="9"/>
      <c r="L1" s="9"/>
      <c r="M1" s="6"/>
      <c r="N1" s="6"/>
      <c r="O1" s="6"/>
      <c r="R1" s="2"/>
      <c r="S1" s="2"/>
    </row>
    <row r="2" spans="1:19" ht="40.5" x14ac:dyDescent="0.15">
      <c r="A2" s="2"/>
      <c r="B2" s="8" t="s">
        <v>2</v>
      </c>
      <c r="C2" s="6" t="s">
        <v>3</v>
      </c>
      <c r="D2" s="6" t="s">
        <v>4</v>
      </c>
      <c r="E2" s="6" t="s">
        <v>12</v>
      </c>
      <c r="F2" s="7" t="s">
        <v>5</v>
      </c>
      <c r="G2" s="9"/>
      <c r="H2" s="6" t="s">
        <v>7</v>
      </c>
      <c r="I2" s="9"/>
      <c r="J2" s="6" t="s">
        <v>7</v>
      </c>
      <c r="K2" s="9"/>
      <c r="L2" s="9"/>
      <c r="M2" s="6" t="s">
        <v>5</v>
      </c>
      <c r="N2" s="6" t="s">
        <v>164</v>
      </c>
      <c r="O2" s="6"/>
      <c r="P2" s="1" t="s">
        <v>10</v>
      </c>
      <c r="Q2" s="4" t="s">
        <v>9</v>
      </c>
      <c r="R2" s="2" t="s">
        <v>8</v>
      </c>
      <c r="S2" s="2" t="s">
        <v>6</v>
      </c>
    </row>
    <row r="3" spans="1:19" ht="20.100000000000001" customHeight="1" x14ac:dyDescent="0.15">
      <c r="A3" s="2"/>
      <c r="B3" s="8" t="str">
        <f>DEC2HEX(C3)</f>
        <v>32A</v>
      </c>
      <c r="C3" s="6">
        <v>810</v>
      </c>
      <c r="D3" s="6"/>
      <c r="E3" s="6">
        <v>9.187042553191489</v>
      </c>
      <c r="F3" s="7" t="s">
        <v>35</v>
      </c>
      <c r="G3" s="9"/>
      <c r="H3" s="6">
        <v>7.9050000000000002</v>
      </c>
      <c r="I3" s="9"/>
      <c r="J3" s="6">
        <v>7.9050000000000002</v>
      </c>
      <c r="K3" s="9">
        <f>O3/N3</f>
        <v>4.9216726285925736</v>
      </c>
      <c r="L3" s="9">
        <f>N3/O3</f>
        <v>0.20318295739348374</v>
      </c>
      <c r="M3" s="6">
        <v>27.3</v>
      </c>
      <c r="N3" s="6">
        <f>Q3-M3</f>
        <v>6.400263157894738</v>
      </c>
      <c r="O3" s="6">
        <v>31.5</v>
      </c>
      <c r="P3" s="1">
        <f>((C3)/(1000-C3))*R3</f>
        <v>34.61684210526316</v>
      </c>
      <c r="Q3" s="4">
        <f>((C3)/(1000-C3))*J3</f>
        <v>33.700263157894739</v>
      </c>
      <c r="R3" s="2">
        <v>8.1199999999999992</v>
      </c>
      <c r="S3" s="2">
        <v>9.08</v>
      </c>
    </row>
    <row r="4" spans="1:19" ht="20.100000000000001" customHeight="1" x14ac:dyDescent="0.15">
      <c r="A4" s="2"/>
      <c r="B4" s="8" t="str">
        <f>DEC2HEX(C4)</f>
        <v>32A</v>
      </c>
      <c r="C4" s="6">
        <v>810</v>
      </c>
      <c r="D4" s="6"/>
      <c r="E4" s="6">
        <v>34.740473684210528</v>
      </c>
      <c r="F4" s="7" t="s">
        <v>13</v>
      </c>
      <c r="G4" s="9"/>
      <c r="H4" s="6" t="s">
        <v>91</v>
      </c>
      <c r="I4" s="9"/>
      <c r="J4" s="6">
        <f>HEX2DEC(H4)/1000</f>
        <v>7.8559999999999999</v>
      </c>
      <c r="K4" s="9">
        <f t="shared" ref="K4:K67" si="0">O4/N4</f>
        <v>5.0842708435490422</v>
      </c>
      <c r="L4" s="9">
        <f t="shared" ref="L4:L67" si="1">N4/O4</f>
        <v>0.19668503720033068</v>
      </c>
      <c r="M4" s="6">
        <f>HEX2DEC(F4)/1000</f>
        <v>25.978000000000002</v>
      </c>
      <c r="N4" s="6">
        <f>Q4-M4</f>
        <v>7.5133684210526326</v>
      </c>
      <c r="O4" s="6">
        <v>38.200000000000003</v>
      </c>
      <c r="P4" s="1">
        <f>((C4)/(1000-C4))*R4</f>
        <v>34.61684210526316</v>
      </c>
      <c r="Q4" s="4">
        <f t="shared" ref="Q4:Q67" si="2">((C4)/(1000-C4))*J4</f>
        <v>33.491368421052634</v>
      </c>
      <c r="R4" s="2">
        <v>8.1199999999999992</v>
      </c>
      <c r="S4" s="2">
        <v>34.19</v>
      </c>
    </row>
    <row r="5" spans="1:19" ht="20.100000000000001" customHeight="1" x14ac:dyDescent="0.15">
      <c r="A5" s="2"/>
      <c r="B5" s="8" t="str">
        <f t="shared" ref="B5:B78" si="3">DEC2HEX(C5)</f>
        <v>32A</v>
      </c>
      <c r="C5" s="6">
        <v>810</v>
      </c>
      <c r="D5" s="6"/>
      <c r="E5" s="6">
        <v>32.6</v>
      </c>
      <c r="F5" s="7" t="s">
        <v>14</v>
      </c>
      <c r="G5" s="9"/>
      <c r="H5" s="6" t="s">
        <v>92</v>
      </c>
      <c r="I5" s="9"/>
      <c r="J5" s="6">
        <f t="shared" ref="J5:J78" si="4">HEX2DEC(H5)/1000</f>
        <v>7.8460000000000001</v>
      </c>
      <c r="K5" s="9">
        <f t="shared" si="0"/>
        <v>5.0182907021087217</v>
      </c>
      <c r="L5" s="9">
        <f t="shared" si="1"/>
        <v>0.19927103855896447</v>
      </c>
      <c r="M5" s="6">
        <f t="shared" ref="M5:M78" si="5">HEX2DEC(F5)/1000</f>
        <v>25.995999999999999</v>
      </c>
      <c r="N5" s="6">
        <f>Q5-M5</f>
        <v>7.4527368421052707</v>
      </c>
      <c r="O5" s="6">
        <v>37.4</v>
      </c>
      <c r="P5" s="1">
        <f>((C5)/(1000-C5))*R5</f>
        <v>34.61684210526316</v>
      </c>
      <c r="Q5" s="4">
        <f t="shared" si="2"/>
        <v>33.448736842105269</v>
      </c>
      <c r="R5" s="2">
        <v>8.1199999999999992</v>
      </c>
      <c r="S5" s="2">
        <v>32.090000000000003</v>
      </c>
    </row>
    <row r="6" spans="1:19" ht="20.100000000000001" customHeight="1" x14ac:dyDescent="0.15">
      <c r="A6" s="2"/>
      <c r="B6" s="8" t="str">
        <f t="shared" si="3"/>
        <v>320</v>
      </c>
      <c r="C6" s="6">
        <v>800</v>
      </c>
      <c r="D6" s="6"/>
      <c r="E6" s="6">
        <v>30.63695238095238</v>
      </c>
      <c r="F6" s="7" t="s">
        <v>15</v>
      </c>
      <c r="G6" s="9"/>
      <c r="H6" s="6" t="s">
        <v>93</v>
      </c>
      <c r="I6" s="9"/>
      <c r="J6" s="6">
        <f t="shared" si="4"/>
        <v>7.9349999999999996</v>
      </c>
      <c r="K6" s="9">
        <f t="shared" si="0"/>
        <v>5.2622253720765428</v>
      </c>
      <c r="L6" s="9">
        <f t="shared" si="1"/>
        <v>0.19003367003366997</v>
      </c>
      <c r="M6" s="6">
        <f t="shared" si="5"/>
        <v>26.096</v>
      </c>
      <c r="N6" s="6">
        <f>Q6-M6</f>
        <v>5.6439999999999984</v>
      </c>
      <c r="O6" s="6">
        <v>29.7</v>
      </c>
      <c r="P6" s="1">
        <f>((C6)/(1000-C6))*R6</f>
        <v>32.479999999999997</v>
      </c>
      <c r="Q6" s="4">
        <f t="shared" si="2"/>
        <v>31.74</v>
      </c>
      <c r="R6" s="2">
        <v>8.1199999999999992</v>
      </c>
      <c r="S6" s="2">
        <v>30.19</v>
      </c>
    </row>
    <row r="7" spans="1:19" ht="20.100000000000001" customHeight="1" x14ac:dyDescent="0.15">
      <c r="A7" s="2"/>
      <c r="B7" s="8" t="str">
        <f t="shared" si="3"/>
        <v>320</v>
      </c>
      <c r="C7" s="6">
        <v>800</v>
      </c>
      <c r="D7" s="6"/>
      <c r="E7" s="6">
        <v>28.884818181818183</v>
      </c>
      <c r="F7" s="7" t="s">
        <v>16</v>
      </c>
      <c r="G7" s="9"/>
      <c r="H7" s="6" t="s">
        <v>94</v>
      </c>
      <c r="I7" s="9"/>
      <c r="J7" s="6">
        <f t="shared" si="4"/>
        <v>7.89</v>
      </c>
      <c r="K7" s="9">
        <f t="shared" si="0"/>
        <v>5.4782481324154109</v>
      </c>
      <c r="L7" s="9">
        <f t="shared" si="1"/>
        <v>0.18254010695187162</v>
      </c>
      <c r="M7" s="6">
        <f t="shared" si="5"/>
        <v>24.733000000000001</v>
      </c>
      <c r="N7" s="6">
        <f>Q7-M7</f>
        <v>6.8269999999999982</v>
      </c>
      <c r="O7" s="6">
        <v>37.4</v>
      </c>
      <c r="P7" s="1">
        <f>((C7)/(1000-C7))*R7</f>
        <v>32.479999999999997</v>
      </c>
      <c r="Q7" s="4">
        <f t="shared" si="2"/>
        <v>31.56</v>
      </c>
      <c r="R7" s="2">
        <v>8.1199999999999992</v>
      </c>
      <c r="S7" s="2">
        <v>28.46</v>
      </c>
    </row>
    <row r="8" spans="1:19" ht="20.100000000000001" customHeight="1" x14ac:dyDescent="0.15">
      <c r="A8" s="2"/>
      <c r="B8" s="8" t="str">
        <f>DEC2HEX(C8)</f>
        <v>320</v>
      </c>
      <c r="C8" s="6">
        <v>800</v>
      </c>
      <c r="D8" s="6"/>
      <c r="E8" s="6">
        <v>8.8259166666666662</v>
      </c>
      <c r="F8" s="7" t="s">
        <v>36</v>
      </c>
      <c r="G8" s="9"/>
      <c r="H8" s="6" t="s">
        <v>111</v>
      </c>
      <c r="I8" s="9"/>
      <c r="J8" s="6">
        <f>HEX2DEC(H8)/1000</f>
        <v>7.931</v>
      </c>
      <c r="K8" s="9">
        <f t="shared" si="0"/>
        <v>5.1996601529311794</v>
      </c>
      <c r="L8" s="9">
        <f t="shared" si="1"/>
        <v>0.19232026143790854</v>
      </c>
      <c r="M8" s="6">
        <f>HEX2DEC(F8)/1000</f>
        <v>25.838999999999999</v>
      </c>
      <c r="N8" s="6">
        <f>Q8-M8</f>
        <v>5.8850000000000016</v>
      </c>
      <c r="O8" s="6">
        <v>30.6</v>
      </c>
      <c r="P8" s="1">
        <f>((C8)/(1000-C8))*R8</f>
        <v>32.479999999999997</v>
      </c>
      <c r="Q8" s="4">
        <f t="shared" si="2"/>
        <v>31.724</v>
      </c>
      <c r="R8" s="2">
        <v>8.1199999999999992</v>
      </c>
      <c r="S8" s="2">
        <v>8.7200000000000006</v>
      </c>
    </row>
    <row r="9" spans="1:19" ht="20.100000000000001" customHeight="1" x14ac:dyDescent="0.15">
      <c r="A9" s="2"/>
      <c r="B9" s="8" t="str">
        <f>DEC2HEX(C9)</f>
        <v>320</v>
      </c>
      <c r="C9" s="6">
        <v>800</v>
      </c>
      <c r="D9" s="6"/>
      <c r="E9" s="6">
        <v>8.4795306122448988</v>
      </c>
      <c r="F9" s="7" t="s">
        <v>37</v>
      </c>
      <c r="G9" s="9"/>
      <c r="H9" s="6" t="s">
        <v>112</v>
      </c>
      <c r="I9" s="9"/>
      <c r="J9" s="6">
        <f>HEX2DEC(H9)/1000</f>
        <v>7.9480000000000004</v>
      </c>
      <c r="K9" s="9">
        <f t="shared" si="0"/>
        <v>5.16187050359712</v>
      </c>
      <c r="L9" s="9">
        <f t="shared" si="1"/>
        <v>0.19372822299651576</v>
      </c>
      <c r="M9" s="6">
        <f>HEX2DEC(F9)/1000</f>
        <v>26.231999999999999</v>
      </c>
      <c r="N9" s="6">
        <f>Q9-M9</f>
        <v>5.5600000000000023</v>
      </c>
      <c r="O9" s="6">
        <v>28.7</v>
      </c>
      <c r="P9" s="1">
        <f>((C9)/(1000-C9))*R9</f>
        <v>32.479999999999997</v>
      </c>
      <c r="Q9" s="4">
        <f t="shared" si="2"/>
        <v>31.792000000000002</v>
      </c>
      <c r="R9" s="2">
        <v>8.1199999999999992</v>
      </c>
      <c r="S9" s="2">
        <v>8.3800000000000008</v>
      </c>
    </row>
    <row r="10" spans="1:19" ht="20.100000000000001" customHeight="1" x14ac:dyDescent="0.15">
      <c r="A10" s="2"/>
      <c r="B10" s="8" t="str">
        <f>DEC2HEX(C10)</f>
        <v>320</v>
      </c>
      <c r="C10" s="6">
        <v>800</v>
      </c>
      <c r="D10" s="6"/>
      <c r="E10" s="6">
        <v>8.1470000000000002</v>
      </c>
      <c r="F10" s="7" t="s">
        <v>38</v>
      </c>
      <c r="G10" s="9"/>
      <c r="H10" s="6" t="s">
        <v>113</v>
      </c>
      <c r="I10" s="9"/>
      <c r="J10" s="6">
        <f>HEX2DEC(H10)/1000</f>
        <v>7.9489999999999998</v>
      </c>
      <c r="K10" s="9">
        <f t="shared" si="0"/>
        <v>5.1263001485884097</v>
      </c>
      <c r="L10" s="9">
        <f t="shared" si="1"/>
        <v>0.19507246376811593</v>
      </c>
      <c r="M10" s="6">
        <f>HEX2DEC(F10)/1000</f>
        <v>26.411999999999999</v>
      </c>
      <c r="N10" s="6">
        <f>Q10-M10</f>
        <v>5.3840000000000003</v>
      </c>
      <c r="O10" s="6">
        <v>27.6</v>
      </c>
      <c r="P10" s="1">
        <f>((C10)/(1000-C10))*R10</f>
        <v>32.479999999999997</v>
      </c>
      <c r="Q10" s="4">
        <f t="shared" si="2"/>
        <v>31.795999999999999</v>
      </c>
      <c r="R10" s="2">
        <v>8.1199999999999992</v>
      </c>
      <c r="S10" s="2">
        <v>8.0500000000000007</v>
      </c>
    </row>
    <row r="11" spans="1:19" ht="20.100000000000001" customHeight="1" x14ac:dyDescent="0.15">
      <c r="A11" s="2"/>
      <c r="B11" s="8" t="str">
        <f>DEC2HEX(C11)</f>
        <v>320</v>
      </c>
      <c r="C11" s="6">
        <v>800</v>
      </c>
      <c r="D11" s="6"/>
      <c r="E11" s="6">
        <v>7.8275098039215694</v>
      </c>
      <c r="F11" s="7" t="s">
        <v>39</v>
      </c>
      <c r="G11" s="9"/>
      <c r="H11" s="6" t="s">
        <v>114</v>
      </c>
      <c r="I11" s="9"/>
      <c r="J11" s="6">
        <f>HEX2DEC(H11)/1000</f>
        <v>7.944</v>
      </c>
      <c r="K11" s="9">
        <f t="shared" si="0"/>
        <v>5.0996932515337416</v>
      </c>
      <c r="L11" s="9">
        <f t="shared" si="1"/>
        <v>0.19609022556390981</v>
      </c>
      <c r="M11" s="6">
        <f>HEX2DEC(F11)/1000</f>
        <v>26.56</v>
      </c>
      <c r="N11" s="6">
        <f>Q11-M11</f>
        <v>5.2160000000000011</v>
      </c>
      <c r="O11" s="6">
        <v>26.6</v>
      </c>
      <c r="P11" s="1">
        <f>((C11)/(1000-C11))*R11</f>
        <v>32.479999999999997</v>
      </c>
      <c r="Q11" s="4">
        <f t="shared" si="2"/>
        <v>31.776</v>
      </c>
      <c r="R11" s="2">
        <v>8.1199999999999992</v>
      </c>
      <c r="S11" s="2">
        <v>7.74</v>
      </c>
    </row>
    <row r="12" spans="1:19" ht="20.100000000000001" customHeight="1" x14ac:dyDescent="0.15">
      <c r="A12" s="2"/>
      <c r="B12" s="8"/>
      <c r="C12" s="6"/>
      <c r="D12" s="6"/>
      <c r="E12" s="6"/>
      <c r="F12" s="7"/>
      <c r="G12" s="9"/>
      <c r="H12" s="6"/>
      <c r="I12" s="9"/>
      <c r="J12" s="6"/>
      <c r="K12" s="9" t="e">
        <f t="shared" si="0"/>
        <v>#DIV/0!</v>
      </c>
      <c r="L12" s="9" t="e">
        <f t="shared" si="1"/>
        <v>#DIV/0!</v>
      </c>
      <c r="M12" s="6"/>
      <c r="N12" s="6"/>
      <c r="O12" s="6"/>
      <c r="Q12" s="4">
        <f t="shared" si="2"/>
        <v>0</v>
      </c>
      <c r="R12" s="2"/>
      <c r="S12" s="2"/>
    </row>
    <row r="13" spans="1:19" ht="20.100000000000001" customHeight="1" x14ac:dyDescent="0.15">
      <c r="A13" s="2"/>
      <c r="B13" s="8" t="str">
        <f>DEC2HEX(C13)</f>
        <v>2EE</v>
      </c>
      <c r="C13" s="6">
        <v>750</v>
      </c>
      <c r="D13" s="6"/>
      <c r="E13" s="6">
        <v>7.5203076923076928</v>
      </c>
      <c r="F13" s="7" t="s">
        <v>40</v>
      </c>
      <c r="G13" s="9"/>
      <c r="H13" s="6" t="s">
        <v>115</v>
      </c>
      <c r="I13" s="9"/>
      <c r="J13" s="6">
        <f>HEX2DEC(H13)/1000</f>
        <v>8.0429999999999993</v>
      </c>
      <c r="K13" s="9">
        <f t="shared" si="0"/>
        <v>6.888745148771025</v>
      </c>
      <c r="L13" s="9">
        <f t="shared" si="1"/>
        <v>0.14516431924882622</v>
      </c>
      <c r="M13" s="6">
        <f>HEX2DEC(F13)/1000</f>
        <v>21.036999999999999</v>
      </c>
      <c r="N13" s="6">
        <f>Q13-M13</f>
        <v>3.0919999999999987</v>
      </c>
      <c r="O13" s="6">
        <v>21.3</v>
      </c>
      <c r="P13" s="1">
        <f>((C13)/(1000-C13))*R13</f>
        <v>24.36</v>
      </c>
      <c r="Q13" s="4">
        <f t="shared" si="2"/>
        <v>24.128999999999998</v>
      </c>
      <c r="R13" s="2">
        <v>8.1199999999999992</v>
      </c>
      <c r="S13" s="2">
        <v>7.43</v>
      </c>
    </row>
    <row r="14" spans="1:19" ht="20.100000000000001" customHeight="1" x14ac:dyDescent="0.15">
      <c r="A14" s="2"/>
      <c r="B14" s="8" t="str">
        <f>DEC2HEX(C14)</f>
        <v>2EE</v>
      </c>
      <c r="C14" s="6">
        <v>750</v>
      </c>
      <c r="D14" s="6"/>
      <c r="E14" s="6">
        <v>7.2246981132075474</v>
      </c>
      <c r="F14" s="7" t="s">
        <v>41</v>
      </c>
      <c r="G14" s="9"/>
      <c r="H14" s="6" t="s">
        <v>116</v>
      </c>
      <c r="I14" s="9"/>
      <c r="J14" s="6">
        <f>HEX2DEC(H14)/1000</f>
        <v>8.02</v>
      </c>
      <c r="K14" s="9">
        <f t="shared" si="0"/>
        <v>7.2364502680166831</v>
      </c>
      <c r="L14" s="9">
        <f t="shared" si="1"/>
        <v>0.1381893004115225</v>
      </c>
      <c r="M14" s="6">
        <f>HEX2DEC(F14)/1000</f>
        <v>20.702000000000002</v>
      </c>
      <c r="N14" s="6">
        <f>Q14-M14</f>
        <v>3.357999999999997</v>
      </c>
      <c r="O14" s="6">
        <v>24.3</v>
      </c>
      <c r="P14" s="1">
        <f>((C14)/(1000-C14))*R14</f>
        <v>24.36</v>
      </c>
      <c r="Q14" s="4">
        <f t="shared" si="2"/>
        <v>24.06</v>
      </c>
      <c r="R14" s="2">
        <v>8.1199999999999992</v>
      </c>
      <c r="S14" s="2">
        <v>7.14</v>
      </c>
    </row>
    <row r="15" spans="1:19" ht="20.100000000000001" customHeight="1" x14ac:dyDescent="0.15">
      <c r="A15" s="2"/>
      <c r="B15" s="8" t="str">
        <f>DEC2HEX(C15)</f>
        <v>2EE</v>
      </c>
      <c r="C15" s="6">
        <v>750</v>
      </c>
      <c r="D15" s="6"/>
      <c r="E15" s="6">
        <v>6.9400370370370377</v>
      </c>
      <c r="F15" s="7" t="s">
        <v>42</v>
      </c>
      <c r="G15" s="9"/>
      <c r="H15" s="6" t="s">
        <v>117</v>
      </c>
      <c r="I15" s="9"/>
      <c r="J15" s="6">
        <f>HEX2DEC(H15)/1000</f>
        <v>7.9870000000000001</v>
      </c>
      <c r="K15" s="9">
        <f t="shared" si="0"/>
        <v>7.8186082877247856</v>
      </c>
      <c r="L15" s="9">
        <f t="shared" si="1"/>
        <v>0.12789999999999999</v>
      </c>
      <c r="M15" s="6">
        <f>HEX2DEC(F15)/1000</f>
        <v>20.123999999999999</v>
      </c>
      <c r="N15" s="6">
        <f>Q15-M15</f>
        <v>3.8369999999999997</v>
      </c>
      <c r="O15" s="6">
        <v>30</v>
      </c>
      <c r="P15" s="1">
        <f>((C15)/(1000-C15))*R15</f>
        <v>24.36</v>
      </c>
      <c r="Q15" s="4">
        <f t="shared" si="2"/>
        <v>23.960999999999999</v>
      </c>
      <c r="R15" s="2">
        <v>8.1199999999999992</v>
      </c>
      <c r="S15" s="2">
        <v>6.86</v>
      </c>
    </row>
    <row r="16" spans="1:19" ht="20.100000000000001" customHeight="1" x14ac:dyDescent="0.15">
      <c r="A16" s="2"/>
      <c r="B16" s="8" t="str">
        <f>DEC2HEX(C16)</f>
        <v>2EE</v>
      </c>
      <c r="C16" s="6">
        <v>750</v>
      </c>
      <c r="D16" s="6"/>
      <c r="E16" s="6">
        <v>6.6657272727272732</v>
      </c>
      <c r="F16" s="7" t="s">
        <v>43</v>
      </c>
      <c r="G16" s="9"/>
      <c r="H16" s="6" t="s">
        <v>118</v>
      </c>
      <c r="I16" s="9"/>
      <c r="J16" s="6">
        <f>HEX2DEC(H16)/1000</f>
        <v>7.9960000000000004</v>
      </c>
      <c r="K16" s="9">
        <f t="shared" si="0"/>
        <v>8.0097087378640808</v>
      </c>
      <c r="L16" s="9">
        <f t="shared" si="1"/>
        <v>0.12484848484848479</v>
      </c>
      <c r="M16" s="6">
        <f>HEX2DEC(F16)/1000</f>
        <v>20.28</v>
      </c>
      <c r="N16" s="6">
        <f>Q16-M16</f>
        <v>3.7079999999999984</v>
      </c>
      <c r="O16" s="6">
        <v>29.7</v>
      </c>
      <c r="P16" s="1">
        <f>((C16)/(1000-C16))*R16</f>
        <v>24.36</v>
      </c>
      <c r="Q16" s="4">
        <f t="shared" si="2"/>
        <v>23.988</v>
      </c>
      <c r="R16" s="2">
        <v>8.1199999999999992</v>
      </c>
      <c r="S16" s="2">
        <v>6.59</v>
      </c>
    </row>
    <row r="17" spans="1:19" ht="20.100000000000001" customHeight="1" x14ac:dyDescent="0.15">
      <c r="A17" s="2"/>
      <c r="B17" s="8" t="str">
        <f t="shared" si="3"/>
        <v>2EE</v>
      </c>
      <c r="C17" s="6">
        <v>750</v>
      </c>
      <c r="D17" s="6"/>
      <c r="E17" s="6">
        <v>27.27139130434783</v>
      </c>
      <c r="F17" s="7" t="s">
        <v>17</v>
      </c>
      <c r="G17" s="9"/>
      <c r="H17" s="6" t="s">
        <v>95</v>
      </c>
      <c r="I17" s="9"/>
      <c r="J17" s="6">
        <f t="shared" si="4"/>
        <v>7.93</v>
      </c>
      <c r="K17" s="9">
        <f t="shared" si="0"/>
        <v>8.8908070781182555</v>
      </c>
      <c r="L17" s="9">
        <f t="shared" si="1"/>
        <v>0.11247572815533981</v>
      </c>
      <c r="M17" s="6">
        <f t="shared" si="5"/>
        <v>19.155999999999999</v>
      </c>
      <c r="N17" s="6">
        <f>Q17-M17</f>
        <v>4.6340000000000003</v>
      </c>
      <c r="O17" s="6">
        <v>41.2</v>
      </c>
      <c r="P17" s="1">
        <f>((C17)/(1000-C17))*R17</f>
        <v>24.36</v>
      </c>
      <c r="Q17" s="4">
        <f t="shared" si="2"/>
        <v>23.79</v>
      </c>
      <c r="R17" s="2">
        <v>8.1199999999999992</v>
      </c>
      <c r="S17" s="2">
        <v>26.88</v>
      </c>
    </row>
    <row r="18" spans="1:19" ht="20.100000000000001" customHeight="1" x14ac:dyDescent="0.15">
      <c r="A18" s="2"/>
      <c r="B18" s="8" t="str">
        <f t="shared" si="3"/>
        <v>2EE</v>
      </c>
      <c r="C18" s="6">
        <v>750</v>
      </c>
      <c r="D18" s="6"/>
      <c r="E18" s="6">
        <v>25.798833333333334</v>
      </c>
      <c r="F18" s="7" t="s">
        <v>18</v>
      </c>
      <c r="G18" s="9"/>
      <c r="H18" s="6" t="s">
        <v>96</v>
      </c>
      <c r="I18" s="9"/>
      <c r="J18" s="6">
        <f t="shared" si="4"/>
        <v>7.9550000000000001</v>
      </c>
      <c r="K18" s="9">
        <f t="shared" si="0"/>
        <v>8.3193879990437409</v>
      </c>
      <c r="L18" s="9">
        <f t="shared" si="1"/>
        <v>0.12020114942528747</v>
      </c>
      <c r="M18" s="6">
        <f t="shared" si="5"/>
        <v>19.681999999999999</v>
      </c>
      <c r="N18" s="6">
        <f>Q18-M18</f>
        <v>4.1830000000000034</v>
      </c>
      <c r="O18" s="6">
        <v>34.799999999999997</v>
      </c>
      <c r="P18" s="1">
        <f>((C18)/(1000-C18))*R18</f>
        <v>24.36</v>
      </c>
      <c r="Q18" s="4">
        <f t="shared" si="2"/>
        <v>23.865000000000002</v>
      </c>
      <c r="R18" s="2">
        <v>8.1199999999999992</v>
      </c>
      <c r="S18" s="2">
        <v>25.43</v>
      </c>
    </row>
    <row r="19" spans="1:19" ht="20.100000000000001" customHeight="1" x14ac:dyDescent="0.15">
      <c r="A19" s="2"/>
      <c r="B19" s="8" t="str">
        <f>DEC2HEX(C19)</f>
        <v>2BC</v>
      </c>
      <c r="C19" s="6">
        <v>700</v>
      </c>
      <c r="D19" s="6"/>
      <c r="E19" s="6">
        <v>6.4012142857142855</v>
      </c>
      <c r="F19" s="7" t="s">
        <v>44</v>
      </c>
      <c r="G19" s="9"/>
      <c r="H19" s="6" t="s">
        <v>119</v>
      </c>
      <c r="I19" s="9"/>
      <c r="J19" s="6">
        <f>HEX2DEC(H19)/1000</f>
        <v>8.0519999999999996</v>
      </c>
      <c r="K19" s="9">
        <f t="shared" si="0"/>
        <v>10.141313383208649</v>
      </c>
      <c r="L19" s="9">
        <f t="shared" si="1"/>
        <v>9.8606557377049139E-2</v>
      </c>
      <c r="M19" s="6">
        <f>HEX2DEC(F19)/1000</f>
        <v>16.382000000000001</v>
      </c>
      <c r="N19" s="6">
        <f>Q19-M19</f>
        <v>2.4059999999999988</v>
      </c>
      <c r="O19" s="6">
        <v>24.4</v>
      </c>
      <c r="P19" s="1">
        <f>((C19)/(1000-C19))*R19</f>
        <v>18.946666666666665</v>
      </c>
      <c r="Q19" s="4">
        <f t="shared" si="2"/>
        <v>18.788</v>
      </c>
      <c r="R19" s="2">
        <v>8.1199999999999992</v>
      </c>
      <c r="S19" s="2">
        <v>6.33</v>
      </c>
    </row>
    <row r="20" spans="1:19" ht="20.100000000000001" customHeight="1" x14ac:dyDescent="0.15">
      <c r="A20" s="2"/>
      <c r="B20" s="8" t="str">
        <f>DEC2HEX(C20)</f>
        <v>2BC</v>
      </c>
      <c r="C20" s="6">
        <v>700</v>
      </c>
      <c r="D20" s="6"/>
      <c r="E20" s="6">
        <v>6.1459824561403513</v>
      </c>
      <c r="F20" s="7" t="s">
        <v>45</v>
      </c>
      <c r="G20" s="9"/>
      <c r="H20" s="6" t="s">
        <v>120</v>
      </c>
      <c r="I20" s="9"/>
      <c r="J20" s="6">
        <f>HEX2DEC(H20)/1000</f>
        <v>8.0239999999999991</v>
      </c>
      <c r="K20" s="9">
        <f t="shared" si="0"/>
        <v>11.072869689057683</v>
      </c>
      <c r="L20" s="9">
        <f t="shared" si="1"/>
        <v>9.0310825294748084E-2</v>
      </c>
      <c r="M20" s="6">
        <f>HEX2DEC(F20)/1000</f>
        <v>15.914</v>
      </c>
      <c r="N20" s="6">
        <f>Q20-M20</f>
        <v>2.8086666666666655</v>
      </c>
      <c r="O20" s="6">
        <v>31.1</v>
      </c>
      <c r="P20" s="1">
        <f>((C20)/(1000-C20))*R20</f>
        <v>18.946666666666665</v>
      </c>
      <c r="Q20" s="4">
        <f t="shared" si="2"/>
        <v>18.722666666666665</v>
      </c>
      <c r="R20" s="2">
        <v>8.1199999999999992</v>
      </c>
      <c r="S20" s="2">
        <v>6.08</v>
      </c>
    </row>
    <row r="21" spans="1:19" ht="20.100000000000001" customHeight="1" x14ac:dyDescent="0.15">
      <c r="A21" s="2"/>
      <c r="B21" s="8" t="str">
        <f>DEC2HEX(C21)</f>
        <v>2BC</v>
      </c>
      <c r="C21" s="6">
        <v>700</v>
      </c>
      <c r="D21" s="6"/>
      <c r="E21" s="6">
        <v>5.8995517241379316</v>
      </c>
      <c r="F21" s="7" t="s">
        <v>46</v>
      </c>
      <c r="G21" s="9"/>
      <c r="H21" s="6" t="s">
        <v>121</v>
      </c>
      <c r="I21" s="9"/>
      <c r="J21" s="6">
        <f>HEX2DEC(H21)/1000</f>
        <v>8.0449999999999999</v>
      </c>
      <c r="K21" s="9">
        <f t="shared" si="0"/>
        <v>11.108321827538589</v>
      </c>
      <c r="L21" s="9">
        <f t="shared" si="1"/>
        <v>9.0022598870056564E-2</v>
      </c>
      <c r="M21" s="6">
        <f>HEX2DEC(F21)/1000</f>
        <v>16.116</v>
      </c>
      <c r="N21" s="6">
        <f>Q21-M21</f>
        <v>2.6556666666666686</v>
      </c>
      <c r="O21" s="6">
        <v>29.5</v>
      </c>
      <c r="P21" s="1">
        <f>((C21)/(1000-C21))*R21</f>
        <v>18.946666666666665</v>
      </c>
      <c r="Q21" s="4">
        <f t="shared" si="2"/>
        <v>18.771666666666668</v>
      </c>
      <c r="R21" s="2">
        <v>8.1199999999999992</v>
      </c>
      <c r="S21" s="2">
        <v>5.83</v>
      </c>
    </row>
    <row r="22" spans="1:19" ht="20.100000000000001" customHeight="1" x14ac:dyDescent="0.15">
      <c r="A22" s="2"/>
      <c r="B22" s="8" t="str">
        <f t="shared" si="3"/>
        <v>2BC</v>
      </c>
      <c r="C22" s="6">
        <v>700</v>
      </c>
      <c r="D22" s="6"/>
      <c r="E22" s="6">
        <v>24.441000000000003</v>
      </c>
      <c r="F22" s="7" t="s">
        <v>19</v>
      </c>
      <c r="G22" s="9"/>
      <c r="H22" s="6" t="s">
        <v>97</v>
      </c>
      <c r="I22" s="9"/>
      <c r="J22" s="6">
        <f t="shared" si="4"/>
        <v>7.9379999999999997</v>
      </c>
      <c r="K22" s="9">
        <f t="shared" si="0"/>
        <v>12.690224400309511</v>
      </c>
      <c r="L22" s="9">
        <f t="shared" si="1"/>
        <v>7.8800813008130133E-2</v>
      </c>
      <c r="M22" s="6">
        <f t="shared" si="5"/>
        <v>14.645</v>
      </c>
      <c r="N22" s="6">
        <f>Q22-M22</f>
        <v>3.8770000000000024</v>
      </c>
      <c r="O22" s="6">
        <v>49.2</v>
      </c>
      <c r="P22" s="1">
        <f>((C22)/(1000-C22))*R22</f>
        <v>18.946666666666665</v>
      </c>
      <c r="Q22" s="4">
        <f t="shared" si="2"/>
        <v>18.522000000000002</v>
      </c>
      <c r="R22" s="2">
        <v>8.1199999999999992</v>
      </c>
      <c r="S22" s="2">
        <v>24.1</v>
      </c>
    </row>
    <row r="23" spans="1:19" ht="20.100000000000001" customHeight="1" x14ac:dyDescent="0.15">
      <c r="A23" s="2"/>
      <c r="B23" s="8" t="str">
        <f t="shared" si="3"/>
        <v>2BC</v>
      </c>
      <c r="C23" s="6">
        <v>700</v>
      </c>
      <c r="D23" s="6"/>
      <c r="E23" s="6">
        <v>23.187615384615388</v>
      </c>
      <c r="F23" s="7" t="s">
        <v>20</v>
      </c>
      <c r="G23" s="9"/>
      <c r="H23" s="6" t="s">
        <v>98</v>
      </c>
      <c r="I23" s="9"/>
      <c r="J23" s="6">
        <f t="shared" si="4"/>
        <v>7.9820000000000002</v>
      </c>
      <c r="K23" s="9">
        <f t="shared" si="0"/>
        <v>12.143839654156009</v>
      </c>
      <c r="L23" s="9">
        <f t="shared" si="1"/>
        <v>8.2346278317152188E-2</v>
      </c>
      <c r="M23" s="6">
        <f t="shared" si="5"/>
        <v>15.231999999999999</v>
      </c>
      <c r="N23" s="6">
        <f>Q23-M23</f>
        <v>3.3926666666666705</v>
      </c>
      <c r="O23" s="6">
        <v>41.2</v>
      </c>
      <c r="P23" s="1">
        <f>((C23)/(1000-C23))*R23</f>
        <v>18.946666666666665</v>
      </c>
      <c r="Q23" s="4">
        <f t="shared" si="2"/>
        <v>18.62466666666667</v>
      </c>
      <c r="R23" s="2">
        <v>8.1199999999999992</v>
      </c>
      <c r="S23" s="2">
        <v>22.87</v>
      </c>
    </row>
    <row r="24" spans="1:19" ht="20.100000000000001" customHeight="1" x14ac:dyDescent="0.15">
      <c r="A24" s="2"/>
      <c r="B24" s="8" t="str">
        <f>DEC2HEX(C24)</f>
        <v>28A</v>
      </c>
      <c r="C24" s="6">
        <v>650</v>
      </c>
      <c r="D24" s="6"/>
      <c r="E24" s="6">
        <v>5.6614745762711873</v>
      </c>
      <c r="F24" s="7" t="s">
        <v>47</v>
      </c>
      <c r="G24" s="9"/>
      <c r="H24" s="6" t="s">
        <v>122</v>
      </c>
      <c r="I24" s="9"/>
      <c r="J24" s="6">
        <f>HEX2DEC(H24)/1000</f>
        <v>8.0749999999999993</v>
      </c>
      <c r="K24" s="9">
        <f t="shared" si="0"/>
        <v>13.344792561918903</v>
      </c>
      <c r="L24" s="9">
        <f t="shared" si="1"/>
        <v>7.493559718969553E-2</v>
      </c>
      <c r="M24" s="6">
        <f>HEX2DEC(F24)/1000</f>
        <v>13.167999999999999</v>
      </c>
      <c r="N24" s="6">
        <f>Q24-M24</f>
        <v>1.8284285714285708</v>
      </c>
      <c r="O24" s="6">
        <v>24.4</v>
      </c>
      <c r="P24" s="1">
        <f>((C24)/(1000-C24))*R24</f>
        <v>15.079999999999998</v>
      </c>
      <c r="Q24" s="4">
        <f t="shared" si="2"/>
        <v>14.99642857142857</v>
      </c>
      <c r="R24" s="2">
        <v>8.1199999999999992</v>
      </c>
      <c r="S24" s="2">
        <v>5.6</v>
      </c>
    </row>
    <row r="25" spans="1:19" ht="20.100000000000001" customHeight="1" x14ac:dyDescent="0.15">
      <c r="A25" s="2"/>
      <c r="B25" s="8" t="str">
        <f>DEC2HEX(C25)</f>
        <v>28A</v>
      </c>
      <c r="C25" s="6">
        <v>650</v>
      </c>
      <c r="D25" s="6"/>
      <c r="E25" s="6">
        <v>5.4313333333333329</v>
      </c>
      <c r="F25" s="7" t="s">
        <v>48</v>
      </c>
      <c r="G25" s="9"/>
      <c r="H25" s="6" t="s">
        <v>123</v>
      </c>
      <c r="I25" s="9"/>
      <c r="J25" s="6">
        <f>HEX2DEC(H25)/1000</f>
        <v>8.0510000000000002</v>
      </c>
      <c r="K25" s="9">
        <f t="shared" si="0"/>
        <v>14.175594460412857</v>
      </c>
      <c r="L25" s="9">
        <f t="shared" si="1"/>
        <v>7.0543778801843315E-2</v>
      </c>
      <c r="M25" s="6">
        <f>HEX2DEC(F25)/1000</f>
        <v>12.765000000000001</v>
      </c>
      <c r="N25" s="6">
        <f>Q25-M25</f>
        <v>2.1868571428571428</v>
      </c>
      <c r="O25" s="6">
        <v>31</v>
      </c>
      <c r="P25" s="1">
        <f>((C25)/(1000-C25))*R25</f>
        <v>15.079999999999998</v>
      </c>
      <c r="Q25" s="4">
        <f t="shared" si="2"/>
        <v>14.951857142857143</v>
      </c>
      <c r="R25" s="2">
        <v>8.1199999999999992</v>
      </c>
      <c r="S25" s="2">
        <v>5.37</v>
      </c>
    </row>
    <row r="26" spans="1:19" ht="20.100000000000001" customHeight="1" x14ac:dyDescent="0.15">
      <c r="A26" s="2"/>
      <c r="B26" s="8" t="str">
        <f>DEC2HEX(C26)</f>
        <v>28A</v>
      </c>
      <c r="C26" s="6">
        <v>650</v>
      </c>
      <c r="D26" s="6"/>
      <c r="E26" s="6">
        <v>5.2087377049180335</v>
      </c>
      <c r="F26" s="7" t="s">
        <v>49</v>
      </c>
      <c r="G26" s="9"/>
      <c r="H26" s="6" t="s">
        <v>124</v>
      </c>
      <c r="I26" s="9"/>
      <c r="J26" s="6">
        <f>HEX2DEC(H26)/1000</f>
        <v>8.0440000000000005</v>
      </c>
      <c r="K26" s="9">
        <f t="shared" si="0"/>
        <v>14.448030119671907</v>
      </c>
      <c r="L26" s="9">
        <f t="shared" si="1"/>
        <v>6.9213587715216407E-2</v>
      </c>
      <c r="M26" s="6">
        <f>HEX2DEC(F26)/1000</f>
        <v>12.814</v>
      </c>
      <c r="N26" s="6">
        <f>Q26-M26</f>
        <v>2.1248571428571434</v>
      </c>
      <c r="O26" s="6">
        <v>30.7</v>
      </c>
      <c r="P26" s="1">
        <f>((C26)/(1000-C26))*R26</f>
        <v>15.079999999999998</v>
      </c>
      <c r="Q26" s="4">
        <f t="shared" si="2"/>
        <v>14.938857142857144</v>
      </c>
      <c r="R26" s="2">
        <v>8.1199999999999992</v>
      </c>
      <c r="S26" s="2">
        <v>5.15</v>
      </c>
    </row>
    <row r="27" spans="1:19" ht="20.100000000000001" customHeight="1" x14ac:dyDescent="0.15">
      <c r="A27" s="2"/>
      <c r="B27" s="8" t="str">
        <f>DEC2HEX(C27)</f>
        <v>28A</v>
      </c>
      <c r="C27" s="6">
        <v>650</v>
      </c>
      <c r="D27" s="6"/>
      <c r="E27" s="6">
        <v>4.9933225806451613</v>
      </c>
      <c r="F27" s="7" t="s">
        <v>50</v>
      </c>
      <c r="G27" s="9"/>
      <c r="H27" s="6" t="s">
        <v>125</v>
      </c>
      <c r="I27" s="9"/>
      <c r="J27" s="6">
        <f>HEX2DEC(H27)/1000</f>
        <v>7.9770000000000003</v>
      </c>
      <c r="K27" s="9">
        <f t="shared" si="0"/>
        <v>15.345699831365918</v>
      </c>
      <c r="L27" s="9">
        <f t="shared" si="1"/>
        <v>6.5164835164835247E-2</v>
      </c>
      <c r="M27" s="6">
        <f>HEX2DEC(F27)/1000</f>
        <v>12.866</v>
      </c>
      <c r="N27" s="6">
        <f>Q27-M27</f>
        <v>1.9484285714285736</v>
      </c>
      <c r="O27" s="6">
        <v>29.9</v>
      </c>
      <c r="P27" s="1">
        <f>((C27)/(1000-C27))*R27</f>
        <v>15.079999999999998</v>
      </c>
      <c r="Q27" s="4">
        <f t="shared" si="2"/>
        <v>14.814428571428573</v>
      </c>
      <c r="R27" s="2">
        <v>8.1199999999999992</v>
      </c>
      <c r="S27" s="2">
        <v>4.9400000000000004</v>
      </c>
    </row>
    <row r="28" spans="1:19" ht="20.100000000000001" customHeight="1" x14ac:dyDescent="0.15">
      <c r="A28" s="2"/>
      <c r="B28" s="8" t="str">
        <f>DEC2HEX(C28)</f>
        <v>28A</v>
      </c>
      <c r="C28" s="6">
        <v>650</v>
      </c>
      <c r="D28" s="6"/>
      <c r="E28" s="6">
        <v>4.7847460317460317</v>
      </c>
      <c r="F28" s="7" t="s">
        <v>51</v>
      </c>
      <c r="G28" s="9"/>
      <c r="H28" s="6" t="s">
        <v>126</v>
      </c>
      <c r="I28" s="9"/>
      <c r="J28" s="6">
        <f>HEX2DEC(H28)/1000</f>
        <v>8.0489999999999995</v>
      </c>
      <c r="K28" s="9">
        <f t="shared" si="0"/>
        <v>14.429994465965684</v>
      </c>
      <c r="L28" s="9">
        <f t="shared" si="1"/>
        <v>6.9300095877277104E-2</v>
      </c>
      <c r="M28" s="6">
        <f>HEX2DEC(F28)/1000</f>
        <v>12.882999999999999</v>
      </c>
      <c r="N28" s="6">
        <f>Q28-M28</f>
        <v>2.0651428571428578</v>
      </c>
      <c r="O28" s="6">
        <v>29.8</v>
      </c>
      <c r="P28" s="1">
        <f>((C28)/(1000-C28))*R28</f>
        <v>15.079999999999998</v>
      </c>
      <c r="Q28" s="4">
        <f t="shared" si="2"/>
        <v>14.948142857142857</v>
      </c>
      <c r="R28" s="2">
        <v>8.1199999999999992</v>
      </c>
      <c r="S28" s="2">
        <v>4.7300000000000004</v>
      </c>
    </row>
    <row r="29" spans="1:19" ht="20.100000000000001" customHeight="1" x14ac:dyDescent="0.15">
      <c r="A29" s="2"/>
      <c r="B29" s="8" t="str">
        <f t="shared" si="3"/>
        <v>28A</v>
      </c>
      <c r="C29" s="6">
        <v>650</v>
      </c>
      <c r="D29" s="6"/>
      <c r="E29" s="6">
        <v>22.027074074074076</v>
      </c>
      <c r="F29" s="7" t="s">
        <v>21</v>
      </c>
      <c r="G29" s="9"/>
      <c r="H29" s="6" t="s">
        <v>29</v>
      </c>
      <c r="I29" s="9"/>
      <c r="J29" s="6" t="e">
        <f t="shared" si="4"/>
        <v>#NUM!</v>
      </c>
      <c r="K29" s="9" t="e">
        <f t="shared" si="0"/>
        <v>#NUM!</v>
      </c>
      <c r="L29" s="9" t="e">
        <f t="shared" si="1"/>
        <v>#NUM!</v>
      </c>
      <c r="M29" s="6">
        <f t="shared" si="5"/>
        <v>12.084</v>
      </c>
      <c r="N29" s="6" t="e">
        <f>Q29-M29</f>
        <v>#NUM!</v>
      </c>
      <c r="O29" s="6">
        <v>55.6</v>
      </c>
      <c r="P29" s="1">
        <f>((C29)/(1000-C29))*R29</f>
        <v>15.079999999999998</v>
      </c>
      <c r="Q29" s="4" t="e">
        <f t="shared" si="2"/>
        <v>#NUM!</v>
      </c>
      <c r="R29" s="2">
        <v>8.1199999999999992</v>
      </c>
      <c r="S29" s="2">
        <v>21.73</v>
      </c>
    </row>
    <row r="30" spans="1:19" ht="20.100000000000001" customHeight="1" x14ac:dyDescent="0.15">
      <c r="A30" s="2"/>
      <c r="B30" s="8" t="str">
        <f t="shared" si="3"/>
        <v>28A</v>
      </c>
      <c r="C30" s="6">
        <v>650</v>
      </c>
      <c r="D30" s="6"/>
      <c r="E30" s="6">
        <v>20.949428571428573</v>
      </c>
      <c r="F30" s="7" t="s">
        <v>21</v>
      </c>
      <c r="G30" s="9"/>
      <c r="H30" s="6" t="s">
        <v>99</v>
      </c>
      <c r="I30" s="9"/>
      <c r="J30" s="6">
        <f t="shared" si="4"/>
        <v>7.9969999999999999</v>
      </c>
      <c r="K30" s="9">
        <f t="shared" si="0"/>
        <v>16.332008465389972</v>
      </c>
      <c r="L30" s="9">
        <f t="shared" si="1"/>
        <v>6.1229456384323651E-2</v>
      </c>
      <c r="M30" s="6">
        <f t="shared" si="5"/>
        <v>12.084</v>
      </c>
      <c r="N30" s="6">
        <f>Q30-M30</f>
        <v>2.7675714285714292</v>
      </c>
      <c r="O30" s="6">
        <v>45.2</v>
      </c>
      <c r="P30" s="1">
        <f>((C30)/(1000-C30))*R30</f>
        <v>15.079999999999998</v>
      </c>
      <c r="Q30" s="4">
        <f t="shared" si="2"/>
        <v>14.851571428571429</v>
      </c>
      <c r="R30" s="2">
        <v>8.1199999999999992</v>
      </c>
      <c r="S30" s="2">
        <v>20.67</v>
      </c>
    </row>
    <row r="31" spans="1:19" ht="20.100000000000001" customHeight="1" x14ac:dyDescent="0.15">
      <c r="A31" s="2"/>
      <c r="B31" s="8" t="str">
        <f>DEC2HEX(C31)</f>
        <v>258</v>
      </c>
      <c r="C31" s="6">
        <v>600</v>
      </c>
      <c r="D31" s="6"/>
      <c r="E31" s="6">
        <v>4.5826875000000005</v>
      </c>
      <c r="F31" s="7" t="s">
        <v>52</v>
      </c>
      <c r="G31" s="9"/>
      <c r="H31" s="6" t="s">
        <v>127</v>
      </c>
      <c r="I31" s="9"/>
      <c r="J31" s="6">
        <f>HEX2DEC(H31)/1000</f>
        <v>8.0779999999999994</v>
      </c>
      <c r="K31" s="9">
        <f t="shared" si="0"/>
        <v>17.099863201094394</v>
      </c>
      <c r="L31" s="9">
        <f t="shared" si="1"/>
        <v>5.847999999999999E-2</v>
      </c>
      <c r="M31" s="6">
        <f>HEX2DEC(F31)/1000</f>
        <v>10.654999999999999</v>
      </c>
      <c r="N31" s="6">
        <f>Q31-M31</f>
        <v>1.4619999999999997</v>
      </c>
      <c r="O31" s="6">
        <v>25</v>
      </c>
      <c r="P31" s="1">
        <f>((C31)/(1000-C31))*R31</f>
        <v>12.18</v>
      </c>
      <c r="Q31" s="4">
        <f t="shared" si="2"/>
        <v>12.116999999999999</v>
      </c>
      <c r="R31" s="2">
        <v>8.1199999999999992</v>
      </c>
      <c r="S31" s="2">
        <v>4.53</v>
      </c>
    </row>
    <row r="32" spans="1:19" ht="20.100000000000001" customHeight="1" x14ac:dyDescent="0.15">
      <c r="A32" s="2"/>
      <c r="B32" s="8" t="str">
        <f>DEC2HEX(C32)</f>
        <v>258</v>
      </c>
      <c r="C32" s="6">
        <v>600</v>
      </c>
      <c r="D32" s="6"/>
      <c r="E32" s="6">
        <v>4.3868461538461538</v>
      </c>
      <c r="F32" s="7" t="s">
        <v>53</v>
      </c>
      <c r="G32" s="9"/>
      <c r="H32" s="6" t="s">
        <v>128</v>
      </c>
      <c r="I32" s="9"/>
      <c r="J32" s="6">
        <f>HEX2DEC(H32)/1000</f>
        <v>8.0719999999999992</v>
      </c>
      <c r="K32" s="9">
        <f t="shared" si="0"/>
        <v>18.224852071005923</v>
      </c>
      <c r="L32" s="9">
        <f t="shared" si="1"/>
        <v>5.4870129870129854E-2</v>
      </c>
      <c r="M32" s="6">
        <f>HEX2DEC(F32)/1000</f>
        <v>10.417999999999999</v>
      </c>
      <c r="N32" s="6">
        <f>Q32-M32</f>
        <v>1.6899999999999995</v>
      </c>
      <c r="O32" s="6">
        <v>30.8</v>
      </c>
      <c r="P32" s="1">
        <f>((C32)/(1000-C32))*R32</f>
        <v>12.18</v>
      </c>
      <c r="Q32" s="4">
        <f t="shared" si="2"/>
        <v>12.107999999999999</v>
      </c>
      <c r="R32" s="2">
        <v>8.1199999999999992</v>
      </c>
      <c r="S32" s="2">
        <v>4.34</v>
      </c>
    </row>
    <row r="33" spans="1:19" ht="20.100000000000001" customHeight="1" x14ac:dyDescent="0.15">
      <c r="A33" s="2"/>
      <c r="B33" s="8" t="str">
        <f>DEC2HEX(C33)</f>
        <v>258</v>
      </c>
      <c r="C33" s="6">
        <v>600</v>
      </c>
      <c r="D33" s="6"/>
      <c r="E33" s="6">
        <v>4.1969393939393935</v>
      </c>
      <c r="F33" s="7" t="s">
        <v>54</v>
      </c>
      <c r="G33" s="9"/>
      <c r="H33" s="6" t="s">
        <v>129</v>
      </c>
      <c r="I33" s="9"/>
      <c r="J33" s="6">
        <f>HEX2DEC(H33)/1000</f>
        <v>8.0690000000000008</v>
      </c>
      <c r="K33" s="9">
        <f t="shared" si="0"/>
        <v>18.061806180618053</v>
      </c>
      <c r="L33" s="9">
        <f t="shared" si="1"/>
        <v>5.5365448504983421E-2</v>
      </c>
      <c r="M33" s="6">
        <f>HEX2DEC(F33)/1000</f>
        <v>10.436999999999999</v>
      </c>
      <c r="N33" s="6">
        <f>Q33-M33</f>
        <v>1.666500000000001</v>
      </c>
      <c r="O33" s="6">
        <v>30.1</v>
      </c>
      <c r="P33" s="1">
        <f>((C33)/(1000-C33))*R33</f>
        <v>12.18</v>
      </c>
      <c r="Q33" s="4">
        <f t="shared" si="2"/>
        <v>12.1035</v>
      </c>
      <c r="R33" s="2">
        <v>8.1199999999999992</v>
      </c>
      <c r="S33" s="2">
        <v>4.1500000000000004</v>
      </c>
    </row>
    <row r="34" spans="1:19" ht="20.100000000000001" customHeight="1" x14ac:dyDescent="0.15">
      <c r="A34" s="2"/>
      <c r="B34" s="8" t="str">
        <f t="shared" si="3"/>
        <v>258</v>
      </c>
      <c r="C34" s="6">
        <v>600</v>
      </c>
      <c r="D34" s="6"/>
      <c r="E34" s="6">
        <v>19.94610344827586</v>
      </c>
      <c r="F34" s="7" t="s">
        <v>22</v>
      </c>
      <c r="G34" s="9"/>
      <c r="H34" s="6" t="s">
        <v>100</v>
      </c>
      <c r="I34" s="9"/>
      <c r="J34" s="6">
        <f t="shared" si="4"/>
        <v>7.9770000000000003</v>
      </c>
      <c r="K34" s="9">
        <f t="shared" si="0"/>
        <v>23.765065353929717</v>
      </c>
      <c r="L34" s="9">
        <f t="shared" si="1"/>
        <v>4.2078571428571444E-2</v>
      </c>
      <c r="M34" s="6">
        <f t="shared" si="5"/>
        <v>9.02</v>
      </c>
      <c r="N34" s="6">
        <f>Q34-M34</f>
        <v>2.9455000000000009</v>
      </c>
      <c r="O34" s="6">
        <v>70</v>
      </c>
      <c r="P34" s="1">
        <f>((C34)/(1000-C34))*R34</f>
        <v>12.18</v>
      </c>
      <c r="Q34" s="4">
        <f t="shared" si="2"/>
        <v>11.9655</v>
      </c>
      <c r="R34" s="2">
        <v>8.1199999999999992</v>
      </c>
      <c r="S34" s="2">
        <v>19.68</v>
      </c>
    </row>
    <row r="35" spans="1:19" ht="20.100000000000001" customHeight="1" x14ac:dyDescent="0.15">
      <c r="A35" s="2"/>
      <c r="B35" s="8" t="str">
        <f t="shared" si="3"/>
        <v>258</v>
      </c>
      <c r="C35" s="6">
        <v>600</v>
      </c>
      <c r="D35" s="6"/>
      <c r="E35" s="6">
        <v>19.009666666666668</v>
      </c>
      <c r="F35" s="7" t="s">
        <v>23</v>
      </c>
      <c r="G35" s="9"/>
      <c r="H35" s="6" t="s">
        <v>101</v>
      </c>
      <c r="I35" s="9"/>
      <c r="J35" s="6">
        <f t="shared" si="4"/>
        <v>7.9790000000000001</v>
      </c>
      <c r="K35" s="9">
        <f t="shared" si="0"/>
        <v>23.463096706006695</v>
      </c>
      <c r="L35" s="9">
        <f t="shared" si="1"/>
        <v>4.262012012012012E-2</v>
      </c>
      <c r="M35" s="6">
        <f t="shared" si="5"/>
        <v>9.1300000000000008</v>
      </c>
      <c r="N35" s="6">
        <f>Q35-M35</f>
        <v>2.8384999999999998</v>
      </c>
      <c r="O35" s="6">
        <v>66.599999999999994</v>
      </c>
      <c r="P35" s="1">
        <f>((C35)/(1000-C35))*R35</f>
        <v>12.18</v>
      </c>
      <c r="Q35" s="4">
        <f t="shared" si="2"/>
        <v>11.968500000000001</v>
      </c>
      <c r="R35" s="2">
        <v>8.1199999999999992</v>
      </c>
      <c r="S35" s="2">
        <v>18.760000000000002</v>
      </c>
    </row>
    <row r="36" spans="1:19" ht="20.100000000000001" customHeight="1" x14ac:dyDescent="0.15">
      <c r="A36" s="2"/>
      <c r="B36" s="8" t="str">
        <f>DEC2HEX(C36)</f>
        <v>226</v>
      </c>
      <c r="C36" s="6">
        <v>550</v>
      </c>
      <c r="D36" s="6"/>
      <c r="E36" s="6">
        <v>4.012701492537313</v>
      </c>
      <c r="F36" s="7" t="s">
        <v>55</v>
      </c>
      <c r="G36" s="9"/>
      <c r="H36" s="6" t="s">
        <v>130</v>
      </c>
      <c r="I36" s="9"/>
      <c r="J36" s="6">
        <f>HEX2DEC(H36)/1000</f>
        <v>8.0990000000000002</v>
      </c>
      <c r="K36" s="9">
        <f t="shared" si="0"/>
        <v>20.962354428094216</v>
      </c>
      <c r="L36" s="9">
        <f t="shared" si="1"/>
        <v>4.7704565030146501E-2</v>
      </c>
      <c r="M36" s="6">
        <f>HEX2DEC(F36)/1000</f>
        <v>8.6679999999999993</v>
      </c>
      <c r="N36" s="6">
        <f>Q36-M36</f>
        <v>1.2307777777777797</v>
      </c>
      <c r="O36" s="6">
        <v>25.8</v>
      </c>
      <c r="P36" s="1">
        <f>((C36)/(1000-C36))*R36</f>
        <v>9.9244444444444451</v>
      </c>
      <c r="Q36" s="4">
        <f t="shared" si="2"/>
        <v>9.898777777777779</v>
      </c>
      <c r="R36" s="2">
        <v>8.1199999999999992</v>
      </c>
      <c r="S36" s="2">
        <v>3.97</v>
      </c>
    </row>
    <row r="37" spans="1:19" ht="20.100000000000001" customHeight="1" x14ac:dyDescent="0.15">
      <c r="A37" s="2"/>
      <c r="B37" s="8" t="str">
        <f>DEC2HEX(C37)</f>
        <v>226</v>
      </c>
      <c r="C37" s="6">
        <v>550</v>
      </c>
      <c r="D37" s="6"/>
      <c r="E37" s="6">
        <v>3.8338823529411767</v>
      </c>
      <c r="F37" s="7" t="s">
        <v>56</v>
      </c>
      <c r="G37" s="9"/>
      <c r="H37" s="6" t="s">
        <v>131</v>
      </c>
      <c r="I37" s="9"/>
      <c r="J37" s="6">
        <f>HEX2DEC(H37)/1000</f>
        <v>8.0890000000000004</v>
      </c>
      <c r="K37" s="9">
        <f t="shared" si="0"/>
        <v>22.55936675461739</v>
      </c>
      <c r="L37" s="9">
        <f t="shared" si="1"/>
        <v>4.4327485380117007E-2</v>
      </c>
      <c r="M37" s="6">
        <f>HEX2DEC(F37)/1000</f>
        <v>8.5389999999999997</v>
      </c>
      <c r="N37" s="6">
        <f>Q37-M37</f>
        <v>1.3475555555555569</v>
      </c>
      <c r="O37" s="6">
        <v>30.4</v>
      </c>
      <c r="P37" s="1">
        <f>((C37)/(1000-C37))*R37</f>
        <v>9.9244444444444451</v>
      </c>
      <c r="Q37" s="4">
        <f t="shared" si="2"/>
        <v>9.8865555555555567</v>
      </c>
      <c r="R37" s="2">
        <v>8.1199999999999992</v>
      </c>
      <c r="S37" s="2">
        <v>3.79</v>
      </c>
    </row>
    <row r="38" spans="1:19" ht="20.100000000000001" customHeight="1" x14ac:dyDescent="0.15">
      <c r="A38" s="2"/>
      <c r="B38" s="8" t="str">
        <f>DEC2HEX(C38)</f>
        <v>226</v>
      </c>
      <c r="C38" s="6">
        <v>550</v>
      </c>
      <c r="D38" s="6"/>
      <c r="E38" s="6">
        <v>3.6602463768115943</v>
      </c>
      <c r="F38" s="7" t="s">
        <v>57</v>
      </c>
      <c r="G38" s="9"/>
      <c r="H38" s="6" t="s">
        <v>132</v>
      </c>
      <c r="I38" s="9"/>
      <c r="J38" s="6">
        <f>HEX2DEC(H38)/1000</f>
        <v>8.0839999999999996</v>
      </c>
      <c r="K38" s="9">
        <f t="shared" si="0"/>
        <v>22.372796807449291</v>
      </c>
      <c r="L38" s="9">
        <f t="shared" si="1"/>
        <v>4.4697138610182076E-2</v>
      </c>
      <c r="M38" s="6">
        <f>HEX2DEC(F38)/1000</f>
        <v>8.5440000000000005</v>
      </c>
      <c r="N38" s="6">
        <f>Q38-M38</f>
        <v>1.3364444444444441</v>
      </c>
      <c r="O38" s="6">
        <v>29.9</v>
      </c>
      <c r="P38" s="1">
        <f>((C38)/(1000-C38))*R38</f>
        <v>9.9244444444444451</v>
      </c>
      <c r="Q38" s="4">
        <f t="shared" si="2"/>
        <v>9.8804444444444446</v>
      </c>
      <c r="R38" s="2">
        <v>8.1199999999999992</v>
      </c>
      <c r="S38" s="2">
        <v>3.62</v>
      </c>
    </row>
    <row r="39" spans="1:19" ht="20.100000000000001" customHeight="1" x14ac:dyDescent="0.15">
      <c r="A39" s="2"/>
      <c r="B39" s="8" t="str">
        <f t="shared" si="3"/>
        <v>226</v>
      </c>
      <c r="C39" s="6">
        <v>550</v>
      </c>
      <c r="D39" s="6"/>
      <c r="E39" s="6">
        <v>18.133645161290321</v>
      </c>
      <c r="F39" s="7" t="s">
        <v>24</v>
      </c>
      <c r="G39" s="9"/>
      <c r="H39" s="6" t="s">
        <v>102</v>
      </c>
      <c r="I39" s="9"/>
      <c r="J39" s="6">
        <f t="shared" si="4"/>
        <v>7.9</v>
      </c>
      <c r="K39" s="9">
        <f t="shared" si="0"/>
        <v>31.765911419788214</v>
      </c>
      <c r="L39" s="9">
        <f t="shared" si="1"/>
        <v>3.1480286738351265E-2</v>
      </c>
      <c r="M39" s="6">
        <f t="shared" si="5"/>
        <v>5.7519999999999998</v>
      </c>
      <c r="N39" s="6">
        <f>Q39-M39</f>
        <v>3.903555555555557</v>
      </c>
      <c r="O39" s="6">
        <v>124</v>
      </c>
      <c r="P39" s="1">
        <f>((C39)/(1000-C39))*R39</f>
        <v>9.9244444444444451</v>
      </c>
      <c r="Q39" s="4">
        <f t="shared" si="2"/>
        <v>9.6555555555555568</v>
      </c>
      <c r="R39" s="2">
        <v>8.1199999999999992</v>
      </c>
      <c r="S39" s="2">
        <v>17.899999999999999</v>
      </c>
    </row>
    <row r="40" spans="1:19" ht="20.100000000000001" customHeight="1" x14ac:dyDescent="0.15">
      <c r="A40" s="2"/>
      <c r="B40" s="8" t="str">
        <f t="shared" si="3"/>
        <v>226</v>
      </c>
      <c r="C40" s="6">
        <v>550</v>
      </c>
      <c r="D40" s="6"/>
      <c r="E40" s="6">
        <v>17.312374999999999</v>
      </c>
      <c r="F40" s="7" t="s">
        <v>25</v>
      </c>
      <c r="G40" s="9"/>
      <c r="H40" s="6" t="s">
        <v>103</v>
      </c>
      <c r="I40" s="9"/>
      <c r="J40" s="6">
        <f t="shared" si="4"/>
        <v>7.8869999999999996</v>
      </c>
      <c r="K40" s="9">
        <f t="shared" si="0"/>
        <v>31.327433628318584</v>
      </c>
      <c r="L40" s="9">
        <f t="shared" si="1"/>
        <v>3.1920903954802259E-2</v>
      </c>
      <c r="M40" s="6">
        <f t="shared" si="5"/>
        <v>5.8730000000000002</v>
      </c>
      <c r="N40" s="6">
        <f>Q40-M40</f>
        <v>3.7666666666666666</v>
      </c>
      <c r="O40" s="6">
        <v>118</v>
      </c>
      <c r="P40" s="1">
        <f>((C40)/(1000-C40))*R40</f>
        <v>9.9244444444444451</v>
      </c>
      <c r="Q40" s="4">
        <f t="shared" si="2"/>
        <v>9.6396666666666668</v>
      </c>
      <c r="R40" s="2">
        <v>8.1199999999999992</v>
      </c>
      <c r="S40" s="2">
        <v>17.09</v>
      </c>
    </row>
    <row r="41" spans="1:19" ht="20.100000000000001" customHeight="1" x14ac:dyDescent="0.15">
      <c r="A41" s="2"/>
      <c r="B41" s="8" t="str">
        <f>DEC2HEX(C41)</f>
        <v>1F4</v>
      </c>
      <c r="C41" s="6">
        <v>500</v>
      </c>
      <c r="D41" s="6"/>
      <c r="E41" s="6">
        <v>3.4915714285714285</v>
      </c>
      <c r="F41" s="7" t="s">
        <v>58</v>
      </c>
      <c r="G41" s="9"/>
      <c r="H41" s="6" t="s">
        <v>133</v>
      </c>
      <c r="I41" s="9"/>
      <c r="J41" s="6">
        <f>HEX2DEC(H41)/1000</f>
        <v>8.1039999999999992</v>
      </c>
      <c r="K41" s="9">
        <f t="shared" si="0"/>
        <v>25.797101449275381</v>
      </c>
      <c r="L41" s="9">
        <f t="shared" si="1"/>
        <v>3.87640449438202E-2</v>
      </c>
      <c r="M41" s="6">
        <f>HEX2DEC(F41)/1000</f>
        <v>7.069</v>
      </c>
      <c r="N41" s="6">
        <f>Q41-M41</f>
        <v>1.0349999999999993</v>
      </c>
      <c r="O41" s="6">
        <v>26.7</v>
      </c>
      <c r="P41" s="1">
        <f>((C41)/(1000-C41))*R41</f>
        <v>8.1199999999999992</v>
      </c>
      <c r="Q41" s="4">
        <f t="shared" si="2"/>
        <v>8.1039999999999992</v>
      </c>
      <c r="R41" s="2">
        <v>8.1199999999999992</v>
      </c>
      <c r="S41" s="2">
        <v>3.45</v>
      </c>
    </row>
    <row r="42" spans="1:19" ht="20.100000000000001" customHeight="1" x14ac:dyDescent="0.15">
      <c r="A42" s="2"/>
      <c r="B42" s="8" t="str">
        <f>DEC2HEX(C42)</f>
        <v>1F4</v>
      </c>
      <c r="C42" s="6">
        <v>500</v>
      </c>
      <c r="D42" s="6"/>
      <c r="E42" s="6">
        <v>3.3276478873239439</v>
      </c>
      <c r="F42" s="7" t="s">
        <v>59</v>
      </c>
      <c r="G42" s="9"/>
      <c r="H42" s="6" t="s">
        <v>134</v>
      </c>
      <c r="I42" s="9"/>
      <c r="J42" s="6">
        <f>HEX2DEC(H42)/1000</f>
        <v>8.0960000000000001</v>
      </c>
      <c r="K42" s="9">
        <f t="shared" si="0"/>
        <v>27.328646748681901</v>
      </c>
      <c r="L42" s="9">
        <f t="shared" si="1"/>
        <v>3.6591639871382635E-2</v>
      </c>
      <c r="M42" s="6">
        <f>HEX2DEC(F42)/1000</f>
        <v>6.9580000000000002</v>
      </c>
      <c r="N42" s="6">
        <f>Q42-M42</f>
        <v>1.1379999999999999</v>
      </c>
      <c r="O42" s="6">
        <v>31.1</v>
      </c>
      <c r="P42" s="1">
        <f>((C42)/(1000-C42))*R42</f>
        <v>8.1199999999999992</v>
      </c>
      <c r="Q42" s="4">
        <f t="shared" si="2"/>
        <v>8.0960000000000001</v>
      </c>
      <c r="R42" s="2">
        <v>8.1199999999999992</v>
      </c>
      <c r="S42" s="2">
        <v>3.29</v>
      </c>
    </row>
    <row r="43" spans="1:19" ht="20.100000000000001" customHeight="1" x14ac:dyDescent="0.15">
      <c r="A43" s="2"/>
      <c r="B43" s="8" t="str">
        <f>DEC2HEX(C43)</f>
        <v>1F4</v>
      </c>
      <c r="C43" s="6">
        <v>500</v>
      </c>
      <c r="D43" s="6"/>
      <c r="E43" s="6">
        <v>3.168277777777778</v>
      </c>
      <c r="F43" s="7" t="s">
        <v>60</v>
      </c>
      <c r="G43" s="9"/>
      <c r="H43" s="6" t="s">
        <v>135</v>
      </c>
      <c r="I43" s="9"/>
      <c r="J43" s="6">
        <f>HEX2DEC(H43)/1000</f>
        <v>8.09</v>
      </c>
      <c r="K43" s="9">
        <f t="shared" si="0"/>
        <v>27.289211242067097</v>
      </c>
      <c r="L43" s="9">
        <f t="shared" si="1"/>
        <v>3.6644518272425236E-2</v>
      </c>
      <c r="M43" s="6">
        <f>HEX2DEC(F43)/1000</f>
        <v>6.9870000000000001</v>
      </c>
      <c r="N43" s="6">
        <f>Q43-M43</f>
        <v>1.1029999999999998</v>
      </c>
      <c r="O43" s="6">
        <v>30.1</v>
      </c>
      <c r="P43" s="1">
        <f>((C43)/(1000-C43))*R43</f>
        <v>8.1199999999999992</v>
      </c>
      <c r="Q43" s="4">
        <f t="shared" si="2"/>
        <v>8.09</v>
      </c>
      <c r="R43" s="2">
        <v>8.1199999999999992</v>
      </c>
      <c r="S43" s="2">
        <v>3.13</v>
      </c>
    </row>
    <row r="44" spans="1:19" ht="20.100000000000001" customHeight="1" x14ac:dyDescent="0.15">
      <c r="A44" s="2"/>
      <c r="B44" s="8" t="str">
        <f>DEC2HEX(C44)</f>
        <v>1F4</v>
      </c>
      <c r="C44" s="6">
        <v>500</v>
      </c>
      <c r="D44" s="6"/>
      <c r="E44" s="6">
        <v>3.0132739726027395</v>
      </c>
      <c r="F44" s="7" t="s">
        <v>61</v>
      </c>
      <c r="G44" s="9"/>
      <c r="H44" s="6" t="s">
        <v>136</v>
      </c>
      <c r="I44" s="9"/>
      <c r="J44" s="6">
        <f>HEX2DEC(H44)/1000</f>
        <v>8.0920000000000005</v>
      </c>
      <c r="K44" s="9">
        <f t="shared" si="0"/>
        <v>27.189781021897808</v>
      </c>
      <c r="L44" s="9">
        <f t="shared" si="1"/>
        <v>3.6778523489932886E-2</v>
      </c>
      <c r="M44" s="6">
        <f>HEX2DEC(F44)/1000</f>
        <v>6.9960000000000004</v>
      </c>
      <c r="N44" s="6">
        <f>Q44-M44</f>
        <v>1.0960000000000001</v>
      </c>
      <c r="O44" s="6">
        <v>29.8</v>
      </c>
      <c r="P44" s="1">
        <f>((C44)/(1000-C44))*R44</f>
        <v>8.1199999999999992</v>
      </c>
      <c r="Q44" s="4">
        <f t="shared" si="2"/>
        <v>8.0920000000000005</v>
      </c>
      <c r="R44" s="2">
        <v>8.1199999999999992</v>
      </c>
      <c r="S44" s="2">
        <v>2.98</v>
      </c>
    </row>
    <row r="45" spans="1:19" ht="20.100000000000001" customHeight="1" x14ac:dyDescent="0.15">
      <c r="A45" s="2"/>
      <c r="B45" s="8" t="str">
        <f t="shared" si="3"/>
        <v>1F4</v>
      </c>
      <c r="C45" s="6">
        <v>500</v>
      </c>
      <c r="D45" s="6"/>
      <c r="E45" s="6">
        <v>16.540878787878789</v>
      </c>
      <c r="F45" s="7" t="s">
        <v>26</v>
      </c>
      <c r="G45" s="9"/>
      <c r="H45" s="6" t="s">
        <v>104</v>
      </c>
      <c r="I45" s="9"/>
      <c r="J45" s="6">
        <f t="shared" si="4"/>
        <v>7.9740000000000002</v>
      </c>
      <c r="K45" s="9">
        <f t="shared" si="0"/>
        <v>38.896276595744681</v>
      </c>
      <c r="L45" s="9">
        <f t="shared" si="1"/>
        <v>2.5709401709401711E-2</v>
      </c>
      <c r="M45" s="6">
        <f t="shared" si="5"/>
        <v>4.9660000000000002</v>
      </c>
      <c r="N45" s="6">
        <f>Q45-M45</f>
        <v>3.008</v>
      </c>
      <c r="O45" s="6">
        <v>117</v>
      </c>
      <c r="P45" s="1">
        <f>((C45)/(1000-C45))*R45</f>
        <v>8.1199999999999992</v>
      </c>
      <c r="Q45" s="4">
        <f t="shared" si="2"/>
        <v>7.9740000000000002</v>
      </c>
      <c r="R45" s="2">
        <v>8.1199999999999992</v>
      </c>
      <c r="S45" s="2">
        <v>16.329999999999998</v>
      </c>
    </row>
    <row r="46" spans="1:19" ht="20.100000000000001" customHeight="1" x14ac:dyDescent="0.15">
      <c r="A46" s="2"/>
      <c r="B46" s="8" t="str">
        <f t="shared" si="3"/>
        <v>1F4</v>
      </c>
      <c r="C46" s="6">
        <v>500</v>
      </c>
      <c r="D46" s="6"/>
      <c r="E46" s="6">
        <v>15.814764705882354</v>
      </c>
      <c r="F46" s="7" t="s">
        <v>27</v>
      </c>
      <c r="G46" s="9"/>
      <c r="H46" s="6" t="s">
        <v>29</v>
      </c>
      <c r="I46" s="9"/>
      <c r="J46" s="6" t="e">
        <f t="shared" si="4"/>
        <v>#NUM!</v>
      </c>
      <c r="K46" s="9" t="e">
        <f t="shared" si="0"/>
        <v>#NUM!</v>
      </c>
      <c r="L46" s="9" t="e">
        <f t="shared" si="1"/>
        <v>#NUM!</v>
      </c>
      <c r="M46" s="6">
        <f t="shared" si="5"/>
        <v>4.9669999999999996</v>
      </c>
      <c r="N46" s="6" t="e">
        <f>Q46-M46</f>
        <v>#NUM!</v>
      </c>
      <c r="O46" s="6">
        <v>109</v>
      </c>
      <c r="P46" s="1">
        <f>((C46)/(1000-C46))*R46</f>
        <v>8.1199999999999992</v>
      </c>
      <c r="Q46" s="4" t="e">
        <f t="shared" si="2"/>
        <v>#NUM!</v>
      </c>
      <c r="R46" s="2">
        <v>8.1199999999999992</v>
      </c>
      <c r="S46" s="2">
        <v>15.61</v>
      </c>
    </row>
    <row r="47" spans="1:19" ht="20.100000000000001" customHeight="1" x14ac:dyDescent="0.15">
      <c r="A47" s="2"/>
      <c r="B47" s="8" t="str">
        <f>DEC2HEX(C47)</f>
        <v>1C2</v>
      </c>
      <c r="C47" s="6">
        <v>450</v>
      </c>
      <c r="D47" s="6"/>
      <c r="E47" s="6">
        <v>2.8624594594594597</v>
      </c>
      <c r="F47" s="7" t="s">
        <v>63</v>
      </c>
      <c r="G47" s="9"/>
      <c r="H47" s="6" t="s">
        <v>137</v>
      </c>
      <c r="I47" s="9"/>
      <c r="J47" s="6">
        <f>HEX2DEC(H47)/1000</f>
        <v>8.1140000000000008</v>
      </c>
      <c r="K47" s="9">
        <f t="shared" si="0"/>
        <v>31.41449210437894</v>
      </c>
      <c r="L47" s="9">
        <f t="shared" si="1"/>
        <v>3.1832442067736236E-2</v>
      </c>
      <c r="M47" s="6">
        <f>HEX2DEC(F47)/1000</f>
        <v>5.827</v>
      </c>
      <c r="N47" s="6">
        <f>Q47-M47</f>
        <v>0.81172727272727396</v>
      </c>
      <c r="O47" s="6">
        <v>25.5</v>
      </c>
      <c r="P47" s="1">
        <f>((C47)/(1000-C47))*R47</f>
        <v>6.6436363636363636</v>
      </c>
      <c r="Q47" s="4">
        <f t="shared" si="2"/>
        <v>6.6387272727272739</v>
      </c>
      <c r="R47" s="2">
        <v>8.1199999999999992</v>
      </c>
      <c r="S47" s="2">
        <v>2.83</v>
      </c>
    </row>
    <row r="48" spans="1:19" ht="20.100000000000001" customHeight="1" x14ac:dyDescent="0.15">
      <c r="A48" s="2"/>
      <c r="B48" s="8" t="str">
        <f>DEC2HEX(C48)</f>
        <v>1C2</v>
      </c>
      <c r="C48" s="6">
        <v>450</v>
      </c>
      <c r="D48" s="6"/>
      <c r="E48" s="6">
        <v>2.7156666666666665</v>
      </c>
      <c r="F48" s="7" t="s">
        <v>64</v>
      </c>
      <c r="G48" s="9"/>
      <c r="H48" s="6" t="s">
        <v>134</v>
      </c>
      <c r="I48" s="9"/>
      <c r="J48" s="6">
        <f>HEX2DEC(H48)/1000</f>
        <v>8.0960000000000001</v>
      </c>
      <c r="K48" s="9">
        <f t="shared" si="0"/>
        <v>34.445640473627549</v>
      </c>
      <c r="L48" s="9">
        <f t="shared" si="1"/>
        <v>2.9031250000000008E-2</v>
      </c>
      <c r="M48" s="6">
        <f>HEX2DEC(F48)/1000</f>
        <v>5.6950000000000003</v>
      </c>
      <c r="N48" s="6">
        <f>Q48-M48</f>
        <v>0.92900000000000027</v>
      </c>
      <c r="O48" s="6">
        <v>32</v>
      </c>
      <c r="P48" s="1">
        <f>((C48)/(1000-C48))*R48</f>
        <v>6.6436363636363636</v>
      </c>
      <c r="Q48" s="4">
        <f t="shared" si="2"/>
        <v>6.6240000000000006</v>
      </c>
      <c r="R48" s="2">
        <v>8.1199999999999992</v>
      </c>
      <c r="S48" s="2">
        <v>2.69</v>
      </c>
    </row>
    <row r="49" spans="1:19" ht="20.100000000000001" customHeight="1" x14ac:dyDescent="0.15">
      <c r="A49" s="2"/>
      <c r="B49" s="8" t="str">
        <f>DEC2HEX(C49)</f>
        <v>1C2</v>
      </c>
      <c r="C49" s="6">
        <v>450</v>
      </c>
      <c r="D49" s="6"/>
      <c r="E49" s="6">
        <v>2.5727368421052632</v>
      </c>
      <c r="F49" s="7" t="s">
        <v>65</v>
      </c>
      <c r="G49" s="9"/>
      <c r="H49" s="6" t="s">
        <v>138</v>
      </c>
      <c r="I49" s="9"/>
      <c r="J49" s="6">
        <f>HEX2DEC(H49)/1000</f>
        <v>8.0980000000000008</v>
      </c>
      <c r="K49" s="9">
        <f t="shared" si="0"/>
        <v>32.656895903795544</v>
      </c>
      <c r="L49" s="9">
        <f t="shared" si="1"/>
        <v>3.0621403912543171E-2</v>
      </c>
      <c r="M49" s="6">
        <f>HEX2DEC(F49)/1000</f>
        <v>5.6580000000000004</v>
      </c>
      <c r="N49" s="6">
        <f>Q49-M49</f>
        <v>0.96763636363636429</v>
      </c>
      <c r="O49" s="6">
        <v>31.6</v>
      </c>
      <c r="P49" s="1">
        <f>((C49)/(1000-C49))*R49</f>
        <v>6.6436363636363636</v>
      </c>
      <c r="Q49" s="4">
        <f t="shared" si="2"/>
        <v>6.6256363636363647</v>
      </c>
      <c r="R49" s="2">
        <v>8.1199999999999992</v>
      </c>
      <c r="S49" s="2">
        <v>2.54</v>
      </c>
    </row>
    <row r="50" spans="1:19" ht="20.100000000000001" customHeight="1" x14ac:dyDescent="0.15">
      <c r="A50" s="2"/>
      <c r="B50" s="8" t="str">
        <f>DEC2HEX(C50)</f>
        <v>1C2</v>
      </c>
      <c r="C50" s="6">
        <v>450</v>
      </c>
      <c r="D50" s="6"/>
      <c r="E50" s="6">
        <v>2.4335194805194806</v>
      </c>
      <c r="F50" s="7" t="s">
        <v>62</v>
      </c>
      <c r="G50" s="9"/>
      <c r="H50" s="6" t="s">
        <v>139</v>
      </c>
      <c r="I50" s="9"/>
      <c r="J50" s="6">
        <f>HEX2DEC(H50)/1000</f>
        <v>8.1159999999999997</v>
      </c>
      <c r="K50" s="9">
        <f t="shared" si="0"/>
        <v>32.073215599705676</v>
      </c>
      <c r="L50" s="9">
        <f t="shared" si="1"/>
        <v>3.1178663607685682E-2</v>
      </c>
      <c r="M50" s="6">
        <f>HEX2DEC(F50)/1000</f>
        <v>5.6520000000000001</v>
      </c>
      <c r="N50" s="6">
        <f>Q50-M50</f>
        <v>0.98836363636363611</v>
      </c>
      <c r="O50" s="6">
        <v>31.7</v>
      </c>
      <c r="P50" s="1">
        <f>((C50)/(1000-C50))*R50</f>
        <v>6.6436363636363636</v>
      </c>
      <c r="Q50" s="4">
        <f t="shared" si="2"/>
        <v>6.6403636363636362</v>
      </c>
      <c r="R50" s="2">
        <v>8.1199999999999992</v>
      </c>
      <c r="S50" s="2">
        <v>2.41</v>
      </c>
    </row>
    <row r="51" spans="1:19" ht="20.100000000000001" customHeight="1" x14ac:dyDescent="0.15">
      <c r="A51" s="2"/>
      <c r="B51" s="8" t="str">
        <f t="shared" si="3"/>
        <v>1C2</v>
      </c>
      <c r="C51" s="6">
        <v>450</v>
      </c>
      <c r="D51" s="6"/>
      <c r="E51" s="6">
        <v>15.130142857142857</v>
      </c>
      <c r="F51" s="7" t="s">
        <v>28</v>
      </c>
      <c r="G51" s="9"/>
      <c r="H51" s="6" t="s">
        <v>109</v>
      </c>
      <c r="I51" s="9"/>
      <c r="J51" s="6">
        <f t="shared" si="4"/>
        <v>8.0340000000000007</v>
      </c>
      <c r="K51" s="9">
        <f t="shared" si="0"/>
        <v>45.861713106295134</v>
      </c>
      <c r="L51" s="9">
        <f t="shared" si="1"/>
        <v>2.1804680468046813E-2</v>
      </c>
      <c r="M51" s="6">
        <f t="shared" si="5"/>
        <v>4.3710000000000004</v>
      </c>
      <c r="N51" s="6">
        <f>Q51-M51</f>
        <v>2.202272727272728</v>
      </c>
      <c r="O51" s="6">
        <v>101</v>
      </c>
      <c r="P51" s="1">
        <f>((C51)/(1000-C51))*R51</f>
        <v>6.6436363636363636</v>
      </c>
      <c r="Q51" s="4">
        <f t="shared" si="2"/>
        <v>6.5732727272727285</v>
      </c>
      <c r="R51" s="2">
        <v>8.1199999999999992</v>
      </c>
      <c r="S51" s="2">
        <v>14.94</v>
      </c>
    </row>
    <row r="52" spans="1:19" ht="20.100000000000001" customHeight="1" x14ac:dyDescent="0.15">
      <c r="A52" s="2"/>
      <c r="B52" s="8" t="str">
        <f t="shared" si="3"/>
        <v>1C2</v>
      </c>
      <c r="C52" s="6">
        <v>450</v>
      </c>
      <c r="D52" s="6"/>
      <c r="E52" s="6">
        <v>14.483555555555554</v>
      </c>
      <c r="F52" s="7" t="s">
        <v>29</v>
      </c>
      <c r="G52" s="9"/>
      <c r="H52" s="6" t="s">
        <v>29</v>
      </c>
      <c r="I52" s="9"/>
      <c r="J52" s="6" t="e">
        <f t="shared" si="4"/>
        <v>#NUM!</v>
      </c>
      <c r="K52" s="9" t="e">
        <f t="shared" si="0"/>
        <v>#NUM!</v>
      </c>
      <c r="L52" s="9" t="e">
        <f t="shared" si="1"/>
        <v>#NUM!</v>
      </c>
      <c r="M52" s="6" t="e">
        <f t="shared" si="5"/>
        <v>#NUM!</v>
      </c>
      <c r="N52" s="6" t="e">
        <f>Q52-M52</f>
        <v>#NUM!</v>
      </c>
      <c r="O52" s="6">
        <v>95</v>
      </c>
      <c r="P52" s="1">
        <f>((C52)/(1000-C52))*R52</f>
        <v>6.6436363636363636</v>
      </c>
      <c r="Q52" s="4" t="e">
        <f t="shared" si="2"/>
        <v>#NUM!</v>
      </c>
      <c r="R52" s="2">
        <v>8.1199999999999992</v>
      </c>
      <c r="S52" s="2">
        <v>14.3</v>
      </c>
    </row>
    <row r="53" spans="1:19" ht="20.100000000000001" customHeight="1" x14ac:dyDescent="0.15">
      <c r="A53" s="2"/>
      <c r="B53" s="8" t="str">
        <f>DEC2HEX(C53)</f>
        <v>190</v>
      </c>
      <c r="C53" s="6">
        <v>400</v>
      </c>
      <c r="D53" s="6"/>
      <c r="E53" s="6">
        <v>2.2978717948717948</v>
      </c>
      <c r="F53" s="7" t="s">
        <v>66</v>
      </c>
      <c r="G53" s="9"/>
      <c r="H53" s="6" t="s">
        <v>140</v>
      </c>
      <c r="I53" s="9"/>
      <c r="J53" s="6">
        <f>HEX2DEC(H53)/1000</f>
        <v>8.1110000000000007</v>
      </c>
      <c r="K53" s="9">
        <f t="shared" si="0"/>
        <v>40.568037303942347</v>
      </c>
      <c r="L53" s="9">
        <f t="shared" si="1"/>
        <v>2.4649947753396032E-2</v>
      </c>
      <c r="M53" s="6">
        <f>HEX2DEC(F53)/1000</f>
        <v>4.6210000000000004</v>
      </c>
      <c r="N53" s="6">
        <f>Q53-M53</f>
        <v>0.78633333333333333</v>
      </c>
      <c r="O53" s="6">
        <v>31.9</v>
      </c>
      <c r="P53" s="1">
        <f>((C53)/(1000-C53))*R53</f>
        <v>5.4133333333333322</v>
      </c>
      <c r="Q53" s="4">
        <f t="shared" si="2"/>
        <v>5.4073333333333338</v>
      </c>
      <c r="R53" s="2">
        <v>8.1199999999999992</v>
      </c>
      <c r="S53" s="2">
        <v>2.27</v>
      </c>
    </row>
    <row r="54" spans="1:19" ht="20.100000000000001" customHeight="1" x14ac:dyDescent="0.15">
      <c r="A54" s="2"/>
      <c r="B54" s="8" t="str">
        <f>DEC2HEX(C54)</f>
        <v>190</v>
      </c>
      <c r="C54" s="6">
        <v>400</v>
      </c>
      <c r="D54" s="6"/>
      <c r="E54" s="6">
        <v>2.1656582278481009</v>
      </c>
      <c r="F54" s="7" t="s">
        <v>67</v>
      </c>
      <c r="G54" s="9"/>
      <c r="H54" s="6" t="s">
        <v>141</v>
      </c>
      <c r="I54" s="9"/>
      <c r="J54" s="6">
        <f>HEX2DEC(H54)/1000</f>
        <v>8.1129999999999995</v>
      </c>
      <c r="K54" s="9">
        <f t="shared" si="0"/>
        <v>37.968359700249799</v>
      </c>
      <c r="L54" s="9">
        <f t="shared" si="1"/>
        <v>2.6337719298245608E-2</v>
      </c>
      <c r="M54" s="6">
        <f>HEX2DEC(F54)/1000</f>
        <v>4.6079999999999997</v>
      </c>
      <c r="N54" s="6">
        <f>Q54-M54</f>
        <v>0.80066666666666642</v>
      </c>
      <c r="O54" s="6">
        <v>30.4</v>
      </c>
      <c r="P54" s="1">
        <f>((C54)/(1000-C54))*R54</f>
        <v>5.4133333333333322</v>
      </c>
      <c r="Q54" s="4">
        <f t="shared" si="2"/>
        <v>5.4086666666666661</v>
      </c>
      <c r="R54" s="2">
        <v>8.1199999999999992</v>
      </c>
      <c r="S54" s="2">
        <v>2.14</v>
      </c>
    </row>
    <row r="55" spans="1:19" ht="20.100000000000001" customHeight="1" x14ac:dyDescent="0.15">
      <c r="A55" s="2"/>
      <c r="B55" s="8" t="str">
        <f>DEC2HEX(C55)</f>
        <v>190</v>
      </c>
      <c r="C55" s="6">
        <v>400</v>
      </c>
      <c r="D55" s="6"/>
      <c r="E55" s="6">
        <v>2.0367500000000001</v>
      </c>
      <c r="F55" s="7" t="s">
        <v>68</v>
      </c>
      <c r="G55" s="9"/>
      <c r="H55" s="6" t="s">
        <v>142</v>
      </c>
      <c r="I55" s="9"/>
      <c r="J55" s="6">
        <f>HEX2DEC(H55)/1000</f>
        <v>8.1159999999999997</v>
      </c>
      <c r="K55" s="9">
        <f t="shared" si="0"/>
        <v>38.898305084745786</v>
      </c>
      <c r="L55" s="9">
        <f t="shared" si="1"/>
        <v>2.5708061002178633E-2</v>
      </c>
      <c r="M55" s="6">
        <f>HEX2DEC(F55)/1000</f>
        <v>4.6239999999999997</v>
      </c>
      <c r="N55" s="6">
        <f>Q55-M55</f>
        <v>0.78666666666666618</v>
      </c>
      <c r="O55" s="6">
        <v>30.6</v>
      </c>
      <c r="P55" s="1">
        <f>((C55)/(1000-C55))*R55</f>
        <v>5.4133333333333322</v>
      </c>
      <c r="Q55" s="4">
        <f t="shared" si="2"/>
        <v>5.4106666666666658</v>
      </c>
      <c r="R55" s="2">
        <v>8.1199999999999992</v>
      </c>
      <c r="S55" s="2">
        <v>2.0099999999999998</v>
      </c>
    </row>
    <row r="56" spans="1:19" ht="20.100000000000001" customHeight="1" x14ac:dyDescent="0.15">
      <c r="A56" s="2"/>
      <c r="B56" s="8" t="str">
        <f>DEC2HEX(C56)</f>
        <v>190</v>
      </c>
      <c r="C56" s="6">
        <v>400</v>
      </c>
      <c r="D56" s="6"/>
      <c r="E56" s="6">
        <v>1.9110246913580247</v>
      </c>
      <c r="F56" s="7" t="s">
        <v>69</v>
      </c>
      <c r="G56" s="9"/>
      <c r="H56" s="6" t="s">
        <v>143</v>
      </c>
      <c r="I56" s="9"/>
      <c r="J56" s="6" t="e">
        <f>HEX2DEC(H56)/1000</f>
        <v>#NUM!</v>
      </c>
      <c r="K56" s="9" t="e">
        <f t="shared" si="0"/>
        <v>#NUM!</v>
      </c>
      <c r="L56" s="9" t="e">
        <f t="shared" si="1"/>
        <v>#NUM!</v>
      </c>
      <c r="M56" s="6" t="e">
        <f>HEX2DEC(F56)/1000</f>
        <v>#NUM!</v>
      </c>
      <c r="N56" s="6" t="e">
        <f>Q56-M56</f>
        <v>#NUM!</v>
      </c>
      <c r="O56" s="6"/>
      <c r="P56" s="1">
        <f>((C56)/(1000-C56))*R56</f>
        <v>5.4133333333333322</v>
      </c>
      <c r="Q56" s="4" t="e">
        <f t="shared" si="2"/>
        <v>#NUM!</v>
      </c>
      <c r="R56" s="2">
        <v>8.1199999999999992</v>
      </c>
      <c r="S56" s="2">
        <v>1.89</v>
      </c>
    </row>
    <row r="57" spans="1:19" ht="20.100000000000001" customHeight="1" x14ac:dyDescent="0.15">
      <c r="A57" s="2"/>
      <c r="B57" s="8" t="str">
        <f t="shared" si="3"/>
        <v>190</v>
      </c>
      <c r="C57" s="6">
        <v>400</v>
      </c>
      <c r="D57" s="6"/>
      <c r="E57" s="6">
        <v>13.871918918918919</v>
      </c>
      <c r="F57" s="7" t="s">
        <v>30</v>
      </c>
      <c r="G57" s="9"/>
      <c r="H57" s="6" t="s">
        <v>105</v>
      </c>
      <c r="I57" s="9"/>
      <c r="J57" s="6">
        <f t="shared" si="4"/>
        <v>8.0250000000000004</v>
      </c>
      <c r="K57" s="9">
        <f t="shared" si="0"/>
        <v>61.07660455486544</v>
      </c>
      <c r="L57" s="9">
        <f t="shared" si="1"/>
        <v>1.6372881355932199E-2</v>
      </c>
      <c r="M57" s="6">
        <f t="shared" si="5"/>
        <v>3.4180000000000001</v>
      </c>
      <c r="N57" s="6">
        <f>Q57-M57</f>
        <v>1.9319999999999995</v>
      </c>
      <c r="O57" s="6">
        <v>118</v>
      </c>
      <c r="P57" s="1">
        <f>((C57)/(1000-C57))*R57</f>
        <v>5.4133333333333322</v>
      </c>
      <c r="Q57" s="4">
        <f t="shared" si="2"/>
        <v>5.35</v>
      </c>
      <c r="R57" s="2">
        <v>8.1199999999999992</v>
      </c>
      <c r="S57" s="2">
        <v>13.7</v>
      </c>
    </row>
    <row r="58" spans="1:19" ht="20.100000000000001" customHeight="1" x14ac:dyDescent="0.15">
      <c r="A58" s="2"/>
      <c r="B58" s="8" t="str">
        <f t="shared" si="3"/>
        <v>190</v>
      </c>
      <c r="C58" s="6">
        <v>400</v>
      </c>
      <c r="D58" s="6"/>
      <c r="E58" s="6">
        <v>13.292473684210526</v>
      </c>
      <c r="F58" s="7" t="s">
        <v>29</v>
      </c>
      <c r="G58" s="9"/>
      <c r="H58" s="6" t="s">
        <v>29</v>
      </c>
      <c r="I58" s="9"/>
      <c r="J58" s="6" t="e">
        <f t="shared" si="4"/>
        <v>#NUM!</v>
      </c>
      <c r="K58" s="9" t="e">
        <f t="shared" si="0"/>
        <v>#NUM!</v>
      </c>
      <c r="L58" s="9" t="e">
        <f t="shared" si="1"/>
        <v>#NUM!</v>
      </c>
      <c r="M58" s="6" t="e">
        <f t="shared" si="5"/>
        <v>#NUM!</v>
      </c>
      <c r="N58" s="6" t="e">
        <f>Q58-M58</f>
        <v>#NUM!</v>
      </c>
      <c r="O58" s="6"/>
      <c r="P58" s="1">
        <f>((C58)/(1000-C58))*R58</f>
        <v>5.4133333333333322</v>
      </c>
      <c r="Q58" s="4" t="e">
        <f t="shared" si="2"/>
        <v>#NUM!</v>
      </c>
      <c r="R58" s="2">
        <v>8.1199999999999992</v>
      </c>
      <c r="S58" s="2">
        <v>13.13</v>
      </c>
    </row>
    <row r="59" spans="1:19" ht="20.100000000000001" customHeight="1" x14ac:dyDescent="0.15">
      <c r="A59" s="2"/>
      <c r="B59" s="8" t="str">
        <f>DEC2HEX(C59)</f>
        <v>15E</v>
      </c>
      <c r="C59" s="6">
        <v>350</v>
      </c>
      <c r="D59" s="6"/>
      <c r="E59" s="6">
        <v>1.7883658536585367</v>
      </c>
      <c r="F59" s="7" t="s">
        <v>70</v>
      </c>
      <c r="G59" s="9"/>
      <c r="H59" s="6" t="s">
        <v>144</v>
      </c>
      <c r="I59" s="9"/>
      <c r="J59" s="6">
        <f>HEX2DEC(H59)/1000</f>
        <v>8.1150000000000002</v>
      </c>
      <c r="K59" s="9">
        <f t="shared" si="0"/>
        <v>45.106238698010863</v>
      </c>
      <c r="L59" s="9">
        <f t="shared" si="1"/>
        <v>2.2169882235028807E-2</v>
      </c>
      <c r="M59" s="6">
        <f>HEX2DEC(F59)/1000</f>
        <v>3.6890000000000001</v>
      </c>
      <c r="N59" s="6">
        <f>Q59-M59</f>
        <v>0.6806153846153844</v>
      </c>
      <c r="O59" s="6">
        <v>30.7</v>
      </c>
      <c r="P59" s="1">
        <f>((C59)/(1000-C59))*R59</f>
        <v>4.3723076923076913</v>
      </c>
      <c r="Q59" s="4">
        <f t="shared" si="2"/>
        <v>4.3696153846153845</v>
      </c>
      <c r="R59" s="2">
        <v>8.1199999999999992</v>
      </c>
      <c r="S59" s="2">
        <v>1.77</v>
      </c>
    </row>
    <row r="60" spans="1:19" ht="20.100000000000001" customHeight="1" x14ac:dyDescent="0.15">
      <c r="A60" s="2"/>
      <c r="B60" s="8" t="str">
        <f>DEC2HEX(C60)</f>
        <v>15E</v>
      </c>
      <c r="C60" s="6">
        <v>350</v>
      </c>
      <c r="D60" s="6"/>
      <c r="E60" s="6">
        <v>1.6686626506024096</v>
      </c>
      <c r="F60" s="7" t="s">
        <v>71</v>
      </c>
      <c r="G60" s="9"/>
      <c r="H60" s="6" t="s">
        <v>145</v>
      </c>
      <c r="I60" s="9"/>
      <c r="J60" s="6">
        <f>HEX2DEC(H60)/1000</f>
        <v>8.1180000000000003</v>
      </c>
      <c r="K60" s="9">
        <f t="shared" si="0"/>
        <v>45.006855575868357</v>
      </c>
      <c r="L60" s="9">
        <f t="shared" si="1"/>
        <v>2.2218837268342229E-2</v>
      </c>
      <c r="M60" s="6">
        <f>HEX2DEC(F60)/1000</f>
        <v>3.698</v>
      </c>
      <c r="N60" s="6">
        <f>Q60-M60</f>
        <v>0.67323076923076952</v>
      </c>
      <c r="O60" s="6">
        <v>30.3</v>
      </c>
      <c r="P60" s="1">
        <f>((C60)/(1000-C60))*R60</f>
        <v>4.3723076923076913</v>
      </c>
      <c r="Q60" s="4">
        <f t="shared" si="2"/>
        <v>4.3712307692307695</v>
      </c>
      <c r="R60" s="2">
        <v>8.1199999999999992</v>
      </c>
      <c r="S60" s="2">
        <v>1.65</v>
      </c>
    </row>
    <row r="61" spans="1:19" ht="20.100000000000001" customHeight="1" x14ac:dyDescent="0.15">
      <c r="A61" s="2"/>
      <c r="B61" s="8" t="str">
        <f>DEC2HEX(C61)</f>
        <v>15E</v>
      </c>
      <c r="C61" s="6">
        <v>350</v>
      </c>
      <c r="D61" s="6"/>
      <c r="E61" s="6">
        <v>1.5518095238095237</v>
      </c>
      <c r="F61" s="7" t="s">
        <v>72</v>
      </c>
      <c r="G61" s="9"/>
      <c r="H61" s="6" t="s">
        <v>146</v>
      </c>
      <c r="I61" s="9"/>
      <c r="J61" s="6">
        <f>HEX2DEC(H61)/1000</f>
        <v>8.1189999999999998</v>
      </c>
      <c r="K61" s="9">
        <f t="shared" si="0"/>
        <v>43.242044572569014</v>
      </c>
      <c r="L61" s="9">
        <f t="shared" si="1"/>
        <v>2.312564102564103E-2</v>
      </c>
      <c r="M61" s="6">
        <f>HEX2DEC(F61)/1000</f>
        <v>3.6779999999999999</v>
      </c>
      <c r="N61" s="6">
        <f>Q61-M61</f>
        <v>0.69376923076923092</v>
      </c>
      <c r="O61" s="6">
        <v>30</v>
      </c>
      <c r="P61" s="1">
        <f>((C61)/(1000-C61))*R61</f>
        <v>4.3723076923076913</v>
      </c>
      <c r="Q61" s="4">
        <f t="shared" si="2"/>
        <v>4.3717692307692309</v>
      </c>
      <c r="R61" s="2">
        <v>8.1199999999999992</v>
      </c>
      <c r="S61" s="2">
        <v>1.53</v>
      </c>
    </row>
    <row r="62" spans="1:19" ht="20.100000000000001" customHeight="1" x14ac:dyDescent="0.15">
      <c r="A62" s="2"/>
      <c r="B62" s="8" t="str">
        <f>DEC2HEX(C62)</f>
        <v>15E</v>
      </c>
      <c r="C62" s="6">
        <v>350</v>
      </c>
      <c r="D62" s="6"/>
      <c r="E62" s="6">
        <v>1.4377058823529414</v>
      </c>
      <c r="F62" s="7" t="s">
        <v>29</v>
      </c>
      <c r="G62" s="9"/>
      <c r="H62" s="6" t="s">
        <v>143</v>
      </c>
      <c r="I62" s="9"/>
      <c r="J62" s="6" t="e">
        <f>HEX2DEC(H62)/1000</f>
        <v>#NUM!</v>
      </c>
      <c r="K62" s="9" t="e">
        <f t="shared" si="0"/>
        <v>#NUM!</v>
      </c>
      <c r="L62" s="9" t="e">
        <f t="shared" si="1"/>
        <v>#NUM!</v>
      </c>
      <c r="M62" s="6" t="e">
        <f>HEX2DEC(F62)/1000</f>
        <v>#NUM!</v>
      </c>
      <c r="N62" s="6" t="e">
        <f>Q62-M62</f>
        <v>#NUM!</v>
      </c>
      <c r="O62" s="6"/>
      <c r="P62" s="1">
        <f>((C62)/(1000-C62))*R62</f>
        <v>4.3723076923076913</v>
      </c>
      <c r="Q62" s="4" t="e">
        <f t="shared" si="2"/>
        <v>#NUM!</v>
      </c>
      <c r="R62" s="2">
        <v>8.1199999999999992</v>
      </c>
      <c r="S62" s="2">
        <v>1.42</v>
      </c>
    </row>
    <row r="63" spans="1:19" ht="20.100000000000001" customHeight="1" x14ac:dyDescent="0.15">
      <c r="A63" s="2"/>
      <c r="B63" s="8" t="str">
        <f t="shared" si="3"/>
        <v>15E</v>
      </c>
      <c r="C63" s="6">
        <v>350</v>
      </c>
      <c r="D63" s="6"/>
      <c r="E63" s="6">
        <v>12.74274358974359</v>
      </c>
      <c r="F63" s="7" t="s">
        <v>31</v>
      </c>
      <c r="G63" s="9"/>
      <c r="H63" s="6" t="s">
        <v>106</v>
      </c>
      <c r="I63" s="9"/>
      <c r="J63" s="6">
        <f t="shared" si="4"/>
        <v>8.0649999999999995</v>
      </c>
      <c r="K63" s="9">
        <f t="shared" si="0"/>
        <v>62.948893278630393</v>
      </c>
      <c r="L63" s="9">
        <f t="shared" si="1"/>
        <v>1.5885902800128745E-2</v>
      </c>
      <c r="M63" s="6">
        <f t="shared" si="5"/>
        <v>2.8239999999999998</v>
      </c>
      <c r="N63" s="6">
        <f>Q63-M63</f>
        <v>1.5186923076923078</v>
      </c>
      <c r="O63" s="6">
        <v>95.6</v>
      </c>
      <c r="P63" s="1">
        <f>((C63)/(1000-C63))*R63</f>
        <v>4.3723076923076913</v>
      </c>
      <c r="Q63" s="4">
        <f t="shared" si="2"/>
        <v>4.3426923076923076</v>
      </c>
      <c r="R63" s="2">
        <v>8.1199999999999992</v>
      </c>
      <c r="S63" s="2">
        <v>12.59</v>
      </c>
    </row>
    <row r="64" spans="1:19" ht="20.100000000000001" customHeight="1" x14ac:dyDescent="0.15">
      <c r="A64" s="2"/>
      <c r="B64" s="8" t="str">
        <f t="shared" si="3"/>
        <v>15E</v>
      </c>
      <c r="C64" s="6">
        <v>350</v>
      </c>
      <c r="D64" s="6"/>
      <c r="E64" s="6">
        <v>12.220500000000001</v>
      </c>
      <c r="F64" s="7" t="s">
        <v>29</v>
      </c>
      <c r="G64" s="9"/>
      <c r="H64" s="6" t="s">
        <v>29</v>
      </c>
      <c r="I64" s="9"/>
      <c r="J64" s="6" t="e">
        <f t="shared" si="4"/>
        <v>#NUM!</v>
      </c>
      <c r="K64" s="9" t="e">
        <f t="shared" si="0"/>
        <v>#NUM!</v>
      </c>
      <c r="L64" s="9" t="e">
        <f t="shared" si="1"/>
        <v>#NUM!</v>
      </c>
      <c r="M64" s="6" t="e">
        <f t="shared" si="5"/>
        <v>#NUM!</v>
      </c>
      <c r="N64" s="6" t="e">
        <f>Q64-M64</f>
        <v>#NUM!</v>
      </c>
      <c r="O64" s="6"/>
      <c r="P64" s="1">
        <f>((C64)/(1000-C64))*R64</f>
        <v>4.3723076923076913</v>
      </c>
      <c r="Q64" s="4" t="e">
        <f t="shared" si="2"/>
        <v>#NUM!</v>
      </c>
      <c r="R64" s="2">
        <v>8.1199999999999992</v>
      </c>
      <c r="S64" s="2">
        <v>12.07</v>
      </c>
    </row>
    <row r="65" spans="1:19" ht="20.100000000000001" customHeight="1" x14ac:dyDescent="0.15">
      <c r="A65" s="2"/>
      <c r="B65" s="8" t="str">
        <f>DEC2HEX(C65)</f>
        <v>12C</v>
      </c>
      <c r="C65" s="6">
        <v>300</v>
      </c>
      <c r="D65" s="6"/>
      <c r="E65" s="6">
        <v>1.3262558139534886</v>
      </c>
      <c r="F65" s="7" t="s">
        <v>69</v>
      </c>
      <c r="G65" s="9"/>
      <c r="H65" s="6" t="s">
        <v>143</v>
      </c>
      <c r="I65" s="9"/>
      <c r="J65" s="6" t="e">
        <f>HEX2DEC(H65)/1000</f>
        <v>#NUM!</v>
      </c>
      <c r="K65" s="9" t="e">
        <f t="shared" si="0"/>
        <v>#NUM!</v>
      </c>
      <c r="L65" s="9" t="e">
        <f t="shared" si="1"/>
        <v>#NUM!</v>
      </c>
      <c r="M65" s="6" t="e">
        <f>HEX2DEC(F65)/1000</f>
        <v>#NUM!</v>
      </c>
      <c r="N65" s="6" t="e">
        <f>Q65-M65</f>
        <v>#NUM!</v>
      </c>
      <c r="O65" s="6">
        <v>24.6</v>
      </c>
      <c r="P65" s="1">
        <f>((C65)/(1000-C65))*R65</f>
        <v>3.4757142857142851</v>
      </c>
      <c r="Q65" s="4" t="e">
        <f t="shared" si="2"/>
        <v>#NUM!</v>
      </c>
      <c r="R65" s="2">
        <v>8.11</v>
      </c>
      <c r="S65" s="2">
        <v>2.96</v>
      </c>
    </row>
    <row r="66" spans="1:19" ht="20.100000000000001" customHeight="1" x14ac:dyDescent="0.15">
      <c r="A66" s="2"/>
      <c r="B66" s="8" t="str">
        <f>DEC2HEX(C66)</f>
        <v>12C</v>
      </c>
      <c r="C66" s="6">
        <v>300</v>
      </c>
      <c r="D66" s="6"/>
      <c r="E66" s="6">
        <v>1.2173678160919541</v>
      </c>
      <c r="F66" s="7" t="s">
        <v>73</v>
      </c>
      <c r="G66" s="9"/>
      <c r="H66" s="6" t="s">
        <v>147</v>
      </c>
      <c r="I66" s="9"/>
      <c r="J66" s="6">
        <f>HEX2DEC(H66)/1000</f>
        <v>8.1219999999999999</v>
      </c>
      <c r="K66" s="9">
        <f t="shared" si="0"/>
        <v>51.971762414800438</v>
      </c>
      <c r="L66" s="9">
        <f t="shared" si="1"/>
        <v>1.9241217798594831E-2</v>
      </c>
      <c r="M66" s="6">
        <f>HEX2DEC(F66)/1000</f>
        <v>2.8940000000000001</v>
      </c>
      <c r="N66" s="6">
        <f>Q66-M66</f>
        <v>0.5868571428571423</v>
      </c>
      <c r="O66" s="6">
        <v>30.5</v>
      </c>
      <c r="P66" s="1">
        <f>((C66)/(1000-C66))*R66</f>
        <v>3.4799999999999995</v>
      </c>
      <c r="Q66" s="4">
        <f t="shared" si="2"/>
        <v>3.4808571428571424</v>
      </c>
      <c r="R66" s="2">
        <v>8.1199999999999992</v>
      </c>
      <c r="S66" s="2">
        <v>1.2</v>
      </c>
    </row>
    <row r="67" spans="1:19" ht="20.100000000000001" customHeight="1" x14ac:dyDescent="0.15">
      <c r="A67" s="2"/>
      <c r="B67" s="8" t="str">
        <f>DEC2HEX(C67)</f>
        <v>12C</v>
      </c>
      <c r="C67" s="6">
        <v>300</v>
      </c>
      <c r="D67" s="6"/>
      <c r="E67" s="6">
        <v>1.1109545454545453</v>
      </c>
      <c r="F67" s="7" t="s">
        <v>74</v>
      </c>
      <c r="G67" s="9"/>
      <c r="H67" s="6" t="s">
        <v>148</v>
      </c>
      <c r="I67" s="9"/>
      <c r="J67" s="6">
        <f>HEX2DEC(H67)/1000</f>
        <v>8.1270000000000007</v>
      </c>
      <c r="K67" s="9">
        <f t="shared" si="0"/>
        <v>55.452865064695018</v>
      </c>
      <c r="L67" s="9">
        <f t="shared" si="1"/>
        <v>1.8033333333333332E-2</v>
      </c>
      <c r="M67" s="6">
        <f>HEX2DEC(F67)/1000</f>
        <v>2.9420000000000002</v>
      </c>
      <c r="N67" s="6">
        <f>Q67-M67</f>
        <v>0.54099999999999993</v>
      </c>
      <c r="O67" s="6">
        <v>30</v>
      </c>
      <c r="P67" s="1">
        <f>((C67)/(1000-C67))*R67</f>
        <v>3.4799999999999995</v>
      </c>
      <c r="Q67" s="4">
        <f t="shared" si="2"/>
        <v>3.4830000000000001</v>
      </c>
      <c r="R67" s="2">
        <v>8.1199999999999992</v>
      </c>
      <c r="S67" s="2">
        <v>1.1000000000000001</v>
      </c>
    </row>
    <row r="68" spans="1:19" ht="20.100000000000001" customHeight="1" x14ac:dyDescent="0.15">
      <c r="A68" s="2"/>
      <c r="B68" s="8" t="str">
        <f>DEC2HEX(C68)</f>
        <v>12C</v>
      </c>
      <c r="C68" s="6">
        <v>300</v>
      </c>
      <c r="D68" s="6"/>
      <c r="E68" s="6">
        <v>1.006932584269663</v>
      </c>
      <c r="F68" s="7" t="s">
        <v>69</v>
      </c>
      <c r="G68" s="9"/>
      <c r="H68" s="6" t="s">
        <v>11</v>
      </c>
      <c r="I68" s="9"/>
      <c r="J68" s="6">
        <f>HEX2DEC(H68)/1000</f>
        <v>8.1470000000000002</v>
      </c>
      <c r="K68" s="9" t="e">
        <f t="shared" ref="K68:K92" si="6">O68/N68</f>
        <v>#NUM!</v>
      </c>
      <c r="L68" s="9" t="e">
        <f t="shared" ref="L68:L95" si="7">N68/O68</f>
        <v>#NUM!</v>
      </c>
      <c r="M68" s="6" t="e">
        <f>HEX2DEC(F68)/1000</f>
        <v>#NUM!</v>
      </c>
      <c r="N68" s="6" t="e">
        <f>Q68-M68</f>
        <v>#NUM!</v>
      </c>
      <c r="O68" s="6"/>
      <c r="P68" s="1">
        <f>((C68)/(1000-C68))*R68</f>
        <v>3.4799999999999995</v>
      </c>
      <c r="Q68" s="4">
        <f t="shared" ref="Q68:Q98" si="8">((C68)/(1000-C68))*J68</f>
        <v>3.4915714285714285</v>
      </c>
      <c r="R68" s="2">
        <v>8.1199999999999992</v>
      </c>
      <c r="S68" s="2">
        <v>1</v>
      </c>
    </row>
    <row r="69" spans="1:19" ht="20.100000000000001" customHeight="1" x14ac:dyDescent="0.15">
      <c r="A69" s="2"/>
      <c r="B69" s="8" t="str">
        <f t="shared" si="3"/>
        <v>12C</v>
      </c>
      <c r="C69" s="6">
        <v>300</v>
      </c>
      <c r="D69" s="6"/>
      <c r="E69" s="6">
        <v>11.723731707317073</v>
      </c>
      <c r="F69" s="7" t="s">
        <v>32</v>
      </c>
      <c r="G69" s="9"/>
      <c r="H69" s="6" t="s">
        <v>107</v>
      </c>
      <c r="I69" s="9"/>
      <c r="J69" s="6">
        <f t="shared" si="4"/>
        <v>8.0690000000000008</v>
      </c>
      <c r="K69" s="9">
        <f t="shared" si="6"/>
        <v>75.145067698259197</v>
      </c>
      <c r="L69" s="9">
        <f t="shared" si="7"/>
        <v>1.3307593307593308E-2</v>
      </c>
      <c r="M69" s="6">
        <f t="shared" si="5"/>
        <v>1.9810000000000001</v>
      </c>
      <c r="N69" s="6">
        <f>Q69-M69</f>
        <v>1.4771428571428571</v>
      </c>
      <c r="O69" s="6">
        <v>111</v>
      </c>
      <c r="P69" s="1">
        <f>((C69)/(1000-C69))*R69</f>
        <v>3.4799999999999995</v>
      </c>
      <c r="Q69" s="4">
        <f t="shared" si="8"/>
        <v>3.4581428571428572</v>
      </c>
      <c r="R69" s="2">
        <v>8.1199999999999992</v>
      </c>
      <c r="S69" s="2">
        <v>11.58</v>
      </c>
    </row>
    <row r="70" spans="1:19" ht="20.100000000000001" customHeight="1" x14ac:dyDescent="0.15">
      <c r="A70" s="2"/>
      <c r="B70" s="8" t="str">
        <f t="shared" si="3"/>
        <v>12C</v>
      </c>
      <c r="C70" s="6">
        <v>300</v>
      </c>
      <c r="D70" s="6"/>
      <c r="E70" s="6">
        <v>11.250619047619049</v>
      </c>
      <c r="F70" s="7" t="s">
        <v>29</v>
      </c>
      <c r="G70" s="9"/>
      <c r="H70" s="6" t="s">
        <v>29</v>
      </c>
      <c r="I70" s="9"/>
      <c r="J70" s="6" t="e">
        <f t="shared" si="4"/>
        <v>#NUM!</v>
      </c>
      <c r="K70" s="9" t="e">
        <f t="shared" si="6"/>
        <v>#NUM!</v>
      </c>
      <c r="L70" s="9" t="e">
        <f t="shared" si="7"/>
        <v>#NUM!</v>
      </c>
      <c r="M70" s="6" t="e">
        <f t="shared" si="5"/>
        <v>#NUM!</v>
      </c>
      <c r="N70" s="6" t="e">
        <f>Q70-M70</f>
        <v>#NUM!</v>
      </c>
      <c r="O70" s="6"/>
      <c r="P70" s="1">
        <f>((C70)/(1000-C70))*R70</f>
        <v>3.4799999999999995</v>
      </c>
      <c r="Q70" s="4" t="e">
        <f t="shared" si="8"/>
        <v>#NUM!</v>
      </c>
      <c r="R70" s="2">
        <v>8.1199999999999992</v>
      </c>
      <c r="S70" s="2">
        <v>11.12</v>
      </c>
    </row>
    <row r="71" spans="1:19" ht="20.100000000000001" customHeight="1" x14ac:dyDescent="0.15">
      <c r="A71" s="2"/>
      <c r="B71" s="8" t="str">
        <f>DEC2HEX(C71)</f>
        <v>FA</v>
      </c>
      <c r="C71" s="6">
        <v>250</v>
      </c>
      <c r="D71" s="6"/>
      <c r="E71" s="6">
        <v>0.90522222222222215</v>
      </c>
      <c r="F71" s="7" t="s">
        <v>75</v>
      </c>
      <c r="G71" s="9"/>
      <c r="H71" s="6" t="s">
        <v>149</v>
      </c>
      <c r="I71" s="9"/>
      <c r="J71" s="6">
        <f>HEX2DEC(H71)/1000</f>
        <v>8.1340000000000003</v>
      </c>
      <c r="K71" s="9">
        <f t="shared" si="6"/>
        <v>62.239770279971289</v>
      </c>
      <c r="L71" s="9">
        <f t="shared" si="7"/>
        <v>1.6066897347174161E-2</v>
      </c>
      <c r="M71" s="6">
        <f>HEX2DEC(F71)/1000</f>
        <v>2.2469999999999999</v>
      </c>
      <c r="N71" s="6">
        <f>Q71-M71</f>
        <v>0.46433333333333326</v>
      </c>
      <c r="O71" s="6">
        <v>28.9</v>
      </c>
      <c r="P71" s="1">
        <f>((C71)/(1000-C71))*R71</f>
        <v>2.7066666666666661</v>
      </c>
      <c r="Q71" s="4">
        <f t="shared" si="8"/>
        <v>2.7113333333333332</v>
      </c>
      <c r="R71" s="2">
        <v>8.1199999999999992</v>
      </c>
      <c r="S71" s="2">
        <v>0.9</v>
      </c>
    </row>
    <row r="72" spans="1:19" ht="20.100000000000001" customHeight="1" x14ac:dyDescent="0.15">
      <c r="A72" s="2"/>
      <c r="B72" s="8" t="str">
        <f>DEC2HEX(C72)</f>
        <v>FA</v>
      </c>
      <c r="C72" s="6">
        <v>250</v>
      </c>
      <c r="D72" s="6"/>
      <c r="E72" s="6">
        <v>0.80574725274725278</v>
      </c>
      <c r="F72" s="7" t="s">
        <v>76</v>
      </c>
      <c r="G72" s="9"/>
      <c r="H72" s="6" t="s">
        <v>150</v>
      </c>
      <c r="I72" s="9"/>
      <c r="J72" s="6">
        <f>HEX2DEC(H72)/1000</f>
        <v>8.1229999999999993</v>
      </c>
      <c r="K72" s="9">
        <f t="shared" si="6"/>
        <v>59.055118110236251</v>
      </c>
      <c r="L72" s="9">
        <f t="shared" si="7"/>
        <v>1.6933333333333325E-2</v>
      </c>
      <c r="M72" s="6">
        <f>HEX2DEC(F72)/1000</f>
        <v>2.242</v>
      </c>
      <c r="N72" s="6">
        <f>Q72-M72</f>
        <v>0.46566666666666645</v>
      </c>
      <c r="O72" s="6">
        <v>27.5</v>
      </c>
      <c r="P72" s="1">
        <f>((C72)/(1000-C72))*R72</f>
        <v>2.7066666666666661</v>
      </c>
      <c r="Q72" s="4">
        <f t="shared" si="8"/>
        <v>2.7076666666666664</v>
      </c>
      <c r="R72" s="2">
        <v>8.1199999999999992</v>
      </c>
      <c r="S72" s="2">
        <v>0.8</v>
      </c>
    </row>
    <row r="73" spans="1:19" ht="20.100000000000001" customHeight="1" x14ac:dyDescent="0.15">
      <c r="A73" s="2"/>
      <c r="B73" s="8" t="str">
        <f>DEC2HEX(C73)</f>
        <v>FA</v>
      </c>
      <c r="C73" s="6">
        <v>250</v>
      </c>
      <c r="D73" s="6"/>
      <c r="E73" s="6">
        <v>0.70843478260869563</v>
      </c>
      <c r="F73" s="7" t="s">
        <v>77</v>
      </c>
      <c r="G73" s="9"/>
      <c r="H73" s="6" t="s">
        <v>151</v>
      </c>
      <c r="I73" s="9"/>
      <c r="J73" s="6">
        <f>HEX2DEC(H73)/1000</f>
        <v>8.1349999999999998</v>
      </c>
      <c r="K73" s="9">
        <f t="shared" si="6"/>
        <v>60.703812316715592</v>
      </c>
      <c r="L73" s="9">
        <f t="shared" si="7"/>
        <v>1.6473429951690807E-2</v>
      </c>
      <c r="M73" s="6">
        <f>HEX2DEC(F73)/1000</f>
        <v>2.2570000000000001</v>
      </c>
      <c r="N73" s="6">
        <f>Q73-M73</f>
        <v>0.45466666666666633</v>
      </c>
      <c r="O73" s="6">
        <v>27.6</v>
      </c>
      <c r="P73" s="1">
        <f>((C73)/(1000-C73))*R73</f>
        <v>2.7066666666666661</v>
      </c>
      <c r="Q73" s="4">
        <f t="shared" si="8"/>
        <v>2.7116666666666664</v>
      </c>
      <c r="R73" s="2">
        <v>8.1199999999999992</v>
      </c>
      <c r="S73" s="2">
        <v>0.71</v>
      </c>
    </row>
    <row r="74" spans="1:19" ht="20.100000000000001" customHeight="1" x14ac:dyDescent="0.15">
      <c r="A74" s="2"/>
      <c r="B74" s="8" t="str">
        <f>DEC2HEX(C74)</f>
        <v>FA</v>
      </c>
      <c r="C74" s="6">
        <v>250</v>
      </c>
      <c r="D74" s="6"/>
      <c r="E74" s="6">
        <v>0.61321505376344088</v>
      </c>
      <c r="F74" s="7" t="s">
        <v>69</v>
      </c>
      <c r="G74" s="9"/>
      <c r="H74" s="6" t="s">
        <v>11</v>
      </c>
      <c r="I74" s="9"/>
      <c r="J74" s="6">
        <f>HEX2DEC(H74)/1000</f>
        <v>8.1470000000000002</v>
      </c>
      <c r="K74" s="9" t="e">
        <f t="shared" si="6"/>
        <v>#NUM!</v>
      </c>
      <c r="L74" s="9" t="e">
        <f t="shared" si="7"/>
        <v>#NUM!</v>
      </c>
      <c r="M74" s="6" t="e">
        <f>HEX2DEC(F74)/1000</f>
        <v>#NUM!</v>
      </c>
      <c r="N74" s="6" t="e">
        <f>Q74-M74</f>
        <v>#NUM!</v>
      </c>
      <c r="O74" s="6"/>
      <c r="P74" s="1">
        <f>((C74)/(1000-C74))*R74</f>
        <v>2.7066666666666661</v>
      </c>
      <c r="Q74" s="4">
        <f t="shared" si="8"/>
        <v>2.7156666666666665</v>
      </c>
      <c r="R74" s="2">
        <v>8.1199999999999992</v>
      </c>
      <c r="S74" s="2">
        <v>0.62</v>
      </c>
    </row>
    <row r="75" spans="1:19" ht="20.100000000000001" customHeight="1" x14ac:dyDescent="0.15">
      <c r="A75" s="2"/>
      <c r="B75" s="8" t="str">
        <f t="shared" si="3"/>
        <v>FA</v>
      </c>
      <c r="C75" s="6">
        <v>250</v>
      </c>
      <c r="D75" s="6"/>
      <c r="E75" s="6">
        <v>10.799511627906977</v>
      </c>
      <c r="F75" s="7" t="s">
        <v>33</v>
      </c>
      <c r="G75" s="9"/>
      <c r="H75" s="6" t="s">
        <v>108</v>
      </c>
      <c r="I75" s="9"/>
      <c r="J75" s="6">
        <f t="shared" si="4"/>
        <v>8.1050000000000004</v>
      </c>
      <c r="K75" s="9">
        <f t="shared" si="6"/>
        <v>91.042397194772064</v>
      </c>
      <c r="L75" s="9">
        <f t="shared" si="7"/>
        <v>1.098389355742297E-2</v>
      </c>
      <c r="M75" s="6">
        <f t="shared" si="5"/>
        <v>1.6559999999999999</v>
      </c>
      <c r="N75" s="6">
        <f>Q75-M75</f>
        <v>1.0456666666666667</v>
      </c>
      <c r="O75" s="6">
        <v>95.2</v>
      </c>
      <c r="P75" s="1">
        <f>((C75)/(1000-C75))*R75</f>
        <v>2.7066666666666661</v>
      </c>
      <c r="Q75" s="4">
        <f t="shared" si="8"/>
        <v>2.7016666666666667</v>
      </c>
      <c r="R75" s="2">
        <v>8.1199999999999992</v>
      </c>
      <c r="S75" s="2">
        <v>10.67</v>
      </c>
    </row>
    <row r="76" spans="1:19" ht="20.100000000000001" customHeight="1" x14ac:dyDescent="0.15">
      <c r="A76" s="2"/>
      <c r="B76" s="8" t="str">
        <f t="shared" si="3"/>
        <v>FA</v>
      </c>
      <c r="C76" s="6">
        <v>250</v>
      </c>
      <c r="D76" s="6"/>
      <c r="E76" s="6">
        <v>10.36890909090909</v>
      </c>
      <c r="F76" s="7" t="s">
        <v>29</v>
      </c>
      <c r="G76" s="9"/>
      <c r="H76" s="6" t="s">
        <v>29</v>
      </c>
      <c r="I76" s="9"/>
      <c r="J76" s="6" t="e">
        <f t="shared" si="4"/>
        <v>#NUM!</v>
      </c>
      <c r="K76" s="9" t="e">
        <f t="shared" si="6"/>
        <v>#NUM!</v>
      </c>
      <c r="L76" s="9" t="e">
        <f t="shared" si="7"/>
        <v>#NUM!</v>
      </c>
      <c r="M76" s="6" t="e">
        <f t="shared" si="5"/>
        <v>#NUM!</v>
      </c>
      <c r="N76" s="6" t="e">
        <f>Q76-M76</f>
        <v>#NUM!</v>
      </c>
      <c r="O76" s="6"/>
      <c r="P76" s="1">
        <f>((C76)/(1000-C76))*R76</f>
        <v>2.7066666666666661</v>
      </c>
      <c r="Q76" s="4" t="e">
        <f t="shared" si="8"/>
        <v>#NUM!</v>
      </c>
      <c r="R76" s="2">
        <v>8.1199999999999992</v>
      </c>
      <c r="S76" s="2">
        <v>10.25</v>
      </c>
    </row>
    <row r="77" spans="1:19" ht="20.100000000000001" customHeight="1" x14ac:dyDescent="0.15">
      <c r="A77" s="2"/>
      <c r="B77" s="8" t="str">
        <f t="shared" si="3"/>
        <v>C8</v>
      </c>
      <c r="C77" s="6">
        <v>200</v>
      </c>
      <c r="D77" s="6"/>
      <c r="E77" s="6">
        <v>9.9574444444444463</v>
      </c>
      <c r="F77" s="7" t="s">
        <v>34</v>
      </c>
      <c r="G77" s="9"/>
      <c r="H77" s="6" t="s">
        <v>110</v>
      </c>
      <c r="I77" s="9"/>
      <c r="J77" s="6">
        <f t="shared" si="4"/>
        <v>8.1110000000000007</v>
      </c>
      <c r="K77" s="9">
        <f t="shared" si="6"/>
        <v>104.1938004688721</v>
      </c>
      <c r="L77" s="9">
        <f t="shared" si="7"/>
        <v>9.5975000000000019E-3</v>
      </c>
      <c r="M77" s="6">
        <f t="shared" si="5"/>
        <v>1.0680000000000001</v>
      </c>
      <c r="N77" s="6">
        <f>Q77-M77</f>
        <v>0.9597500000000001</v>
      </c>
      <c r="O77" s="6">
        <v>100</v>
      </c>
      <c r="P77" s="1">
        <f>((C77)/(1000-C77))*R77</f>
        <v>2.0299999999999998</v>
      </c>
      <c r="Q77" s="4">
        <f t="shared" si="8"/>
        <v>2.0277500000000002</v>
      </c>
      <c r="R77" s="2">
        <v>8.1199999999999992</v>
      </c>
      <c r="S77" s="2">
        <v>9.84</v>
      </c>
    </row>
    <row r="78" spans="1:19" ht="20.100000000000001" customHeight="1" x14ac:dyDescent="0.15">
      <c r="A78" s="2"/>
      <c r="B78" s="8" t="str">
        <f t="shared" si="3"/>
        <v>C8</v>
      </c>
      <c r="C78" s="6">
        <v>200</v>
      </c>
      <c r="D78" s="6"/>
      <c r="E78" s="6">
        <v>9.5638695652173933</v>
      </c>
      <c r="F78" s="7" t="s">
        <v>29</v>
      </c>
      <c r="G78" s="9"/>
      <c r="H78" s="6" t="s">
        <v>29</v>
      </c>
      <c r="I78" s="9"/>
      <c r="J78" s="6" t="e">
        <f t="shared" si="4"/>
        <v>#NUM!</v>
      </c>
      <c r="K78" s="9" t="e">
        <f t="shared" si="6"/>
        <v>#NUM!</v>
      </c>
      <c r="L78" s="9" t="e">
        <f t="shared" si="7"/>
        <v>#NUM!</v>
      </c>
      <c r="M78" s="6" t="e">
        <f t="shared" si="5"/>
        <v>#NUM!</v>
      </c>
      <c r="N78" s="6" t="e">
        <f>Q78-M78</f>
        <v>#NUM!</v>
      </c>
      <c r="O78" s="6"/>
      <c r="P78" s="1">
        <f>((C78)/(1000-C78))*R78</f>
        <v>2.0299999999999998</v>
      </c>
      <c r="Q78" s="4" t="e">
        <f t="shared" si="8"/>
        <v>#NUM!</v>
      </c>
      <c r="R78" s="2">
        <v>8.1199999999999992</v>
      </c>
      <c r="S78" s="2">
        <v>9.4499999999999993</v>
      </c>
    </row>
    <row r="79" spans="1:19" ht="20.100000000000001" customHeight="1" x14ac:dyDescent="0.15">
      <c r="B79" s="8" t="str">
        <f t="shared" ref="B79:B84" si="9">DEC2HEX(C79)</f>
        <v>C8</v>
      </c>
      <c r="C79" s="6">
        <v>200</v>
      </c>
      <c r="D79" s="6"/>
      <c r="E79" s="6">
        <v>0.52002127659574471</v>
      </c>
      <c r="F79" s="7" t="s">
        <v>78</v>
      </c>
      <c r="G79" s="9"/>
      <c r="H79" s="6" t="s">
        <v>152</v>
      </c>
      <c r="I79" s="9"/>
      <c r="J79" s="6">
        <f t="shared" ref="J79:J92" si="10">HEX2DEC(H79)/1000</f>
        <v>8.1240000000000006</v>
      </c>
      <c r="K79" s="9">
        <f t="shared" si="6"/>
        <v>78.292682926829244</v>
      </c>
      <c r="L79" s="9">
        <f t="shared" si="7"/>
        <v>1.2772585669781936E-2</v>
      </c>
      <c r="M79" s="6">
        <f t="shared" ref="M79:M92" si="11">HEX2DEC(F79)/1000</f>
        <v>1.621</v>
      </c>
      <c r="N79" s="6">
        <f>Q79-M79</f>
        <v>0.41000000000000014</v>
      </c>
      <c r="O79" s="6">
        <v>32.1</v>
      </c>
      <c r="P79" s="1">
        <f>((C79)/(1000-C79))*R79</f>
        <v>2.0299999999999998</v>
      </c>
      <c r="Q79" s="4">
        <f t="shared" si="8"/>
        <v>2.0310000000000001</v>
      </c>
      <c r="R79" s="2">
        <v>8.1199999999999992</v>
      </c>
      <c r="S79" s="1">
        <v>0.53</v>
      </c>
    </row>
    <row r="80" spans="1:19" ht="20.100000000000001" customHeight="1" x14ac:dyDescent="0.15">
      <c r="B80" s="8" t="str">
        <f t="shared" si="9"/>
        <v>C8</v>
      </c>
      <c r="C80" s="6">
        <v>200</v>
      </c>
      <c r="D80" s="6"/>
      <c r="E80" s="6">
        <v>0.4287894736842105</v>
      </c>
      <c r="F80" s="7" t="s">
        <v>79</v>
      </c>
      <c r="G80" s="9"/>
      <c r="H80" s="6" t="s">
        <v>153</v>
      </c>
      <c r="I80" s="9"/>
      <c r="J80" s="6">
        <f t="shared" si="10"/>
        <v>8.1300000000000008</v>
      </c>
      <c r="K80" s="9">
        <f t="shared" si="6"/>
        <v>87.590072057646083</v>
      </c>
      <c r="L80" s="9">
        <f t="shared" si="7"/>
        <v>1.1416819012797079E-2</v>
      </c>
      <c r="M80" s="6">
        <f t="shared" si="11"/>
        <v>1.4079999999999999</v>
      </c>
      <c r="N80" s="6">
        <f>Q80-M80</f>
        <v>0.62450000000000028</v>
      </c>
      <c r="O80" s="6">
        <v>54.7</v>
      </c>
      <c r="P80" s="1">
        <f>((C80)/(1000-C80))*R80</f>
        <v>2.0299999999999998</v>
      </c>
      <c r="Q80" s="4">
        <f t="shared" si="8"/>
        <v>2.0325000000000002</v>
      </c>
      <c r="R80" s="2">
        <v>8.1199999999999992</v>
      </c>
      <c r="S80" s="1">
        <v>0.44</v>
      </c>
    </row>
    <row r="81" spans="2:19" ht="20.100000000000001" customHeight="1" x14ac:dyDescent="0.15">
      <c r="B81" s="8" t="str">
        <f t="shared" si="9"/>
        <v>C8</v>
      </c>
      <c r="C81" s="6">
        <v>200</v>
      </c>
      <c r="D81" s="6"/>
      <c r="E81" s="6">
        <v>0.33945833333333331</v>
      </c>
      <c r="F81" s="7" t="s">
        <v>80</v>
      </c>
      <c r="G81" s="9"/>
      <c r="H81" s="6" t="s">
        <v>154</v>
      </c>
      <c r="I81" s="9"/>
      <c r="J81" s="6">
        <f t="shared" si="10"/>
        <v>8.1359999999999992</v>
      </c>
      <c r="K81" s="9">
        <f t="shared" si="6"/>
        <v>77.697841726618734</v>
      </c>
      <c r="L81" s="9">
        <f t="shared" si="7"/>
        <v>1.2870370370370365E-2</v>
      </c>
      <c r="M81" s="6">
        <f t="shared" si="11"/>
        <v>1.617</v>
      </c>
      <c r="N81" s="6">
        <f>Q81-M81</f>
        <v>0.41699999999999982</v>
      </c>
      <c r="O81" s="6">
        <v>32.4</v>
      </c>
      <c r="P81" s="1">
        <f>((C81)/(1000-C81))*R81</f>
        <v>2.0299999999999998</v>
      </c>
      <c r="Q81" s="4">
        <f t="shared" si="8"/>
        <v>2.0339999999999998</v>
      </c>
      <c r="R81" s="2">
        <v>8.1199999999999992</v>
      </c>
      <c r="S81" s="1">
        <v>0.34</v>
      </c>
    </row>
    <row r="82" spans="2:19" ht="20.100000000000001" customHeight="1" x14ac:dyDescent="0.15">
      <c r="B82" s="8" t="str">
        <f t="shared" si="9"/>
        <v>C8</v>
      </c>
      <c r="C82" s="6">
        <v>200</v>
      </c>
      <c r="D82" s="6"/>
      <c r="E82" s="6">
        <v>0.25196907216494846</v>
      </c>
      <c r="F82" s="7" t="s">
        <v>69</v>
      </c>
      <c r="G82" s="9"/>
      <c r="H82" s="6" t="s">
        <v>143</v>
      </c>
      <c r="I82" s="9"/>
      <c r="J82" s="6" t="e">
        <f t="shared" si="10"/>
        <v>#NUM!</v>
      </c>
      <c r="K82" s="9" t="e">
        <f t="shared" si="6"/>
        <v>#NUM!</v>
      </c>
      <c r="L82" s="9" t="e">
        <f t="shared" si="7"/>
        <v>#NUM!</v>
      </c>
      <c r="M82" s="6" t="e">
        <f t="shared" si="11"/>
        <v>#NUM!</v>
      </c>
      <c r="N82" s="6" t="e">
        <f>Q82-M82</f>
        <v>#NUM!</v>
      </c>
      <c r="O82" s="6"/>
      <c r="P82" s="1">
        <f>((C82)/(1000-C82))*R82</f>
        <v>2.0299999999999998</v>
      </c>
      <c r="Q82" s="4" t="e">
        <f t="shared" si="8"/>
        <v>#NUM!</v>
      </c>
      <c r="R82" s="2">
        <v>8.1199999999999992</v>
      </c>
      <c r="S82" s="1">
        <v>0.24</v>
      </c>
    </row>
    <row r="83" spans="2:19" ht="20.100000000000001" customHeight="1" x14ac:dyDescent="0.15">
      <c r="B83" s="8" t="str">
        <f t="shared" si="9"/>
        <v>96</v>
      </c>
      <c r="C83" s="6">
        <v>150</v>
      </c>
      <c r="D83" s="6"/>
      <c r="E83" s="6">
        <v>0.16626530612244897</v>
      </c>
      <c r="F83" s="7" t="s">
        <v>81</v>
      </c>
      <c r="G83" s="9"/>
      <c r="H83" s="6" t="s">
        <v>155</v>
      </c>
      <c r="I83" s="9"/>
      <c r="J83" s="6">
        <f t="shared" si="10"/>
        <v>8.141</v>
      </c>
      <c r="K83" s="9">
        <f t="shared" si="6"/>
        <v>79.311800717753783</v>
      </c>
      <c r="L83" s="9">
        <f t="shared" si="7"/>
        <v>1.2608464200159713E-2</v>
      </c>
      <c r="M83" s="6">
        <f t="shared" si="11"/>
        <v>1.1579999999999999</v>
      </c>
      <c r="N83" s="6">
        <f>Q83-M83</f>
        <v>0.27864705882352969</v>
      </c>
      <c r="O83" s="6">
        <v>22.1</v>
      </c>
      <c r="P83" s="1">
        <f>((C83)/(1000-C83))*R83</f>
        <v>1.4329411764705882</v>
      </c>
      <c r="Q83" s="4">
        <f t="shared" si="8"/>
        <v>1.4366470588235296</v>
      </c>
      <c r="R83" s="2">
        <v>8.1199999999999992</v>
      </c>
      <c r="S83" s="1">
        <v>0.15</v>
      </c>
    </row>
    <row r="84" spans="2:19" ht="20.100000000000001" customHeight="1" x14ac:dyDescent="0.15">
      <c r="B84" s="8" t="str">
        <f t="shared" si="9"/>
        <v>96</v>
      </c>
      <c r="C84" s="6">
        <v>150</v>
      </c>
      <c r="D84" s="6"/>
      <c r="E84" s="6">
        <v>8.2292929292929307E-2</v>
      </c>
      <c r="F84" s="7" t="s">
        <v>82</v>
      </c>
      <c r="G84" s="9"/>
      <c r="H84" s="6" t="s">
        <v>154</v>
      </c>
      <c r="I84" s="9"/>
      <c r="J84" s="6">
        <f t="shared" si="10"/>
        <v>8.1359999999999992</v>
      </c>
      <c r="K84" s="9">
        <f t="shared" si="6"/>
        <v>94.695710009976764</v>
      </c>
      <c r="L84" s="9">
        <f t="shared" si="7"/>
        <v>1.0560140474100083E-2</v>
      </c>
      <c r="M84" s="6">
        <f t="shared" si="11"/>
        <v>1.0820000000000001</v>
      </c>
      <c r="N84" s="6">
        <f>Q84-M84</f>
        <v>0.35376470588235276</v>
      </c>
      <c r="O84" s="6">
        <v>33.5</v>
      </c>
      <c r="P84" s="1">
        <f>((C84)/(1000-C84))*R84</f>
        <v>1.4329411764705882</v>
      </c>
      <c r="Q84" s="4">
        <f t="shared" si="8"/>
        <v>1.4357647058823528</v>
      </c>
      <c r="R84" s="2">
        <v>8.1199999999999992</v>
      </c>
      <c r="S84" s="1">
        <v>0.01</v>
      </c>
    </row>
    <row r="85" spans="2:19" ht="20.100000000000001" customHeight="1" x14ac:dyDescent="0.15">
      <c r="B85" s="1">
        <v>10</v>
      </c>
      <c r="C85" s="6">
        <v>150</v>
      </c>
      <c r="D85" s="6"/>
      <c r="E85" s="6">
        <v>0.13247154471544717</v>
      </c>
      <c r="F85" s="7" t="s">
        <v>83</v>
      </c>
      <c r="G85" s="9"/>
      <c r="H85" s="6" t="s">
        <v>156</v>
      </c>
      <c r="I85" s="9"/>
      <c r="J85" s="6">
        <f t="shared" si="10"/>
        <v>8.1310000000000002</v>
      </c>
      <c r="K85" s="9">
        <f t="shared" si="6"/>
        <v>112.44890375325156</v>
      </c>
      <c r="L85" s="9">
        <f t="shared" si="7"/>
        <v>8.8929279576999351E-3</v>
      </c>
      <c r="M85" s="6">
        <f t="shared" si="11"/>
        <v>0.96</v>
      </c>
      <c r="N85" s="6">
        <f>Q85-M85</f>
        <v>0.47488235294117653</v>
      </c>
      <c r="O85" s="6">
        <v>53.4</v>
      </c>
      <c r="P85" s="1">
        <f>((C85)/(1000-C85))*R85</f>
        <v>1.4329411764705882</v>
      </c>
      <c r="Q85" s="4">
        <f t="shared" si="8"/>
        <v>1.4348823529411765</v>
      </c>
      <c r="R85" s="2">
        <v>8.1199999999999992</v>
      </c>
      <c r="S85" s="1">
        <v>0.11</v>
      </c>
    </row>
    <row r="86" spans="2:19" ht="20.100000000000001" customHeight="1" x14ac:dyDescent="0.15">
      <c r="C86" s="6">
        <v>150</v>
      </c>
      <c r="D86" s="6"/>
      <c r="E86" s="6">
        <v>0</v>
      </c>
      <c r="F86" s="7" t="s">
        <v>84</v>
      </c>
      <c r="G86" s="9"/>
      <c r="H86" s="6" t="s">
        <v>157</v>
      </c>
      <c r="I86" s="9"/>
      <c r="J86" s="6">
        <f t="shared" si="10"/>
        <v>8.1270000000000007</v>
      </c>
      <c r="K86" s="9">
        <f t="shared" si="6"/>
        <v>125.94407610262316</v>
      </c>
      <c r="L86" s="9">
        <f t="shared" si="7"/>
        <v>7.9400320439459889E-3</v>
      </c>
      <c r="M86" s="6">
        <f t="shared" si="11"/>
        <v>0.82199999999999995</v>
      </c>
      <c r="N86" s="6">
        <f>Q86-M86</f>
        <v>0.61217647058823565</v>
      </c>
      <c r="O86" s="6">
        <v>77.099999999999994</v>
      </c>
      <c r="P86" s="1">
        <f>((C86)/(1000-C86))*R86</f>
        <v>1.4329411764705882</v>
      </c>
      <c r="Q86" s="4">
        <f t="shared" si="8"/>
        <v>1.4341764705882356</v>
      </c>
      <c r="R86" s="2">
        <v>8.1199999999999992</v>
      </c>
    </row>
    <row r="87" spans="2:19" ht="20.100000000000001" customHeight="1" x14ac:dyDescent="0.15">
      <c r="C87" s="6">
        <v>150</v>
      </c>
      <c r="D87" s="6"/>
      <c r="E87" s="6">
        <v>0</v>
      </c>
      <c r="F87" s="7" t="s">
        <v>85</v>
      </c>
      <c r="G87" s="9"/>
      <c r="H87" s="6" t="s">
        <v>158</v>
      </c>
      <c r="I87" s="9"/>
      <c r="J87" s="6">
        <f t="shared" si="10"/>
        <v>8.1310000000000002</v>
      </c>
      <c r="K87" s="9">
        <f t="shared" si="6"/>
        <v>127.67954936629636</v>
      </c>
      <c r="L87" s="9">
        <f t="shared" si="7"/>
        <v>7.8321078431372541E-3</v>
      </c>
      <c r="M87" s="6">
        <f t="shared" si="11"/>
        <v>0.68300000000000005</v>
      </c>
      <c r="N87" s="6">
        <f>Q87-M87</f>
        <v>0.75188235294117645</v>
      </c>
      <c r="O87" s="6">
        <v>96</v>
      </c>
      <c r="P87" s="1">
        <f>((C87)/(1000-C87))*R87</f>
        <v>1.4329411764705882</v>
      </c>
      <c r="Q87" s="4">
        <f t="shared" si="8"/>
        <v>1.4348823529411765</v>
      </c>
      <c r="R87" s="2">
        <v>8.1199999999999992</v>
      </c>
    </row>
    <row r="88" spans="2:19" ht="20.100000000000001" customHeight="1" x14ac:dyDescent="0.15">
      <c r="C88" s="6">
        <v>100</v>
      </c>
      <c r="D88" s="6"/>
      <c r="E88" s="6">
        <v>0</v>
      </c>
      <c r="F88" s="7" t="s">
        <v>86</v>
      </c>
      <c r="G88" s="9"/>
      <c r="H88" s="6" t="s">
        <v>159</v>
      </c>
      <c r="I88" s="9"/>
      <c r="J88" s="6">
        <f t="shared" si="10"/>
        <v>8.1379999999999999</v>
      </c>
      <c r="K88" s="9">
        <f t="shared" si="6"/>
        <v>140.2371158964433</v>
      </c>
      <c r="L88" s="9">
        <f t="shared" si="7"/>
        <v>7.1307798481711508E-3</v>
      </c>
      <c r="M88" s="6">
        <f t="shared" si="11"/>
        <v>0.44500000000000001</v>
      </c>
      <c r="N88" s="6">
        <f>Q88-M88</f>
        <v>0.45922222222222214</v>
      </c>
      <c r="O88" s="6">
        <v>64.400000000000006</v>
      </c>
      <c r="P88" s="1">
        <f>((C88)/(1000-C88))*R88</f>
        <v>0</v>
      </c>
      <c r="Q88" s="4">
        <f t="shared" si="8"/>
        <v>0.90422222222222215</v>
      </c>
    </row>
    <row r="89" spans="2:19" ht="20.100000000000001" customHeight="1" x14ac:dyDescent="0.15">
      <c r="C89" s="6">
        <v>100</v>
      </c>
      <c r="D89" s="6"/>
      <c r="E89" s="6">
        <v>0</v>
      </c>
      <c r="F89" s="7" t="s">
        <v>87</v>
      </c>
      <c r="G89" s="9"/>
      <c r="H89" s="6" t="s">
        <v>160</v>
      </c>
      <c r="I89" s="9"/>
      <c r="J89" s="6">
        <f t="shared" si="10"/>
        <v>8.1389999999999993</v>
      </c>
      <c r="K89" s="9">
        <f t="shared" si="6"/>
        <v>148.76880984952123</v>
      </c>
      <c r="L89" s="9">
        <f t="shared" si="7"/>
        <v>6.7218390804597685E-3</v>
      </c>
      <c r="M89" s="6">
        <f t="shared" si="11"/>
        <v>0.41699999999999998</v>
      </c>
      <c r="N89" s="6">
        <f>Q89-M89</f>
        <v>0.48733333333333323</v>
      </c>
      <c r="O89" s="6">
        <v>72.5</v>
      </c>
      <c r="P89" s="1">
        <f>((C89)/(1000-C89))*R89</f>
        <v>0</v>
      </c>
      <c r="Q89" s="4">
        <f t="shared" si="8"/>
        <v>0.90433333333333321</v>
      </c>
    </row>
    <row r="90" spans="2:19" ht="20.100000000000001" customHeight="1" x14ac:dyDescent="0.15">
      <c r="C90" s="6">
        <v>100</v>
      </c>
      <c r="D90" s="6"/>
      <c r="E90" s="6"/>
      <c r="F90" s="7" t="s">
        <v>88</v>
      </c>
      <c r="G90" s="9"/>
      <c r="H90" s="6" t="s">
        <v>161</v>
      </c>
      <c r="I90" s="9"/>
      <c r="J90" s="6">
        <f t="shared" si="10"/>
        <v>8.1389999999999993</v>
      </c>
      <c r="K90" s="9">
        <f t="shared" si="6"/>
        <v>155.67850902737337</v>
      </c>
      <c r="L90" s="9">
        <f t="shared" si="7"/>
        <v>6.4234942012719775E-3</v>
      </c>
      <c r="M90" s="6">
        <f t="shared" si="11"/>
        <v>0.33200000000000002</v>
      </c>
      <c r="N90" s="6">
        <f>Q90-M90</f>
        <v>0.57233333333333314</v>
      </c>
      <c r="O90" s="6">
        <v>89.1</v>
      </c>
      <c r="P90" s="1">
        <f>((C90)/(1000-C90))*R90</f>
        <v>0</v>
      </c>
      <c r="Q90" s="4">
        <f t="shared" si="8"/>
        <v>0.90433333333333321</v>
      </c>
    </row>
    <row r="91" spans="2:19" ht="20.100000000000001" customHeight="1" x14ac:dyDescent="0.15">
      <c r="C91" s="6">
        <v>50</v>
      </c>
      <c r="D91" s="6"/>
      <c r="E91" s="6"/>
      <c r="F91" s="7" t="s">
        <v>89</v>
      </c>
      <c r="G91" s="9"/>
      <c r="H91" s="6" t="s">
        <v>162</v>
      </c>
      <c r="I91" s="9"/>
      <c r="J91" s="6">
        <f t="shared" si="10"/>
        <v>8.1470000000000002</v>
      </c>
      <c r="K91" s="9">
        <f t="shared" si="6"/>
        <v>151.19363395225466</v>
      </c>
      <c r="L91" s="9">
        <f t="shared" si="7"/>
        <v>6.614035087719297E-3</v>
      </c>
      <c r="M91" s="6">
        <f t="shared" si="11"/>
        <v>0.151</v>
      </c>
      <c r="N91" s="6">
        <f>Q91-M91</f>
        <v>0.27778947368421048</v>
      </c>
      <c r="O91" s="6">
        <v>42</v>
      </c>
      <c r="P91" s="1">
        <f>((C91)/(1000-C91))*R91</f>
        <v>0</v>
      </c>
      <c r="Q91" s="4">
        <f t="shared" si="8"/>
        <v>0.4287894736842105</v>
      </c>
    </row>
    <row r="92" spans="2:19" ht="20.100000000000001" customHeight="1" x14ac:dyDescent="0.15">
      <c r="C92" s="6">
        <v>50</v>
      </c>
      <c r="D92" s="6"/>
      <c r="E92" s="6"/>
      <c r="F92" s="7" t="s">
        <v>90</v>
      </c>
      <c r="G92" s="9"/>
      <c r="H92" s="6" t="s">
        <v>163</v>
      </c>
      <c r="I92" s="9"/>
      <c r="J92" s="6">
        <f t="shared" si="10"/>
        <v>8.1419999999999995</v>
      </c>
      <c r="K92" s="9">
        <f t="shared" si="6"/>
        <v>138.08996233104367</v>
      </c>
      <c r="L92" s="9">
        <f t="shared" si="7"/>
        <v>7.2416559691912703E-3</v>
      </c>
      <c r="M92" s="6">
        <f t="shared" si="11"/>
        <v>0.191</v>
      </c>
      <c r="N92" s="6">
        <f>Q92-M92</f>
        <v>0.23752631578947364</v>
      </c>
      <c r="O92" s="6">
        <v>32.799999999999997</v>
      </c>
      <c r="P92" s="1">
        <f>((C92)/(1000-C92))*R92</f>
        <v>0</v>
      </c>
      <c r="Q92" s="4">
        <f t="shared" si="8"/>
        <v>0.42852631578947364</v>
      </c>
    </row>
    <row r="93" spans="2:19" ht="20.100000000000001" customHeight="1" x14ac:dyDescent="0.15">
      <c r="C93" s="6"/>
      <c r="D93" s="6"/>
      <c r="E93" s="6"/>
      <c r="F93" s="7"/>
      <c r="G93" s="9"/>
      <c r="H93" s="6"/>
      <c r="I93" s="9"/>
      <c r="J93" s="6"/>
      <c r="K93" s="9"/>
      <c r="L93" s="9" t="e">
        <f t="shared" si="7"/>
        <v>#DIV/0!</v>
      </c>
      <c r="M93" s="6"/>
      <c r="N93" s="6"/>
      <c r="O93" s="6"/>
      <c r="Q93" s="4">
        <f t="shared" si="8"/>
        <v>0</v>
      </c>
    </row>
    <row r="94" spans="2:19" ht="20.100000000000001" customHeight="1" x14ac:dyDescent="0.15">
      <c r="C94" s="2"/>
      <c r="D94" s="2"/>
      <c r="E94" s="10"/>
      <c r="F94" s="3"/>
      <c r="G94" s="11"/>
      <c r="H94" s="2"/>
      <c r="I94" s="11"/>
      <c r="J94" s="2"/>
      <c r="K94" s="11"/>
      <c r="L94" s="9" t="e">
        <f t="shared" si="7"/>
        <v>#DIV/0!</v>
      </c>
      <c r="M94" s="2"/>
      <c r="N94" s="2"/>
      <c r="O94" s="2"/>
      <c r="Q94" s="4">
        <f t="shared" si="8"/>
        <v>0</v>
      </c>
    </row>
    <row r="95" spans="2:19" ht="20.100000000000001" customHeight="1" x14ac:dyDescent="0.15">
      <c r="C95" s="2"/>
      <c r="D95" s="2"/>
      <c r="E95" s="10"/>
      <c r="F95" s="3"/>
      <c r="G95" s="11"/>
      <c r="H95" s="2"/>
      <c r="I95" s="11"/>
      <c r="J95" s="2"/>
      <c r="K95" s="11"/>
      <c r="L95" s="9" t="e">
        <f t="shared" si="7"/>
        <v>#DIV/0!</v>
      </c>
      <c r="M95" s="2"/>
      <c r="N95" s="2"/>
      <c r="O95" s="2"/>
      <c r="Q95" s="4">
        <f t="shared" si="8"/>
        <v>0</v>
      </c>
    </row>
    <row r="96" spans="2:19" ht="20.100000000000001" customHeight="1" x14ac:dyDescent="0.15">
      <c r="C96" s="2"/>
      <c r="D96" s="2"/>
      <c r="E96" s="10"/>
      <c r="F96" s="3"/>
      <c r="G96" s="11"/>
      <c r="H96" s="2"/>
      <c r="I96" s="11"/>
      <c r="J96" s="2"/>
      <c r="K96" s="11"/>
      <c r="L96" s="11"/>
      <c r="M96" s="2"/>
      <c r="N96" s="2"/>
      <c r="O96" s="2"/>
      <c r="Q96" s="4">
        <f t="shared" si="8"/>
        <v>0</v>
      </c>
    </row>
    <row r="97" spans="3:17" ht="20.100000000000001" customHeight="1" x14ac:dyDescent="0.15">
      <c r="C97" s="2"/>
      <c r="D97" s="2"/>
      <c r="E97" s="10"/>
      <c r="F97" s="3"/>
      <c r="G97" s="11"/>
      <c r="H97" s="2"/>
      <c r="I97" s="11"/>
      <c r="J97" s="2"/>
      <c r="K97" s="11"/>
      <c r="L97" s="11"/>
      <c r="M97" s="2"/>
      <c r="N97" s="2"/>
      <c r="O97" s="2"/>
      <c r="Q97" s="4">
        <f t="shared" si="8"/>
        <v>0</v>
      </c>
    </row>
    <row r="98" spans="3:17" ht="20.100000000000001" customHeight="1" x14ac:dyDescent="0.15">
      <c r="C98" s="2"/>
      <c r="D98" s="2"/>
      <c r="E98" s="10"/>
      <c r="F98" s="3"/>
      <c r="G98" s="11"/>
      <c r="H98" s="2"/>
      <c r="I98" s="11"/>
      <c r="J98" s="2"/>
      <c r="K98" s="11"/>
      <c r="L98" s="11"/>
      <c r="M98" s="2"/>
      <c r="N98" s="2"/>
      <c r="O98" s="2"/>
      <c r="Q98" s="4">
        <f t="shared" si="8"/>
        <v>0</v>
      </c>
    </row>
    <row r="99" spans="3:17" ht="20.100000000000001" customHeight="1" x14ac:dyDescent="0.15">
      <c r="C99" s="2"/>
      <c r="D99" s="2"/>
      <c r="E99" s="10"/>
      <c r="F99" s="3"/>
      <c r="G99" s="11"/>
      <c r="H99" s="2"/>
      <c r="I99" s="11"/>
      <c r="J99" s="2"/>
      <c r="K99" s="11"/>
      <c r="L99" s="11"/>
      <c r="M99" s="2"/>
      <c r="N99" s="2"/>
      <c r="O99" s="2"/>
    </row>
    <row r="100" spans="3:17" ht="20.100000000000001" customHeight="1" x14ac:dyDescent="0.15">
      <c r="C100" s="2"/>
      <c r="D100" s="2"/>
      <c r="E100" s="10"/>
      <c r="F100" s="3"/>
      <c r="G100" s="11"/>
      <c r="H100" s="2"/>
      <c r="I100" s="11"/>
      <c r="J100" s="2"/>
      <c r="K100" s="11"/>
      <c r="L100" s="11"/>
      <c r="M100" s="2"/>
      <c r="N100" s="2"/>
      <c r="O100" s="2"/>
    </row>
    <row r="101" spans="3:17" ht="20.100000000000001" customHeight="1" x14ac:dyDescent="0.15">
      <c r="C101" s="2"/>
      <c r="D101" s="2"/>
      <c r="E101" s="10"/>
      <c r="F101" s="3"/>
      <c r="G101" s="11"/>
      <c r="H101" s="2"/>
      <c r="I101" s="11"/>
      <c r="J101" s="2"/>
      <c r="K101" s="11"/>
      <c r="L101" s="11"/>
      <c r="M101" s="2"/>
      <c r="N101" s="2"/>
      <c r="O101" s="2"/>
    </row>
    <row r="102" spans="3:17" ht="20.100000000000001" customHeight="1" x14ac:dyDescent="0.15">
      <c r="C102" s="2"/>
      <c r="D102" s="2"/>
      <c r="E102" s="10"/>
      <c r="F102" s="3"/>
      <c r="G102" s="11"/>
      <c r="H102" s="2"/>
      <c r="I102" s="11"/>
      <c r="J102" s="2"/>
      <c r="K102" s="11"/>
      <c r="L102" s="11"/>
      <c r="M102" s="2"/>
      <c r="N102" s="2"/>
      <c r="O102" s="2"/>
    </row>
    <row r="103" spans="3:17" ht="20.100000000000001" customHeight="1" x14ac:dyDescent="0.15">
      <c r="C103" s="2"/>
      <c r="D103" s="2"/>
      <c r="E103" s="10"/>
      <c r="F103" s="3"/>
      <c r="G103" s="11"/>
      <c r="H103" s="2"/>
      <c r="I103" s="11"/>
      <c r="J103" s="2"/>
      <c r="K103" s="11"/>
      <c r="L103" s="11"/>
      <c r="M103" s="2"/>
      <c r="N103" s="2"/>
      <c r="O103" s="2"/>
    </row>
    <row r="104" spans="3:17" ht="20.100000000000001" customHeight="1" x14ac:dyDescent="0.15">
      <c r="C104" s="2"/>
      <c r="D104" s="2"/>
      <c r="E104" s="10"/>
      <c r="F104" s="3"/>
      <c r="G104" s="11"/>
      <c r="H104" s="2"/>
      <c r="I104" s="11"/>
      <c r="J104" s="2"/>
      <c r="K104" s="11"/>
      <c r="L104" s="11"/>
      <c r="M104" s="2"/>
      <c r="N104" s="2"/>
      <c r="O104" s="2"/>
    </row>
    <row r="105" spans="3:17" ht="20.100000000000001" customHeight="1" x14ac:dyDescent="0.15">
      <c r="C105" s="2"/>
      <c r="D105" s="2"/>
      <c r="E105" s="10"/>
      <c r="F105" s="3"/>
      <c r="G105" s="11"/>
      <c r="H105" s="2"/>
      <c r="I105" s="11"/>
      <c r="J105" s="2"/>
      <c r="K105" s="11"/>
      <c r="L105" s="11"/>
      <c r="M105" s="2"/>
      <c r="N105" s="2"/>
      <c r="O105" s="2"/>
    </row>
    <row r="106" spans="3:17" ht="20.100000000000001" customHeight="1" x14ac:dyDescent="0.15">
      <c r="C106" s="2"/>
      <c r="D106" s="2"/>
      <c r="E106" s="10"/>
      <c r="F106" s="3"/>
      <c r="G106" s="11"/>
      <c r="H106" s="2"/>
      <c r="I106" s="11"/>
      <c r="J106" s="2"/>
      <c r="K106" s="11"/>
      <c r="L106" s="11"/>
      <c r="M106" s="2"/>
      <c r="N106" s="2"/>
      <c r="O106" s="2"/>
    </row>
    <row r="107" spans="3:17" ht="20.100000000000001" customHeight="1" x14ac:dyDescent="0.15">
      <c r="C107" s="2"/>
      <c r="D107" s="2"/>
      <c r="E107" s="10"/>
      <c r="F107" s="3"/>
      <c r="G107" s="11"/>
      <c r="H107" s="2"/>
      <c r="I107" s="11"/>
      <c r="J107" s="2"/>
      <c r="K107" s="11"/>
      <c r="L107" s="11"/>
      <c r="M107" s="2"/>
      <c r="N107" s="2"/>
      <c r="O107" s="2"/>
    </row>
    <row r="108" spans="3:17" ht="20.100000000000001" customHeight="1" x14ac:dyDescent="0.15">
      <c r="C108" s="2"/>
      <c r="D108" s="2"/>
      <c r="E108" s="10"/>
      <c r="F108" s="3"/>
      <c r="G108" s="11"/>
      <c r="H108" s="2"/>
      <c r="I108" s="11"/>
      <c r="J108" s="2"/>
      <c r="K108" s="11"/>
      <c r="L108" s="11"/>
      <c r="M108" s="2"/>
      <c r="N108" s="2"/>
      <c r="O108" s="2"/>
    </row>
    <row r="109" spans="3:17" ht="20.100000000000001" customHeight="1" x14ac:dyDescent="0.15">
      <c r="C109" s="2"/>
      <c r="D109" s="2"/>
      <c r="E109" s="10"/>
      <c r="F109" s="3"/>
      <c r="G109" s="11"/>
      <c r="H109" s="2"/>
      <c r="I109" s="11"/>
      <c r="J109" s="2"/>
      <c r="K109" s="11"/>
      <c r="L109" s="11"/>
      <c r="M109" s="2"/>
      <c r="N109" s="2"/>
      <c r="O109" s="2"/>
    </row>
    <row r="110" spans="3:17" ht="20.100000000000001" customHeight="1" x14ac:dyDescent="0.15">
      <c r="C110" s="2"/>
      <c r="D110" s="2"/>
      <c r="E110" s="10"/>
      <c r="F110" s="3"/>
      <c r="G110" s="11"/>
      <c r="H110" s="2"/>
      <c r="I110" s="11"/>
      <c r="J110" s="2"/>
      <c r="K110" s="11"/>
      <c r="L110" s="11"/>
      <c r="M110" s="2"/>
      <c r="N110" s="2"/>
      <c r="O110" s="2"/>
    </row>
    <row r="111" spans="3:17" ht="20.100000000000001" customHeight="1" x14ac:dyDescent="0.15">
      <c r="C111" s="2"/>
      <c r="D111" s="2"/>
      <c r="E111" s="10"/>
      <c r="F111" s="3"/>
      <c r="G111" s="11"/>
      <c r="H111" s="2"/>
      <c r="I111" s="11"/>
      <c r="J111" s="2"/>
      <c r="K111" s="11"/>
      <c r="L111" s="11"/>
      <c r="M111" s="2"/>
      <c r="N111" s="2"/>
      <c r="O111" s="2"/>
    </row>
    <row r="112" spans="3:17" ht="20.100000000000001" customHeight="1" x14ac:dyDescent="0.15">
      <c r="C112" s="2"/>
      <c r="D112" s="2"/>
      <c r="E112" s="10"/>
      <c r="F112" s="3"/>
      <c r="G112" s="11"/>
      <c r="H112" s="2"/>
      <c r="I112" s="11"/>
      <c r="J112" s="2"/>
      <c r="K112" s="11"/>
      <c r="L112" s="11"/>
      <c r="M112" s="2"/>
      <c r="N112" s="2"/>
      <c r="O112" s="2"/>
    </row>
    <row r="113" spans="3:15" ht="20.100000000000001" customHeight="1" x14ac:dyDescent="0.15">
      <c r="C113" s="2"/>
      <c r="D113" s="2"/>
      <c r="E113" s="10"/>
      <c r="F113" s="3"/>
      <c r="G113" s="11"/>
      <c r="H113" s="2"/>
      <c r="I113" s="11"/>
      <c r="J113" s="2"/>
      <c r="K113" s="11"/>
      <c r="L113" s="11"/>
      <c r="M113" s="2"/>
      <c r="N113" s="2"/>
      <c r="O113" s="2"/>
    </row>
    <row r="114" spans="3:15" ht="20.100000000000001" customHeight="1" x14ac:dyDescent="0.15">
      <c r="C114" s="2"/>
      <c r="D114" s="2"/>
      <c r="E114" s="10"/>
      <c r="F114" s="3"/>
      <c r="G114" s="11"/>
      <c r="H114" s="2"/>
      <c r="I114" s="11"/>
      <c r="J114" s="2"/>
      <c r="K114" s="11"/>
      <c r="L114" s="11"/>
      <c r="M114" s="2"/>
      <c r="N114" s="2"/>
      <c r="O114" s="2"/>
    </row>
    <row r="115" spans="3:15" ht="20.100000000000001" customHeight="1" x14ac:dyDescent="0.15">
      <c r="C115" s="2"/>
      <c r="D115" s="2"/>
      <c r="E115" s="10"/>
      <c r="F115" s="3"/>
      <c r="G115" s="11"/>
      <c r="H115" s="2"/>
      <c r="I115" s="11"/>
      <c r="J115" s="2"/>
      <c r="K115" s="11"/>
      <c r="L115" s="11"/>
      <c r="M115" s="2"/>
      <c r="N115" s="2"/>
      <c r="O115" s="2"/>
    </row>
    <row r="116" spans="3:15" ht="20.100000000000001" customHeight="1" x14ac:dyDescent="0.15">
      <c r="C116" s="2"/>
      <c r="D116" s="2"/>
      <c r="E116" s="10"/>
      <c r="F116" s="3"/>
      <c r="G116" s="11"/>
      <c r="H116" s="2"/>
      <c r="I116" s="11"/>
      <c r="J116" s="2"/>
      <c r="K116" s="11"/>
      <c r="L116" s="11"/>
      <c r="M116" s="2"/>
      <c r="N116" s="2"/>
      <c r="O116" s="2"/>
    </row>
    <row r="117" spans="3:15" ht="20.100000000000001" customHeight="1" x14ac:dyDescent="0.15">
      <c r="C117" s="2"/>
      <c r="D117" s="2"/>
      <c r="E117" s="10"/>
      <c r="F117" s="3"/>
      <c r="G117" s="11"/>
      <c r="H117" s="2"/>
      <c r="I117" s="11"/>
      <c r="J117" s="2"/>
      <c r="K117" s="11"/>
      <c r="L117" s="11"/>
      <c r="M117" s="2"/>
      <c r="N117" s="2"/>
      <c r="O117" s="2"/>
    </row>
    <row r="118" spans="3:15" ht="20.100000000000001" customHeight="1" x14ac:dyDescent="0.15">
      <c r="C118" s="2"/>
      <c r="D118" s="2"/>
      <c r="E118" s="10"/>
      <c r="F118" s="3"/>
      <c r="G118" s="11"/>
      <c r="H118" s="2"/>
      <c r="I118" s="11"/>
      <c r="J118" s="2"/>
      <c r="K118" s="11"/>
      <c r="L118" s="11"/>
      <c r="M118" s="2"/>
      <c r="N118" s="2"/>
      <c r="O118" s="2"/>
    </row>
    <row r="119" spans="3:15" ht="20.100000000000001" customHeight="1" x14ac:dyDescent="0.15">
      <c r="C119" s="2"/>
      <c r="D119" s="2"/>
      <c r="E119" s="10"/>
      <c r="F119" s="3"/>
      <c r="G119" s="11"/>
      <c r="H119" s="2"/>
      <c r="I119" s="11"/>
      <c r="J119" s="2"/>
      <c r="K119" s="11"/>
      <c r="L119" s="11"/>
      <c r="M119" s="2"/>
      <c r="N119" s="2"/>
      <c r="O119" s="2"/>
    </row>
    <row r="120" spans="3:15" ht="20.100000000000001" customHeight="1" x14ac:dyDescent="0.15">
      <c r="C120" s="2"/>
      <c r="D120" s="2"/>
      <c r="E120" s="10"/>
      <c r="F120" s="3"/>
      <c r="G120" s="11"/>
      <c r="H120" s="2"/>
      <c r="I120" s="11"/>
      <c r="J120" s="2"/>
      <c r="K120" s="11"/>
      <c r="L120" s="11"/>
      <c r="M120" s="2"/>
      <c r="N120" s="2"/>
      <c r="O120" s="2"/>
    </row>
    <row r="121" spans="3:15" ht="20.100000000000001" customHeight="1" x14ac:dyDescent="0.15">
      <c r="C121" s="2"/>
      <c r="D121" s="2"/>
      <c r="E121" s="10"/>
      <c r="F121" s="3"/>
      <c r="G121" s="11"/>
      <c r="H121" s="2"/>
      <c r="I121" s="11"/>
      <c r="J121" s="2"/>
      <c r="K121" s="11"/>
      <c r="L121" s="11"/>
      <c r="M121" s="2"/>
      <c r="N121" s="2"/>
      <c r="O121" s="2"/>
    </row>
    <row r="122" spans="3:15" ht="20.100000000000001" customHeight="1" x14ac:dyDescent="0.15">
      <c r="C122" s="2"/>
      <c r="D122" s="2"/>
      <c r="E122" s="10"/>
      <c r="F122" s="3"/>
      <c r="G122" s="11"/>
      <c r="H122" s="2"/>
      <c r="I122" s="11"/>
      <c r="J122" s="2"/>
      <c r="K122" s="11"/>
      <c r="L122" s="11"/>
      <c r="M122" s="2"/>
      <c r="N122" s="2"/>
      <c r="O122" s="2"/>
    </row>
    <row r="123" spans="3:15" ht="20.100000000000001" customHeight="1" x14ac:dyDescent="0.15">
      <c r="C123" s="2"/>
      <c r="D123" s="2"/>
      <c r="E123" s="10"/>
      <c r="F123" s="3"/>
      <c r="G123" s="11"/>
      <c r="H123" s="2"/>
      <c r="I123" s="11"/>
      <c r="J123" s="2"/>
      <c r="K123" s="11"/>
      <c r="L123" s="11"/>
      <c r="M123" s="2"/>
      <c r="N123" s="2"/>
      <c r="O123" s="2"/>
    </row>
    <row r="124" spans="3:15" ht="20.100000000000001" customHeight="1" x14ac:dyDescent="0.15">
      <c r="C124" s="2"/>
      <c r="D124" s="2"/>
      <c r="E124" s="10"/>
      <c r="F124" s="3"/>
      <c r="G124" s="11"/>
      <c r="H124" s="2"/>
      <c r="I124" s="11"/>
      <c r="J124" s="2"/>
      <c r="K124" s="11"/>
      <c r="L124" s="11"/>
      <c r="M124" s="2"/>
      <c r="N124" s="2"/>
      <c r="O124" s="2"/>
    </row>
    <row r="125" spans="3:15" ht="20.100000000000001" customHeight="1" x14ac:dyDescent="0.15">
      <c r="C125" s="2"/>
      <c r="D125" s="2"/>
      <c r="E125" s="10"/>
      <c r="F125" s="3"/>
      <c r="G125" s="11"/>
      <c r="H125" s="2"/>
      <c r="I125" s="11"/>
      <c r="J125" s="2"/>
      <c r="K125" s="11"/>
      <c r="L125" s="11"/>
      <c r="M125" s="2"/>
      <c r="N125" s="2"/>
      <c r="O125" s="2"/>
    </row>
    <row r="151" spans="8:12" ht="20.100000000000001" customHeight="1" x14ac:dyDescent="0.15">
      <c r="H151" s="1">
        <v>0.35</v>
      </c>
      <c r="I151">
        <f>1/H151</f>
        <v>2.8571428571428572</v>
      </c>
      <c r="K151">
        <v>6.4999999999999997E-3</v>
      </c>
      <c r="L151">
        <f>1/K151</f>
        <v>153.84615384615384</v>
      </c>
    </row>
    <row r="152" spans="8:12" ht="20.100000000000001" customHeight="1" x14ac:dyDescent="0.15">
      <c r="H152" s="1">
        <v>0.3</v>
      </c>
      <c r="I152">
        <f t="shared" ref="I152:I170" si="12">1/H152</f>
        <v>3.3333333333333335</v>
      </c>
      <c r="K152">
        <v>7.0000000000000001E-3</v>
      </c>
      <c r="L152">
        <f t="shared" ref="L152:L170" si="13">1/K152</f>
        <v>142.85714285714286</v>
      </c>
    </row>
    <row r="153" spans="8:12" ht="20.100000000000001" customHeight="1" x14ac:dyDescent="0.15">
      <c r="H153" s="1">
        <v>0.25</v>
      </c>
      <c r="I153">
        <f t="shared" si="12"/>
        <v>4</v>
      </c>
      <c r="K153">
        <v>8.8999999999999999E-3</v>
      </c>
      <c r="L153">
        <f t="shared" si="13"/>
        <v>112.35955056179776</v>
      </c>
    </row>
    <row r="154" spans="8:12" ht="20.100000000000001" customHeight="1" x14ac:dyDescent="0.15">
      <c r="H154" s="1">
        <v>0.2</v>
      </c>
      <c r="I154">
        <f t="shared" si="12"/>
        <v>5</v>
      </c>
      <c r="K154">
        <v>1.0999999999999999E-2</v>
      </c>
      <c r="L154">
        <f t="shared" si="13"/>
        <v>90.909090909090921</v>
      </c>
    </row>
    <row r="155" spans="8:12" ht="20.100000000000001" customHeight="1" x14ac:dyDescent="0.15">
      <c r="H155" s="1">
        <v>0.18</v>
      </c>
      <c r="I155">
        <f t="shared" si="12"/>
        <v>5.5555555555555554</v>
      </c>
      <c r="K155">
        <v>1.4E-2</v>
      </c>
      <c r="L155">
        <f t="shared" si="13"/>
        <v>71.428571428571431</v>
      </c>
    </row>
    <row r="156" spans="8:12" ht="20.100000000000001" customHeight="1" x14ac:dyDescent="0.15">
      <c r="H156" s="1">
        <v>0.11</v>
      </c>
      <c r="I156">
        <f t="shared" si="12"/>
        <v>9.0909090909090917</v>
      </c>
      <c r="K156">
        <v>1.7500000000000002E-2</v>
      </c>
      <c r="L156">
        <f t="shared" si="13"/>
        <v>57.142857142857139</v>
      </c>
    </row>
    <row r="157" spans="8:12" ht="20.100000000000001" customHeight="1" x14ac:dyDescent="0.15">
      <c r="H157" s="1">
        <v>0.08</v>
      </c>
      <c r="I157">
        <f t="shared" si="12"/>
        <v>12.5</v>
      </c>
      <c r="K157">
        <v>2.1000000000000001E-2</v>
      </c>
      <c r="L157">
        <f t="shared" si="13"/>
        <v>47.619047619047613</v>
      </c>
    </row>
    <row r="158" spans="8:12" ht="20.100000000000001" customHeight="1" x14ac:dyDescent="0.15">
      <c r="H158" s="1">
        <v>6.0999999999999999E-2</v>
      </c>
      <c r="I158">
        <f t="shared" si="12"/>
        <v>16.393442622950818</v>
      </c>
      <c r="K158">
        <v>2.3E-2</v>
      </c>
      <c r="L158">
        <f t="shared" si="13"/>
        <v>43.478260869565219</v>
      </c>
    </row>
    <row r="159" spans="8:12" ht="20.100000000000001" customHeight="1" x14ac:dyDescent="0.15">
      <c r="H159" s="1">
        <v>5.0999999999999997E-2</v>
      </c>
      <c r="I159">
        <f t="shared" si="12"/>
        <v>19.607843137254903</v>
      </c>
      <c r="K159">
        <v>2.8500000000000001E-2</v>
      </c>
      <c r="L159">
        <f t="shared" si="13"/>
        <v>35.087719298245609</v>
      </c>
    </row>
    <row r="160" spans="8:12" ht="20.100000000000001" customHeight="1" x14ac:dyDescent="0.15">
      <c r="H160" s="1">
        <v>4.2999999999999997E-2</v>
      </c>
      <c r="I160">
        <f t="shared" si="12"/>
        <v>23.255813953488374</v>
      </c>
      <c r="K160">
        <v>3.4000000000000002E-2</v>
      </c>
      <c r="L160">
        <f t="shared" si="13"/>
        <v>29.411764705882351</v>
      </c>
    </row>
    <row r="161" spans="8:12" ht="20.100000000000001" customHeight="1" x14ac:dyDescent="0.15">
      <c r="H161" s="1">
        <v>3.4000000000000002E-2</v>
      </c>
      <c r="I161">
        <f t="shared" si="12"/>
        <v>29.411764705882351</v>
      </c>
      <c r="K161">
        <v>4.2999999999999997E-2</v>
      </c>
      <c r="L161">
        <f t="shared" si="13"/>
        <v>23.255813953488374</v>
      </c>
    </row>
    <row r="162" spans="8:12" ht="20.100000000000001" customHeight="1" x14ac:dyDescent="0.15">
      <c r="H162" s="1">
        <v>2.8500000000000001E-2</v>
      </c>
      <c r="I162">
        <f t="shared" si="12"/>
        <v>35.087719298245609</v>
      </c>
      <c r="K162">
        <v>5.0999999999999997E-2</v>
      </c>
      <c r="L162">
        <f t="shared" si="13"/>
        <v>19.607843137254903</v>
      </c>
    </row>
    <row r="163" spans="8:12" ht="20.100000000000001" customHeight="1" x14ac:dyDescent="0.15">
      <c r="H163" s="1">
        <v>2.3E-2</v>
      </c>
      <c r="I163">
        <f t="shared" si="12"/>
        <v>43.478260869565219</v>
      </c>
      <c r="K163">
        <v>6.0999999999999999E-2</v>
      </c>
      <c r="L163">
        <f t="shared" si="13"/>
        <v>16.393442622950818</v>
      </c>
    </row>
    <row r="164" spans="8:12" ht="20.100000000000001" customHeight="1" x14ac:dyDescent="0.15">
      <c r="H164" s="1">
        <v>2.1000000000000001E-2</v>
      </c>
      <c r="I164">
        <f t="shared" si="12"/>
        <v>47.619047619047613</v>
      </c>
      <c r="K164">
        <v>0.08</v>
      </c>
      <c r="L164">
        <f t="shared" si="13"/>
        <v>12.5</v>
      </c>
    </row>
    <row r="165" spans="8:12" ht="20.100000000000001" customHeight="1" x14ac:dyDescent="0.15">
      <c r="H165" s="1">
        <v>1.7500000000000002E-2</v>
      </c>
      <c r="I165">
        <f t="shared" si="12"/>
        <v>57.142857142857139</v>
      </c>
      <c r="K165">
        <v>0.11</v>
      </c>
      <c r="L165">
        <f t="shared" si="13"/>
        <v>9.0909090909090917</v>
      </c>
    </row>
    <row r="166" spans="8:12" ht="20.100000000000001" customHeight="1" x14ac:dyDescent="0.15">
      <c r="H166" s="1">
        <v>1.4E-2</v>
      </c>
      <c r="I166">
        <f t="shared" si="12"/>
        <v>71.428571428571431</v>
      </c>
      <c r="K166">
        <v>0.18</v>
      </c>
      <c r="L166">
        <f t="shared" si="13"/>
        <v>5.5555555555555554</v>
      </c>
    </row>
    <row r="167" spans="8:12" ht="20.100000000000001" customHeight="1" x14ac:dyDescent="0.15">
      <c r="H167" s="1">
        <v>1.0999999999999999E-2</v>
      </c>
      <c r="I167">
        <f t="shared" si="12"/>
        <v>90.909090909090921</v>
      </c>
      <c r="K167">
        <v>0.2</v>
      </c>
      <c r="L167">
        <f t="shared" si="13"/>
        <v>5</v>
      </c>
    </row>
    <row r="168" spans="8:12" ht="20.100000000000001" customHeight="1" x14ac:dyDescent="0.15">
      <c r="H168" s="1">
        <v>8.8999999999999999E-3</v>
      </c>
      <c r="I168">
        <f t="shared" si="12"/>
        <v>112.35955056179776</v>
      </c>
      <c r="K168">
        <v>0.25</v>
      </c>
      <c r="L168">
        <f t="shared" si="13"/>
        <v>4</v>
      </c>
    </row>
    <row r="169" spans="8:12" ht="20.100000000000001" customHeight="1" x14ac:dyDescent="0.15">
      <c r="H169" s="1">
        <v>7.0000000000000001E-3</v>
      </c>
      <c r="I169">
        <f t="shared" si="12"/>
        <v>142.85714285714286</v>
      </c>
      <c r="K169">
        <v>0.3</v>
      </c>
      <c r="L169">
        <f t="shared" si="13"/>
        <v>3.3333333333333335</v>
      </c>
    </row>
    <row r="170" spans="8:12" ht="20.100000000000001" customHeight="1" x14ac:dyDescent="0.15">
      <c r="H170" s="1">
        <v>6.4999999999999997E-3</v>
      </c>
      <c r="I170">
        <f t="shared" si="12"/>
        <v>153.84615384615384</v>
      </c>
      <c r="K170">
        <v>0.35</v>
      </c>
      <c r="L170">
        <f t="shared" si="13"/>
        <v>2.8571428571428572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2017-05-18T02:34:28Z</dcterms:modified>
</cp:coreProperties>
</file>