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206440F_AECE_4CC8_8285_A97EDB3CAE38_.wvu.FilterData">'Rac ANCE'!$A$5:$AP$337</definedName>
    <definedName hidden="1" localSheetId="1" name="Z_B206440F_AECE_4CC8_8285_A97EDB3CAE38_.wvu.FilterData">Rac!$A$228:$AP$604</definedName>
  </definedNames>
  <calcPr/>
  <customWorkbookViews>
    <customWorkbookView activeSheetId="0" maximized="1" windowHeight="0" windowWidth="0" guid="{B206440F-AECE-4CC8-8285-A97EDB3CAE3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<sst xmlns="http://schemas.openxmlformats.org/spreadsheetml/2006/main" count="16106" uniqueCount="3315">
  <si>
    <t>PN</t>
  </si>
  <si>
    <t>x</t>
  </si>
  <si>
    <t>Num</t>
  </si>
  <si>
    <t>IPLR</t>
  </si>
  <si>
    <t>Nomenclatura</t>
  </si>
  <si>
    <t>RAC</t>
  </si>
  <si>
    <t>OM_EMG</t>
  </si>
  <si>
    <t>Cat</t>
  </si>
  <si>
    <t>08-0894-210</t>
  </si>
  <si>
    <t>OM_APOIA</t>
  </si>
  <si>
    <t>OM_SOLUC</t>
  </si>
  <si>
    <t>PJ</t>
  </si>
  <si>
    <t>EMERGÊNCIA</t>
  </si>
  <si>
    <t>2721</t>
  </si>
  <si>
    <t>PROVIDÊNCIA</t>
  </si>
  <si>
    <t>2728</t>
  </si>
  <si>
    <t>NSN</t>
  </si>
  <si>
    <t>LUBRICANT,SOLID FILM</t>
  </si>
  <si>
    <t>NOMENCLATURA</t>
  </si>
  <si>
    <t>PE</t>
  </si>
  <si>
    <t>2732</t>
  </si>
  <si>
    <t>CFF</t>
  </si>
  <si>
    <t>MIL-L-23398D</t>
  </si>
  <si>
    <t>CAT</t>
  </si>
  <si>
    <t>2730</t>
  </si>
  <si>
    <t>VALOR_UNIT_US$</t>
  </si>
  <si>
    <t>MATR</t>
  </si>
  <si>
    <t>2734</t>
  </si>
  <si>
    <t>NSL 1422 B2</t>
  </si>
  <si>
    <t>ST_EMG</t>
  </si>
  <si>
    <t>TPEMG</t>
  </si>
  <si>
    <t>DT_EMG</t>
  </si>
  <si>
    <t>2726</t>
  </si>
  <si>
    <t>SEALING COMPOUND</t>
  </si>
  <si>
    <t>QT_EMG</t>
  </si>
  <si>
    <t>UE</t>
  </si>
  <si>
    <t>2702</t>
  </si>
  <si>
    <t>PR-1422 B-2</t>
  </si>
  <si>
    <t>DT_EMERG</t>
  </si>
  <si>
    <t>DT_GERADA</t>
  </si>
  <si>
    <t>2703</t>
  </si>
  <si>
    <t>DT_STATUS</t>
  </si>
  <si>
    <t>2704</t>
  </si>
  <si>
    <t>T_GASTO</t>
  </si>
  <si>
    <t>CS3205 B-2</t>
  </si>
  <si>
    <t>QT_ATEN</t>
  </si>
  <si>
    <t>2708</t>
  </si>
  <si>
    <t>QT_EST</t>
  </si>
  <si>
    <t>2709</t>
  </si>
  <si>
    <t>OS_PROVI</t>
  </si>
  <si>
    <t>PR-1826 B-2</t>
  </si>
  <si>
    <t>STOS</t>
  </si>
  <si>
    <t>2719</t>
  </si>
  <si>
    <t>OFIC_EXEC_OS/OFIC_REPARADORA</t>
  </si>
  <si>
    <t>2720</t>
  </si>
  <si>
    <t>EMPRESA_EXTERNA</t>
  </si>
  <si>
    <t>PR1422B2</t>
  </si>
  <si>
    <t>ORÇAMENTO_EXT_US$</t>
  </si>
  <si>
    <t>2722</t>
  </si>
  <si>
    <t>NR_OS_INV</t>
  </si>
  <si>
    <t>2723</t>
  </si>
  <si>
    <t>ST_OS_INV</t>
  </si>
  <si>
    <t>NSL 1422RCB2</t>
  </si>
  <si>
    <t>OF_EXEC_INV</t>
  </si>
  <si>
    <t>2727</t>
  </si>
  <si>
    <t>REQUISICAO</t>
  </si>
  <si>
    <t>2729</t>
  </si>
  <si>
    <t>QT_REQ</t>
  </si>
  <si>
    <t>MBEU91303</t>
  </si>
  <si>
    <t>2731</t>
  </si>
  <si>
    <t>ST_REQ</t>
  </si>
  <si>
    <t>2733</t>
  </si>
  <si>
    <t>DT_ST_REQ</t>
  </si>
  <si>
    <t>CYLINDER,COMPRESSED</t>
  </si>
  <si>
    <t>OP</t>
  </si>
  <si>
    <t>2736</t>
  </si>
  <si>
    <t>REQ_FMS</t>
  </si>
  <si>
    <t>SSS</t>
  </si>
  <si>
    <t>2737</t>
  </si>
  <si>
    <t>QT_FMS</t>
  </si>
  <si>
    <t>B5049</t>
  </si>
  <si>
    <t>ST_FMS</t>
  </si>
  <si>
    <t>2738</t>
  </si>
  <si>
    <t>DT_ST_FMS</t>
  </si>
  <si>
    <t>2739</t>
  </si>
  <si>
    <t>BLADE ANGLE CHECKING</t>
  </si>
  <si>
    <t>Valor Unitario R$</t>
  </si>
  <si>
    <t>Vl. Total R$</t>
  </si>
  <si>
    <t>2740</t>
  </si>
  <si>
    <t>C</t>
  </si>
  <si>
    <t>Cons.6meses</t>
  </si>
  <si>
    <t>30-182A</t>
  </si>
  <si>
    <t>2741</t>
  </si>
  <si>
    <t>Cons.12mes</t>
  </si>
  <si>
    <t>Cons.24mes</t>
  </si>
  <si>
    <t>2742</t>
  </si>
  <si>
    <t>MAIN WHEEL BRAKE</t>
  </si>
  <si>
    <t>2743</t>
  </si>
  <si>
    <t>Cons.Total</t>
  </si>
  <si>
    <t>T</t>
  </si>
  <si>
    <t>%Troca</t>
  </si>
  <si>
    <t>2701</t>
  </si>
  <si>
    <t>030-18200</t>
  </si>
  <si>
    <t>Qt.Outra UN</t>
  </si>
  <si>
    <t>Qt.Sup.</t>
  </si>
  <si>
    <t>QT. Alt.</t>
  </si>
  <si>
    <t>2706</t>
  </si>
  <si>
    <t>Req/Alt</t>
  </si>
  <si>
    <t>Req/Sup</t>
  </si>
  <si>
    <t>2724</t>
  </si>
  <si>
    <t>OBSERVAÇÃO DA EMERGÊNCIA</t>
  </si>
  <si>
    <t>OBSERVAÇÃO DA PROVIDÊNCIA</t>
  </si>
  <si>
    <t>30-182</t>
  </si>
  <si>
    <t>y</t>
  </si>
  <si>
    <t>AIFP</t>
  </si>
  <si>
    <t>30-163LH</t>
  </si>
  <si>
    <t>C163030-1001</t>
  </si>
  <si>
    <t>MAIN W BRAKE A</t>
  </si>
  <si>
    <t>3121248-03</t>
  </si>
  <si>
    <t>6º ETA</t>
  </si>
  <si>
    <t>VALVE ASSEMBLY,COMPRESSOR BLEED</t>
  </si>
  <si>
    <t>1º/5º GAV</t>
  </si>
  <si>
    <t>540-1407-3</t>
  </si>
  <si>
    <t>7º ETA</t>
  </si>
  <si>
    <t>HSI PT6A-114</t>
  </si>
  <si>
    <t>1º ETA</t>
  </si>
  <si>
    <t>EPCAR</t>
  </si>
  <si>
    <t>KIT HSI</t>
  </si>
  <si>
    <t>HSI PT6A-114A</t>
  </si>
  <si>
    <t>PAMALS</t>
  </si>
  <si>
    <t>065-0042-03</t>
  </si>
  <si>
    <t>COMPUTER PA</t>
  </si>
  <si>
    <t>R</t>
  </si>
  <si>
    <t>2ª ETA</t>
  </si>
  <si>
    <t>065-0042-15</t>
  </si>
  <si>
    <t>CLA</t>
  </si>
  <si>
    <t>2606013-1</t>
  </si>
  <si>
    <t>1/15 GAV</t>
  </si>
  <si>
    <t>INDICATOR-PERCENT RPM</t>
  </si>
  <si>
    <t>2606013-2</t>
  </si>
  <si>
    <t>1ª ETA</t>
  </si>
  <si>
    <t>RCA41A-03</t>
  </si>
  <si>
    <t>BAPV</t>
  </si>
  <si>
    <t>2606013-1RX</t>
  </si>
  <si>
    <t>BABV</t>
  </si>
  <si>
    <t>DACTA2</t>
  </si>
  <si>
    <t>RCA41-3</t>
  </si>
  <si>
    <t>5º ETA</t>
  </si>
  <si>
    <t>30718-001</t>
  </si>
  <si>
    <t>PQ</t>
  </si>
  <si>
    <t>313260018160</t>
  </si>
  <si>
    <t>THERMOSTAT PLATE</t>
  </si>
  <si>
    <t>MICROB MONITOR 2</t>
  </si>
  <si>
    <t>4930-014831014</t>
  </si>
  <si>
    <t>TEST KIT, FUEL, WORK</t>
  </si>
  <si>
    <t>0NDT1</t>
  </si>
  <si>
    <t>071-01519-0101</t>
  </si>
  <si>
    <t>RECEIVER-EXCITER,RA</t>
  </si>
  <si>
    <t>Providência tom</t>
  </si>
  <si>
    <t>z</t>
  </si>
  <si>
    <t>3044000</t>
  </si>
  <si>
    <t>ENGINE PT6A-114A</t>
  </si>
  <si>
    <t>BX</t>
  </si>
  <si>
    <t>200SGL119Q</t>
  </si>
  <si>
    <t>STARTER GENERATOR</t>
  </si>
  <si>
    <t>200SGL153Q</t>
  </si>
  <si>
    <t>STARTER-GENERATOR,E</t>
  </si>
  <si>
    <t>200SGL119Q-XL</t>
  </si>
  <si>
    <t>,</t>
  </si>
  <si>
    <t>200SGL119Q-2</t>
  </si>
  <si>
    <t>ATD ANV 2732  SOL 3S VIGNEROM  SEÇÃO DE CÉLULA DO GLOGMN.</t>
  </si>
  <si>
    <t>SOLICITO ATENDER EMEG 313260018160 (BAMN) COM ESTOQUE LOCAL.</t>
  </si>
  <si>
    <t>200SGL119Q-2RX</t>
  </si>
  <si>
    <t>200SGL153Q-1</t>
  </si>
  <si>
    <t>51539-012N</t>
  </si>
  <si>
    <t>CONTROL UNIT,GENERA</t>
  </si>
  <si>
    <t>313260018649</t>
  </si>
  <si>
    <t>51539-012M</t>
  </si>
  <si>
    <t>51539-012NRX</t>
  </si>
  <si>
    <t>1H75-21</t>
  </si>
  <si>
    <t>PRESSURE REGULATOR</t>
  </si>
  <si>
    <t>SPT050070PQ</t>
  </si>
  <si>
    <t>W</t>
  </si>
  <si>
    <t>CW</t>
  </si>
  <si>
    <t>074-06600</t>
  </si>
  <si>
    <t>PLATE,BACK</t>
  </si>
  <si>
    <t>200SGL1008-1</t>
  </si>
  <si>
    <t>ATD ANV 2730  SOL 3S CRISPIM  SEÇÃO DE CÉLULA DO GLOGMN.OBS: ESTOQUE CRÍTICO NA BAMN PARA O I</t>
  </si>
  <si>
    <t>SERÁ ATENDIDO PELA AQUISIÇÃO CABW: SPT050070PQ</t>
  </si>
  <si>
    <t>END BELL,ELECTRICAL</t>
  </si>
  <si>
    <t>200SGL1064-1</t>
  </si>
  <si>
    <t>ARMATURE ASSY</t>
  </si>
  <si>
    <t>200SGL1107</t>
  </si>
  <si>
    <t>313260018650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</si>
  <si>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</si>
  <si>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</si>
  <si>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</si>
  <si>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</si>
  <si>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</si>
  <si>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</si>
  <si>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</si>
  <si>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</si>
  <si>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ATD ANV 2730  SOL 1S VANDER  SEÇÃO DE CÉLULA DO GLOGMN. OBS: ESTOQUE CRÍTICO NA BAMN PARA O ITE</t>
  </si>
  <si>
    <t>PLATE,BACK,DAMPENER</t>
  </si>
  <si>
    <t>SERÁ ATENDIDO DE ACORDO COM NOVAS AQUISIÇÕES</t>
  </si>
  <si>
    <t>150SG1112-1</t>
  </si>
  <si>
    <t>SCREW,MACHINE</t>
  </si>
  <si>
    <t>150SG1114</t>
  </si>
  <si>
    <t>200SGL1005</t>
  </si>
  <si>
    <t>U8</t>
  </si>
  <si>
    <t>SPRING,SPIRAL,TORSI</t>
  </si>
  <si>
    <t>304260076325</t>
  </si>
  <si>
    <t>2643100-200</t>
  </si>
  <si>
    <t>1620-FA0016428</t>
  </si>
  <si>
    <t>150SG1379-8</t>
  </si>
  <si>
    <t>NOSE GEAR ASSY</t>
  </si>
  <si>
    <t>7EK50</t>
  </si>
  <si>
    <t>WASHER,LOCK</t>
  </si>
  <si>
    <t>150SG1389-3</t>
  </si>
  <si>
    <t>Aguardando solu</t>
  </si>
  <si>
    <t>NUT,SELF-LOCKING,HE</t>
  </si>
  <si>
    <t>EA</t>
  </si>
  <si>
    <t>200SGL1093</t>
  </si>
  <si>
    <t>WASHER,SPRING TENSI</t>
  </si>
  <si>
    <t>LEP    (EXT)</t>
  </si>
  <si>
    <t>23081-330</t>
  </si>
  <si>
    <t>STATOR</t>
  </si>
  <si>
    <t>Núm</t>
  </si>
  <si>
    <t>150SG1052-14</t>
  </si>
  <si>
    <t>BEARING,BALL,ANNULA</t>
  </si>
  <si>
    <t>150SG1052-B</t>
  </si>
  <si>
    <t>Sum</t>
  </si>
  <si>
    <t>150SG1071</t>
  </si>
  <si>
    <t>NUT,SELF LOCKING</t>
  </si>
  <si>
    <t>Cont</t>
  </si>
  <si>
    <t>200SGL1006</t>
  </si>
  <si>
    <t>HOUSING,BEARING UNI</t>
  </si>
  <si>
    <t>304260076327</t>
  </si>
  <si>
    <t>SE1070-7</t>
  </si>
  <si>
    <t>200SGL1153</t>
  </si>
  <si>
    <t>1620-FA1157069</t>
  </si>
  <si>
    <t>DAMPER,SHIMMY</t>
  </si>
  <si>
    <t>COMM AND BELL</t>
  </si>
  <si>
    <t>250SG1116</t>
  </si>
  <si>
    <t>SCREW,CAP,SOCKET HE</t>
  </si>
  <si>
    <t>MS21318-13</t>
  </si>
  <si>
    <t>, 0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</si>
  <si>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</si>
  <si>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</si>
  <si>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</si>
  <si>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</si>
  <si>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</si>
  <si>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</si>
  <si>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</si>
  <si>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</si>
  <si>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304260076337</t>
  </si>
  <si>
    <t>WASHER,FLAT</t>
  </si>
  <si>
    <t>162-10700</t>
  </si>
  <si>
    <t>1630-FA0015603</t>
  </si>
  <si>
    <t>OUTER WHEEL HALF ASS</t>
  </si>
  <si>
    <t>AN9600416</t>
  </si>
  <si>
    <t>NAS1149F0463P</t>
  </si>
  <si>
    <t>DCN4-5081</t>
  </si>
  <si>
    <t>LEP    (EXT) / TOHT   (INT)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</si>
  <si>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</si>
  <si>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</si>
  <si>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</si>
  <si>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</si>
  <si>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</si>
  <si>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</si>
  <si>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</si>
  <si>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</si>
  <si>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</si>
  <si>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</si>
  <si>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304260076338</t>
  </si>
  <si>
    <t>154-03000</t>
  </si>
  <si>
    <t>1560-FA0059010</t>
  </si>
  <si>
    <t>2410136</t>
  </si>
  <si>
    <t>SEAL MOLDED</t>
  </si>
  <si>
    <t>NA960-10L</t>
  </si>
  <si>
    <t>100002</t>
  </si>
  <si>
    <t>Providência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</si>
  <si>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</si>
  <si>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</si>
  <si>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</si>
  <si>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</si>
  <si>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</si>
  <si>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</si>
  <si>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</si>
  <si>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</si>
  <si>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</si>
  <si>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304260076339</t>
  </si>
  <si>
    <t>AN935-10</t>
  </si>
  <si>
    <t>C611505-0201</t>
  </si>
  <si>
    <t>2925-FA0014201</t>
  </si>
  <si>
    <t>0910164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</si>
  <si>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</si>
  <si>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</si>
  <si>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</si>
  <si>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</si>
  <si>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</si>
  <si>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</si>
  <si>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</si>
  <si>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</si>
  <si>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</si>
  <si>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</si>
  <si>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</si>
  <si>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</si>
  <si>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</si>
  <si>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</si>
  <si>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</si>
  <si>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</si>
  <si>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</si>
  <si>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</si>
  <si>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</si>
  <si>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</si>
  <si>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</si>
  <si>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</si>
  <si>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</si>
  <si>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</si>
  <si>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</si>
  <si>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</si>
  <si>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</si>
  <si>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</si>
  <si>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</si>
  <si>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</si>
  <si>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304260076340</t>
  </si>
  <si>
    <t>2622236-6</t>
  </si>
  <si>
    <t>D20B-14489-KA</t>
  </si>
  <si>
    <t>5365-FA0997560</t>
  </si>
  <si>
    <t>COVER ACCESS RH</t>
  </si>
  <si>
    <t>SLEEVE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</si>
  <si>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</si>
  <si>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</si>
  <si>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</si>
  <si>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</si>
  <si>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</si>
  <si>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</si>
  <si>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</si>
  <si>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</si>
  <si>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</si>
  <si>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</si>
  <si>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</si>
  <si>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</si>
  <si>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</si>
  <si>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</si>
  <si>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</si>
  <si>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</si>
  <si>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</si>
  <si>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</si>
  <si>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</si>
  <si>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304260076341</t>
  </si>
  <si>
    <t>400454</t>
  </si>
  <si>
    <t>066-01072-0004</t>
  </si>
  <si>
    <t>5330-011794242</t>
  </si>
  <si>
    <t>SEAL,PLAIN ENC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</si>
  <si>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</si>
  <si>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</si>
  <si>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</si>
  <si>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</si>
  <si>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</si>
  <si>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</si>
  <si>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</si>
  <si>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</si>
  <si>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</si>
  <si>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</si>
  <si>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</si>
  <si>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</si>
  <si>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</si>
  <si>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</si>
  <si>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</si>
  <si>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</si>
  <si>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</si>
  <si>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</si>
  <si>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</si>
  <si>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304260076342</t>
  </si>
  <si>
    <t>COMPUTER,AIR DATA</t>
  </si>
  <si>
    <t>1610-FA0014462</t>
  </si>
  <si>
    <t>D210507</t>
  </si>
  <si>
    <t>GOVERNOR,OVERSPEED</t>
  </si>
  <si>
    <t>8210-002-01</t>
  </si>
  <si>
    <t>GOVERNOR PROPELLER</t>
  </si>
  <si>
    <t>3074154-01</t>
  </si>
  <si>
    <t>8210-002</t>
  </si>
  <si>
    <t>SIPAALT(INT) / TORE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</si>
  <si>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</si>
  <si>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</si>
  <si>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</si>
  <si>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</si>
  <si>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</si>
  <si>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</si>
  <si>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</si>
  <si>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</si>
  <si>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</si>
  <si>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</si>
  <si>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</si>
  <si>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</si>
  <si>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</si>
  <si>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</si>
  <si>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</si>
  <si>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</si>
  <si>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</si>
  <si>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</si>
  <si>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</si>
  <si>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</si>
  <si>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</si>
  <si>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</si>
  <si>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</si>
  <si>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</si>
  <si>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304260076343</t>
  </si>
  <si>
    <t>1250314-1</t>
  </si>
  <si>
    <t>2651022-18</t>
  </si>
  <si>
    <t>2840-FA0021545</t>
  </si>
  <si>
    <t>RING ASSY ENGI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</si>
  <si>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</si>
  <si>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</si>
  <si>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</si>
  <si>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</si>
  <si>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</si>
  <si>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</si>
  <si>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</si>
  <si>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</si>
  <si>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</si>
  <si>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</si>
  <si>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L8X    (INT) / TOFS   (INT)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</si>
  <si>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</si>
  <si>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</si>
  <si>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</si>
  <si>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</si>
  <si>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</si>
  <si>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</si>
  <si>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</si>
  <si>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</si>
  <si>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304260076344</t>
  </si>
  <si>
    <t>ASG12000-2</t>
  </si>
  <si>
    <t>2840-FA0013406</t>
  </si>
  <si>
    <t>ASG12000-2RX</t>
  </si>
  <si>
    <t>ALTERNADOR</t>
  </si>
  <si>
    <t>011-00870-00</t>
  </si>
  <si>
    <t>MAGNETOMETER GMU 44</t>
  </si>
  <si>
    <t>3910328-7</t>
  </si>
  <si>
    <t>REC</t>
  </si>
  <si>
    <t>01089  (INT)</t>
  </si>
  <si>
    <t>STARTER-GENERATOR,ENGINE,AIRCRAFT</t>
  </si>
  <si>
    <t>SN: PCEPC1734</t>
  </si>
  <si>
    <t>FS-4291</t>
  </si>
  <si>
    <t>SEALING</t>
  </si>
  <si>
    <t>066-1069-00</t>
  </si>
  <si>
    <t>INDICATOR,BEARING-DISTANCE-HEADING (KDI572)</t>
  </si>
  <si>
    <t>304260076345</t>
  </si>
  <si>
    <t>AE3663163K0600</t>
  </si>
  <si>
    <t>066-1055-00</t>
  </si>
  <si>
    <t>4720-FA0013848</t>
  </si>
  <si>
    <t>HOSE ASSY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</si>
  <si>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</si>
  <si>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</si>
  <si>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</si>
  <si>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</si>
  <si>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</si>
  <si>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</si>
  <si>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TOHM   (INT)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</si>
  <si>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</si>
  <si>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</si>
  <si>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</si>
  <si>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</si>
  <si>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</si>
  <si>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</si>
  <si>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</si>
  <si>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</si>
  <si>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</si>
  <si>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</si>
  <si>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</si>
  <si>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</si>
  <si>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304260076361</t>
  </si>
  <si>
    <t>S3100-534</t>
  </si>
  <si>
    <t>2621013-2</t>
  </si>
  <si>
    <t>5365-FA0013496</t>
  </si>
  <si>
    <t>SPACER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</si>
  <si>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</si>
  <si>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</si>
  <si>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</si>
  <si>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</si>
  <si>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</si>
  <si>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</si>
  <si>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</si>
  <si>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</si>
  <si>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</si>
  <si>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</si>
  <si>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</si>
  <si>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</si>
  <si>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</si>
  <si>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</si>
  <si>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</si>
  <si>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304260076362</t>
  </si>
  <si>
    <t>2641013-8</t>
  </si>
  <si>
    <t>LOCK KIT - WITHOUT CARGO POD</t>
  </si>
  <si>
    <t>1620-FA0026169</t>
  </si>
  <si>
    <t>SPRING-MAIN GEAR LH</t>
  </si>
  <si>
    <t>ATFS1-01</t>
  </si>
  <si>
    <t>QUICK FOLD SINGLE SEAT</t>
  </si>
  <si>
    <t>065-00178-2200</t>
  </si>
  <si>
    <t>SERVO-PITCH KS270C</t>
  </si>
  <si>
    <t>C661053-0103</t>
  </si>
  <si>
    <t>GIRO DIRECTION</t>
  </si>
  <si>
    <t>TOHT   (INT) / LEP    (EXT)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</si>
  <si>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</si>
  <si>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</si>
  <si>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</si>
  <si>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</si>
  <si>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</si>
  <si>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</si>
  <si>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</si>
  <si>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</si>
  <si>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</si>
  <si>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</si>
  <si>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304260076363</t>
  </si>
  <si>
    <t>M81934/2-32C032</t>
  </si>
  <si>
    <t>3120-012904877</t>
  </si>
  <si>
    <t>BEARING,SLEEVE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</si>
  <si>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</si>
  <si>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</si>
  <si>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</si>
  <si>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</si>
  <si>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</si>
  <si>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</si>
  <si>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</si>
  <si>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</si>
  <si>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</si>
  <si>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</si>
  <si>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</si>
  <si>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</si>
  <si>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</si>
  <si>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</si>
  <si>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</si>
  <si>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</si>
  <si>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</si>
  <si>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</si>
  <si>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</si>
  <si>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</si>
  <si>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</si>
  <si>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</si>
  <si>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</si>
  <si>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</si>
  <si>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</si>
  <si>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</si>
  <si>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304260076380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</si>
  <si>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</si>
  <si>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</si>
  <si>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</si>
  <si>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</si>
  <si>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</si>
  <si>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</si>
  <si>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</si>
  <si>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</si>
  <si>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</si>
  <si>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</si>
  <si>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</si>
  <si>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</si>
  <si>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</si>
  <si>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</si>
  <si>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</si>
  <si>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</si>
  <si>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</si>
  <si>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304260076381</t>
  </si>
  <si>
    <t>2611137-7</t>
  </si>
  <si>
    <t>SPACER ASSY-TORQUE LINK</t>
  </si>
  <si>
    <t>1620-FA0015976</t>
  </si>
  <si>
    <t>CAP MAIN LAND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</si>
  <si>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</si>
  <si>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</si>
  <si>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</si>
  <si>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</si>
  <si>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</si>
  <si>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</si>
  <si>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</si>
  <si>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</si>
  <si>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TCTR  SOLICITAÇÃO 19709132551U8 INSERIDA NO PORTAL TPLJ P ANÁLISE DE COMPRA.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</si>
  <si>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</si>
  <si>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</si>
  <si>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</si>
  <si>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</si>
  <si>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</si>
  <si>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</si>
  <si>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</si>
  <si>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</si>
  <si>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304260076411</t>
  </si>
  <si>
    <t>2641011-4</t>
  </si>
  <si>
    <t>LIGHT ASSY-TAIL NAVIGATION</t>
  </si>
  <si>
    <t>1620-FA0016337</t>
  </si>
  <si>
    <t>AXLE-MAIN GEAR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</si>
  <si>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</si>
  <si>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</si>
  <si>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</si>
  <si>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</si>
  <si>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</si>
  <si>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</si>
  <si>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</si>
  <si>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</si>
  <si>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</si>
  <si>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</si>
  <si>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</si>
  <si>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304260076413</t>
  </si>
  <si>
    <t>O-RING</t>
  </si>
  <si>
    <t>2601119-1</t>
  </si>
  <si>
    <t>1620-FA0015830</t>
  </si>
  <si>
    <t>JACK PAD LH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</si>
  <si>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</si>
  <si>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</si>
  <si>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</si>
  <si>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</si>
  <si>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</si>
  <si>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</si>
  <si>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</si>
  <si>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</si>
  <si>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</si>
  <si>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</si>
  <si>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</si>
  <si>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</si>
  <si>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</si>
  <si>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</si>
  <si>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</si>
  <si>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</si>
  <si>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</si>
  <si>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</si>
  <si>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</si>
  <si>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304260076414</t>
  </si>
  <si>
    <t>2611112-2</t>
  </si>
  <si>
    <t>1620-FA0015974</t>
  </si>
  <si>
    <t>STRAP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</si>
  <si>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</si>
  <si>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</si>
  <si>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</si>
  <si>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</si>
  <si>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</si>
  <si>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</si>
  <si>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</si>
  <si>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</si>
  <si>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</si>
  <si>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</si>
  <si>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</si>
  <si>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</si>
  <si>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</si>
  <si>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</si>
  <si>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</si>
  <si>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304260076467</t>
  </si>
  <si>
    <t>067-06300</t>
  </si>
  <si>
    <t>5365-FA0015166</t>
  </si>
  <si>
    <t>SPACER MAIN GE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</si>
  <si>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</si>
  <si>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</si>
  <si>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</si>
  <si>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</si>
  <si>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</si>
  <si>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</si>
  <si>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</si>
  <si>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</si>
  <si>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</si>
  <si>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304260076468</t>
  </si>
  <si>
    <t>2641014-9</t>
  </si>
  <si>
    <t>MOTOR,DIRECT CURRENT</t>
  </si>
  <si>
    <t>1560-FA0026171</t>
  </si>
  <si>
    <t>SPRING ASSY-MAIN GEA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</si>
  <si>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</si>
  <si>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</si>
  <si>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</si>
  <si>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</si>
  <si>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</si>
  <si>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</si>
  <si>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</si>
  <si>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</si>
  <si>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</si>
  <si>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</si>
  <si>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</si>
  <si>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</si>
  <si>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</si>
  <si>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</si>
  <si>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</si>
  <si>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</si>
  <si>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</si>
  <si>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</si>
  <si>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</si>
  <si>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</si>
  <si>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304260076572</t>
  </si>
  <si>
    <t>2601347-1</t>
  </si>
  <si>
    <t>S3461-76</t>
  </si>
  <si>
    <t>5306-FA0022529</t>
  </si>
  <si>
    <t>BRACKET CARGO PAD</t>
  </si>
  <si>
    <t>BOLT MPI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</si>
  <si>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</si>
  <si>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</si>
  <si>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</si>
  <si>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</si>
  <si>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</si>
  <si>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</si>
  <si>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</si>
  <si>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</si>
  <si>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</si>
  <si>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</si>
  <si>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</si>
  <si>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</si>
  <si>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</si>
  <si>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</si>
  <si>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</si>
  <si>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304260076579</t>
  </si>
  <si>
    <t>2622243-11</t>
  </si>
  <si>
    <t>MS8005E113A</t>
  </si>
  <si>
    <t>1560-FA1032521</t>
  </si>
  <si>
    <t>ECCENTRIC-WING ASSY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</si>
  <si>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</si>
  <si>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</si>
  <si>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</si>
  <si>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</si>
  <si>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</si>
  <si>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</si>
  <si>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</si>
  <si>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</si>
  <si>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</si>
  <si>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</si>
  <si>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</si>
  <si>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</si>
  <si>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</si>
  <si>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</si>
  <si>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</si>
  <si>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</si>
  <si>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</si>
  <si>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</si>
  <si>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</si>
  <si>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</si>
  <si>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</si>
  <si>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</si>
  <si>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</si>
  <si>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</si>
  <si>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</si>
  <si>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</si>
  <si>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</si>
  <si>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</si>
  <si>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</si>
  <si>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</si>
  <si>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</si>
  <si>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</si>
  <si>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313230014392</t>
  </si>
  <si>
    <t>1134380-4</t>
  </si>
  <si>
    <t>4130-FA0028572</t>
  </si>
  <si>
    <t>EVAPORATOR MODULE AS</t>
  </si>
  <si>
    <t>3024862CL03</t>
  </si>
  <si>
    <t>0B9E8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</si>
  <si>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</si>
  <si>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</si>
  <si>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</si>
  <si>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</si>
  <si>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</si>
  <si>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</si>
  <si>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</si>
  <si>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</si>
  <si>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</si>
  <si>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</si>
  <si>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</si>
  <si>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</si>
  <si>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</si>
  <si>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</si>
  <si>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</si>
  <si>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</si>
  <si>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</si>
  <si>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</si>
  <si>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ATD ANV 2730 SOL 2S ARANTES</t>
  </si>
  <si>
    <t>156-0019G</t>
  </si>
  <si>
    <t>Aguardando inclusão no próximo contrato.</t>
  </si>
  <si>
    <t>63297</t>
  </si>
  <si>
    <t>HANDLE-RUDDER LOCK</t>
  </si>
  <si>
    <t>DLS4-02059</t>
  </si>
  <si>
    <t>313240015153</t>
  </si>
  <si>
    <t>P/S 890 B-2</t>
  </si>
  <si>
    <t>2601393-1</t>
  </si>
  <si>
    <t>P041BD1500</t>
  </si>
  <si>
    <t>1560-FA1147149</t>
  </si>
  <si>
    <t>PRESSURE SWITCH</t>
  </si>
  <si>
    <t>SUPORT PLATE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</si>
  <si>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</si>
  <si>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</si>
  <si>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</si>
  <si>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</si>
  <si>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</si>
  <si>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</si>
  <si>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</si>
  <si>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</si>
  <si>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</si>
  <si>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</si>
  <si>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</si>
  <si>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</si>
  <si>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</si>
  <si>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</si>
  <si>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</si>
  <si>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</si>
  <si>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</si>
  <si>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</si>
  <si>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</si>
  <si>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</si>
  <si>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</si>
  <si>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</si>
  <si>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</si>
  <si>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TCTR  SERÁ FORNECIDO PELA EMPRESA ATM ATRAVÉS DO CONTRATO 097CAECELOG2021 PJT U8 CONFORME ORIENT</t>
  </si>
  <si>
    <t>CULF ASSY WING</t>
  </si>
  <si>
    <t>Outro Tipo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</si>
  <si>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</si>
  <si>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</si>
  <si>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</si>
  <si>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</si>
  <si>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</si>
  <si>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</si>
  <si>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</si>
  <si>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</si>
  <si>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</si>
  <si>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</si>
  <si>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313240015155</t>
  </si>
  <si>
    <t>FIO MAG ESM 0,45MM</t>
  </si>
  <si>
    <t>C489003</t>
  </si>
  <si>
    <t>2601264-1</t>
  </si>
  <si>
    <t>1560-FA0026300</t>
  </si>
  <si>
    <t>COMPRESSOR SUPPORT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</si>
  <si>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</si>
  <si>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</si>
  <si>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</si>
  <si>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</si>
  <si>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</si>
  <si>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</si>
  <si>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</si>
  <si>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</si>
  <si>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</si>
  <si>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</si>
  <si>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</si>
  <si>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TCTR  Será fornecido pela empresa ATM através do contrato 097CAECELOG2021 Pjt U8 conforme orient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</si>
  <si>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</si>
  <si>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</si>
  <si>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</si>
  <si>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</si>
  <si>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</si>
  <si>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</si>
  <si>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</si>
  <si>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</si>
  <si>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</si>
  <si>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313240015157</t>
  </si>
  <si>
    <t>2601392-1</t>
  </si>
  <si>
    <t>1660-FA0028861</t>
  </si>
  <si>
    <t>2605025-3</t>
  </si>
  <si>
    <t>ADJUSTER PLATE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</si>
  <si>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</si>
  <si>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</si>
  <si>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</si>
  <si>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</si>
  <si>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</si>
  <si>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</si>
  <si>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</si>
  <si>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</si>
  <si>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</si>
  <si>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</si>
  <si>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</si>
  <si>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SEM PREVISÃO DE MONTAGEM ACD COORDENADORIA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</si>
  <si>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</si>
  <si>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</si>
  <si>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</si>
  <si>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</si>
  <si>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</si>
  <si>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</si>
  <si>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</si>
  <si>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</si>
  <si>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</si>
  <si>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313240015255</t>
  </si>
  <si>
    <t>IND RDR 2000</t>
  </si>
  <si>
    <t>AE713797-005</t>
  </si>
  <si>
    <t>4130-FA1006911</t>
  </si>
  <si>
    <t>066-3114-00</t>
  </si>
  <si>
    <t>HOSE ASSY-SUCTION LI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</si>
  <si>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</si>
  <si>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</si>
  <si>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</si>
  <si>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</si>
  <si>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</si>
  <si>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</si>
  <si>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</si>
  <si>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</si>
  <si>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</si>
  <si>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</si>
  <si>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</si>
  <si>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</si>
  <si>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</si>
  <si>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</si>
  <si>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</si>
  <si>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</si>
  <si>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</si>
  <si>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</si>
  <si>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</si>
  <si>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</si>
  <si>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</si>
  <si>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</si>
  <si>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</si>
  <si>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</si>
  <si>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</si>
  <si>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</si>
  <si>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</si>
  <si>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</si>
  <si>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</si>
  <si>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</si>
  <si>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</si>
  <si>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</si>
  <si>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</si>
  <si>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</si>
  <si>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313240015268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</si>
  <si>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</si>
  <si>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</si>
  <si>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</si>
  <si>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</si>
  <si>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</si>
  <si>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</si>
  <si>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</si>
  <si>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</si>
  <si>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</si>
  <si>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</si>
  <si>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</si>
  <si>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</si>
  <si>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</si>
  <si>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</si>
  <si>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</si>
  <si>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</si>
  <si>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</si>
  <si>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</si>
  <si>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</si>
  <si>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</si>
  <si>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</si>
  <si>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</si>
  <si>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</si>
  <si>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313240015269</t>
  </si>
  <si>
    <t>BOLT MACHINE</t>
  </si>
  <si>
    <t>2601188-9</t>
  </si>
  <si>
    <t>4130-FA1147154</t>
  </si>
  <si>
    <t>2660053-4</t>
  </si>
  <si>
    <t>COMPRESSOR DRIVE ASS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</si>
  <si>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</si>
  <si>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</si>
  <si>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</si>
  <si>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</si>
  <si>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</si>
  <si>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</si>
  <si>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</si>
  <si>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</si>
  <si>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</si>
  <si>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</si>
  <si>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</si>
  <si>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</si>
  <si>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SOLICITAÇÃO 13410363012U8 INSERIDA NO PORTAL TPLJ P ANÁLISE DE COMPRA. GODOY SILVA 140526.ATD A</t>
  </si>
  <si>
    <t>SOLICITAÇÃO 13410363012U8 INSERIDA NO PORTAL TPLJ P ANÁLISE DE COMPRA. Godoy Silva 140526.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</si>
  <si>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</si>
  <si>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</si>
  <si>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</si>
  <si>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</si>
  <si>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</si>
  <si>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</si>
  <si>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</si>
  <si>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</si>
  <si>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313240015270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</si>
  <si>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</si>
  <si>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</si>
  <si>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</si>
  <si>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</si>
  <si>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</si>
  <si>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</si>
  <si>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</si>
  <si>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</si>
  <si>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</si>
  <si>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</si>
  <si>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</si>
  <si>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</si>
  <si>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</si>
  <si>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</si>
  <si>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</si>
  <si>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</si>
  <si>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</si>
  <si>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</si>
  <si>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</si>
  <si>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</si>
  <si>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</si>
  <si>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</si>
  <si>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</si>
  <si>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</si>
  <si>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</si>
  <si>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</si>
  <si>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</si>
  <si>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</si>
  <si>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</si>
  <si>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</si>
  <si>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</si>
  <si>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</si>
  <si>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</si>
  <si>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</si>
  <si>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</si>
  <si>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</si>
  <si>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</si>
  <si>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</si>
  <si>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</si>
  <si>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313240015289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</si>
  <si>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</si>
  <si>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</si>
  <si>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</si>
  <si>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</si>
  <si>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</si>
  <si>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</si>
  <si>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</si>
  <si>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</si>
  <si>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</si>
  <si>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</si>
  <si>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</si>
  <si>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</si>
  <si>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</si>
  <si>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</si>
  <si>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</si>
  <si>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</si>
  <si>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</si>
  <si>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</si>
  <si>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</si>
  <si>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</si>
  <si>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</si>
  <si>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</si>
  <si>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</si>
  <si>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</si>
  <si>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</si>
  <si>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</si>
  <si>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</si>
  <si>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ATD ANV 2733  SOL 2S MAGNO  EQUIPE DE PORTO VELHO TRABALHANDO NO GLOGMN.TCTR  SERÁ ATENDIDO</t>
  </si>
  <si>
    <t>270</t>
  </si>
  <si>
    <t>TCTR  Será atendido pela empresa ATM através do contrato 097CAEPAMALS2021</t>
  </si>
  <si>
    <t>BOLT, MACHINE</t>
  </si>
  <si>
    <t>RBS24MAI24.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</si>
  <si>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</si>
  <si>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</si>
  <si>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</si>
  <si>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</si>
  <si>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</si>
  <si>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</si>
  <si>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</si>
  <si>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</si>
  <si>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</si>
  <si>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</si>
  <si>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313240015290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</si>
  <si>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</si>
  <si>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</si>
  <si>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</si>
  <si>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</si>
  <si>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</si>
  <si>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</si>
  <si>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</si>
  <si>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</si>
  <si>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</si>
  <si>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</si>
  <si>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</si>
  <si>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</si>
  <si>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</si>
  <si>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</si>
  <si>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</si>
  <si>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</si>
  <si>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</si>
  <si>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</si>
  <si>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</si>
  <si>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</si>
  <si>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</si>
  <si>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</si>
  <si>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</si>
  <si>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</si>
  <si>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</si>
  <si>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</si>
  <si>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313240015443</t>
  </si>
  <si>
    <t>1134380-5</t>
  </si>
  <si>
    <t>S3354-1</t>
  </si>
  <si>
    <t>4130-FA0028573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</si>
  <si>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</si>
  <si>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</si>
  <si>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</si>
  <si>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</si>
  <si>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</si>
  <si>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</si>
  <si>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</si>
  <si>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</si>
  <si>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</si>
  <si>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</si>
  <si>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</si>
  <si>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</si>
  <si>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</si>
  <si>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</si>
  <si>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</si>
  <si>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</si>
  <si>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ATD ANV 2730  SOL 1S THIAGO  SEÇÃO DE CÉLULA DO GLOGMN.</t>
  </si>
  <si>
    <t>AXLE</t>
  </si>
  <si>
    <t>Será contemplado no CLS.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</si>
  <si>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</si>
  <si>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</si>
  <si>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</si>
  <si>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</si>
  <si>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</si>
  <si>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</si>
  <si>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</si>
  <si>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</si>
  <si>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</si>
  <si>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313240015515</t>
  </si>
  <si>
    <t>BEARING,BALL,ANNULAR</t>
  </si>
  <si>
    <t>4720-FA0014589</t>
  </si>
  <si>
    <t>HOSE,AIR DUCT, INSID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</si>
  <si>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</si>
  <si>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</si>
  <si>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</si>
  <si>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</si>
  <si>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</si>
  <si>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</si>
  <si>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</si>
  <si>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</si>
  <si>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</si>
  <si>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Outro TipoTCTR  SERÁ FORNECIDO PELA EMPRESA ATM ATRAVÉS DO CONTRATO 097CAECELOG2021 PJT U8 CON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</si>
  <si>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</si>
  <si>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</si>
  <si>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</si>
  <si>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</si>
  <si>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</si>
  <si>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</si>
  <si>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</si>
  <si>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</si>
  <si>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</si>
  <si>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</si>
  <si>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</si>
  <si>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</si>
  <si>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313240015558</t>
  </si>
  <si>
    <t>30300-1380</t>
  </si>
  <si>
    <t>300</t>
  </si>
  <si>
    <t>S2319-64</t>
  </si>
  <si>
    <t>BRUSH,ELECTRICAL CONTACT</t>
  </si>
  <si>
    <t>2995-FA0021521</t>
  </si>
  <si>
    <t>GROMMET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</si>
  <si>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</si>
  <si>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</si>
  <si>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</si>
  <si>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</si>
  <si>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</si>
  <si>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</si>
  <si>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</si>
  <si>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</si>
  <si>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</si>
  <si>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</si>
  <si>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</si>
  <si>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</si>
  <si>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</si>
  <si>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</si>
  <si>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</si>
  <si>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</si>
  <si>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</si>
  <si>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</si>
  <si>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</si>
  <si>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</si>
  <si>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</si>
  <si>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313240015666</t>
  </si>
  <si>
    <t>1J18-10</t>
  </si>
  <si>
    <t>2915-FA0026109</t>
  </si>
  <si>
    <t>FUEL FILTER ASSY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</si>
  <si>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</si>
  <si>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</si>
  <si>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</si>
  <si>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</si>
  <si>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</si>
  <si>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</si>
  <si>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</si>
  <si>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</si>
  <si>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</si>
  <si>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</si>
  <si>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TCTR  CONSTA NO PORTAL TPLJ 02 EA EM PROCESSO DE OBTENÇÃO. CAF24JUNHO26.TCTR  SOLICITAÇÃO 321112</t>
  </si>
  <si>
    <t>13125-02</t>
  </si>
  <si>
    <t>RBS02AGO24.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</si>
  <si>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</si>
  <si>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</si>
  <si>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</si>
  <si>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</si>
  <si>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</si>
  <si>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</si>
  <si>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</si>
  <si>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</si>
  <si>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</si>
  <si>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</si>
  <si>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313240015672</t>
  </si>
  <si>
    <t>313</t>
  </si>
  <si>
    <t>1H101-4</t>
  </si>
  <si>
    <t>SPACER-NOSE GEAR WHE</t>
  </si>
  <si>
    <t>1660-FA0015410</t>
  </si>
  <si>
    <t>FLOW CONTROL VALVE</t>
  </si>
  <si>
    <t>314</t>
  </si>
  <si>
    <t>SEAL,PLAIN ENCASED</t>
  </si>
  <si>
    <t>S1904-5</t>
  </si>
  <si>
    <t>315</t>
  </si>
  <si>
    <t>RHEOSTAT</t>
  </si>
  <si>
    <t>LEU    (EXT)</t>
  </si>
  <si>
    <t>S3828-1</t>
  </si>
  <si>
    <t>316</t>
  </si>
  <si>
    <t>ALTIMETER</t>
  </si>
  <si>
    <t>5934PAD-3</t>
  </si>
  <si>
    <t>5934PAD-3DA657</t>
  </si>
  <si>
    <t>ATD EMERGENCIA C98 2740, SOL 3S VIEIRATCTR  SERÁ ATENDIDO PELA EMPRESA ATM ATRAVÉS DO CONTRATO 0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</si>
  <si>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</si>
  <si>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</si>
  <si>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</si>
  <si>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</si>
  <si>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</si>
  <si>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</si>
  <si>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</si>
  <si>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</si>
  <si>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</si>
  <si>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313240015729</t>
  </si>
  <si>
    <t>702800</t>
  </si>
  <si>
    <t>2601271-18</t>
  </si>
  <si>
    <t>5975-FA0028578</t>
  </si>
  <si>
    <t>DRIVE PULLEY ASSY -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</si>
  <si>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</si>
  <si>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</si>
  <si>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</si>
  <si>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</si>
  <si>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</si>
  <si>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</si>
  <si>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</si>
  <si>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</si>
  <si>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</si>
  <si>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</si>
  <si>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</si>
  <si>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</si>
  <si>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</si>
  <si>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</si>
  <si>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</si>
  <si>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</si>
  <si>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</si>
  <si>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</si>
  <si>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</si>
  <si>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</si>
  <si>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313240015800</t>
  </si>
  <si>
    <t>5319026-1</t>
  </si>
  <si>
    <t>1680-988546361</t>
  </si>
  <si>
    <t>HANDLE,DOOR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</si>
  <si>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</si>
  <si>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</si>
  <si>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</si>
  <si>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</si>
  <si>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</si>
  <si>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</si>
  <si>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</si>
  <si>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</si>
  <si>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</si>
  <si>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</si>
  <si>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</si>
  <si>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</si>
  <si>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</si>
  <si>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</si>
  <si>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</si>
  <si>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TCTR X TPLJ  INSERIDO NO PORTAL TPLJ PARA ANÁLISE DE AQUISIÇÃO DIA 21AGO24. CAFTCTR  INSERIDO NA</t>
  </si>
  <si>
    <t>330</t>
  </si>
  <si>
    <t>Outro TipoTCTR X TPLJ  INSERIDO NO PORTAL TPLJ PARA ANÁLISE DE AQUISIÇÃO DIA 21AGO24. CAFTCTR</t>
  </si>
  <si>
    <t>2651022-20-1</t>
  </si>
  <si>
    <t>RING AY-ENGINE MOUNT</t>
  </si>
  <si>
    <t>2651022-20</t>
  </si>
  <si>
    <t>3106347-01</t>
  </si>
  <si>
    <t>331</t>
  </si>
  <si>
    <t>313240015801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</si>
  <si>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</si>
  <si>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</si>
  <si>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</si>
  <si>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</si>
  <si>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</si>
  <si>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</si>
  <si>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</si>
  <si>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</si>
  <si>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</si>
  <si>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</si>
  <si>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</si>
  <si>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</si>
  <si>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</si>
  <si>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</si>
  <si>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TCTR X TPLJ  SOLICITAÇÃO 176135238U8 INSERIDA NO PORTAL TPLJ PARA ANÁLISE DE AQUISIÇÃO. CAF25JUNHO2</t>
  </si>
  <si>
    <t>PACKING,PREFORMED</t>
  </si>
  <si>
    <t>Outro TipoTCTR X TPLJ  SOLICITAÇÃO 176135238U8 INSERIDA NO PORTAL TPLJ PARA ANÁLISE DE AQUISIÇÃO.</t>
  </si>
  <si>
    <t>A1639-32</t>
  </si>
  <si>
    <t>336</t>
  </si>
  <si>
    <t>A-1639-32</t>
  </si>
  <si>
    <t>3010818</t>
  </si>
  <si>
    <t>337</t>
  </si>
  <si>
    <t>206685</t>
  </si>
  <si>
    <t>313240015820</t>
  </si>
  <si>
    <t>DD2W</t>
  </si>
  <si>
    <t>3118953-01</t>
  </si>
  <si>
    <t>5950-FA0028007</t>
  </si>
  <si>
    <t>STATIC WICK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</si>
  <si>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</si>
  <si>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</si>
  <si>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</si>
  <si>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</si>
  <si>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</si>
  <si>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</si>
  <si>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</si>
  <si>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</si>
  <si>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</si>
  <si>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</si>
  <si>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TCTR  SOLICITAÇÃO 03217143838U8 CADERNO DE COMPRAS INSERIDA NO PORTAL TPLJ P ANÁLISE DE COMPRA D01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</si>
  <si>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</si>
  <si>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</si>
  <si>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</si>
  <si>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</si>
  <si>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</si>
  <si>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</si>
  <si>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</si>
  <si>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</si>
  <si>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</si>
  <si>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313240015905</t>
  </si>
  <si>
    <t>NAS147-84</t>
  </si>
  <si>
    <t>2600100-7</t>
  </si>
  <si>
    <t>4720-FA0015816</t>
  </si>
  <si>
    <t>LINE ASSY-PROP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</si>
  <si>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</si>
  <si>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</si>
  <si>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</si>
  <si>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</si>
  <si>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</si>
  <si>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</si>
  <si>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</si>
  <si>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</si>
  <si>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</si>
  <si>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</si>
  <si>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</si>
  <si>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</si>
  <si>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TCTR  CONSTA NO PORTAL DA TPLJ 01 EA EM PROCESSO DE OBTENÇÃO. CAF25JUNHO25.TCTR X TPLJ  INSERI</t>
  </si>
  <si>
    <t>Outro TipoTCTR  CONSTA NO PORTAL DA TPLJ 01 EA EM PROCESSO DE OBTENÇÃO. CAF25JUNHO25.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</si>
  <si>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</si>
  <si>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</si>
  <si>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</si>
  <si>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</si>
  <si>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</si>
  <si>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</si>
  <si>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</si>
  <si>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</si>
  <si>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</si>
  <si>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</si>
  <si>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</si>
  <si>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313240015920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</si>
  <si>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</si>
  <si>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</si>
  <si>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</si>
  <si>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</si>
  <si>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</si>
  <si>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</si>
  <si>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</si>
  <si>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</si>
  <si>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</si>
  <si>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</si>
  <si>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SEP    (EXT)</t>
  </si>
  <si>
    <t>LPS1</t>
  </si>
  <si>
    <t>354</t>
  </si>
  <si>
    <t>S3839-2</t>
  </si>
  <si>
    <t>355</t>
  </si>
  <si>
    <t>KNOB,SPEC</t>
  </si>
  <si>
    <t>S1232-505</t>
  </si>
  <si>
    <t>366</t>
  </si>
  <si>
    <t>ATD ANV 2734  SOL 1S PAULO SÉRGIO  SEÇÃO DE MOTORES DO GLOGMN.</t>
  </si>
  <si>
    <t>CIRCUIT BREAKE</t>
  </si>
  <si>
    <t>SN: PCEPC1391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</si>
  <si>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</si>
  <si>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</si>
  <si>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</si>
  <si>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</si>
  <si>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</si>
  <si>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</si>
  <si>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</si>
  <si>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</si>
  <si>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313240015967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</si>
  <si>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</si>
  <si>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</si>
  <si>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</si>
  <si>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</si>
  <si>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</si>
  <si>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</si>
  <si>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</si>
  <si>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</si>
  <si>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</si>
  <si>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</si>
  <si>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LSS141002U8</t>
  </si>
  <si>
    <t>V-BELT AIR</t>
  </si>
  <si>
    <t>S2502-3</t>
  </si>
  <si>
    <t>374</t>
  </si>
  <si>
    <t>CONNECTOR</t>
  </si>
  <si>
    <t>2661215-1</t>
  </si>
  <si>
    <t>TCTR  REQ LSS141002U8 EM COTAÇÃO. CAF25JUNHO25.TCTR X TPLJ  INSERIDO NO PORTAL TPLJ PARA ANÁLI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</si>
  <si>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</si>
  <si>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</si>
  <si>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</si>
  <si>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</si>
  <si>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</si>
  <si>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</si>
  <si>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</si>
  <si>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313240015970</t>
  </si>
  <si>
    <t>BRACKET ASSY-E</t>
  </si>
  <si>
    <t>S3465-2-0132</t>
  </si>
  <si>
    <t>4710-FA0025397</t>
  </si>
  <si>
    <t>C262023-0107</t>
  </si>
  <si>
    <t>HOSE ASSY BRAKE CYL</t>
  </si>
  <si>
    <t>TUBE 850X10</t>
  </si>
  <si>
    <t>2651011-9</t>
  </si>
  <si>
    <t>BRACKET ASSY</t>
  </si>
  <si>
    <t>MS25306-222</t>
  </si>
  <si>
    <t>SWITCH,TOGGLE</t>
  </si>
  <si>
    <t>LSS175005U8</t>
  </si>
  <si>
    <t>Z</t>
  </si>
  <si>
    <t>NAS1308-26D</t>
  </si>
  <si>
    <t>68E101-14</t>
  </si>
  <si>
    <t>TCTR  REQ LSS175005U8 VALIDADA. CAF25JUNHO25.TCTR X TPLJ  INSERIDO NO PORTAL TPLJ PARA ANÁLISE D</t>
  </si>
  <si>
    <t>PUMP EJECTOR</t>
  </si>
  <si>
    <t>AS5178W08</t>
  </si>
  <si>
    <t>2013142-18</t>
  </si>
  <si>
    <t>VALVE SELECTOR</t>
  </si>
  <si>
    <t>S2295-25-43</t>
  </si>
  <si>
    <t>CHAIN</t>
  </si>
  <si>
    <t>313240015971</t>
  </si>
  <si>
    <t>S3465-2-0146</t>
  </si>
  <si>
    <t>4720-FA0029112</t>
  </si>
  <si>
    <t>HOSE ASSY BRAK</t>
  </si>
  <si>
    <t>S2295-25-35</t>
  </si>
  <si>
    <t>2660029-3</t>
  </si>
  <si>
    <t>CABLE ASSY AILERON</t>
  </si>
  <si>
    <t>2660029-8</t>
  </si>
  <si>
    <t>LSS155006U8</t>
  </si>
  <si>
    <t>C301001-0211</t>
  </si>
  <si>
    <t>B100-06</t>
  </si>
  <si>
    <t>TCTR  REQ LSS155006U8 VALIDADA P AQUISIÇÃO DO PN ALT AE3663231B0146 . CAF25JUNHO25.TCTR X TPLJ</t>
  </si>
  <si>
    <t>: LSS155006U8</t>
  </si>
  <si>
    <t>S2349-1</t>
  </si>
  <si>
    <t>S3461-88</t>
  </si>
  <si>
    <t>NAS6205-14H</t>
  </si>
  <si>
    <t>2600101-7</t>
  </si>
  <si>
    <t>LINE ASSY-FUEL FWD</t>
  </si>
  <si>
    <t>313240016016</t>
  </si>
  <si>
    <t>R221487</t>
  </si>
  <si>
    <t>1560-FA1092580</t>
  </si>
  <si>
    <t>ANGLE ASSY-GLARESHIE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</si>
  <si>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</si>
  <si>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</si>
  <si>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</si>
  <si>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</si>
  <si>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</si>
  <si>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</si>
  <si>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</si>
  <si>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</si>
  <si>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</si>
  <si>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</si>
  <si>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</si>
  <si>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</si>
  <si>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</si>
  <si>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TCTR  CONSTA NO PORTAL TPLJ 02 EA EM PROCESSO DE OBTENÇÃO. CAF25JUNHO26.TCTR X TPLJ  INSERIDO NO</t>
  </si>
  <si>
    <t>Outro TipoTCTR X TPLJ  INSERIDO NO PORTAL TPLJ PARA ANÁLISE DE AQUISIÇÃO  CAF22OUT24.</t>
  </si>
  <si>
    <t>ENGINE MOUNT ASSEMBL</t>
  </si>
  <si>
    <t>3109263-02</t>
  </si>
  <si>
    <t>LINER,COMBUSTION CHA</t>
  </si>
  <si>
    <t>AN3C6A</t>
  </si>
  <si>
    <t>MS21043-3</t>
  </si>
  <si>
    <t>313240016031</t>
  </si>
  <si>
    <t>NUT,SELF-LOCKING,EXT</t>
  </si>
  <si>
    <t>S1450-3S10-032</t>
  </si>
  <si>
    <t>S1104-3</t>
  </si>
  <si>
    <t>BEARING,PLAIN,ROD EN</t>
  </si>
  <si>
    <t>AN315C3R</t>
  </si>
  <si>
    <t>SEP    (EXT) / TM6A   (INT) / S4J    (INT) / SEU    (EXT)</t>
  </si>
  <si>
    <t>2643031-1</t>
  </si>
  <si>
    <t>FORK ASSY NOSE</t>
  </si>
  <si>
    <t>2643029-2</t>
  </si>
  <si>
    <t>CLIP</t>
  </si>
  <si>
    <t>S3461-78</t>
  </si>
  <si>
    <t>ATD ANV 2736  SOL 1S PAULO SÉRGIO  SEÇÃO DE MOTORES DO GLOGMN.</t>
  </si>
  <si>
    <t>S3556-4</t>
  </si>
  <si>
    <t>Prioridade de atendimento a ser definida pela coordenadoria do projeto.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</si>
  <si>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</si>
  <si>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</si>
  <si>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</si>
  <si>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</si>
  <si>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</si>
  <si>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</si>
  <si>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</si>
  <si>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</si>
  <si>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</si>
  <si>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</si>
  <si>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</si>
  <si>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</si>
  <si>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</si>
  <si>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313240016032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</si>
  <si>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</si>
  <si>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</si>
  <si>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</si>
  <si>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</si>
  <si>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</si>
  <si>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</si>
  <si>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</si>
  <si>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</si>
  <si>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</si>
  <si>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 AGUARDANDO O RECOLHIMENTO DE UMA HÉLICE PARA ATRELAR A ESSA EMERGÊNCIA  AMB 29OUT24.ATD AN</t>
  </si>
  <si>
    <t>TCTR  AGUARDANDO O RECOLHIMENTO DE UMA HÉLICE PARA ATRELAR A ESSA EMERGÊNCIA  AMB 29OUT24.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</si>
  <si>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</si>
  <si>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</si>
  <si>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</si>
  <si>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</si>
  <si>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</si>
  <si>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</si>
  <si>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</si>
  <si>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</si>
  <si>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</si>
  <si>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</si>
  <si>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313240016036</t>
  </si>
  <si>
    <t>2641014-7</t>
  </si>
  <si>
    <t>1660-FA0026160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</si>
  <si>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</si>
  <si>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</si>
  <si>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</si>
  <si>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</si>
  <si>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</si>
  <si>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</si>
  <si>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</si>
  <si>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</si>
  <si>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</si>
  <si>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</si>
  <si>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</si>
  <si>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</si>
  <si>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LSSC03706U8</t>
  </si>
  <si>
    <t>4111-1</t>
  </si>
  <si>
    <t>SIST TRAVA DO LEME</t>
  </si>
  <si>
    <t>S2837-1</t>
  </si>
  <si>
    <t>CS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</si>
  <si>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</si>
  <si>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</si>
  <si>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</si>
  <si>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</si>
  <si>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</si>
  <si>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</si>
  <si>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</si>
  <si>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</si>
  <si>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TCTR  REQ LSSC03706U8 (AGD VALIDAÇÃO)  AMB 10MAR25ATD ANV 2734  SOL 3S GARRITANO  SEÇÃO DE CÉL</t>
  </si>
  <si>
    <t>Requisição : LSSC03706U8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</si>
  <si>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</si>
  <si>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</si>
  <si>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</si>
  <si>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</si>
  <si>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</si>
  <si>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</si>
  <si>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</si>
  <si>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</si>
  <si>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</si>
  <si>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</si>
  <si>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</si>
  <si>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</si>
  <si>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</si>
  <si>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313240016041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</si>
  <si>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</si>
  <si>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</si>
  <si>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</si>
  <si>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</si>
  <si>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</si>
  <si>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</si>
  <si>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</si>
  <si>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</si>
  <si>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</si>
  <si>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</si>
  <si>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</si>
  <si>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</si>
  <si>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</si>
  <si>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</si>
  <si>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</si>
  <si>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</si>
  <si>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</si>
  <si>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</si>
  <si>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</si>
  <si>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</si>
  <si>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</si>
  <si>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</si>
  <si>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</si>
  <si>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</si>
  <si>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</si>
  <si>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</si>
  <si>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</si>
  <si>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</si>
  <si>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</si>
  <si>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</si>
  <si>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</si>
  <si>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ATD ANV 2734  SOL 3S ORNELLAS  SEÇÃO DE CÉLULA DO GLOGMN.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</si>
  <si>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</si>
  <si>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</si>
  <si>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</si>
  <si>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</si>
  <si>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</si>
  <si>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</si>
  <si>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</si>
  <si>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</si>
  <si>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</si>
  <si>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</si>
  <si>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</si>
  <si>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</si>
  <si>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</si>
  <si>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</si>
  <si>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</si>
  <si>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</si>
  <si>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</si>
  <si>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</si>
  <si>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</si>
  <si>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313240016044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</si>
  <si>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</si>
  <si>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</si>
  <si>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</si>
  <si>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</si>
  <si>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</si>
  <si>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</si>
  <si>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</si>
  <si>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</si>
  <si>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</si>
  <si>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</si>
  <si>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LSSC07002U8</t>
  </si>
  <si>
    <t>STOP VENT WIND</t>
  </si>
  <si>
    <t>A</t>
  </si>
  <si>
    <t>2511166-1</t>
  </si>
  <si>
    <t>HINGE S V WIND</t>
  </si>
  <si>
    <t>2511167-1</t>
  </si>
  <si>
    <t>AN525-10R14</t>
  </si>
  <si>
    <t>TCTR  REQ LSSC07002U8  AMB 20MAR25ATD ANV 2732  SOL 3S ORNELLAS  SEÇÃO DE CÉLULA DO GLOGMN.</t>
  </si>
  <si>
    <t>Requisição : LSSC07002U8</t>
  </si>
  <si>
    <t>AN525-832R16</t>
  </si>
  <si>
    <t>MS27039-1-14</t>
  </si>
  <si>
    <t>MS35206-243</t>
  </si>
  <si>
    <t>NAS1149F0363P</t>
  </si>
  <si>
    <t>WASHER, FLAT</t>
  </si>
  <si>
    <t>S1914-8</t>
  </si>
  <si>
    <t>313240016045</t>
  </si>
  <si>
    <t>1630-FA0014994</t>
  </si>
  <si>
    <t>S2300-17</t>
  </si>
  <si>
    <t>BRACKET-STOP</t>
  </si>
  <si>
    <t>065-0059-01</t>
  </si>
  <si>
    <t>SERVO PITCH</t>
  </si>
  <si>
    <t>2605062-30</t>
  </si>
  <si>
    <t>SIPAALT(INT) / LEP    (EXT) / TOHP   (INT)</t>
  </si>
  <si>
    <t>PLACARD - GROUND</t>
  </si>
  <si>
    <t>214-01400</t>
  </si>
  <si>
    <t>CONE AND ROLLERS,TAP</t>
  </si>
  <si>
    <t>LM29749</t>
  </si>
  <si>
    <t>CONE AND ROLLERS,TAPERED ROLLER</t>
  </si>
  <si>
    <t>ATD ANV 2734  SOL 1S REIS  SEÇÃO DE HIDRÁULICA DO GLOGMN.</t>
  </si>
  <si>
    <t>6208031-48</t>
  </si>
  <si>
    <t>SERÁ ATENDIDA PELA EMPRESA VEE ONE. (2S ROBERT OLIVEIRA).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</si>
  <si>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</si>
  <si>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</si>
  <si>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</si>
  <si>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</si>
  <si>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</si>
  <si>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</si>
  <si>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</si>
  <si>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</si>
  <si>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313250016238</t>
  </si>
  <si>
    <t>CONNECTOR ASSEMBLY,E</t>
  </si>
  <si>
    <t>1650-FA0026708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</si>
  <si>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</si>
  <si>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</si>
  <si>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</si>
  <si>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</si>
  <si>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</si>
  <si>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</si>
  <si>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</si>
  <si>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</si>
  <si>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</si>
  <si>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</si>
  <si>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</si>
  <si>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</si>
  <si>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</si>
  <si>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</si>
  <si>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</si>
  <si>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</si>
  <si>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</si>
  <si>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</si>
  <si>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</si>
  <si>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313250016264</t>
  </si>
  <si>
    <t>066-1061-03</t>
  </si>
  <si>
    <t>1560-FA1098257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</si>
  <si>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</si>
  <si>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</si>
  <si>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</si>
  <si>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</si>
  <si>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</si>
  <si>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</si>
  <si>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</si>
  <si>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</si>
  <si>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</si>
  <si>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</si>
  <si>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</si>
  <si>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TCTR X TPLJ  INSERIDO NO PORTAL TPLJ PARA ANÁLISE DE AQUISIÇÃO  AMB 24JAN25ATD ANV 2730  SOL 3S</t>
  </si>
  <si>
    <t>Outro Tipo: TCTR X TPLJ  INSERIDO NO PORTAL TPLJ PARA ANÁLISE DE AQUISIÇÃO  AMB 24JAN25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</si>
  <si>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</si>
  <si>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</si>
  <si>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</si>
  <si>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</si>
  <si>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</si>
  <si>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</si>
  <si>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</si>
  <si>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</si>
  <si>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</si>
  <si>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313250016281</t>
  </si>
  <si>
    <t>ADAS-K-010-2</t>
  </si>
  <si>
    <t>302-120-302</t>
  </si>
  <si>
    <t>KIT ADAS</t>
  </si>
  <si>
    <t>2620-FA0016630</t>
  </si>
  <si>
    <t>TUBE MAIN 850X10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</si>
  <si>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</si>
  <si>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</si>
  <si>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</si>
  <si>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</si>
  <si>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</si>
  <si>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</si>
  <si>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</si>
  <si>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</si>
  <si>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SERÁ ATENDIDA PELA EMPRESA VEE ONE .(2S ROBERT OLIVEIRA).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</si>
  <si>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</si>
  <si>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</si>
  <si>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</si>
  <si>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</si>
  <si>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</si>
  <si>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</si>
  <si>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</si>
  <si>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</si>
  <si>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</si>
  <si>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</si>
  <si>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</si>
  <si>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</si>
  <si>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</si>
  <si>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</si>
  <si>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</si>
  <si>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</si>
  <si>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</si>
  <si>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313250016317</t>
  </si>
  <si>
    <t>DLS4-02390</t>
  </si>
  <si>
    <t>CABO</t>
  </si>
  <si>
    <t>10-900-59/1</t>
  </si>
  <si>
    <t>C592001-0205</t>
  </si>
  <si>
    <t>WICK-STATIC DISCHAR</t>
  </si>
  <si>
    <t>3007342</t>
  </si>
  <si>
    <t>ATD. ANV 2730  SOL 1S PAULO SÉRGIO  SEÇÃO DE MOTORES DO GLOGMN.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</si>
  <si>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</si>
  <si>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</si>
  <si>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</si>
  <si>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</si>
  <si>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</si>
  <si>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</si>
  <si>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</si>
  <si>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</si>
  <si>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</si>
  <si>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313250016397</t>
  </si>
  <si>
    <t>2613048-20</t>
  </si>
  <si>
    <t>DLS4-01786</t>
  </si>
  <si>
    <t>1560-FA0022893</t>
  </si>
  <si>
    <t>BLOQUEIO DA VENTILAÇ</t>
  </si>
  <si>
    <t>0079K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</si>
  <si>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</si>
  <si>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</si>
  <si>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</si>
  <si>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</si>
  <si>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</si>
  <si>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</si>
  <si>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</si>
  <si>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</si>
  <si>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LMF    (INT)</t>
  </si>
  <si>
    <t>251500-0141-1</t>
  </si>
  <si>
    <t>TCTR  OS 3040250467  AMB 27FEV25ATD DEMANDA DAS ANVS C98 DO 7ETA. SOL 3S KATLEEN</t>
  </si>
  <si>
    <t>O.S.: 3040250467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</si>
  <si>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</si>
  <si>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</si>
  <si>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</si>
  <si>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</si>
  <si>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</si>
  <si>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</si>
  <si>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</si>
  <si>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313250016398</t>
  </si>
  <si>
    <t>DLS4-02303</t>
  </si>
  <si>
    <t>1680-FA0991831</t>
  </si>
  <si>
    <t>552</t>
  </si>
  <si>
    <t>IMOBILIZADOR</t>
  </si>
  <si>
    <t>WINDSHIELD-LH 5/16 ACRYLIC</t>
  </si>
  <si>
    <t>2613088-1</t>
  </si>
  <si>
    <t>LP-1010-GT</t>
  </si>
  <si>
    <t>DLS4-02314</t>
  </si>
  <si>
    <t>553</t>
  </si>
  <si>
    <t>TREM DE POUSO PRINCI</t>
  </si>
  <si>
    <t>INV</t>
  </si>
  <si>
    <t>LI4    (INT)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</si>
  <si>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</si>
  <si>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</si>
  <si>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</si>
  <si>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</si>
  <si>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</si>
  <si>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</si>
  <si>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</si>
  <si>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</si>
  <si>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</si>
  <si>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OS 3040250354  AMB 27FEV25ATD DEMANDA DAS ANVS C98 DO 7ETA. SOL 3S KATLEEN</t>
  </si>
  <si>
    <t>O.S.: 3040250354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</si>
  <si>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</si>
  <si>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</si>
  <si>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</si>
  <si>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</si>
  <si>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</si>
  <si>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</si>
  <si>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</si>
  <si>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</si>
  <si>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</si>
  <si>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</si>
  <si>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</si>
  <si>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</si>
  <si>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</si>
  <si>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</si>
  <si>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313250016423</t>
  </si>
  <si>
    <t>2641012-9</t>
  </si>
  <si>
    <t>562</t>
  </si>
  <si>
    <t>TRUNNION ASSY</t>
  </si>
  <si>
    <t>5821-015619503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</si>
  <si>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</si>
  <si>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</si>
  <si>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</si>
  <si>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</si>
  <si>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</si>
  <si>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</si>
  <si>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</si>
  <si>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</si>
  <si>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</si>
  <si>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</si>
  <si>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</si>
  <si>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</si>
  <si>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</si>
  <si>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</si>
  <si>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</si>
  <si>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</si>
  <si>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</si>
  <si>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</si>
  <si>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</si>
  <si>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</si>
  <si>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ATD ANV 2734  SOL 1S MAXIMILIANO  SEÇÃO DE AVINICA DO GLOGMN.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</si>
  <si>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</si>
  <si>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</si>
  <si>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</si>
  <si>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</si>
  <si>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</si>
  <si>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</si>
  <si>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</si>
  <si>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</si>
  <si>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</si>
  <si>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</si>
  <si>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313250016440</t>
  </si>
  <si>
    <t>2601266-1</t>
  </si>
  <si>
    <t>COUPLING SPLIN</t>
  </si>
  <si>
    <t>1560-FA0054169</t>
  </si>
  <si>
    <t>B4940-1</t>
  </si>
  <si>
    <t>572</t>
  </si>
  <si>
    <t>2643005-5</t>
  </si>
  <si>
    <t>573</t>
  </si>
  <si>
    <t>BUCKET-AXLE</t>
  </si>
  <si>
    <t>TOET   (INT)</t>
  </si>
  <si>
    <t>2643005-8</t>
  </si>
  <si>
    <t>BUCKET AXLE BOLT</t>
  </si>
  <si>
    <t>S51-14-8</t>
  </si>
  <si>
    <t>HOSE</t>
  </si>
  <si>
    <t>S51-14-50</t>
  </si>
  <si>
    <t>575</t>
  </si>
  <si>
    <t>ATD ESTOQUE BABE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</si>
  <si>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</si>
  <si>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</si>
  <si>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</si>
  <si>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</si>
  <si>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</si>
  <si>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</si>
  <si>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</si>
  <si>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</si>
  <si>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</si>
  <si>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</si>
  <si>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313250016445</t>
  </si>
  <si>
    <t>NUT, PLAIN</t>
  </si>
  <si>
    <t>AN350-4</t>
  </si>
  <si>
    <t>023697-000</t>
  </si>
  <si>
    <t>SENSOR DE TEMPERATUR</t>
  </si>
  <si>
    <t>0750220-1</t>
  </si>
  <si>
    <t>LH4    (INT)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</si>
  <si>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</si>
  <si>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</si>
  <si>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</si>
  <si>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</si>
  <si>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</si>
  <si>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</si>
  <si>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</si>
  <si>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</si>
  <si>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OS 3040254478. CAF17ABR26.TCTR  OS 3040250893  AMB 26MAR25MATERIAL SOLICITADO PELO 1S P</t>
  </si>
  <si>
    <t>: 3040254478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</si>
  <si>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</si>
  <si>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</si>
  <si>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</si>
  <si>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</si>
  <si>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</si>
  <si>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</si>
  <si>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</si>
  <si>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</si>
  <si>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313250016454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</si>
  <si>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</si>
  <si>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</si>
  <si>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</si>
  <si>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</si>
  <si>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</si>
  <si>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</si>
  <si>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</si>
  <si>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</si>
  <si>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</si>
  <si>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</si>
  <si>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</si>
  <si>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</si>
  <si>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</si>
  <si>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</si>
  <si>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</si>
  <si>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</si>
  <si>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</si>
  <si>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</si>
  <si>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</si>
  <si>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</si>
  <si>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</si>
  <si>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</si>
  <si>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</si>
  <si>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</si>
  <si>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</si>
  <si>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</si>
  <si>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</si>
  <si>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</si>
  <si>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</si>
  <si>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313250016460</t>
  </si>
  <si>
    <t>2810-FA1017597</t>
  </si>
  <si>
    <t>2601271-202</t>
  </si>
  <si>
    <t>DRIVE PULLEY ASSY</t>
  </si>
  <si>
    <t>2601271-203</t>
  </si>
  <si>
    <t>3135658</t>
  </si>
  <si>
    <t>602</t>
  </si>
  <si>
    <t>PLUG DRIVE SHAFT SCA</t>
  </si>
  <si>
    <t>TOFS   (INT)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</si>
  <si>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</si>
  <si>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</si>
  <si>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</si>
  <si>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</si>
  <si>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</si>
  <si>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</si>
  <si>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</si>
  <si>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</si>
  <si>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TCTR  AGD DEFINIR PRIORIDADE ACD TCCP. CAF11ABR25.ATD ANV 2730  SOL 1S PAULO SÉRGIO  SEÇÃO DE M</t>
  </si>
  <si>
    <t>HOSE ASSY VENT</t>
  </si>
  <si>
    <t>TCTR  AGD DEFINIR PRIORIDADE ACD TCCP. CAF11ABR25.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</si>
  <si>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</si>
  <si>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</si>
  <si>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</si>
  <si>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</si>
  <si>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</si>
  <si>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</si>
  <si>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</si>
  <si>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</si>
  <si>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</si>
  <si>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</si>
  <si>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</si>
  <si>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</si>
  <si>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313250016499</t>
  </si>
  <si>
    <t>612</t>
  </si>
  <si>
    <t>2925-FA0026164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</si>
  <si>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</si>
  <si>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</si>
  <si>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</si>
  <si>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</si>
  <si>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</si>
  <si>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</si>
  <si>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</si>
  <si>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</si>
  <si>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</si>
  <si>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</si>
  <si>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</si>
  <si>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</si>
  <si>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ATD ANV 2730  SOL 3S T. BARROS  SEÇÃO DE ELÉTRICA DO GLOGMN.</t>
  </si>
  <si>
    <t>TUBE ASSEMBLY, OIL P</t>
  </si>
  <si>
    <t>: 3040250835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</si>
  <si>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</si>
  <si>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</si>
  <si>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</si>
  <si>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</si>
  <si>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</si>
  <si>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</si>
  <si>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</si>
  <si>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</si>
  <si>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</si>
  <si>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</si>
  <si>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</si>
  <si>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</si>
  <si>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</si>
  <si>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</si>
  <si>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313250016519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</si>
  <si>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</si>
  <si>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</si>
  <si>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</si>
  <si>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</si>
  <si>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</si>
  <si>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</si>
  <si>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</si>
  <si>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</si>
  <si>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</si>
  <si>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</si>
  <si>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</si>
  <si>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</si>
  <si>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ATD ANV 2734  SOL 3S T. BARROS  SEÇÃO DE ELÉTRICA DO GLOGMN.</t>
  </si>
  <si>
    <t>Será atendido pelo contrato.</t>
  </si>
  <si>
    <t>2617015-12</t>
  </si>
  <si>
    <t>2617015-22</t>
  </si>
  <si>
    <t>AN315-3R</t>
  </si>
  <si>
    <t>DCN4-8177</t>
  </si>
  <si>
    <t>AT-RL1019</t>
  </si>
  <si>
    <t>PLATE - COVER</t>
  </si>
  <si>
    <t>313250016521</t>
  </si>
  <si>
    <t>S2448-2</t>
  </si>
  <si>
    <t>5930-FA0015597</t>
  </si>
  <si>
    <t>2615174-1</t>
  </si>
  <si>
    <t>SL414-8</t>
  </si>
  <si>
    <t>NUT,SELF-LOCKING,BARREL</t>
  </si>
  <si>
    <t>LSS136001U8</t>
  </si>
  <si>
    <t>LH8065-080</t>
  </si>
  <si>
    <t>3014226</t>
  </si>
  <si>
    <t>634</t>
  </si>
  <si>
    <t>M25988/1-908</t>
  </si>
  <si>
    <t>TCTR  REQ LSS136001U8 EM COTAÇÃO. CAF25JUNHO25.TCTR X TPLJ  INSERIDO NO PORTAL TPLJ PARA ANÁLI</t>
  </si>
  <si>
    <t>: LSS136001U8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</si>
  <si>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</si>
  <si>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</si>
  <si>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</si>
  <si>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</si>
  <si>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</si>
  <si>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</si>
  <si>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</si>
  <si>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313250016522</t>
  </si>
  <si>
    <t>2615170-18</t>
  </si>
  <si>
    <t>5925-FA0016940</t>
  </si>
  <si>
    <t>CARPET ASSY RH OUTBD AFT</t>
  </si>
  <si>
    <t>DLS4-02108</t>
  </si>
  <si>
    <t>2615170-19</t>
  </si>
  <si>
    <t>CARPETY ASSY AFT FUSELAGE CENTER</t>
  </si>
  <si>
    <t>DLS4-02109</t>
  </si>
  <si>
    <t>LEP    (EXT) / LEU    (EXT)</t>
  </si>
  <si>
    <t>2615170-10</t>
  </si>
  <si>
    <t>CARPET ASSY RH OUTBD FORWARD</t>
  </si>
  <si>
    <t>DLS4-02102</t>
  </si>
  <si>
    <t>2615170-9</t>
  </si>
  <si>
    <t>Aguardando solicitação de abertura de OS.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</si>
  <si>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</si>
  <si>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</si>
  <si>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</si>
  <si>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</si>
  <si>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</si>
  <si>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</si>
  <si>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313250016525</t>
  </si>
  <si>
    <t>AN365-524</t>
  </si>
  <si>
    <t>MS24694-S135</t>
  </si>
  <si>
    <t>NUT,SELF-LOCKING,HEX</t>
  </si>
  <si>
    <t>MS21044N5</t>
  </si>
  <si>
    <t>MS20365-524</t>
  </si>
  <si>
    <t>S3346-1</t>
  </si>
  <si>
    <t>5305-FA1056580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</si>
  <si>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</si>
  <si>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</si>
  <si>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</si>
  <si>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</si>
  <si>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</si>
  <si>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</si>
  <si>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</si>
  <si>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</si>
  <si>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</si>
  <si>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</si>
  <si>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</si>
  <si>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</si>
  <si>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</si>
  <si>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</si>
  <si>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</si>
  <si>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</si>
  <si>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</si>
  <si>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</si>
  <si>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</si>
  <si>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</si>
  <si>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TCTR X TPLJ  INSERIDO NO PORTAL TPLJ PARA ANÁLISE DE AQUISIÇÃO (115102416U8)  AMB 25ABR25ATD ANV</t>
  </si>
  <si>
    <t>656</t>
  </si>
  <si>
    <t>TCTR X TPLJ  INSERIDO NO PORTAL TPLJ PARA ANÁLISE DE AQUISIÇÃO (115102416U8)  AMB 25ABR25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</si>
  <si>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</si>
  <si>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</si>
  <si>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</si>
  <si>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</si>
  <si>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</si>
  <si>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</si>
  <si>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</si>
  <si>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</si>
  <si>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</si>
  <si>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</si>
  <si>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</si>
  <si>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</si>
  <si>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</si>
  <si>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</si>
  <si>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</si>
  <si>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</si>
  <si>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313250016526</t>
  </si>
  <si>
    <t>2605062-11</t>
  </si>
  <si>
    <t>2605037-3</t>
  </si>
  <si>
    <t>S2614-8-2</t>
  </si>
  <si>
    <t>S2614-8-1</t>
  </si>
  <si>
    <t>3043682CL</t>
  </si>
  <si>
    <t>STATOR ASSEMBLY, POWER TURBINE</t>
  </si>
  <si>
    <t>6140-FA0017005</t>
  </si>
  <si>
    <t>BATTERY-MARATHON TSP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</si>
  <si>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</si>
  <si>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</si>
  <si>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</si>
  <si>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</si>
  <si>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</si>
  <si>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</si>
  <si>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</si>
  <si>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</si>
  <si>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</si>
  <si>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</si>
  <si>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LLM    (INT) / LEP    (EXT)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</si>
  <si>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</si>
  <si>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</si>
  <si>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</si>
  <si>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</si>
  <si>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</si>
  <si>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</si>
  <si>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</si>
  <si>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</si>
  <si>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</si>
  <si>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</si>
  <si>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</si>
  <si>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SOLICITAÇÃO 13410542693U8 INSERIDA NO PORTAL TPLJ P ANÁLISE DE COMPRA. GODOY SILVA 140526.ATD A</t>
  </si>
  <si>
    <t>SOLICITAÇÃO 13410542693U8 INSERIDA NO PORTAL TPLJ P ANÁLISE DE COMPRA. Godoy Silva 140526.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</si>
  <si>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</si>
  <si>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</si>
  <si>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</si>
  <si>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</si>
  <si>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</si>
  <si>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</si>
  <si>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</si>
  <si>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</si>
  <si>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</si>
  <si>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</si>
  <si>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313250016529</t>
  </si>
  <si>
    <t>HINGE DOOR LH</t>
  </si>
  <si>
    <t>2617015-2</t>
  </si>
  <si>
    <t>1560-FA0987374</t>
  </si>
  <si>
    <t>SUPPORT ASSY COMPRES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</si>
  <si>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</si>
  <si>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</si>
  <si>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</si>
  <si>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</si>
  <si>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</si>
  <si>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</si>
  <si>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</si>
  <si>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TORP   (INT)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</si>
  <si>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</si>
  <si>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</si>
  <si>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</si>
  <si>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</si>
  <si>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</si>
  <si>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</si>
  <si>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</si>
  <si>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ANV 2732  SOL 3S GARRITANO  SEÇÃO DE CÉLULA DO GLOGMN.</t>
  </si>
  <si>
    <t>TOFI  0EA NO REPARÁVEL  SOLICITADO RECOLHIMENTO PARA OFICINA INICIAR ESTUDOS  ATZD 13102025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</si>
  <si>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</si>
  <si>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</si>
  <si>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</si>
  <si>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</si>
  <si>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</si>
  <si>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</si>
  <si>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</si>
  <si>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</si>
  <si>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</si>
  <si>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</si>
  <si>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</si>
  <si>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</si>
  <si>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</si>
  <si>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</si>
  <si>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313250016531</t>
  </si>
  <si>
    <t>DCN4-7548</t>
  </si>
  <si>
    <t>4720-FA0014477</t>
  </si>
  <si>
    <t>2662018-5</t>
  </si>
  <si>
    <t>MANGUEIRA SISTEMA RE</t>
  </si>
  <si>
    <t>TUBE ASSY-LONG</t>
  </si>
  <si>
    <t>6361620-11</t>
  </si>
  <si>
    <t>SPROCKET</t>
  </si>
  <si>
    <t>2661215-6</t>
  </si>
  <si>
    <t>SCREW INTERNAL</t>
  </si>
  <si>
    <t>657735</t>
  </si>
  <si>
    <t>FT</t>
  </si>
  <si>
    <t>CLIP, LOCKING</t>
  </si>
  <si>
    <t>2622185-22</t>
  </si>
  <si>
    <t>RIB ASSY-RH-AILERON</t>
  </si>
  <si>
    <t>2622184-3</t>
  </si>
  <si>
    <t>PUSH ROD ASSY</t>
  </si>
  <si>
    <t>2616031-1</t>
  </si>
  <si>
    <t>LSSC01444U8</t>
  </si>
  <si>
    <t>VALVE</t>
  </si>
  <si>
    <t>9912071-1</t>
  </si>
  <si>
    <t>V</t>
  </si>
  <si>
    <t>NAS464P12-37</t>
  </si>
  <si>
    <t>S3461-74</t>
  </si>
  <si>
    <t>NAS464P14-76</t>
  </si>
  <si>
    <t>S3461-77</t>
  </si>
  <si>
    <t>523919</t>
  </si>
  <si>
    <t>0523919</t>
  </si>
  <si>
    <t>TCTR  REQ LSSC01444U8  AMB 28ABR25ATD ANV. 2730  SOL 1S PAULO SÉRGIO  SEÇÃO DE MOTORES DO GLOG</t>
  </si>
  <si>
    <t>: LSSC01444U8: LSSC01444U8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</si>
  <si>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</si>
  <si>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</si>
  <si>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</si>
  <si>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</si>
  <si>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</si>
  <si>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</si>
  <si>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</si>
  <si>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</si>
  <si>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</si>
  <si>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</si>
  <si>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</si>
  <si>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</si>
  <si>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</si>
  <si>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313250016538</t>
  </si>
  <si>
    <t>76-207-2</t>
  </si>
  <si>
    <t>701</t>
  </si>
  <si>
    <t>FUEL LEVEL SENSOR,SPEC</t>
  </si>
  <si>
    <t>4920-998203751</t>
  </si>
  <si>
    <t>CONTROL UNIT ASSY-GE</t>
  </si>
  <si>
    <t>76-207-12</t>
  </si>
  <si>
    <t>SENSOR, FUEL LEVEL SHORT</t>
  </si>
  <si>
    <t>S3100-629</t>
  </si>
  <si>
    <t>MS20007-30</t>
  </si>
  <si>
    <t>BOLT,INTERNAL WRENCH</t>
  </si>
  <si>
    <t>MS20007-16</t>
  </si>
  <si>
    <t>: 3040250829: 3040250827</t>
  </si>
  <si>
    <t>MS3476W10-6S</t>
  </si>
  <si>
    <t>CONNECTOR,PLUG,ELECT</t>
  </si>
  <si>
    <t>S2609-1</t>
  </si>
  <si>
    <t>SHUNT ASSY</t>
  </si>
  <si>
    <t>S2558-3</t>
  </si>
  <si>
    <t>SHUNT</t>
  </si>
  <si>
    <t>313250016628</t>
  </si>
  <si>
    <t>5340-FA1008642</t>
  </si>
  <si>
    <t>2600101-24</t>
  </si>
  <si>
    <t>LINE ASSY</t>
  </si>
  <si>
    <t>2600101-25</t>
  </si>
  <si>
    <t>LINE ASSY-TORQUE VEN</t>
  </si>
  <si>
    <t>S1587-7</t>
  </si>
  <si>
    <t>LST145005U8</t>
  </si>
  <si>
    <t>KNOB</t>
  </si>
  <si>
    <t>S3309A0160-000D</t>
  </si>
  <si>
    <t>HOSE AY</t>
  </si>
  <si>
    <t>TCTR  CONSTAM 7 EA EM PROCESSO DE OBTENÇÃO CONFORME PORTAL TPLJ. NGS25MAI26.TCTR  SOLICITAÇÃO 16</t>
  </si>
  <si>
    <t>: LST145005U8</t>
  </si>
  <si>
    <t>AE3663231B0160</t>
  </si>
  <si>
    <t>S3465-2-0160</t>
  </si>
  <si>
    <t>22922</t>
  </si>
  <si>
    <t>3001HS</t>
  </si>
  <si>
    <t>313250016760</t>
  </si>
  <si>
    <t>LOUVER CPRI</t>
  </si>
  <si>
    <t>1560-FA1130519</t>
  </si>
  <si>
    <t>10.301.06</t>
  </si>
  <si>
    <t>LOUVER E BEZEL ASSEMBLIE</t>
  </si>
  <si>
    <t>TCTR  SOLICITAÇÃO 182093547U8 INSERIDA NO PORTAL TPLJ P ANÁLISE DE COMPRA. CAF01JULHO25.ATD AN</t>
  </si>
  <si>
    <t>TCTR  SOLICITAÇÃO 182093547U8 INSERIDA NO PORTAL TPLJ P ANÁLISE DE COMPRA. CAF01JULHO25.</t>
  </si>
  <si>
    <t>BOLT UPR LH</t>
  </si>
  <si>
    <t>313250016762</t>
  </si>
  <si>
    <t>EP40</t>
  </si>
  <si>
    <t>PLUG</t>
  </si>
  <si>
    <t>S1102-1</t>
  </si>
  <si>
    <t>JACK MICROPHONE</t>
  </si>
  <si>
    <t>S1102-1X</t>
  </si>
  <si>
    <t>JACK MIC</t>
  </si>
  <si>
    <t>S1612-1</t>
  </si>
  <si>
    <t>ATD ANV 2730  SOL 3S T.BARROS  SEÇÃO DE ELÉTRICA DO GLOGMN.</t>
  </si>
  <si>
    <t>: 3040254210</t>
  </si>
  <si>
    <t>HEADPHONE JACK</t>
  </si>
  <si>
    <t>2641018-25</t>
  </si>
  <si>
    <t>313250016814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</si>
  <si>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</si>
  <si>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</si>
  <si>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</si>
  <si>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</si>
  <si>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</si>
  <si>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</si>
  <si>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</si>
  <si>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ATD ANV 2734  SOL 3S ORNELLAS  SEÇÃO DE CÉLULA DO GLOGMN. OBS: EMG SENDO REABERTA DEVIDO A CANCEL</t>
  </si>
  <si>
    <t>S2654-3</t>
  </si>
  <si>
    <t>2661615-10</t>
  </si>
  <si>
    <t>ACTUATOR ASSY-AILERO</t>
  </si>
  <si>
    <t>313250016815</t>
  </si>
  <si>
    <t>2661615-1</t>
  </si>
  <si>
    <t>1680-FA1092486</t>
  </si>
  <si>
    <t>SEAT ASSEMBLY - BENC</t>
  </si>
  <si>
    <t>ACTUADOR ATLER</t>
  </si>
  <si>
    <t>2660044-1</t>
  </si>
  <si>
    <t>TOFE   (INT) / LEP    (EXT)</t>
  </si>
  <si>
    <t>DLS4-01952</t>
  </si>
  <si>
    <t>CABO DA ESCADA</t>
  </si>
  <si>
    <t>TCTR  SOLICITAÇÃO 295110846U8 INSERIDA NO PORTAL TPLJ P ANÁLISE DE COMPRA. CAF11JULHO25.ATD ANV</t>
  </si>
  <si>
    <t>TCTR  SOLICITAÇÃO 295110846U8 INSERIDA NO PORTAL TPLJ P ANÁLISE DE COMPRA. CAF11JULHO25.</t>
  </si>
  <si>
    <t>DM NI50-2-2</t>
  </si>
  <si>
    <t>ANTENA</t>
  </si>
  <si>
    <t>MS35675-12</t>
  </si>
  <si>
    <t>313250016831</t>
  </si>
  <si>
    <t>PIN,GROOVED,HEADLESS</t>
  </si>
  <si>
    <t>1560-FA0028264</t>
  </si>
  <si>
    <t>MS28775-010</t>
  </si>
  <si>
    <t>2126001-1</t>
  </si>
  <si>
    <t>TCTR  SOLICITAÇÃO 192093656U8 INSERIDA NO PORTAL TPLJ P ANÁLISE DE COMPRA. CAF11JULHO25.ATD AN</t>
  </si>
  <si>
    <t>TCTR  SOLICITAÇÃO 192093656U8 INSERIDA NO PORTAL TPLJ P ANÁLISE DE COMPRA. CAF11JULHO25.</t>
  </si>
  <si>
    <t>VALVE ASSY FUEL VENT</t>
  </si>
  <si>
    <t>S2527-2</t>
  </si>
  <si>
    <t>540-2037-1</t>
  </si>
  <si>
    <t>313250016832</t>
  </si>
  <si>
    <t>PACKING</t>
  </si>
  <si>
    <t>1560-FA0028265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</si>
  <si>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</si>
  <si>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</si>
  <si>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</si>
  <si>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</si>
  <si>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</si>
  <si>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</si>
  <si>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</si>
  <si>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</si>
  <si>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TCTR  SOLICITAÇÃO 192094355U8 INSERIDA NO PORTAL TPLJ P ANÁLISE DE COMPRA. CAF11JULHO25.ATD ANV</t>
  </si>
  <si>
    <t>TCTR  SOLICITAÇÃO 192094355U8 INSERIDA NO PORTAL TPLJ P ANÁLISE DE COMPRA. CAF11JULHO25.</t>
  </si>
  <si>
    <t>3112171-01</t>
  </si>
  <si>
    <t>EXAUSHT DUCT</t>
  </si>
  <si>
    <t>734</t>
  </si>
  <si>
    <t>313250016833</t>
  </si>
  <si>
    <t>3029566</t>
  </si>
  <si>
    <t>735</t>
  </si>
  <si>
    <t>3011157</t>
  </si>
  <si>
    <t>CA3029566</t>
  </si>
  <si>
    <t>ATD ANV 2730  SOL 1S REIS  ENCARREGADO DA SEÇÃO DE HIDRÁULICA DO GLOGMN. ITEM IMPRESCINDÍVEL PARA</t>
  </si>
  <si>
    <t>: 3040256713</t>
  </si>
  <si>
    <t>141-020</t>
  </si>
  <si>
    <t>2621011-3</t>
  </si>
  <si>
    <t>736</t>
  </si>
  <si>
    <t>2621008-202</t>
  </si>
  <si>
    <t>737</t>
  </si>
  <si>
    <t>313250016842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</si>
  <si>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</si>
  <si>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</si>
  <si>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</si>
  <si>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</si>
  <si>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</si>
  <si>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</si>
  <si>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</si>
  <si>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SOLICITAÇÃO 196113202U8 INSERIDA NO PORTAL TPLJ P ANÁLISE DE COMPRA. CAF15JULHO25.ATD ANV</t>
  </si>
  <si>
    <t>TCTR  SOLICITAÇÃO 196113202U8 INSERIDA NO PORTAL TPLJ P ANÁLISE DE COMPRA. CAF15julho25.</t>
  </si>
  <si>
    <t>040-0046</t>
  </si>
  <si>
    <t>741</t>
  </si>
  <si>
    <t>LAMPADA INCANDESCENT</t>
  </si>
  <si>
    <t>080-0041</t>
  </si>
  <si>
    <t>742</t>
  </si>
  <si>
    <t>GASKET-LENS</t>
  </si>
  <si>
    <t>313250017115</t>
  </si>
  <si>
    <t>1680-FA0014846</t>
  </si>
  <si>
    <t>155-00100</t>
  </si>
  <si>
    <t>5111374-1</t>
  </si>
  <si>
    <t>LST091005U8</t>
  </si>
  <si>
    <t>ESCUTCHEON PLATE</t>
  </si>
  <si>
    <t>C156005-0105</t>
  </si>
  <si>
    <t>TCTR  REQ LST091005U8 VALIDADA. CAF25JUNHO26.TCTR  SOLICITAÇÃO 304103521U8 INSERIDA NO PORTAL TP</t>
  </si>
  <si>
    <t>C156005-0107</t>
  </si>
  <si>
    <t>CAP ASSY</t>
  </si>
  <si>
    <t>ADAS-C-031-1</t>
  </si>
  <si>
    <t>PORT ASSY DOWNLOAD</t>
  </si>
  <si>
    <t>P/S 870 B-2</t>
  </si>
  <si>
    <t>MS17825-3</t>
  </si>
  <si>
    <t>313250017116</t>
  </si>
  <si>
    <t>4010-FA0025302</t>
  </si>
  <si>
    <t>2621009-1</t>
  </si>
  <si>
    <t>FITTING - WING LWR</t>
  </si>
  <si>
    <t>S2614-3-24</t>
  </si>
  <si>
    <t>LST091001U8</t>
  </si>
  <si>
    <t>TCTR  REQ LST091001U8 EM ANÁLISE DO PEDIDO. CAF25JUNHO26.TCTR  SOLICITAÇÃO 304103736U8 INSERIDA</t>
  </si>
  <si>
    <t>S1450-6B12-032</t>
  </si>
  <si>
    <t>2552-070</t>
  </si>
  <si>
    <t>NUT,SELF-LOCKI</t>
  </si>
  <si>
    <t>2654013-4</t>
  </si>
  <si>
    <t>313250017118</t>
  </si>
  <si>
    <t>1377-FA1023093</t>
  </si>
  <si>
    <t>PORTABLE HALON FIRE</t>
  </si>
  <si>
    <t>Expedido total</t>
  </si>
  <si>
    <t>MS24392-10</t>
  </si>
  <si>
    <t>NIPPLE,TUBE</t>
  </si>
  <si>
    <t>AN3-5A</t>
  </si>
  <si>
    <t>24540-100</t>
  </si>
  <si>
    <t>COUPLING,CLAMP,GROOV</t>
  </si>
  <si>
    <t>EMG SOLICITADA PELO 3S CRISPIM DA SEÇÃO DE CÉLULA.</t>
  </si>
  <si>
    <t>Atender C98 2734.</t>
  </si>
  <si>
    <t>1452535-1</t>
  </si>
  <si>
    <t>CLEVIS,ROD END</t>
  </si>
  <si>
    <t>2654029-11</t>
  </si>
  <si>
    <t>313250017119</t>
  </si>
  <si>
    <t>SLEEVE THREADED</t>
  </si>
  <si>
    <t>4710-FA0015029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</si>
  <si>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</si>
  <si>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</si>
  <si>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</si>
  <si>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</si>
  <si>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</si>
  <si>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</si>
  <si>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</si>
  <si>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TCTR  CONSTA NO PORTAL TPLJ 04 EA EM PROCESSO DE OBTENÇÃO. CAF25JUNHO26.TCTR  SOLICITAÇÃO 304102</t>
  </si>
  <si>
    <t>MS16624-5021</t>
  </si>
  <si>
    <t>SL6015-4</t>
  </si>
  <si>
    <t>A1635-133</t>
  </si>
  <si>
    <t>AN804D4</t>
  </si>
  <si>
    <t>313250017120</t>
  </si>
  <si>
    <t>TEE,TUBE</t>
  </si>
  <si>
    <t>M83248/1-904</t>
  </si>
  <si>
    <t>1560-FA1146864</t>
  </si>
  <si>
    <t>AS3208-04</t>
  </si>
  <si>
    <t>AN929-4W</t>
  </si>
  <si>
    <t>CAP,TUBE</t>
  </si>
  <si>
    <t>2611060-3</t>
  </si>
  <si>
    <t>RAIL,AIRFRAME,AIRCRA</t>
  </si>
  <si>
    <t>TCTR  SOLICITAÇÃO 00909574407U8 INSERIDA NO PORTAL TPLJ P ANÁLISE DE COMPRA. CCS09JAN26TCTR  RE</t>
  </si>
  <si>
    <t>2601188-5</t>
  </si>
  <si>
    <t>DRIVE ASSY COMPRESSOR</t>
  </si>
  <si>
    <t>2601188-8</t>
  </si>
  <si>
    <t>COMPRESSOR DRIVE ASSY R134A</t>
  </si>
  <si>
    <t>2601188-203</t>
  </si>
  <si>
    <t>313250017121</t>
  </si>
  <si>
    <t>1680-015976872</t>
  </si>
  <si>
    <t>2684005-1</t>
  </si>
  <si>
    <t>0TRC3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</si>
  <si>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</si>
  <si>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</si>
  <si>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</si>
  <si>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</si>
  <si>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</si>
  <si>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</si>
  <si>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</si>
  <si>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</si>
  <si>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</si>
  <si>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</si>
  <si>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ATD ANV 2734  SOL PELO 3S LETA DA SEÇÃO DE ELETRNICA DO GLOGMN.</t>
  </si>
  <si>
    <t>RV05-268</t>
  </si>
  <si>
    <t>: 3040256119</t>
  </si>
  <si>
    <t>VALVE,SAFETY RELIEF</t>
  </si>
  <si>
    <t>2H3-79</t>
  </si>
  <si>
    <t>RELIEF VALVE</t>
  </si>
  <si>
    <t>AE776L8-3S</t>
  </si>
  <si>
    <t>46-102BLK</t>
  </si>
  <si>
    <t>SWITCH,PUSH</t>
  </si>
  <si>
    <t>313250017124</t>
  </si>
  <si>
    <t>066-1070-01</t>
  </si>
  <si>
    <t>TRANSCEIVER DME (KN6</t>
  </si>
  <si>
    <t>1680-015976865</t>
  </si>
  <si>
    <t>2698010-7</t>
  </si>
  <si>
    <t>GSA-80 SERVO ROL,YAW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</si>
  <si>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</si>
  <si>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</si>
  <si>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</si>
  <si>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</si>
  <si>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</si>
  <si>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</si>
  <si>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</si>
  <si>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</si>
  <si>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</si>
  <si>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</si>
  <si>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</si>
  <si>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</si>
  <si>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</si>
  <si>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</si>
  <si>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</si>
  <si>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</si>
  <si>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</si>
  <si>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</si>
  <si>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</si>
  <si>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</si>
  <si>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ANV 2734  SOL 1S MAXIMILIANO DA SEÇÃO DE ELETRNICA DO GLOGMN.</t>
  </si>
  <si>
    <t>: 3040258421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</si>
  <si>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</si>
  <si>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</si>
  <si>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</si>
  <si>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</si>
  <si>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</si>
  <si>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</si>
  <si>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</si>
  <si>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</si>
  <si>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</si>
  <si>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</si>
  <si>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</si>
  <si>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</si>
  <si>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313250017132</t>
  </si>
  <si>
    <t>3058971-01CP</t>
  </si>
  <si>
    <t>VALVE ASSY, OIL FILTER TUBE</t>
  </si>
  <si>
    <t>5895-016004687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</si>
  <si>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</si>
  <si>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</si>
  <si>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</si>
  <si>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</si>
  <si>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</si>
  <si>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</si>
  <si>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</si>
  <si>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</si>
  <si>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</si>
  <si>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</si>
  <si>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</si>
  <si>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</si>
  <si>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ATD ANV 2734  SOL 3S EVELYN ORNELLAS  SEÇÃO DE ELETRNICA DO GLOGMN.</t>
  </si>
  <si>
    <t>1214134-1</t>
  </si>
  <si>
    <t>801</t>
  </si>
  <si>
    <t>BELLCRANK ASSY</t>
  </si>
  <si>
    <t>CAB-33-02</t>
  </si>
  <si>
    <t>802</t>
  </si>
  <si>
    <t>KIT CAB-33-02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</si>
  <si>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</si>
  <si>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</si>
  <si>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</si>
  <si>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</si>
  <si>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</si>
  <si>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</si>
  <si>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</si>
  <si>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</si>
  <si>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</si>
  <si>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</si>
  <si>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</si>
  <si>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</si>
  <si>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</si>
  <si>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</si>
  <si>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</si>
  <si>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</si>
  <si>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</si>
  <si>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</si>
  <si>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</si>
  <si>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</si>
  <si>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</si>
  <si>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</si>
  <si>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</si>
  <si>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</si>
  <si>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</si>
  <si>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</si>
  <si>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</si>
  <si>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</si>
  <si>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</si>
  <si>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</si>
  <si>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</si>
  <si>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</si>
  <si>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</si>
  <si>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</si>
  <si>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</si>
  <si>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Dias agd sol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</si>
  <si>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</si>
  <si>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</si>
  <si>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</si>
  <si>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</si>
  <si>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</si>
  <si>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</si>
  <si>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</si>
  <si>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</si>
  <si>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</si>
  <si>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</si>
  <si>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</si>
  <si>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</si>
  <si>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</si>
  <si>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</si>
  <si>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</si>
  <si>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TCTR  CONSTA 01EA EM PROCESSO DE OBTENÇÃO CONFORME PORTAL TPLJ. CCS25JUNHO26TCTR  SOLICITAÇÃO 03</t>
  </si>
  <si>
    <t>IPLR e AIFP C Aguardando solução após _ dias</t>
  </si>
  <si>
    <t>BASM</t>
  </si>
  <si>
    <t>313260017689</t>
  </si>
  <si>
    <t>EEAR</t>
  </si>
  <si>
    <t>ALA 8</t>
  </si>
  <si>
    <t>ATD ANV 2734  SOL SO PAULO SÉRGIO  SEÇÃO DE MOTORES DO GLOGMN.</t>
  </si>
  <si>
    <t>TCTR  ANV 2734 SEM PREVISÃO DE MONTAGEM. NGS18FEV26.</t>
  </si>
  <si>
    <t>ANCE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</si>
  <si>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</si>
  <si>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</si>
  <si>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</si>
  <si>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</si>
  <si>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</si>
  <si>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</si>
  <si>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</si>
  <si>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</si>
  <si>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</si>
  <si>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</si>
  <si>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</si>
  <si>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</si>
  <si>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</si>
  <si>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</si>
  <si>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</si>
  <si>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</si>
  <si>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</si>
  <si>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</si>
  <si>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</si>
  <si>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</si>
  <si>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</si>
  <si>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</si>
  <si>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ALA 10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</si>
  <si>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</si>
  <si>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</si>
  <si>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</si>
  <si>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</si>
  <si>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</si>
  <si>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</si>
  <si>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</si>
  <si>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</si>
  <si>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</si>
  <si>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</si>
  <si>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</si>
  <si>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</si>
  <si>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</si>
  <si>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</si>
  <si>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</si>
  <si>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</si>
  <si>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</si>
  <si>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ALA 5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</si>
  <si>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</si>
  <si>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</si>
  <si>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</si>
  <si>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</si>
  <si>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</si>
  <si>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</si>
  <si>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</si>
  <si>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</si>
  <si>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</si>
  <si>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</si>
  <si>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ALA 9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</si>
  <si>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</si>
  <si>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</si>
  <si>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</si>
  <si>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</si>
  <si>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</si>
  <si>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</si>
  <si>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</si>
  <si>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</si>
  <si>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</si>
  <si>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</si>
  <si>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</si>
  <si>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</si>
  <si>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</si>
  <si>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</si>
  <si>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</si>
  <si>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</si>
  <si>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</si>
  <si>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</si>
  <si>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</si>
  <si>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</si>
  <si>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</si>
  <si>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</si>
  <si>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</si>
  <si>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</si>
  <si>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</si>
  <si>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</si>
  <si>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</si>
  <si>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</si>
  <si>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</si>
  <si>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</si>
  <si>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</si>
  <si>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</si>
  <si>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</si>
  <si>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</si>
  <si>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</si>
  <si>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</si>
  <si>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</si>
  <si>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</si>
  <si>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</si>
  <si>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</si>
  <si>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</si>
  <si>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</si>
  <si>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</si>
  <si>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</si>
  <si>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</si>
  <si>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</si>
  <si>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</si>
  <si>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</si>
  <si>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</si>
  <si>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</si>
  <si>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</si>
  <si>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</si>
  <si>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</si>
  <si>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</si>
  <si>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</si>
  <si>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</si>
  <si>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</si>
  <si>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</si>
  <si>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ALA 1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</si>
  <si>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</si>
  <si>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</si>
  <si>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</si>
  <si>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</si>
  <si>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</si>
  <si>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</si>
  <si>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</si>
  <si>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</si>
  <si>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</si>
  <si>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</si>
  <si>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</si>
  <si>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</si>
  <si>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</si>
  <si>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</si>
  <si>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ALA 6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</si>
  <si>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</si>
  <si>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</si>
  <si>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</si>
  <si>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</si>
  <si>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</si>
  <si>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</si>
  <si>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</si>
  <si>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329260019252</t>
  </si>
  <si>
    <t>2925-FA0013327</t>
  </si>
  <si>
    <t>ALA 7</t>
  </si>
  <si>
    <t>ITEM ATENDE ANV 2721,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</si>
  <si>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</si>
  <si>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</si>
  <si>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</si>
  <si>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</si>
  <si>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</si>
  <si>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</si>
  <si>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</si>
  <si>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</si>
  <si>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</si>
  <si>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</si>
  <si>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</si>
  <si>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</si>
  <si>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</si>
  <si>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</si>
  <si>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</si>
  <si>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</si>
  <si>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</si>
  <si>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</si>
  <si>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</si>
  <si>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</si>
  <si>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</si>
  <si>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</si>
  <si>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</si>
  <si>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</si>
  <si>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</si>
  <si>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</si>
  <si>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</si>
  <si>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</si>
  <si>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</si>
  <si>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</si>
  <si>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</si>
  <si>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</si>
  <si>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</si>
  <si>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</si>
  <si>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</si>
  <si>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</si>
  <si>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</si>
  <si>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</si>
  <si>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</si>
  <si>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</si>
  <si>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</si>
  <si>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</si>
  <si>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</si>
  <si>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</si>
  <si>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</si>
  <si>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</si>
  <si>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</si>
  <si>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</si>
  <si>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</si>
  <si>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</si>
  <si>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</si>
  <si>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</si>
  <si>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</si>
  <si>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4</t>
  </si>
  <si>
    <t>396230011433</t>
  </si>
  <si>
    <t>2840-FA0016983</t>
  </si>
  <si>
    <t>396230011435</t>
  </si>
  <si>
    <t>AUT</t>
  </si>
  <si>
    <t>TCTR  OS 3040252386  CCS16SET25</t>
  </si>
  <si>
    <t>: 3040252386</t>
  </si>
  <si>
    <t>ALA 3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</si>
  <si>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</si>
  <si>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</si>
  <si>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</si>
  <si>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</si>
  <si>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</si>
  <si>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</si>
  <si>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</si>
  <si>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</si>
  <si>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</si>
  <si>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</si>
  <si>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</si>
  <si>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</si>
  <si>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</si>
  <si>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</si>
  <si>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</si>
  <si>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</si>
  <si>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</si>
  <si>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</si>
  <si>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</si>
  <si>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</si>
  <si>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</si>
  <si>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</si>
  <si>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</si>
  <si>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</si>
  <si>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</si>
  <si>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</si>
  <si>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</si>
  <si>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</si>
  <si>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</si>
  <si>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</si>
  <si>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</si>
  <si>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</si>
  <si>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</si>
  <si>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</si>
  <si>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</si>
  <si>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</si>
  <si>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</si>
  <si>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</si>
  <si>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</si>
  <si>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</si>
  <si>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</si>
  <si>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</si>
  <si>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</si>
  <si>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</si>
  <si>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</si>
  <si>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</si>
  <si>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</si>
  <si>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</si>
  <si>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</si>
  <si>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</si>
  <si>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</si>
  <si>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</si>
  <si>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</si>
  <si>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</si>
  <si>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</si>
  <si>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</si>
  <si>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</si>
  <si>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</si>
  <si>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</si>
  <si>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</si>
  <si>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</si>
  <si>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</si>
  <si>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</si>
  <si>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</si>
  <si>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</si>
  <si>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</si>
  <si>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</si>
  <si>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</si>
  <si>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</si>
  <si>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</si>
  <si>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</si>
  <si>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</si>
  <si>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</si>
  <si>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</si>
  <si>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</si>
  <si>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</si>
  <si>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</si>
  <si>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</si>
  <si>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</si>
  <si>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</si>
  <si>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</si>
  <si>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</si>
  <si>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</si>
  <si>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</si>
  <si>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</si>
  <si>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</si>
  <si>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</si>
  <si>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</si>
  <si>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</si>
  <si>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</si>
  <si>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</si>
  <si>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</si>
  <si>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</si>
  <si>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</si>
  <si>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</si>
  <si>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</si>
  <si>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</si>
  <si>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Total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</si>
  <si>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</si>
  <si>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</si>
  <si>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</si>
  <si>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</si>
  <si>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</si>
  <si>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</si>
  <si>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</si>
  <si>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</si>
  <si>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</si>
  <si>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</si>
  <si>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</si>
  <si>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</si>
  <si>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</si>
  <si>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</si>
  <si>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</si>
  <si>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</si>
  <si>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</si>
  <si>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</si>
  <si>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</si>
  <si>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</si>
  <si>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</si>
  <si>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</si>
  <si>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</si>
  <si>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</si>
  <si>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</si>
  <si>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</si>
  <si>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</si>
  <si>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</si>
  <si>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</si>
  <si>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</si>
  <si>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</si>
  <si>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</si>
  <si>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</si>
  <si>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</si>
  <si>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</si>
  <si>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</si>
  <si>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</si>
  <si>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</si>
  <si>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</si>
  <si>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</si>
  <si>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</si>
  <si>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</si>
  <si>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</si>
  <si>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</si>
  <si>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</si>
  <si>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</si>
  <si>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</si>
  <si>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</si>
  <si>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</si>
  <si>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</si>
  <si>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</si>
  <si>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</si>
  <si>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</si>
  <si>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</si>
  <si>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</si>
  <si>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</si>
  <si>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</si>
  <si>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</si>
  <si>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</si>
  <si>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</si>
  <si>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</si>
  <si>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</si>
  <si>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</si>
  <si>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</si>
  <si>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</si>
  <si>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</si>
  <si>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</si>
  <si>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</si>
  <si>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</si>
  <si>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</si>
  <si>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</si>
  <si>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</si>
  <si>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</si>
  <si>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</si>
  <si>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</si>
  <si>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</si>
  <si>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</si>
  <si>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</si>
  <si>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</si>
  <si>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</si>
  <si>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</si>
  <si>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</si>
  <si>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</si>
  <si>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</si>
  <si>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</si>
  <si>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</si>
  <si>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</si>
  <si>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</si>
  <si>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</si>
  <si>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</si>
  <si>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</si>
  <si>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</si>
  <si>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</si>
  <si>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</si>
  <si>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</si>
  <si>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</si>
  <si>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</si>
  <si>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</si>
  <si>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</si>
  <si>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</si>
  <si>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</si>
  <si>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</si>
  <si>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</si>
  <si>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</si>
  <si>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</si>
  <si>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</si>
  <si>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</si>
  <si>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</si>
  <si>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</si>
  <si>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</si>
  <si>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</si>
  <si>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</si>
  <si>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</si>
  <si>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</si>
  <si>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</si>
  <si>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</si>
  <si>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</si>
  <si>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</si>
  <si>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</si>
  <si>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</si>
  <si>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</si>
  <si>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</si>
  <si>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</si>
  <si>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</si>
  <si>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</si>
  <si>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</si>
  <si>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</si>
  <si>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</si>
  <si>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</si>
  <si>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</si>
  <si>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</si>
  <si>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</si>
  <si>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</si>
  <si>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</si>
  <si>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</si>
  <si>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</si>
  <si>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</si>
  <si>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</si>
  <si>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</si>
  <si>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</si>
  <si>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</si>
  <si>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</si>
  <si>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</si>
  <si>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</si>
  <si>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</si>
  <si>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</si>
  <si>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</si>
  <si>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</si>
  <si>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</si>
  <si>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</si>
  <si>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</si>
  <si>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</si>
  <si>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</si>
  <si>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</si>
  <si>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</si>
  <si>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</si>
  <si>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</si>
  <si>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</si>
  <si>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</si>
  <si>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</si>
  <si>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</si>
  <si>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</si>
  <si>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</si>
  <si>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</si>
  <si>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</si>
  <si>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</si>
  <si>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</si>
  <si>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</si>
  <si>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</si>
  <si>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</si>
  <si>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</si>
  <si>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</si>
  <si>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</si>
  <si>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</si>
  <si>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</si>
  <si>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</si>
  <si>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</si>
  <si>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</si>
  <si>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</si>
  <si>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</si>
  <si>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</si>
  <si>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</si>
  <si>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</si>
  <si>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</si>
  <si>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</si>
  <si>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</si>
  <si>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</si>
  <si>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</si>
  <si>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</si>
  <si>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</si>
  <si>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</si>
  <si>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</si>
  <si>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</si>
  <si>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0263  Valor Total Emg =            68425,74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</si>
  <si>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</si>
  <si>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</si>
  <si>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</si>
  <si>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</si>
  <si>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</si>
  <si>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</si>
  <si>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</si>
  <si>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</si>
  <si>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</si>
  <si>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</si>
  <si>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</si>
  <si>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</si>
  <si>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</si>
  <si>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</si>
  <si>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</si>
  <si>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</si>
  <si>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</si>
  <si>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</si>
  <si>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</si>
  <si>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</si>
  <si>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</si>
  <si>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</si>
  <si>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</si>
  <si>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</si>
  <si>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</si>
  <si>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</si>
  <si>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</si>
  <si>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</si>
  <si>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</si>
  <si>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</si>
  <si>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</si>
  <si>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</si>
  <si>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</si>
  <si>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</si>
  <si>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</si>
  <si>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</si>
  <si>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</si>
  <si>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</si>
  <si>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</si>
  <si>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</si>
  <si>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</si>
  <si>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</si>
  <si>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</si>
  <si>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</si>
  <si>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</si>
  <si>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</si>
  <si>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</si>
  <si>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</si>
  <si>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</si>
  <si>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</si>
  <si>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</si>
  <si>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</si>
  <si>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</si>
  <si>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</si>
  <si>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</si>
  <si>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</si>
  <si>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</si>
  <si>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</si>
  <si>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</si>
  <si>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</si>
  <si>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</si>
  <si>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</si>
  <si>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</si>
  <si>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</si>
  <si>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</si>
  <si>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</si>
  <si>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</si>
  <si>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</si>
  <si>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</si>
  <si>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</si>
  <si>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</si>
  <si>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</si>
  <si>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</si>
  <si>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</si>
  <si>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</si>
  <si>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</si>
  <si>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</si>
  <si>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</si>
  <si>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</si>
  <si>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</si>
  <si>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</si>
  <si>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</si>
  <si>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</si>
  <si>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</si>
  <si>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</si>
  <si>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</si>
  <si>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</si>
  <si>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</si>
  <si>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</si>
  <si>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</si>
  <si>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</si>
  <si>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</si>
  <si>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</si>
  <si>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</si>
  <si>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</si>
  <si>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</si>
  <si>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</si>
  <si>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</si>
  <si>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</si>
  <si>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</si>
  <si>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</si>
  <si>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</si>
  <si>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</si>
  <si>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</si>
  <si>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</si>
  <si>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</si>
  <si>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</si>
  <si>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</si>
  <si>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</si>
  <si>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</si>
  <si>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</si>
  <si>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</si>
  <si>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</si>
  <si>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</si>
  <si>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</si>
  <si>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</si>
  <si>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</si>
  <si>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</si>
  <si>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</si>
  <si>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</si>
  <si>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</si>
  <si>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</si>
  <si>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</si>
  <si>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</si>
  <si>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</si>
  <si>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</si>
  <si>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</si>
  <si>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</si>
  <si>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</si>
  <si>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</si>
  <si>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</si>
  <si>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</si>
  <si>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</si>
  <si>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</si>
  <si>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</si>
  <si>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</si>
  <si>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</si>
  <si>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</si>
  <si>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</si>
  <si>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</si>
  <si>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</si>
  <si>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</si>
  <si>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</si>
  <si>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</si>
  <si>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</si>
  <si>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</si>
  <si>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</si>
  <si>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</si>
  <si>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</si>
  <si>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</si>
  <si>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</si>
  <si>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</si>
  <si>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</si>
  <si>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</si>
  <si>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</si>
  <si>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</si>
  <si>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</si>
  <si>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</si>
  <si>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</si>
  <si>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313260018676</t>
  </si>
  <si>
    <t>329260019181</t>
  </si>
  <si>
    <t>1680-FA0025542</t>
  </si>
  <si>
    <t>Aeronaves C-98 IS</t>
  </si>
  <si>
    <t>TOCC   (INT)</t>
  </si>
  <si>
    <t>TCTR   ITEM SERÁ ATENDIDO PELA EMPRESA VEE ONE ATRAVÉS DO CONTRATO 005CELOGPAMALS2025</t>
  </si>
  <si>
    <t>NGS08JUL2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</si>
  <si>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</si>
  <si>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</si>
  <si>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</si>
  <si>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</si>
  <si>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</si>
  <si>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</si>
  <si>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</si>
  <si>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</si>
  <si>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</si>
  <si>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</si>
  <si>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</si>
  <si>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</si>
  <si>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</si>
  <si>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</si>
  <si>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</si>
  <si>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</si>
  <si>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</si>
  <si>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</si>
  <si>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</si>
  <si>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</si>
  <si>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</si>
  <si>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</si>
  <si>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</si>
  <si>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</si>
  <si>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</si>
  <si>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</si>
  <si>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</si>
  <si>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</si>
  <si>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</si>
  <si>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</si>
  <si>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</si>
  <si>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</si>
  <si>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</si>
  <si>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</si>
  <si>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</si>
  <si>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</si>
  <si>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</si>
  <si>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</si>
  <si>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</si>
  <si>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</si>
  <si>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</si>
  <si>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</si>
  <si>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</si>
  <si>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</si>
  <si>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</si>
  <si>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</si>
  <si>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</si>
  <si>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</si>
  <si>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</si>
  <si>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</si>
  <si>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</si>
  <si>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</si>
  <si>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</si>
  <si>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</si>
  <si>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</si>
  <si>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</si>
  <si>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</si>
  <si>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419260000557</t>
  </si>
  <si>
    <t>2915-FA0013403</t>
  </si>
  <si>
    <t>NGS0907</t>
  </si>
  <si>
    <t>Atender C98 2723.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</si>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</sst>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1" fillId="3" fontId="4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0" fontId="4" numFmtId="164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5" fontId="5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9" numFmtId="49" xfId="0" applyAlignment="1" applyBorder="1" applyFont="1" applyNumberFormat="1">
      <alignment horizontal="left" readingOrder="0" vertical="bottom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3" fontId="4" numFmtId="0" xfId="0" applyBorder="1" applyFont="1"/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7" t="s">
        <v>4</v>
      </c>
      <c r="E1" s="7" t="s">
        <v>7</v>
      </c>
    </row>
    <row r="2">
      <c r="B2" s="10" t="s">
        <v>8</v>
      </c>
      <c r="C2" s="13">
        <v>1.0</v>
      </c>
      <c r="D2" s="10" t="s">
        <v>17</v>
      </c>
      <c r="E2" s="10" t="s">
        <v>19</v>
      </c>
    </row>
    <row r="3">
      <c r="B3" s="10" t="s">
        <v>22</v>
      </c>
      <c r="C3" s="13">
        <v>1.0</v>
      </c>
      <c r="D3" s="10" t="s">
        <v>17</v>
      </c>
      <c r="E3" s="10" t="s">
        <v>19</v>
      </c>
    </row>
    <row r="4">
      <c r="B4" s="15" t="s">
        <v>28</v>
      </c>
      <c r="C4" s="16">
        <v>2.0</v>
      </c>
      <c r="D4" s="15" t="s">
        <v>33</v>
      </c>
      <c r="E4" s="15" t="s">
        <v>19</v>
      </c>
    </row>
    <row r="5">
      <c r="B5" s="15" t="s">
        <v>37</v>
      </c>
      <c r="C5" s="16">
        <v>2.0</v>
      </c>
      <c r="D5" s="15" t="s">
        <v>33</v>
      </c>
      <c r="E5" s="15" t="s">
        <v>19</v>
      </c>
    </row>
    <row r="6">
      <c r="B6" s="15" t="s">
        <v>44</v>
      </c>
      <c r="C6" s="16">
        <v>2.0</v>
      </c>
      <c r="D6" s="15" t="s">
        <v>33</v>
      </c>
      <c r="E6" s="15" t="s">
        <v>19</v>
      </c>
    </row>
    <row r="7">
      <c r="B7" s="15" t="s">
        <v>50</v>
      </c>
      <c r="C7" s="16">
        <v>2.0</v>
      </c>
      <c r="D7" s="15" t="s">
        <v>33</v>
      </c>
      <c r="E7" s="15" t="s">
        <v>19</v>
      </c>
    </row>
    <row r="8">
      <c r="B8" s="15" t="s">
        <v>56</v>
      </c>
      <c r="C8" s="16">
        <v>2.0</v>
      </c>
      <c r="D8" s="15" t="s">
        <v>33</v>
      </c>
      <c r="E8" s="15" t="s">
        <v>19</v>
      </c>
    </row>
    <row r="9">
      <c r="B9" s="15" t="s">
        <v>62</v>
      </c>
      <c r="C9" s="16">
        <v>2.0</v>
      </c>
      <c r="D9" s="15" t="s">
        <v>33</v>
      </c>
      <c r="E9" s="15" t="s">
        <v>19</v>
      </c>
    </row>
    <row r="10">
      <c r="B10" s="10" t="s">
        <v>68</v>
      </c>
      <c r="C10" s="17">
        <v>3.0</v>
      </c>
      <c r="D10" s="18" t="s">
        <v>73</v>
      </c>
      <c r="E10" s="18" t="s">
        <v>77</v>
      </c>
    </row>
    <row r="11">
      <c r="B11" s="15" t="s">
        <v>80</v>
      </c>
      <c r="C11" s="19">
        <v>4.0</v>
      </c>
      <c r="D11" s="20" t="s">
        <v>85</v>
      </c>
      <c r="E11" s="20" t="s">
        <v>89</v>
      </c>
    </row>
    <row r="12">
      <c r="B12" s="10" t="s">
        <v>91</v>
      </c>
      <c r="C12" s="17">
        <v>5.0</v>
      </c>
      <c r="D12" s="18" t="s">
        <v>96</v>
      </c>
      <c r="E12" s="18" t="s">
        <v>99</v>
      </c>
    </row>
    <row r="13">
      <c r="B13" s="10" t="s">
        <v>102</v>
      </c>
      <c r="C13" s="17">
        <v>5.0</v>
      </c>
      <c r="D13" s="18" t="s">
        <v>96</v>
      </c>
      <c r="E13" s="18" t="s">
        <v>99</v>
      </c>
    </row>
    <row r="14">
      <c r="B14" s="10" t="s">
        <v>112</v>
      </c>
      <c r="C14" s="17">
        <v>5.0</v>
      </c>
      <c r="D14" s="18" t="s">
        <v>96</v>
      </c>
      <c r="E14" s="18" t="s">
        <v>99</v>
      </c>
    </row>
    <row r="15">
      <c r="B15" s="10" t="s">
        <v>115</v>
      </c>
      <c r="C15" s="17">
        <v>5.0</v>
      </c>
      <c r="D15" s="18" t="s">
        <v>96</v>
      </c>
      <c r="E15" s="18" t="s">
        <v>99</v>
      </c>
    </row>
    <row r="16">
      <c r="B16" s="10" t="s">
        <v>116</v>
      </c>
      <c r="C16" s="17">
        <v>5.0</v>
      </c>
      <c r="D16" s="18" t="s">
        <v>117</v>
      </c>
      <c r="E16" s="18" t="s">
        <v>99</v>
      </c>
    </row>
    <row r="17">
      <c r="B17" s="15" t="s">
        <v>118</v>
      </c>
      <c r="C17" s="19">
        <v>6.0</v>
      </c>
      <c r="D17" s="20" t="s">
        <v>120</v>
      </c>
      <c r="E17" s="20" t="s">
        <v>99</v>
      </c>
    </row>
    <row r="18">
      <c r="B18" s="15" t="s">
        <v>122</v>
      </c>
      <c r="C18" s="19">
        <v>6.0</v>
      </c>
      <c r="D18" s="20" t="s">
        <v>120</v>
      </c>
      <c r="E18" s="20" t="s">
        <v>99</v>
      </c>
    </row>
    <row r="19">
      <c r="B19" s="10" t="s">
        <v>124</v>
      </c>
      <c r="C19" s="17">
        <v>7.0</v>
      </c>
      <c r="D19" s="18" t="s">
        <v>127</v>
      </c>
      <c r="E19" s="18" t="s">
        <v>99</v>
      </c>
    </row>
    <row r="20">
      <c r="B20" s="10" t="s">
        <v>128</v>
      </c>
      <c r="C20" s="17">
        <v>7.0</v>
      </c>
      <c r="D20" s="18" t="s">
        <v>127</v>
      </c>
      <c r="E20" s="18" t="s">
        <v>99</v>
      </c>
    </row>
    <row r="21">
      <c r="B21" s="15" t="s">
        <v>130</v>
      </c>
      <c r="C21" s="19">
        <v>8.0</v>
      </c>
      <c r="D21" s="20" t="s">
        <v>131</v>
      </c>
      <c r="E21" s="20" t="s">
        <v>132</v>
      </c>
    </row>
    <row r="22">
      <c r="B22" s="15" t="s">
        <v>134</v>
      </c>
      <c r="C22" s="19">
        <v>8.0</v>
      </c>
      <c r="D22" s="20" t="s">
        <v>131</v>
      </c>
      <c r="E22" s="20" t="s">
        <v>132</v>
      </c>
    </row>
    <row r="23">
      <c r="B23" s="10" t="s">
        <v>136</v>
      </c>
      <c r="C23" s="17">
        <v>9.0</v>
      </c>
      <c r="D23" s="18" t="s">
        <v>138</v>
      </c>
      <c r="E23" s="18" t="s">
        <v>132</v>
      </c>
    </row>
    <row r="24">
      <c r="B24" s="10" t="s">
        <v>139</v>
      </c>
      <c r="C24" s="17">
        <v>9.0</v>
      </c>
      <c r="D24" s="18" t="s">
        <v>138</v>
      </c>
      <c r="E24" s="18" t="s">
        <v>132</v>
      </c>
    </row>
    <row r="25">
      <c r="B25" s="10" t="s">
        <v>141</v>
      </c>
      <c r="C25" s="17">
        <v>9.0</v>
      </c>
      <c r="D25" s="18" t="s">
        <v>138</v>
      </c>
      <c r="E25" s="18" t="s">
        <v>132</v>
      </c>
    </row>
    <row r="26">
      <c r="B26" s="10" t="s">
        <v>143</v>
      </c>
      <c r="C26" s="17">
        <v>9.0</v>
      </c>
      <c r="D26" s="18" t="s">
        <v>138</v>
      </c>
      <c r="E26" s="18" t="s">
        <v>132</v>
      </c>
    </row>
    <row r="27">
      <c r="B27" s="10" t="s">
        <v>146</v>
      </c>
      <c r="C27" s="17">
        <v>9.0</v>
      </c>
      <c r="D27" s="18" t="s">
        <v>138</v>
      </c>
      <c r="E27" s="18" t="s">
        <v>132</v>
      </c>
    </row>
    <row r="28">
      <c r="B28" s="15" t="s">
        <v>148</v>
      </c>
      <c r="C28" s="19">
        <v>10.0</v>
      </c>
      <c r="D28" s="20" t="s">
        <v>151</v>
      </c>
      <c r="E28" s="20" t="s">
        <v>89</v>
      </c>
    </row>
    <row r="29">
      <c r="B29" s="10" t="s">
        <v>156</v>
      </c>
      <c r="C29" s="17">
        <v>11.0</v>
      </c>
      <c r="D29" s="18" t="s">
        <v>157</v>
      </c>
      <c r="E29" s="18" t="s">
        <v>132</v>
      </c>
    </row>
    <row r="30">
      <c r="B30" s="15" t="s">
        <v>160</v>
      </c>
      <c r="C30" s="16">
        <v>12.0</v>
      </c>
      <c r="D30" s="15" t="s">
        <v>161</v>
      </c>
      <c r="E30" s="15" t="s">
        <v>132</v>
      </c>
    </row>
    <row r="31">
      <c r="B31" s="10" t="s">
        <v>163</v>
      </c>
      <c r="C31" s="17">
        <v>13.0</v>
      </c>
      <c r="D31" s="18" t="s">
        <v>164</v>
      </c>
      <c r="E31" s="18" t="s">
        <v>132</v>
      </c>
    </row>
    <row r="32">
      <c r="B32" s="10" t="s">
        <v>165</v>
      </c>
      <c r="C32" s="17">
        <v>13.0</v>
      </c>
      <c r="D32" s="18" t="s">
        <v>166</v>
      </c>
      <c r="E32" s="18" t="s">
        <v>132</v>
      </c>
    </row>
    <row r="33">
      <c r="B33" s="10" t="s">
        <v>167</v>
      </c>
      <c r="C33" s="17">
        <v>13.0</v>
      </c>
      <c r="D33" s="18" t="s">
        <v>164</v>
      </c>
      <c r="E33" s="18" t="s">
        <v>132</v>
      </c>
    </row>
    <row r="34">
      <c r="B34" s="10" t="s">
        <v>169</v>
      </c>
      <c r="C34" s="17">
        <v>13.0</v>
      </c>
      <c r="D34" s="18" t="s">
        <v>164</v>
      </c>
      <c r="E34" s="18" t="s">
        <v>132</v>
      </c>
    </row>
    <row r="35">
      <c r="B35" s="10" t="s">
        <v>172</v>
      </c>
      <c r="C35" s="17">
        <v>13.0</v>
      </c>
      <c r="D35" s="18" t="s">
        <v>164</v>
      </c>
      <c r="E35" s="18" t="s">
        <v>132</v>
      </c>
    </row>
    <row r="36">
      <c r="B36" s="10" t="s">
        <v>173</v>
      </c>
      <c r="C36" s="17">
        <v>13.0</v>
      </c>
      <c r="D36" s="18" t="s">
        <v>164</v>
      </c>
      <c r="E36" s="18" t="s">
        <v>132</v>
      </c>
    </row>
    <row r="37">
      <c r="B37" s="15" t="s">
        <v>174</v>
      </c>
      <c r="C37" s="19">
        <v>14.0</v>
      </c>
      <c r="D37" s="20" t="s">
        <v>175</v>
      </c>
      <c r="E37" s="20" t="s">
        <v>132</v>
      </c>
    </row>
    <row r="38">
      <c r="B38" s="15" t="s">
        <v>177</v>
      </c>
      <c r="C38" s="19">
        <v>14.0</v>
      </c>
      <c r="D38" s="20" t="s">
        <v>175</v>
      </c>
      <c r="E38" s="20" t="s">
        <v>132</v>
      </c>
    </row>
    <row r="39">
      <c r="B39" s="15" t="s">
        <v>178</v>
      </c>
      <c r="C39" s="19">
        <v>14.0</v>
      </c>
      <c r="D39" s="20" t="s">
        <v>175</v>
      </c>
      <c r="E39" s="20" t="s">
        <v>132</v>
      </c>
    </row>
    <row r="40">
      <c r="B40" s="10" t="s">
        <v>179</v>
      </c>
      <c r="C40" s="13">
        <v>15.0</v>
      </c>
      <c r="D40" s="10" t="s">
        <v>180</v>
      </c>
      <c r="E40" s="10" t="s">
        <v>99</v>
      </c>
    </row>
    <row r="41">
      <c r="B41" s="15" t="s">
        <v>184</v>
      </c>
      <c r="C41" s="19">
        <v>16.0</v>
      </c>
      <c r="D41" s="20" t="s">
        <v>185</v>
      </c>
      <c r="E41" s="20" t="s">
        <v>99</v>
      </c>
    </row>
    <row r="42">
      <c r="B42" s="10" t="s">
        <v>186</v>
      </c>
      <c r="C42" s="17">
        <v>17.0</v>
      </c>
      <c r="D42" s="18" t="s">
        <v>189</v>
      </c>
      <c r="E42" s="18" t="s">
        <v>89</v>
      </c>
    </row>
    <row r="43">
      <c r="B43" s="15" t="s">
        <v>190</v>
      </c>
      <c r="C43" s="19">
        <v>18.0</v>
      </c>
      <c r="D43" s="20" t="s">
        <v>191</v>
      </c>
      <c r="E43" s="20" t="s">
        <v>89</v>
      </c>
    </row>
    <row r="44">
      <c r="B44" s="10" t="s">
        <v>192</v>
      </c>
      <c r="C44" s="17">
        <v>19.0</v>
      </c>
      <c r="D44" s="18" t="s">
        <v>194</v>
      </c>
      <c r="E44" s="18" t="s">
        <v>89</v>
      </c>
    </row>
    <row r="45">
      <c r="B45" s="15" t="s">
        <v>195</v>
      </c>
      <c r="C45" s="19">
        <v>20.0</v>
      </c>
      <c r="D45" s="20" t="s">
        <v>196</v>
      </c>
      <c r="E45" s="20" t="s">
        <v>89</v>
      </c>
    </row>
    <row r="46">
      <c r="B46" s="10" t="s">
        <v>197</v>
      </c>
      <c r="C46" s="17">
        <v>21.0</v>
      </c>
      <c r="D46" s="18" t="s">
        <v>198</v>
      </c>
      <c r="E46" s="18" t="s">
        <v>89</v>
      </c>
    </row>
    <row r="47">
      <c r="B47" s="15" t="s">
        <v>199</v>
      </c>
      <c r="C47" s="19">
        <v>22.0</v>
      </c>
      <c r="D47" s="20" t="s">
        <v>200</v>
      </c>
      <c r="E47" s="20" t="s">
        <v>89</v>
      </c>
    </row>
    <row r="48">
      <c r="B48" s="10" t="s">
        <v>201</v>
      </c>
      <c r="C48" s="17">
        <v>23.0</v>
      </c>
      <c r="D48" s="18" t="s">
        <v>203</v>
      </c>
      <c r="E48" s="18" t="s">
        <v>89</v>
      </c>
    </row>
    <row r="49">
      <c r="B49" s="15" t="s">
        <v>205</v>
      </c>
      <c r="C49" s="19">
        <v>24.0</v>
      </c>
      <c r="D49" s="20" t="s">
        <v>206</v>
      </c>
      <c r="E49" s="20" t="s">
        <v>89</v>
      </c>
    </row>
    <row r="50">
      <c r="B50" s="10" t="s">
        <v>207</v>
      </c>
      <c r="C50" s="17">
        <v>25.0</v>
      </c>
      <c r="D50" s="18" t="s">
        <v>200</v>
      </c>
      <c r="E50" s="18" t="s">
        <v>89</v>
      </c>
    </row>
    <row r="51">
      <c r="B51" s="15" t="s">
        <v>208</v>
      </c>
      <c r="C51" s="19">
        <v>26.0</v>
      </c>
      <c r="D51" s="20" t="s">
        <v>210</v>
      </c>
      <c r="E51" s="20" t="s">
        <v>89</v>
      </c>
    </row>
    <row r="52">
      <c r="B52" s="10" t="s">
        <v>214</v>
      </c>
      <c r="C52" s="17">
        <v>27.0</v>
      </c>
      <c r="D52" s="18" t="s">
        <v>217</v>
      </c>
      <c r="E52" s="18" t="s">
        <v>89</v>
      </c>
    </row>
    <row r="53">
      <c r="B53" s="15" t="s">
        <v>218</v>
      </c>
      <c r="C53" s="19">
        <v>28.0</v>
      </c>
      <c r="D53" s="20" t="s">
        <v>220</v>
      </c>
      <c r="E53" s="20" t="s">
        <v>89</v>
      </c>
    </row>
    <row r="54">
      <c r="B54" s="10" t="s">
        <v>222</v>
      </c>
      <c r="C54" s="17">
        <v>29.0</v>
      </c>
      <c r="D54" s="18" t="s">
        <v>223</v>
      </c>
      <c r="E54" s="18" t="s">
        <v>89</v>
      </c>
    </row>
    <row r="55">
      <c r="B55" s="15" t="s">
        <v>225</v>
      </c>
      <c r="C55" s="19">
        <v>30.0</v>
      </c>
      <c r="D55" s="20" t="s">
        <v>226</v>
      </c>
      <c r="E55" s="20" t="s">
        <v>99</v>
      </c>
    </row>
    <row r="56">
      <c r="B56" s="10" t="s">
        <v>228</v>
      </c>
      <c r="C56" s="17">
        <v>31.0</v>
      </c>
      <c r="D56" s="18" t="s">
        <v>229</v>
      </c>
      <c r="E56" s="18" t="s">
        <v>89</v>
      </c>
    </row>
    <row r="57">
      <c r="B57" s="10" t="s">
        <v>230</v>
      </c>
      <c r="C57" s="17">
        <v>31.0</v>
      </c>
      <c r="D57" s="18" t="s">
        <v>229</v>
      </c>
      <c r="E57" s="18" t="s">
        <v>89</v>
      </c>
    </row>
    <row r="58">
      <c r="B58" s="15" t="s">
        <v>232</v>
      </c>
      <c r="C58" s="19">
        <v>32.0</v>
      </c>
      <c r="D58" s="20" t="s">
        <v>233</v>
      </c>
      <c r="E58" s="20" t="s">
        <v>89</v>
      </c>
    </row>
    <row r="59">
      <c r="B59" s="10" t="s">
        <v>235</v>
      </c>
      <c r="C59" s="17">
        <v>33.0</v>
      </c>
      <c r="D59" s="18" t="s">
        <v>236</v>
      </c>
      <c r="E59" s="18" t="s">
        <v>89</v>
      </c>
    </row>
    <row r="60">
      <c r="B60" s="15" t="s">
        <v>239</v>
      </c>
      <c r="C60" s="19">
        <v>34.0</v>
      </c>
      <c r="D60" s="20" t="s">
        <v>242</v>
      </c>
      <c r="E60" s="20" t="s">
        <v>89</v>
      </c>
    </row>
    <row r="61">
      <c r="B61" s="10" t="s">
        <v>243</v>
      </c>
      <c r="C61" s="17">
        <v>35.0</v>
      </c>
      <c r="D61" s="18" t="s">
        <v>244</v>
      </c>
      <c r="E61" s="18" t="s">
        <v>89</v>
      </c>
    </row>
    <row r="62">
      <c r="B62" s="15" t="s">
        <v>245</v>
      </c>
      <c r="C62" s="19">
        <v>36.0</v>
      </c>
      <c r="D62" s="20" t="s">
        <v>247</v>
      </c>
      <c r="E62" s="20" t="s">
        <v>89</v>
      </c>
    </row>
    <row r="63">
      <c r="B63" s="10" t="s">
        <v>248</v>
      </c>
      <c r="C63" s="17">
        <v>37.0</v>
      </c>
      <c r="D63" s="18" t="s">
        <v>249</v>
      </c>
      <c r="E63" s="18" t="s">
        <v>89</v>
      </c>
    </row>
    <row r="64">
      <c r="B64" s="10" t="s">
        <v>250</v>
      </c>
      <c r="C64" s="17">
        <v>37.0</v>
      </c>
      <c r="D64" s="18" t="s">
        <v>244</v>
      </c>
      <c r="E64" s="18" t="s">
        <v>89</v>
      </c>
    </row>
    <row r="65">
      <c r="B65" s="15" t="s">
        <v>251</v>
      </c>
      <c r="C65" s="19">
        <v>38.0</v>
      </c>
      <c r="D65" s="20" t="s">
        <v>252</v>
      </c>
      <c r="E65" s="20" t="s">
        <v>89</v>
      </c>
    </row>
    <row r="66">
      <c r="B66" s="10" t="s">
        <v>253</v>
      </c>
      <c r="C66" s="17">
        <v>39.0</v>
      </c>
      <c r="D66" s="18" t="s">
        <v>229</v>
      </c>
      <c r="E66" s="18" t="s">
        <v>89</v>
      </c>
    </row>
    <row r="67">
      <c r="B67" s="15" t="s">
        <v>254</v>
      </c>
      <c r="C67" s="19">
        <v>40.0</v>
      </c>
      <c r="D67" s="20" t="s">
        <v>256</v>
      </c>
      <c r="E67" s="20" t="s">
        <v>89</v>
      </c>
    </row>
    <row r="68">
      <c r="B68" s="15" t="s">
        <v>260</v>
      </c>
      <c r="C68" s="19">
        <v>40.0</v>
      </c>
      <c r="D68" s="20" t="s">
        <v>256</v>
      </c>
      <c r="E68" s="20" t="s">
        <v>89</v>
      </c>
    </row>
    <row r="69">
      <c r="B69" s="15" t="s">
        <v>261</v>
      </c>
      <c r="C69" s="19">
        <v>40.0</v>
      </c>
      <c r="D69" s="20" t="s">
        <v>256</v>
      </c>
      <c r="E69" s="20" t="s">
        <v>89</v>
      </c>
    </row>
    <row r="70">
      <c r="B70" s="15" t="s">
        <v>262</v>
      </c>
      <c r="C70" s="19">
        <v>40.0</v>
      </c>
      <c r="D70" s="20" t="s">
        <v>256</v>
      </c>
      <c r="E70" s="20" t="s">
        <v>89</v>
      </c>
    </row>
    <row r="71">
      <c r="B71" s="10" t="s">
        <v>257</v>
      </c>
      <c r="C71" s="17">
        <v>41.0</v>
      </c>
      <c r="D71" s="18" t="s">
        <v>264</v>
      </c>
      <c r="E71" s="18" t="s">
        <v>89</v>
      </c>
    </row>
    <row r="72">
      <c r="B72" s="15" t="s">
        <v>265</v>
      </c>
      <c r="C72" s="19">
        <v>42.0</v>
      </c>
      <c r="D72" s="20" t="s">
        <v>266</v>
      </c>
      <c r="E72" s="20" t="s">
        <v>89</v>
      </c>
    </row>
    <row r="73">
      <c r="B73" s="15" t="s">
        <v>267</v>
      </c>
      <c r="C73" s="19">
        <v>42.0</v>
      </c>
      <c r="D73" s="20" t="s">
        <v>266</v>
      </c>
      <c r="E73" s="20" t="s">
        <v>89</v>
      </c>
    </row>
    <row r="74">
      <c r="B74" s="10" t="s">
        <v>268</v>
      </c>
      <c r="C74" s="17">
        <v>43.0</v>
      </c>
      <c r="D74" s="18" t="s">
        <v>229</v>
      </c>
      <c r="E74" s="18" t="s">
        <v>89</v>
      </c>
    </row>
    <row r="75">
      <c r="B75" s="15" t="s">
        <v>269</v>
      </c>
      <c r="C75" s="19">
        <v>44.0</v>
      </c>
      <c r="D75" s="20" t="s">
        <v>256</v>
      </c>
      <c r="E75" s="20" t="s">
        <v>89</v>
      </c>
    </row>
    <row r="76">
      <c r="B76" s="10" t="s">
        <v>270</v>
      </c>
      <c r="C76" s="17">
        <v>45.0</v>
      </c>
      <c r="D76" s="18" t="s">
        <v>271</v>
      </c>
      <c r="E76" s="18" t="s">
        <v>89</v>
      </c>
    </row>
    <row r="77">
      <c r="B77" s="15" t="s">
        <v>272</v>
      </c>
      <c r="C77" s="19">
        <v>46.0</v>
      </c>
      <c r="D77" s="20" t="s">
        <v>256</v>
      </c>
      <c r="E77" s="20" t="s">
        <v>89</v>
      </c>
    </row>
    <row r="78">
      <c r="B78" s="15" t="s">
        <v>273</v>
      </c>
      <c r="C78" s="19">
        <v>46.0</v>
      </c>
      <c r="D78" s="20" t="s">
        <v>256</v>
      </c>
      <c r="E78" s="20" t="s">
        <v>89</v>
      </c>
    </row>
    <row r="79">
      <c r="B79" s="15" t="s">
        <v>277</v>
      </c>
      <c r="C79" s="19">
        <v>46.0</v>
      </c>
      <c r="D79" s="20" t="s">
        <v>256</v>
      </c>
      <c r="E79" s="20" t="s">
        <v>89</v>
      </c>
    </row>
    <row r="80">
      <c r="B80" s="15" t="s">
        <v>279</v>
      </c>
      <c r="C80" s="19">
        <v>46.0</v>
      </c>
      <c r="D80" s="20" t="s">
        <v>256</v>
      </c>
      <c r="E80" s="20" t="s">
        <v>89</v>
      </c>
    </row>
    <row r="81">
      <c r="B81" s="15" t="s">
        <v>280</v>
      </c>
      <c r="C81" s="19">
        <v>46.0</v>
      </c>
      <c r="D81" s="20" t="s">
        <v>256</v>
      </c>
      <c r="E81" s="20" t="s">
        <v>89</v>
      </c>
    </row>
    <row r="82">
      <c r="B82" s="15" t="s">
        <v>282</v>
      </c>
      <c r="C82" s="19">
        <v>46.0</v>
      </c>
      <c r="D82" s="20" t="s">
        <v>256</v>
      </c>
      <c r="E82" s="20" t="s">
        <v>89</v>
      </c>
    </row>
    <row r="83">
      <c r="B83" s="15" t="s">
        <v>283</v>
      </c>
      <c r="C83" s="19">
        <v>46.0</v>
      </c>
      <c r="D83" s="20" t="s">
        <v>256</v>
      </c>
      <c r="E83" s="20" t="s">
        <v>89</v>
      </c>
    </row>
    <row r="84">
      <c r="B84" s="15" t="s">
        <v>284</v>
      </c>
      <c r="C84" s="19">
        <v>46.0</v>
      </c>
      <c r="D84" s="20" t="s">
        <v>256</v>
      </c>
      <c r="E84" s="20" t="s">
        <v>89</v>
      </c>
    </row>
    <row r="85">
      <c r="B85" s="15" t="s">
        <v>285</v>
      </c>
      <c r="C85" s="19">
        <v>46.0</v>
      </c>
      <c r="D85" s="20" t="s">
        <v>256</v>
      </c>
      <c r="E85" s="20" t="s">
        <v>89</v>
      </c>
    </row>
    <row r="86">
      <c r="B86" s="15" t="s">
        <v>286</v>
      </c>
      <c r="C86" s="19">
        <v>46.0</v>
      </c>
      <c r="D86" s="20" t="s">
        <v>256</v>
      </c>
      <c r="E86" s="20" t="s">
        <v>89</v>
      </c>
    </row>
    <row r="87">
      <c r="B87" s="10" t="s">
        <v>287</v>
      </c>
      <c r="C87" s="17">
        <v>47.0</v>
      </c>
      <c r="D87" s="18" t="s">
        <v>256</v>
      </c>
      <c r="E87" s="18" t="s">
        <v>89</v>
      </c>
    </row>
    <row r="88">
      <c r="B88" s="15" t="s">
        <v>288</v>
      </c>
      <c r="C88" s="19">
        <v>49.0</v>
      </c>
      <c r="D88" s="20" t="s">
        <v>206</v>
      </c>
      <c r="E88" s="20" t="s">
        <v>89</v>
      </c>
    </row>
    <row r="89">
      <c r="B89" s="10" t="s">
        <v>289</v>
      </c>
      <c r="C89" s="17">
        <v>50.0</v>
      </c>
      <c r="D89" s="18" t="s">
        <v>206</v>
      </c>
      <c r="E89" s="18" t="s">
        <v>89</v>
      </c>
    </row>
    <row r="90">
      <c r="B90" s="15" t="s">
        <v>290</v>
      </c>
      <c r="C90" s="19">
        <v>51.0</v>
      </c>
      <c r="D90" s="20" t="s">
        <v>217</v>
      </c>
      <c r="E90" s="20" t="s">
        <v>89</v>
      </c>
    </row>
    <row r="91">
      <c r="B91" s="15" t="s">
        <v>292</v>
      </c>
      <c r="C91" s="19">
        <v>51.0</v>
      </c>
      <c r="D91" s="20" t="s">
        <v>217</v>
      </c>
      <c r="E91" s="20" t="s">
        <v>89</v>
      </c>
    </row>
    <row r="92">
      <c r="B92" s="15" t="s">
        <v>295</v>
      </c>
      <c r="C92" s="19">
        <v>51.0</v>
      </c>
      <c r="D92" s="20" t="s">
        <v>217</v>
      </c>
      <c r="E92" s="20" t="s">
        <v>89</v>
      </c>
    </row>
    <row r="93">
      <c r="B93" s="15" t="s">
        <v>292</v>
      </c>
      <c r="C93" s="19">
        <v>51.0</v>
      </c>
      <c r="D93" s="20" t="s">
        <v>217</v>
      </c>
      <c r="E93" s="20" t="s">
        <v>89</v>
      </c>
    </row>
    <row r="94">
      <c r="B94" s="15" t="s">
        <v>297</v>
      </c>
      <c r="C94" s="19">
        <v>51.0</v>
      </c>
      <c r="D94" s="20" t="s">
        <v>217</v>
      </c>
      <c r="E94" s="20" t="s">
        <v>89</v>
      </c>
    </row>
    <row r="95">
      <c r="B95" s="15" t="s">
        <v>298</v>
      </c>
      <c r="C95" s="19">
        <v>51.0</v>
      </c>
      <c r="D95" s="20" t="s">
        <v>217</v>
      </c>
      <c r="E95" s="20" t="s">
        <v>89</v>
      </c>
    </row>
    <row r="96">
      <c r="B96" s="10" t="s">
        <v>299</v>
      </c>
      <c r="C96" s="17">
        <v>52.0</v>
      </c>
      <c r="D96" s="18" t="s">
        <v>300</v>
      </c>
      <c r="E96" s="18" t="s">
        <v>89</v>
      </c>
    </row>
    <row r="97">
      <c r="B97" s="10" t="s">
        <v>301</v>
      </c>
      <c r="C97" s="17">
        <v>52.0</v>
      </c>
      <c r="D97" s="18" t="s">
        <v>300</v>
      </c>
      <c r="E97" s="18" t="s">
        <v>89</v>
      </c>
    </row>
    <row r="98">
      <c r="B98" s="15" t="s">
        <v>302</v>
      </c>
      <c r="C98" s="19">
        <v>53.0</v>
      </c>
      <c r="D98" s="20" t="s">
        <v>303</v>
      </c>
      <c r="E98" s="20" t="s">
        <v>89</v>
      </c>
    </row>
    <row r="99">
      <c r="B99" s="15" t="s">
        <v>304</v>
      </c>
      <c r="C99" s="19">
        <v>53.0</v>
      </c>
      <c r="D99" s="20" t="s">
        <v>303</v>
      </c>
      <c r="E99" s="20" t="s">
        <v>89</v>
      </c>
    </row>
    <row r="100">
      <c r="B100" s="15" t="s">
        <v>305</v>
      </c>
      <c r="C100" s="19">
        <v>53.0</v>
      </c>
      <c r="D100" s="20" t="s">
        <v>303</v>
      </c>
      <c r="E100" s="20" t="s">
        <v>89</v>
      </c>
    </row>
    <row r="101">
      <c r="B101" s="10" t="s">
        <v>306</v>
      </c>
      <c r="C101" s="17">
        <v>54.0</v>
      </c>
      <c r="D101" s="18" t="s">
        <v>307</v>
      </c>
      <c r="E101" s="18" t="s">
        <v>89</v>
      </c>
    </row>
    <row r="102">
      <c r="B102" s="15" t="s">
        <v>308</v>
      </c>
      <c r="C102" s="19">
        <v>55.0</v>
      </c>
      <c r="D102" s="20" t="s">
        <v>309</v>
      </c>
      <c r="E102" s="20" t="s">
        <v>132</v>
      </c>
    </row>
    <row r="103">
      <c r="B103" s="10" t="s">
        <v>310</v>
      </c>
      <c r="C103" s="17">
        <v>56.0</v>
      </c>
      <c r="D103" s="18" t="s">
        <v>311</v>
      </c>
      <c r="E103" s="18" t="s">
        <v>132</v>
      </c>
    </row>
    <row r="104">
      <c r="B104" s="15" t="s">
        <v>312</v>
      </c>
      <c r="C104" s="19">
        <v>57.0</v>
      </c>
      <c r="D104" s="20" t="s">
        <v>313</v>
      </c>
      <c r="E104" s="20" t="s">
        <v>89</v>
      </c>
    </row>
    <row r="105">
      <c r="B105" s="10" t="s">
        <v>314</v>
      </c>
      <c r="C105" s="17">
        <v>58.0</v>
      </c>
      <c r="D105" s="18" t="s">
        <v>315</v>
      </c>
      <c r="E105" s="18" t="s">
        <v>89</v>
      </c>
    </row>
    <row r="106">
      <c r="B106" s="10" t="s">
        <v>316</v>
      </c>
      <c r="C106" s="17">
        <v>58.0</v>
      </c>
      <c r="D106" s="18" t="s">
        <v>315</v>
      </c>
      <c r="E106" s="18" t="s">
        <v>89</v>
      </c>
      <c r="G106" s="48"/>
    </row>
    <row r="107">
      <c r="B107" s="10" t="s">
        <v>317</v>
      </c>
      <c r="C107" s="17">
        <v>58.0</v>
      </c>
      <c r="D107" s="18" t="s">
        <v>315</v>
      </c>
      <c r="E107" s="18" t="s">
        <v>89</v>
      </c>
    </row>
    <row r="108">
      <c r="B108" s="10" t="s">
        <v>318</v>
      </c>
      <c r="C108" s="17">
        <v>58.0</v>
      </c>
      <c r="D108" s="18" t="s">
        <v>315</v>
      </c>
      <c r="E108" s="18" t="s">
        <v>89</v>
      </c>
    </row>
    <row r="109">
      <c r="B109" s="15" t="s">
        <v>319</v>
      </c>
      <c r="C109" s="16">
        <v>59.0</v>
      </c>
      <c r="D109" s="15" t="s">
        <v>320</v>
      </c>
      <c r="E109" s="15" t="s">
        <v>89</v>
      </c>
    </row>
    <row r="110">
      <c r="B110" s="15" t="s">
        <v>321</v>
      </c>
      <c r="C110" s="16">
        <v>59.0</v>
      </c>
      <c r="D110" s="15" t="s">
        <v>320</v>
      </c>
      <c r="E110" s="15" t="s">
        <v>89</v>
      </c>
    </row>
    <row r="111">
      <c r="B111" s="10" t="s">
        <v>322</v>
      </c>
      <c r="C111" s="17" t="s">
        <v>323</v>
      </c>
      <c r="D111" s="18" t="s">
        <v>324</v>
      </c>
      <c r="E111" s="18" t="s">
        <v>132</v>
      </c>
    </row>
    <row r="112">
      <c r="B112" s="10" t="s">
        <v>325</v>
      </c>
      <c r="C112" s="17" t="s">
        <v>323</v>
      </c>
      <c r="D112" s="18" t="s">
        <v>324</v>
      </c>
      <c r="E112" s="18" t="s">
        <v>132</v>
      </c>
    </row>
    <row r="113">
      <c r="B113" s="15" t="s">
        <v>327</v>
      </c>
      <c r="C113" s="16">
        <v>61.0</v>
      </c>
      <c r="D113" s="15" t="s">
        <v>330</v>
      </c>
      <c r="E113" s="15" t="s">
        <v>89</v>
      </c>
    </row>
    <row r="114">
      <c r="B114" s="10" t="s">
        <v>332</v>
      </c>
      <c r="C114" s="17">
        <v>62.0</v>
      </c>
      <c r="D114" s="18" t="s">
        <v>333</v>
      </c>
      <c r="E114" s="18" t="s">
        <v>89</v>
      </c>
    </row>
    <row r="115">
      <c r="B115" s="15" t="s">
        <v>334</v>
      </c>
      <c r="C115" s="16">
        <v>63.0</v>
      </c>
      <c r="D115" s="15" t="s">
        <v>335</v>
      </c>
      <c r="E115" s="15" t="s">
        <v>99</v>
      </c>
    </row>
    <row r="116">
      <c r="B116" s="10" t="s">
        <v>336</v>
      </c>
      <c r="C116" s="17">
        <v>64.0</v>
      </c>
      <c r="D116" s="18" t="s">
        <v>337</v>
      </c>
      <c r="E116" s="18" t="s">
        <v>89</v>
      </c>
    </row>
    <row r="117">
      <c r="B117" s="15" t="s">
        <v>338</v>
      </c>
      <c r="C117" s="16">
        <v>65.0</v>
      </c>
      <c r="D117" s="15" t="s">
        <v>339</v>
      </c>
      <c r="E117" s="15" t="s">
        <v>89</v>
      </c>
    </row>
    <row r="118">
      <c r="B118" s="15" t="s">
        <v>340</v>
      </c>
      <c r="C118" s="16">
        <v>65.0</v>
      </c>
      <c r="D118" s="15" t="s">
        <v>339</v>
      </c>
      <c r="E118" s="15" t="s">
        <v>89</v>
      </c>
    </row>
    <row r="119">
      <c r="B119" s="15" t="s">
        <v>341</v>
      </c>
      <c r="C119" s="16">
        <v>65.0</v>
      </c>
      <c r="D119" s="15" t="s">
        <v>339</v>
      </c>
      <c r="E119" s="15" t="s">
        <v>89</v>
      </c>
    </row>
    <row r="120">
      <c r="B120" s="10" t="s">
        <v>342</v>
      </c>
      <c r="C120" s="17">
        <v>66.0</v>
      </c>
      <c r="D120" s="18" t="s">
        <v>307</v>
      </c>
      <c r="E120" s="18" t="s">
        <v>89</v>
      </c>
    </row>
    <row r="121">
      <c r="B121" s="15" t="s">
        <v>343</v>
      </c>
      <c r="C121" s="16">
        <v>67.0</v>
      </c>
      <c r="D121" s="15" t="s">
        <v>311</v>
      </c>
      <c r="E121" s="15" t="s">
        <v>132</v>
      </c>
    </row>
    <row r="122">
      <c r="B122" s="15" t="s">
        <v>344</v>
      </c>
      <c r="C122" s="16">
        <v>67.0</v>
      </c>
      <c r="D122" s="15" t="s">
        <v>311</v>
      </c>
      <c r="E122" s="15" t="s">
        <v>132</v>
      </c>
    </row>
    <row r="123">
      <c r="B123" s="10" t="s">
        <v>345</v>
      </c>
      <c r="C123" s="17">
        <v>68.0</v>
      </c>
      <c r="D123" s="18" t="s">
        <v>346</v>
      </c>
      <c r="E123" s="18" t="s">
        <v>132</v>
      </c>
    </row>
    <row r="124">
      <c r="B124" s="10" t="s">
        <v>347</v>
      </c>
      <c r="C124" s="17">
        <v>68.0</v>
      </c>
      <c r="D124" s="18" t="s">
        <v>346</v>
      </c>
      <c r="E124" s="18" t="s">
        <v>132</v>
      </c>
    </row>
    <row r="125">
      <c r="B125" s="15" t="s">
        <v>348</v>
      </c>
      <c r="C125" s="16">
        <v>69.0</v>
      </c>
      <c r="D125" s="15" t="s">
        <v>349</v>
      </c>
      <c r="E125" s="15" t="s">
        <v>89</v>
      </c>
    </row>
    <row r="126">
      <c r="B126" s="10" t="s">
        <v>350</v>
      </c>
      <c r="C126" s="17">
        <v>70.0</v>
      </c>
      <c r="D126" s="18" t="s">
        <v>311</v>
      </c>
      <c r="E126" s="18" t="s">
        <v>132</v>
      </c>
    </row>
    <row r="127">
      <c r="B127" s="10" t="s">
        <v>353</v>
      </c>
      <c r="C127" s="17">
        <v>70.0</v>
      </c>
      <c r="D127" s="18" t="s">
        <v>311</v>
      </c>
      <c r="E127" s="18" t="s">
        <v>132</v>
      </c>
    </row>
    <row r="128">
      <c r="B128" s="10" t="s">
        <v>356</v>
      </c>
      <c r="C128" s="17">
        <v>70.0</v>
      </c>
      <c r="D128" s="18" t="s">
        <v>311</v>
      </c>
      <c r="E128" s="18" t="s">
        <v>132</v>
      </c>
    </row>
    <row r="129">
      <c r="B129" s="15" t="s">
        <v>357</v>
      </c>
      <c r="C129" s="16">
        <v>71.0</v>
      </c>
      <c r="D129" s="15" t="s">
        <v>358</v>
      </c>
      <c r="E129" s="15" t="s">
        <v>132</v>
      </c>
    </row>
    <row r="130">
      <c r="B130" s="10" t="s">
        <v>359</v>
      </c>
      <c r="C130" s="17">
        <v>72.0</v>
      </c>
      <c r="D130" s="18" t="s">
        <v>360</v>
      </c>
      <c r="E130" s="18" t="s">
        <v>89</v>
      </c>
    </row>
    <row r="131">
      <c r="B131" s="10" t="s">
        <v>361</v>
      </c>
      <c r="C131" s="17">
        <v>72.0</v>
      </c>
      <c r="D131" s="18" t="s">
        <v>360</v>
      </c>
      <c r="E131" s="18" t="s">
        <v>89</v>
      </c>
    </row>
    <row r="132">
      <c r="B132" s="10" t="s">
        <v>362</v>
      </c>
      <c r="C132" s="17">
        <v>72.0</v>
      </c>
      <c r="D132" s="18" t="s">
        <v>360</v>
      </c>
      <c r="E132" s="18" t="s">
        <v>89</v>
      </c>
    </row>
    <row r="133">
      <c r="B133" s="15" t="s">
        <v>363</v>
      </c>
      <c r="C133" s="16" t="s">
        <v>364</v>
      </c>
      <c r="D133" s="15" t="s">
        <v>365</v>
      </c>
      <c r="E133" s="15" t="s">
        <v>89</v>
      </c>
    </row>
    <row r="134">
      <c r="B134" s="15" t="s">
        <v>366</v>
      </c>
      <c r="C134" s="16" t="s">
        <v>364</v>
      </c>
      <c r="D134" s="15" t="s">
        <v>365</v>
      </c>
      <c r="E134" s="15" t="s">
        <v>89</v>
      </c>
    </row>
    <row r="135">
      <c r="B135" s="15" t="s">
        <v>367</v>
      </c>
      <c r="C135" s="16" t="s">
        <v>364</v>
      </c>
      <c r="D135" s="15" t="s">
        <v>365</v>
      </c>
      <c r="E135" s="15" t="s">
        <v>89</v>
      </c>
    </row>
    <row r="136">
      <c r="B136" s="10" t="s">
        <v>368</v>
      </c>
      <c r="C136" s="17">
        <v>74.0</v>
      </c>
      <c r="D136" s="18" t="s">
        <v>369</v>
      </c>
      <c r="E136" s="18" t="s">
        <v>89</v>
      </c>
    </row>
    <row r="137">
      <c r="B137" s="15" t="s">
        <v>370</v>
      </c>
      <c r="C137" s="16">
        <v>75.0</v>
      </c>
      <c r="D137" s="15" t="s">
        <v>371</v>
      </c>
      <c r="E137" s="15" t="s">
        <v>132</v>
      </c>
    </row>
    <row r="138">
      <c r="B138" s="15" t="s">
        <v>372</v>
      </c>
      <c r="C138" s="16">
        <v>75.0</v>
      </c>
      <c r="D138" s="15" t="s">
        <v>371</v>
      </c>
      <c r="E138" s="15" t="s">
        <v>132</v>
      </c>
    </row>
    <row r="139">
      <c r="B139" s="15" t="s">
        <v>373</v>
      </c>
      <c r="C139" s="16">
        <v>75.0</v>
      </c>
      <c r="D139" s="15" t="s">
        <v>371</v>
      </c>
      <c r="E139" s="15" t="s">
        <v>132</v>
      </c>
    </row>
    <row r="140">
      <c r="B140" s="10" t="s">
        <v>374</v>
      </c>
      <c r="C140" s="17">
        <v>76.0</v>
      </c>
      <c r="D140" s="18" t="s">
        <v>376</v>
      </c>
      <c r="E140" s="18" t="s">
        <v>132</v>
      </c>
    </row>
    <row r="141">
      <c r="B141" s="15" t="s">
        <v>378</v>
      </c>
      <c r="C141" s="19">
        <v>77.0</v>
      </c>
      <c r="D141" s="20" t="s">
        <v>379</v>
      </c>
      <c r="E141" s="20" t="s">
        <v>132</v>
      </c>
    </row>
    <row r="142">
      <c r="B142" s="50" t="s">
        <v>380</v>
      </c>
      <c r="C142" s="51">
        <v>78.0</v>
      </c>
      <c r="D142" s="52" t="s">
        <v>381</v>
      </c>
      <c r="E142" s="52" t="s">
        <v>132</v>
      </c>
    </row>
    <row r="143">
      <c r="B143" s="50" t="s">
        <v>382</v>
      </c>
      <c r="C143" s="51">
        <v>78.0</v>
      </c>
      <c r="D143" s="52" t="s">
        <v>381</v>
      </c>
      <c r="E143" s="52" t="s">
        <v>132</v>
      </c>
    </row>
    <row r="144">
      <c r="B144" s="50" t="s">
        <v>383</v>
      </c>
      <c r="C144" s="51">
        <v>78.0</v>
      </c>
      <c r="D144" s="52" t="s">
        <v>381</v>
      </c>
      <c r="E144" s="52" t="s">
        <v>132</v>
      </c>
    </row>
    <row r="145">
      <c r="B145" s="50" t="s">
        <v>385</v>
      </c>
      <c r="C145" s="51">
        <v>78.0</v>
      </c>
      <c r="D145" s="52" t="s">
        <v>381</v>
      </c>
      <c r="E145" s="52" t="s">
        <v>132</v>
      </c>
    </row>
    <row r="146">
      <c r="B146" s="15" t="s">
        <v>386</v>
      </c>
      <c r="C146" s="19">
        <v>79.0</v>
      </c>
      <c r="D146" s="20" t="s">
        <v>387</v>
      </c>
      <c r="E146" s="20" t="s">
        <v>132</v>
      </c>
    </row>
    <row r="147">
      <c r="B147" s="50" t="s">
        <v>388</v>
      </c>
      <c r="C147" s="51">
        <v>80.0</v>
      </c>
      <c r="D147" s="52" t="s">
        <v>389</v>
      </c>
      <c r="E147" s="52" t="s">
        <v>132</v>
      </c>
    </row>
    <row r="148">
      <c r="B148" s="50" t="s">
        <v>390</v>
      </c>
      <c r="C148" s="51">
        <v>80.0</v>
      </c>
      <c r="D148" s="52" t="s">
        <v>389</v>
      </c>
      <c r="E148" s="52" t="s">
        <v>132</v>
      </c>
    </row>
    <row r="149">
      <c r="B149" s="50" t="s">
        <v>391</v>
      </c>
      <c r="C149" s="51">
        <v>80.0</v>
      </c>
      <c r="D149" s="52" t="s">
        <v>389</v>
      </c>
      <c r="E149" s="52" t="s">
        <v>132</v>
      </c>
    </row>
    <row r="150">
      <c r="B150" s="50" t="s">
        <v>392</v>
      </c>
      <c r="C150" s="51">
        <v>80.0</v>
      </c>
      <c r="D150" s="52" t="s">
        <v>389</v>
      </c>
      <c r="E150" s="52" t="s">
        <v>132</v>
      </c>
    </row>
    <row r="151">
      <c r="B151" s="15" t="s">
        <v>393</v>
      </c>
      <c r="C151" s="19">
        <v>81.0</v>
      </c>
      <c r="D151" s="20" t="s">
        <v>394</v>
      </c>
      <c r="E151" s="20" t="s">
        <v>99</v>
      </c>
    </row>
    <row r="152">
      <c r="B152" s="50" t="s">
        <v>395</v>
      </c>
      <c r="C152" s="51">
        <v>82.0</v>
      </c>
      <c r="D152" s="52" t="s">
        <v>396</v>
      </c>
      <c r="E152" s="52" t="s">
        <v>89</v>
      </c>
    </row>
    <row r="153">
      <c r="B153" s="50" t="s">
        <v>397</v>
      </c>
      <c r="C153" s="51">
        <v>82.0</v>
      </c>
      <c r="D153" s="52" t="s">
        <v>396</v>
      </c>
      <c r="E153" s="52" t="s">
        <v>89</v>
      </c>
    </row>
    <row r="154">
      <c r="B154" s="15" t="s">
        <v>398</v>
      </c>
      <c r="C154" s="19">
        <v>83.0</v>
      </c>
      <c r="D154" s="20" t="s">
        <v>399</v>
      </c>
      <c r="E154" s="20" t="s">
        <v>99</v>
      </c>
    </row>
    <row r="155">
      <c r="B155" s="15" t="s">
        <v>400</v>
      </c>
      <c r="C155" s="19">
        <v>83.0</v>
      </c>
      <c r="D155" s="20" t="s">
        <v>399</v>
      </c>
      <c r="E155" s="20" t="s">
        <v>99</v>
      </c>
    </row>
    <row r="156">
      <c r="B156" s="15" t="s">
        <v>401</v>
      </c>
      <c r="C156" s="19">
        <v>83.0</v>
      </c>
      <c r="D156" s="20" t="s">
        <v>399</v>
      </c>
      <c r="E156" s="20" t="s">
        <v>99</v>
      </c>
    </row>
    <row r="157">
      <c r="B157" s="50" t="s">
        <v>402</v>
      </c>
      <c r="C157" s="51">
        <v>84.0</v>
      </c>
      <c r="D157" s="52" t="s">
        <v>403</v>
      </c>
      <c r="E157" s="52" t="s">
        <v>99</v>
      </c>
    </row>
    <row r="158">
      <c r="B158" s="50" t="s">
        <v>404</v>
      </c>
      <c r="C158" s="51">
        <v>84.0</v>
      </c>
      <c r="D158" s="52" t="s">
        <v>403</v>
      </c>
      <c r="E158" s="52" t="s">
        <v>99</v>
      </c>
    </row>
    <row r="159">
      <c r="B159" s="50" t="s">
        <v>405</v>
      </c>
      <c r="C159" s="51">
        <v>84.0</v>
      </c>
      <c r="D159" s="52" t="s">
        <v>403</v>
      </c>
      <c r="E159" s="52" t="s">
        <v>99</v>
      </c>
    </row>
    <row r="160">
      <c r="B160" s="50" t="s">
        <v>406</v>
      </c>
      <c r="C160" s="51">
        <v>84.0</v>
      </c>
      <c r="D160" s="52" t="s">
        <v>403</v>
      </c>
      <c r="E160" s="52" t="s">
        <v>99</v>
      </c>
    </row>
    <row r="161">
      <c r="B161" s="15" t="s">
        <v>407</v>
      </c>
      <c r="C161" s="19">
        <v>85.0</v>
      </c>
      <c r="D161" s="20" t="s">
        <v>408</v>
      </c>
      <c r="E161" s="20" t="s">
        <v>89</v>
      </c>
    </row>
    <row r="162">
      <c r="B162" s="15" t="s">
        <v>410</v>
      </c>
      <c r="C162" s="19">
        <v>85.0</v>
      </c>
      <c r="D162" s="20" t="s">
        <v>408</v>
      </c>
      <c r="E162" s="20" t="s">
        <v>89</v>
      </c>
    </row>
    <row r="163">
      <c r="B163" s="50" t="s">
        <v>414</v>
      </c>
      <c r="C163" s="51">
        <v>86.0</v>
      </c>
      <c r="D163" s="52" t="s">
        <v>415</v>
      </c>
      <c r="E163" s="52" t="s">
        <v>89</v>
      </c>
    </row>
    <row r="164">
      <c r="B164" s="50" t="s">
        <v>416</v>
      </c>
      <c r="C164" s="51">
        <v>86.0</v>
      </c>
      <c r="D164" s="52" t="s">
        <v>415</v>
      </c>
      <c r="E164" s="52" t="s">
        <v>89</v>
      </c>
    </row>
    <row r="165">
      <c r="B165" s="15" t="s">
        <v>417</v>
      </c>
      <c r="C165" s="19">
        <v>87.0</v>
      </c>
      <c r="D165" s="20" t="s">
        <v>418</v>
      </c>
      <c r="E165" s="20" t="s">
        <v>99</v>
      </c>
    </row>
    <row r="166">
      <c r="B166" s="50" t="s">
        <v>419</v>
      </c>
      <c r="C166" s="51">
        <v>88.0</v>
      </c>
      <c r="D166" s="52" t="s">
        <v>420</v>
      </c>
      <c r="E166" s="52" t="s">
        <v>89</v>
      </c>
    </row>
    <row r="167">
      <c r="B167" s="15" t="s">
        <v>421</v>
      </c>
      <c r="C167" s="19">
        <v>89.0</v>
      </c>
      <c r="D167" s="20" t="s">
        <v>422</v>
      </c>
      <c r="E167" s="20" t="s">
        <v>99</v>
      </c>
    </row>
    <row r="168">
      <c r="B168" s="15" t="s">
        <v>423</v>
      </c>
      <c r="C168" s="19">
        <v>89.0</v>
      </c>
      <c r="D168" s="20" t="s">
        <v>422</v>
      </c>
      <c r="E168" s="20" t="s">
        <v>99</v>
      </c>
    </row>
    <row r="169">
      <c r="B169" s="15" t="s">
        <v>425</v>
      </c>
      <c r="C169" s="19">
        <v>89.0</v>
      </c>
      <c r="D169" s="20" t="s">
        <v>422</v>
      </c>
      <c r="E169" s="20" t="s">
        <v>99</v>
      </c>
    </row>
    <row r="170">
      <c r="B170" s="50" t="s">
        <v>426</v>
      </c>
      <c r="C170" s="51">
        <v>90.0</v>
      </c>
      <c r="D170" s="52" t="s">
        <v>427</v>
      </c>
      <c r="E170" s="52" t="s">
        <v>132</v>
      </c>
    </row>
    <row r="171">
      <c r="B171" s="50" t="s">
        <v>428</v>
      </c>
      <c r="C171" s="51">
        <v>90.0</v>
      </c>
      <c r="D171" s="52" t="s">
        <v>427</v>
      </c>
      <c r="E171" s="52" t="s">
        <v>132</v>
      </c>
    </row>
    <row r="172">
      <c r="B172" s="15" t="s">
        <v>429</v>
      </c>
      <c r="C172" s="19">
        <v>91.0</v>
      </c>
      <c r="D172" s="20" t="s">
        <v>430</v>
      </c>
      <c r="E172" s="20" t="s">
        <v>89</v>
      </c>
    </row>
    <row r="173">
      <c r="B173" s="50" t="s">
        <v>431</v>
      </c>
      <c r="C173" s="51">
        <v>92.0</v>
      </c>
      <c r="D173" s="52" t="s">
        <v>296</v>
      </c>
      <c r="E173" s="52" t="s">
        <v>132</v>
      </c>
    </row>
    <row r="174">
      <c r="B174" s="50" t="s">
        <v>293</v>
      </c>
      <c r="C174" s="51">
        <v>92.0</v>
      </c>
      <c r="D174" s="52" t="s">
        <v>296</v>
      </c>
      <c r="E174" s="52" t="s">
        <v>132</v>
      </c>
    </row>
    <row r="175">
      <c r="B175" s="50" t="s">
        <v>432</v>
      </c>
      <c r="C175" s="51">
        <v>92.0</v>
      </c>
      <c r="D175" s="52" t="s">
        <v>296</v>
      </c>
      <c r="E175" s="52" t="s">
        <v>132</v>
      </c>
    </row>
    <row r="176">
      <c r="B176" s="50" t="s">
        <v>434</v>
      </c>
      <c r="C176" s="51">
        <v>92.0</v>
      </c>
      <c r="D176" s="52" t="s">
        <v>296</v>
      </c>
      <c r="E176" s="52" t="s">
        <v>132</v>
      </c>
    </row>
    <row r="177">
      <c r="B177" s="50" t="s">
        <v>436</v>
      </c>
      <c r="C177" s="51">
        <v>92.0</v>
      </c>
      <c r="D177" s="52" t="s">
        <v>437</v>
      </c>
      <c r="E177" s="52" t="s">
        <v>132</v>
      </c>
    </row>
    <row r="178">
      <c r="B178" s="15" t="s">
        <v>438</v>
      </c>
      <c r="C178" s="19">
        <v>93.0</v>
      </c>
      <c r="D178" s="20" t="s">
        <v>439</v>
      </c>
      <c r="E178" s="20" t="s">
        <v>132</v>
      </c>
    </row>
    <row r="179">
      <c r="B179" s="15" t="s">
        <v>440</v>
      </c>
      <c r="C179" s="19">
        <v>93.0</v>
      </c>
      <c r="D179" s="20" t="s">
        <v>439</v>
      </c>
      <c r="E179" s="20" t="s">
        <v>132</v>
      </c>
    </row>
    <row r="180">
      <c r="B180" s="50" t="s">
        <v>173</v>
      </c>
      <c r="C180" s="51">
        <v>94.0</v>
      </c>
      <c r="D180" s="52" t="s">
        <v>443</v>
      </c>
      <c r="E180" s="52" t="s">
        <v>132</v>
      </c>
    </row>
    <row r="181">
      <c r="B181" s="50" t="s">
        <v>163</v>
      </c>
      <c r="C181" s="51">
        <v>94.0</v>
      </c>
      <c r="D181" s="52" t="s">
        <v>443</v>
      </c>
      <c r="E181" s="52" t="s">
        <v>132</v>
      </c>
    </row>
    <row r="182">
      <c r="B182" s="50" t="s">
        <v>167</v>
      </c>
      <c r="C182" s="51">
        <v>94.0</v>
      </c>
      <c r="D182" s="52" t="s">
        <v>443</v>
      </c>
      <c r="E182" s="52" t="s">
        <v>132</v>
      </c>
    </row>
    <row r="183">
      <c r="B183" s="50" t="s">
        <v>169</v>
      </c>
      <c r="C183" s="51">
        <v>94.0</v>
      </c>
      <c r="D183" s="52" t="s">
        <v>443</v>
      </c>
      <c r="E183" s="52" t="s">
        <v>132</v>
      </c>
    </row>
    <row r="184">
      <c r="B184" s="15" t="s">
        <v>445</v>
      </c>
      <c r="C184" s="19">
        <v>95.0</v>
      </c>
      <c r="D184" s="20" t="s">
        <v>446</v>
      </c>
      <c r="E184" s="20" t="s">
        <v>89</v>
      </c>
    </row>
    <row r="185">
      <c r="B185" s="50" t="s">
        <v>447</v>
      </c>
      <c r="C185" s="51">
        <v>96.0</v>
      </c>
      <c r="D185" s="52" t="s">
        <v>448</v>
      </c>
      <c r="E185" s="52" t="s">
        <v>132</v>
      </c>
    </row>
    <row r="186">
      <c r="B186" s="15" t="s">
        <v>451</v>
      </c>
      <c r="C186" s="19">
        <v>97.0</v>
      </c>
      <c r="D186" s="20" t="s">
        <v>454</v>
      </c>
      <c r="E186" s="20" t="s">
        <v>132</v>
      </c>
    </row>
    <row r="187">
      <c r="B187" s="50" t="s">
        <v>455</v>
      </c>
      <c r="C187" s="51">
        <v>98.0</v>
      </c>
      <c r="D187" s="52" t="s">
        <v>456</v>
      </c>
      <c r="E187" s="52" t="s">
        <v>89</v>
      </c>
    </row>
    <row r="188">
      <c r="B188" s="15" t="s">
        <v>457</v>
      </c>
      <c r="C188" s="19">
        <v>99.0</v>
      </c>
      <c r="D188" s="20" t="s">
        <v>458</v>
      </c>
      <c r="E188" s="20" t="s">
        <v>132</v>
      </c>
    </row>
    <row r="189">
      <c r="B189" s="50" t="s">
        <v>459</v>
      </c>
      <c r="C189" s="51">
        <v>100.0</v>
      </c>
      <c r="D189" s="52" t="s">
        <v>461</v>
      </c>
      <c r="E189" s="52" t="s">
        <v>99</v>
      </c>
    </row>
    <row r="190">
      <c r="B190" s="50" t="s">
        <v>462</v>
      </c>
      <c r="C190" s="51">
        <v>100.0</v>
      </c>
      <c r="D190" s="52" t="s">
        <v>461</v>
      </c>
      <c r="E190" s="52" t="s">
        <v>99</v>
      </c>
    </row>
    <row r="191">
      <c r="B191" s="50" t="s">
        <v>122</v>
      </c>
      <c r="C191" s="51">
        <v>100.0</v>
      </c>
      <c r="D191" s="52" t="s">
        <v>461</v>
      </c>
      <c r="E191" s="52" t="s">
        <v>99</v>
      </c>
    </row>
    <row r="192">
      <c r="B192" s="15" t="s">
        <v>463</v>
      </c>
      <c r="C192" s="19">
        <v>101.0</v>
      </c>
      <c r="D192" s="20" t="s">
        <v>464</v>
      </c>
      <c r="E192" s="20" t="s">
        <v>132</v>
      </c>
    </row>
    <row r="193">
      <c r="B193" s="15" t="s">
        <v>465</v>
      </c>
      <c r="C193" s="19">
        <v>101.0</v>
      </c>
      <c r="D193" s="20" t="s">
        <v>464</v>
      </c>
      <c r="E193" s="20" t="s">
        <v>132</v>
      </c>
    </row>
    <row r="194">
      <c r="B194" s="15" t="s">
        <v>466</v>
      </c>
      <c r="C194" s="19">
        <v>101.0</v>
      </c>
      <c r="D194" s="20" t="s">
        <v>464</v>
      </c>
      <c r="E194" s="20" t="s">
        <v>132</v>
      </c>
    </row>
    <row r="195">
      <c r="B195" s="50" t="s">
        <v>467</v>
      </c>
      <c r="C195" s="51">
        <v>102.0</v>
      </c>
      <c r="D195" s="52" t="s">
        <v>468</v>
      </c>
      <c r="E195" s="52" t="s">
        <v>99</v>
      </c>
    </row>
    <row r="196">
      <c r="B196" s="15" t="s">
        <v>469</v>
      </c>
      <c r="C196" s="19">
        <v>103.0</v>
      </c>
      <c r="D196" s="20" t="s">
        <v>470</v>
      </c>
      <c r="E196" s="20" t="s">
        <v>132</v>
      </c>
    </row>
    <row r="197">
      <c r="B197" s="50" t="s">
        <v>471</v>
      </c>
      <c r="C197" s="51">
        <v>104.0</v>
      </c>
      <c r="D197" s="52" t="s">
        <v>472</v>
      </c>
      <c r="E197" s="52" t="s">
        <v>89</v>
      </c>
    </row>
    <row r="198">
      <c r="B198" s="50" t="s">
        <v>474</v>
      </c>
      <c r="C198" s="51">
        <v>104.0</v>
      </c>
      <c r="D198" s="52" t="s">
        <v>472</v>
      </c>
      <c r="E198" s="52" t="s">
        <v>89</v>
      </c>
    </row>
    <row r="199">
      <c r="B199" s="15" t="s">
        <v>478</v>
      </c>
      <c r="C199" s="19">
        <v>105.0</v>
      </c>
      <c r="D199" s="20" t="s">
        <v>479</v>
      </c>
      <c r="E199" s="20" t="s">
        <v>132</v>
      </c>
    </row>
    <row r="200">
      <c r="B200" s="15" t="s">
        <v>480</v>
      </c>
      <c r="C200" s="19">
        <v>105.0</v>
      </c>
      <c r="D200" s="20" t="s">
        <v>479</v>
      </c>
      <c r="E200" s="20" t="s">
        <v>132</v>
      </c>
    </row>
    <row r="201">
      <c r="B201" s="50" t="s">
        <v>481</v>
      </c>
      <c r="C201" s="51">
        <v>106.0</v>
      </c>
      <c r="D201" s="52" t="s">
        <v>482</v>
      </c>
      <c r="E201" s="52" t="s">
        <v>132</v>
      </c>
    </row>
    <row r="202">
      <c r="B202" s="50" t="s">
        <v>483</v>
      </c>
      <c r="C202" s="51">
        <v>106.0</v>
      </c>
      <c r="D202" s="52" t="s">
        <v>482</v>
      </c>
      <c r="E202" s="52" t="s">
        <v>132</v>
      </c>
    </row>
    <row r="203">
      <c r="B203" s="50" t="s">
        <v>484</v>
      </c>
      <c r="C203" s="51">
        <v>106.0</v>
      </c>
      <c r="D203" s="52" t="s">
        <v>482</v>
      </c>
      <c r="E203" s="52" t="s">
        <v>132</v>
      </c>
    </row>
    <row r="204">
      <c r="B204" s="50" t="s">
        <v>485</v>
      </c>
      <c r="C204" s="51">
        <v>106.0</v>
      </c>
      <c r="D204" s="52" t="s">
        <v>482</v>
      </c>
      <c r="E204" s="52" t="s">
        <v>132</v>
      </c>
    </row>
    <row r="205">
      <c r="B205" s="15" t="s">
        <v>486</v>
      </c>
      <c r="C205" s="19">
        <v>107.0</v>
      </c>
      <c r="D205" s="20" t="s">
        <v>487</v>
      </c>
      <c r="E205" s="20" t="s">
        <v>132</v>
      </c>
    </row>
    <row r="206">
      <c r="B206" s="50" t="s">
        <v>488</v>
      </c>
      <c r="C206" s="51">
        <v>108.0</v>
      </c>
      <c r="D206" s="52" t="s">
        <v>489</v>
      </c>
      <c r="E206" s="52" t="s">
        <v>89</v>
      </c>
    </row>
    <row r="207">
      <c r="B207" s="15" t="s">
        <v>490</v>
      </c>
      <c r="C207" s="19">
        <v>109.0</v>
      </c>
      <c r="D207" s="20" t="s">
        <v>491</v>
      </c>
      <c r="E207" s="20" t="s">
        <v>132</v>
      </c>
    </row>
    <row r="208">
      <c r="B208" s="50" t="s">
        <v>492</v>
      </c>
      <c r="C208" s="51">
        <v>110.0</v>
      </c>
      <c r="D208" s="52" t="s">
        <v>495</v>
      </c>
      <c r="E208" s="52" t="s">
        <v>89</v>
      </c>
    </row>
    <row r="209">
      <c r="B209" s="15" t="s">
        <v>498</v>
      </c>
      <c r="C209" s="19">
        <v>111.0</v>
      </c>
      <c r="D209" s="20" t="s">
        <v>499</v>
      </c>
      <c r="E209" s="20" t="s">
        <v>99</v>
      </c>
    </row>
    <row r="210">
      <c r="B210" s="50" t="s">
        <v>500</v>
      </c>
      <c r="C210" s="51">
        <v>112.0</v>
      </c>
      <c r="D210" s="52" t="s">
        <v>501</v>
      </c>
      <c r="E210" s="52" t="s">
        <v>132</v>
      </c>
    </row>
    <row r="211">
      <c r="B211" s="15" t="s">
        <v>502</v>
      </c>
      <c r="C211" s="19">
        <v>113.0</v>
      </c>
      <c r="D211" s="20" t="s">
        <v>503</v>
      </c>
      <c r="E211" s="20" t="s">
        <v>132</v>
      </c>
    </row>
    <row r="212">
      <c r="B212" s="50" t="s">
        <v>505</v>
      </c>
      <c r="C212" s="51">
        <v>114.0</v>
      </c>
      <c r="D212" s="52" t="s">
        <v>506</v>
      </c>
      <c r="E212" s="52" t="s">
        <v>89</v>
      </c>
    </row>
    <row r="213">
      <c r="B213" s="50" t="s">
        <v>507</v>
      </c>
      <c r="C213" s="51">
        <v>114.0</v>
      </c>
      <c r="D213" s="52" t="s">
        <v>506</v>
      </c>
      <c r="E213" s="52" t="s">
        <v>89</v>
      </c>
    </row>
    <row r="214">
      <c r="B214" s="15" t="s">
        <v>508</v>
      </c>
      <c r="C214" s="19">
        <v>115.0</v>
      </c>
      <c r="D214" s="20" t="s">
        <v>509</v>
      </c>
      <c r="E214" s="20" t="s">
        <v>89</v>
      </c>
    </row>
    <row r="215">
      <c r="B215" s="15" t="s">
        <v>510</v>
      </c>
      <c r="C215" s="19">
        <v>115.0</v>
      </c>
      <c r="D215" s="20" t="s">
        <v>509</v>
      </c>
      <c r="E215" s="20" t="s">
        <v>89</v>
      </c>
    </row>
    <row r="216">
      <c r="B216" s="50" t="s">
        <v>511</v>
      </c>
      <c r="C216" s="51">
        <v>116.0</v>
      </c>
      <c r="D216" s="52" t="s">
        <v>512</v>
      </c>
      <c r="E216" s="52" t="s">
        <v>99</v>
      </c>
    </row>
    <row r="217">
      <c r="B217" s="50" t="s">
        <v>513</v>
      </c>
      <c r="C217" s="51">
        <v>116.0</v>
      </c>
      <c r="D217" s="52" t="s">
        <v>512</v>
      </c>
      <c r="E217" s="52" t="s">
        <v>99</v>
      </c>
    </row>
    <row r="218">
      <c r="B218" s="15" t="s">
        <v>514</v>
      </c>
      <c r="C218" s="19">
        <v>117.0</v>
      </c>
      <c r="D218" s="20" t="s">
        <v>311</v>
      </c>
      <c r="E218" s="20" t="s">
        <v>132</v>
      </c>
    </row>
    <row r="219">
      <c r="B219" s="15" t="s">
        <v>519</v>
      </c>
      <c r="C219" s="19">
        <v>117.0</v>
      </c>
      <c r="D219" s="20" t="s">
        <v>520</v>
      </c>
      <c r="E219" s="20" t="s">
        <v>132</v>
      </c>
    </row>
    <row r="220">
      <c r="B220" s="15" t="s">
        <v>521</v>
      </c>
      <c r="C220" s="19">
        <v>117.0</v>
      </c>
      <c r="D220" s="20" t="s">
        <v>311</v>
      </c>
      <c r="E220" s="20" t="s">
        <v>132</v>
      </c>
    </row>
    <row r="221">
      <c r="B221" s="15" t="s">
        <v>522</v>
      </c>
      <c r="C221" s="19">
        <v>117.0</v>
      </c>
      <c r="D221" s="20" t="s">
        <v>311</v>
      </c>
      <c r="E221" s="20" t="s">
        <v>132</v>
      </c>
    </row>
    <row r="222">
      <c r="B222" s="50" t="s">
        <v>523</v>
      </c>
      <c r="C222" s="51">
        <v>118.0</v>
      </c>
      <c r="D222" s="52" t="s">
        <v>524</v>
      </c>
      <c r="E222" s="52" t="s">
        <v>89</v>
      </c>
    </row>
    <row r="223">
      <c r="B223" s="15" t="s">
        <v>525</v>
      </c>
      <c r="C223" s="19">
        <v>119.0</v>
      </c>
      <c r="D223" s="20" t="s">
        <v>526</v>
      </c>
      <c r="E223" s="20" t="s">
        <v>132</v>
      </c>
    </row>
    <row r="224">
      <c r="B224" s="50" t="s">
        <v>527</v>
      </c>
      <c r="C224" s="51">
        <v>120.0</v>
      </c>
      <c r="D224" s="52" t="s">
        <v>528</v>
      </c>
      <c r="E224" s="52" t="s">
        <v>89</v>
      </c>
    </row>
    <row r="225">
      <c r="B225" s="15" t="s">
        <v>529</v>
      </c>
      <c r="C225" s="19">
        <v>121.0</v>
      </c>
      <c r="D225" s="20" t="s">
        <v>530</v>
      </c>
      <c r="E225" s="20" t="s">
        <v>89</v>
      </c>
    </row>
    <row r="226">
      <c r="B226" s="50" t="s">
        <v>531</v>
      </c>
      <c r="C226" s="51">
        <v>122.0</v>
      </c>
      <c r="D226" s="52" t="s">
        <v>532</v>
      </c>
      <c r="E226" s="52" t="s">
        <v>132</v>
      </c>
    </row>
    <row r="227">
      <c r="B227" s="50" t="s">
        <v>533</v>
      </c>
      <c r="C227" s="51">
        <v>122.0</v>
      </c>
      <c r="D227" s="52" t="s">
        <v>532</v>
      </c>
      <c r="E227" s="52" t="s">
        <v>132</v>
      </c>
    </row>
    <row r="228">
      <c r="B228" s="50" t="s">
        <v>534</v>
      </c>
      <c r="C228" s="51">
        <v>122.0</v>
      </c>
      <c r="D228" s="52" t="s">
        <v>532</v>
      </c>
      <c r="E228" s="52" t="s">
        <v>132</v>
      </c>
    </row>
    <row r="229">
      <c r="B229" s="50" t="s">
        <v>535</v>
      </c>
      <c r="C229" s="51">
        <v>122.0</v>
      </c>
      <c r="D229" s="52" t="s">
        <v>532</v>
      </c>
      <c r="E229" s="52" t="s">
        <v>132</v>
      </c>
    </row>
    <row r="230">
      <c r="B230" s="15" t="s">
        <v>536</v>
      </c>
      <c r="C230" s="19">
        <v>123.0</v>
      </c>
      <c r="D230" s="20" t="s">
        <v>537</v>
      </c>
      <c r="E230" s="20" t="s">
        <v>89</v>
      </c>
    </row>
    <row r="231">
      <c r="B231" s="50" t="s">
        <v>538</v>
      </c>
      <c r="C231" s="51">
        <v>124.0</v>
      </c>
      <c r="D231" s="52" t="s">
        <v>164</v>
      </c>
      <c r="E231" s="52" t="s">
        <v>132</v>
      </c>
    </row>
    <row r="232">
      <c r="B232" s="15" t="s">
        <v>539</v>
      </c>
      <c r="C232" s="19">
        <v>125.0</v>
      </c>
      <c r="D232" s="20" t="s">
        <v>540</v>
      </c>
      <c r="E232" s="20" t="s">
        <v>99</v>
      </c>
    </row>
    <row r="233">
      <c r="B233" s="15" t="s">
        <v>541</v>
      </c>
      <c r="C233" s="19">
        <v>125.0</v>
      </c>
      <c r="D233" s="20" t="s">
        <v>540</v>
      </c>
      <c r="E233" s="20" t="s">
        <v>99</v>
      </c>
    </row>
    <row r="234">
      <c r="B234" s="15" t="s">
        <v>542</v>
      </c>
      <c r="C234" s="19">
        <v>125.0</v>
      </c>
      <c r="D234" s="20" t="s">
        <v>540</v>
      </c>
      <c r="E234" s="20" t="s">
        <v>99</v>
      </c>
    </row>
    <row r="235">
      <c r="B235" s="50" t="s">
        <v>543</v>
      </c>
      <c r="C235" s="51">
        <v>126.0</v>
      </c>
      <c r="D235" s="52" t="s">
        <v>544</v>
      </c>
      <c r="E235" s="52" t="s">
        <v>89</v>
      </c>
    </row>
    <row r="236">
      <c r="B236" s="50" t="s">
        <v>546</v>
      </c>
      <c r="C236" s="51">
        <v>126.0</v>
      </c>
      <c r="D236" s="52" t="s">
        <v>544</v>
      </c>
      <c r="E236" s="52" t="s">
        <v>89</v>
      </c>
    </row>
    <row r="237">
      <c r="B237" s="50" t="s">
        <v>547</v>
      </c>
      <c r="C237" s="51">
        <v>126.0</v>
      </c>
      <c r="D237" s="52" t="s">
        <v>544</v>
      </c>
      <c r="E237" s="52" t="s">
        <v>89</v>
      </c>
    </row>
    <row r="238">
      <c r="B238" s="15" t="s">
        <v>548</v>
      </c>
      <c r="C238" s="19">
        <v>127.0</v>
      </c>
      <c r="D238" s="20" t="s">
        <v>549</v>
      </c>
      <c r="E238" s="20" t="s">
        <v>99</v>
      </c>
    </row>
    <row r="239">
      <c r="B239" s="15" t="s">
        <v>550</v>
      </c>
      <c r="C239" s="19">
        <v>127.0</v>
      </c>
      <c r="D239" s="20" t="s">
        <v>551</v>
      </c>
      <c r="E239" s="20" t="s">
        <v>99</v>
      </c>
    </row>
    <row r="240">
      <c r="B240" s="15" t="s">
        <v>552</v>
      </c>
      <c r="C240" s="19">
        <v>127.0</v>
      </c>
      <c r="D240" s="20" t="s">
        <v>551</v>
      </c>
      <c r="E240" s="20" t="s">
        <v>99</v>
      </c>
    </row>
    <row r="241">
      <c r="B241" s="50" t="s">
        <v>553</v>
      </c>
      <c r="C241" s="51">
        <v>128.0</v>
      </c>
      <c r="D241" s="52" t="s">
        <v>554</v>
      </c>
      <c r="E241" s="52" t="s">
        <v>132</v>
      </c>
    </row>
    <row r="242">
      <c r="B242" s="50" t="s">
        <v>555</v>
      </c>
      <c r="C242" s="51">
        <v>128.0</v>
      </c>
      <c r="D242" s="52" t="s">
        <v>554</v>
      </c>
      <c r="E242" s="52" t="s">
        <v>132</v>
      </c>
    </row>
    <row r="243">
      <c r="B243" s="15" t="s">
        <v>556</v>
      </c>
      <c r="C243" s="19">
        <v>129.0</v>
      </c>
      <c r="D243" s="20" t="s">
        <v>557</v>
      </c>
      <c r="E243" s="20" t="s">
        <v>89</v>
      </c>
    </row>
    <row r="244">
      <c r="B244" s="15" t="s">
        <v>558</v>
      </c>
      <c r="C244" s="19">
        <v>129.0</v>
      </c>
      <c r="D244" s="20" t="s">
        <v>559</v>
      </c>
      <c r="E244" s="20" t="s">
        <v>89</v>
      </c>
    </row>
    <row r="245">
      <c r="B245" s="50" t="s">
        <v>560</v>
      </c>
      <c r="C245" s="51">
        <v>130.0</v>
      </c>
      <c r="D245" s="52" t="s">
        <v>561</v>
      </c>
      <c r="E245" s="52" t="s">
        <v>89</v>
      </c>
    </row>
    <row r="246">
      <c r="B246" s="15" t="s">
        <v>562</v>
      </c>
      <c r="C246" s="19">
        <v>131.0</v>
      </c>
      <c r="D246" s="20" t="s">
        <v>565</v>
      </c>
      <c r="E246" s="20" t="s">
        <v>89</v>
      </c>
    </row>
    <row r="247">
      <c r="B247" s="50" t="s">
        <v>568</v>
      </c>
      <c r="C247" s="51">
        <v>132.0</v>
      </c>
      <c r="D247" s="52" t="s">
        <v>569</v>
      </c>
      <c r="E247" s="52" t="s">
        <v>132</v>
      </c>
    </row>
    <row r="248">
      <c r="B248" s="50" t="s">
        <v>570</v>
      </c>
      <c r="C248" s="51">
        <v>132.0</v>
      </c>
      <c r="D248" s="52" t="s">
        <v>569</v>
      </c>
      <c r="E248" s="52" t="s">
        <v>132</v>
      </c>
    </row>
    <row r="249">
      <c r="B249" s="15" t="s">
        <v>571</v>
      </c>
      <c r="C249" s="19">
        <v>133.0</v>
      </c>
      <c r="D249" s="20" t="s">
        <v>572</v>
      </c>
      <c r="E249" s="20" t="s">
        <v>89</v>
      </c>
    </row>
    <row r="250">
      <c r="B250" s="15" t="s">
        <v>573</v>
      </c>
      <c r="C250" s="19">
        <v>133.0</v>
      </c>
      <c r="D250" s="20" t="s">
        <v>572</v>
      </c>
      <c r="E250" s="20" t="s">
        <v>89</v>
      </c>
    </row>
    <row r="251">
      <c r="B251" s="15" t="s">
        <v>574</v>
      </c>
      <c r="C251" s="19">
        <v>133.0</v>
      </c>
      <c r="D251" s="20" t="s">
        <v>572</v>
      </c>
      <c r="E251" s="20" t="s">
        <v>89</v>
      </c>
    </row>
    <row r="252">
      <c r="B252" s="50" t="s">
        <v>575</v>
      </c>
      <c r="C252" s="51">
        <v>134.0</v>
      </c>
      <c r="D252" s="52" t="s">
        <v>577</v>
      </c>
      <c r="E252" s="52" t="s">
        <v>99</v>
      </c>
    </row>
    <row r="253">
      <c r="B253" s="50" t="s">
        <v>578</v>
      </c>
      <c r="C253" s="51">
        <v>134.0</v>
      </c>
      <c r="D253" s="52" t="s">
        <v>579</v>
      </c>
      <c r="E253" s="52" t="s">
        <v>99</v>
      </c>
    </row>
    <row r="254">
      <c r="B254" s="50" t="s">
        <v>580</v>
      </c>
      <c r="C254" s="51">
        <v>134.0</v>
      </c>
      <c r="D254" s="52" t="s">
        <v>577</v>
      </c>
      <c r="E254" s="52" t="s">
        <v>99</v>
      </c>
    </row>
    <row r="255">
      <c r="B255" s="50" t="s">
        <v>581</v>
      </c>
      <c r="C255" s="51">
        <v>134.0</v>
      </c>
      <c r="D255" s="52" t="s">
        <v>577</v>
      </c>
      <c r="E255" s="52" t="s">
        <v>99</v>
      </c>
    </row>
    <row r="256">
      <c r="B256" s="50" t="s">
        <v>238</v>
      </c>
      <c r="C256" s="53" t="s">
        <v>582</v>
      </c>
      <c r="D256" s="50" t="s">
        <v>583</v>
      </c>
      <c r="E256" s="50" t="s">
        <v>89</v>
      </c>
    </row>
    <row r="257">
      <c r="B257" s="15" t="s">
        <v>584</v>
      </c>
      <c r="C257" s="19">
        <v>135.0</v>
      </c>
      <c r="D257" s="20" t="s">
        <v>587</v>
      </c>
      <c r="E257" s="20" t="s">
        <v>89</v>
      </c>
    </row>
    <row r="258">
      <c r="B258" s="50" t="s">
        <v>590</v>
      </c>
      <c r="C258" s="51">
        <v>136.0</v>
      </c>
      <c r="D258" s="52" t="s">
        <v>591</v>
      </c>
      <c r="E258" s="52" t="s">
        <v>89</v>
      </c>
    </row>
    <row r="259">
      <c r="B259" s="15" t="s">
        <v>592</v>
      </c>
      <c r="C259" s="19">
        <v>137.0</v>
      </c>
      <c r="D259" s="20" t="s">
        <v>593</v>
      </c>
      <c r="E259" s="20" t="s">
        <v>99</v>
      </c>
    </row>
    <row r="260">
      <c r="B260" s="50" t="s">
        <v>594</v>
      </c>
      <c r="C260" s="51">
        <v>138.0</v>
      </c>
      <c r="D260" s="52" t="s">
        <v>595</v>
      </c>
      <c r="E260" s="52" t="s">
        <v>132</v>
      </c>
    </row>
    <row r="261">
      <c r="B261" s="15" t="s">
        <v>596</v>
      </c>
      <c r="C261" s="19">
        <v>139.0</v>
      </c>
      <c r="D261" s="20" t="s">
        <v>532</v>
      </c>
      <c r="E261" s="20" t="s">
        <v>132</v>
      </c>
    </row>
    <row r="262">
      <c r="B262" s="15" t="s">
        <v>531</v>
      </c>
      <c r="C262" s="19">
        <v>139.0</v>
      </c>
      <c r="D262" s="20" t="s">
        <v>532</v>
      </c>
      <c r="E262" s="20" t="s">
        <v>132</v>
      </c>
    </row>
    <row r="263">
      <c r="B263" s="15" t="s">
        <v>534</v>
      </c>
      <c r="C263" s="19">
        <v>139.0</v>
      </c>
      <c r="D263" s="20" t="s">
        <v>532</v>
      </c>
      <c r="E263" s="20" t="s">
        <v>132</v>
      </c>
    </row>
    <row r="264">
      <c r="B264" s="15" t="s">
        <v>535</v>
      </c>
      <c r="C264" s="19">
        <v>139.0</v>
      </c>
      <c r="D264" s="20" t="s">
        <v>532</v>
      </c>
      <c r="E264" s="20" t="s">
        <v>132</v>
      </c>
    </row>
    <row r="265">
      <c r="B265" s="50" t="s">
        <v>597</v>
      </c>
      <c r="C265" s="53">
        <v>140.0</v>
      </c>
      <c r="D265" s="50" t="s">
        <v>206</v>
      </c>
      <c r="E265" s="50" t="s">
        <v>89</v>
      </c>
    </row>
    <row r="266">
      <c r="B266" s="50" t="s">
        <v>598</v>
      </c>
      <c r="C266" s="53">
        <v>140.0</v>
      </c>
      <c r="D266" s="50" t="s">
        <v>206</v>
      </c>
      <c r="E266" s="50" t="s">
        <v>89</v>
      </c>
    </row>
    <row r="267">
      <c r="B267" s="50" t="s">
        <v>599</v>
      </c>
      <c r="C267" s="53">
        <v>140.0</v>
      </c>
      <c r="D267" s="50" t="s">
        <v>206</v>
      </c>
      <c r="E267" s="50" t="s">
        <v>89</v>
      </c>
    </row>
    <row r="268">
      <c r="B268" s="15" t="s">
        <v>600</v>
      </c>
      <c r="C268" s="16">
        <v>141.0</v>
      </c>
      <c r="D268" s="15" t="s">
        <v>602</v>
      </c>
      <c r="E268" s="15" t="s">
        <v>89</v>
      </c>
    </row>
    <row r="269">
      <c r="B269" s="15" t="s">
        <v>606</v>
      </c>
      <c r="C269" s="16">
        <v>141.0</v>
      </c>
      <c r="D269" s="15" t="s">
        <v>602</v>
      </c>
      <c r="E269" s="15" t="s">
        <v>89</v>
      </c>
    </row>
    <row r="270">
      <c r="B270" s="15" t="s">
        <v>607</v>
      </c>
      <c r="C270" s="16">
        <v>141.0</v>
      </c>
      <c r="D270" s="15" t="s">
        <v>602</v>
      </c>
      <c r="E270" s="15" t="s">
        <v>89</v>
      </c>
    </row>
    <row r="271">
      <c r="B271" s="50" t="s">
        <v>608</v>
      </c>
      <c r="C271" s="53">
        <v>142.0</v>
      </c>
      <c r="D271" s="50" t="s">
        <v>602</v>
      </c>
      <c r="E271" s="50" t="s">
        <v>89</v>
      </c>
    </row>
    <row r="272">
      <c r="B272" s="15" t="s">
        <v>609</v>
      </c>
      <c r="C272" s="16" t="s">
        <v>610</v>
      </c>
      <c r="D272" s="15" t="s">
        <v>611</v>
      </c>
      <c r="E272" s="15" t="s">
        <v>89</v>
      </c>
    </row>
    <row r="273">
      <c r="B273" s="50" t="s">
        <v>612</v>
      </c>
      <c r="C273" s="53">
        <v>144.0</v>
      </c>
      <c r="D273" s="50" t="s">
        <v>613</v>
      </c>
      <c r="E273" s="50" t="s">
        <v>89</v>
      </c>
    </row>
    <row r="274">
      <c r="B274" s="15" t="s">
        <v>614</v>
      </c>
      <c r="C274" s="16">
        <v>145.0</v>
      </c>
      <c r="D274" s="15" t="s">
        <v>615</v>
      </c>
      <c r="E274" s="15" t="s">
        <v>99</v>
      </c>
    </row>
    <row r="275">
      <c r="B275" s="50" t="s">
        <v>616</v>
      </c>
      <c r="C275" s="53">
        <v>146.0</v>
      </c>
      <c r="D275" s="50" t="s">
        <v>617</v>
      </c>
      <c r="E275" s="50" t="s">
        <v>132</v>
      </c>
    </row>
    <row r="276">
      <c r="B276" s="50" t="s">
        <v>618</v>
      </c>
      <c r="C276" s="53">
        <v>146.0</v>
      </c>
      <c r="D276" s="50" t="s">
        <v>617</v>
      </c>
      <c r="E276" s="50" t="s">
        <v>132</v>
      </c>
    </row>
    <row r="277">
      <c r="B277" s="50" t="s">
        <v>619</v>
      </c>
      <c r="C277" s="53">
        <v>146.0</v>
      </c>
      <c r="D277" s="50" t="s">
        <v>617</v>
      </c>
      <c r="E277" s="50" t="s">
        <v>132</v>
      </c>
    </row>
    <row r="278">
      <c r="B278" s="50" t="s">
        <v>620</v>
      </c>
      <c r="C278" s="53">
        <v>146.0</v>
      </c>
      <c r="D278" s="50" t="s">
        <v>617</v>
      </c>
      <c r="E278" s="50" t="s">
        <v>132</v>
      </c>
    </row>
    <row r="279">
      <c r="B279" s="50" t="s">
        <v>621</v>
      </c>
      <c r="C279" s="53">
        <v>146.0</v>
      </c>
      <c r="D279" s="50" t="s">
        <v>617</v>
      </c>
      <c r="E279" s="50" t="s">
        <v>132</v>
      </c>
    </row>
    <row r="280">
      <c r="B280" s="50" t="s">
        <v>622</v>
      </c>
      <c r="C280" s="53">
        <v>146.0</v>
      </c>
      <c r="D280" s="50" t="s">
        <v>617</v>
      </c>
      <c r="E280" s="50" t="s">
        <v>132</v>
      </c>
    </row>
    <row r="281">
      <c r="B281" s="50" t="s">
        <v>623</v>
      </c>
      <c r="C281" s="53">
        <v>146.0</v>
      </c>
      <c r="D281" s="50" t="s">
        <v>617</v>
      </c>
      <c r="E281" s="50" t="s">
        <v>132</v>
      </c>
    </row>
    <row r="282">
      <c r="B282" s="50" t="s">
        <v>624</v>
      </c>
      <c r="C282" s="53">
        <v>146.0</v>
      </c>
      <c r="D282" s="50" t="s">
        <v>617</v>
      </c>
      <c r="E282" s="50" t="s">
        <v>132</v>
      </c>
    </row>
    <row r="283">
      <c r="B283" s="50" t="s">
        <v>629</v>
      </c>
      <c r="C283" s="53">
        <v>146.0</v>
      </c>
      <c r="D283" s="50" t="s">
        <v>617</v>
      </c>
      <c r="E283" s="50" t="s">
        <v>132</v>
      </c>
    </row>
    <row r="284">
      <c r="B284" s="50" t="s">
        <v>630</v>
      </c>
      <c r="C284" s="53">
        <v>146.0</v>
      </c>
      <c r="D284" s="50" t="s">
        <v>617</v>
      </c>
      <c r="E284" s="50" t="s">
        <v>132</v>
      </c>
    </row>
    <row r="285">
      <c r="B285" s="50" t="s">
        <v>631</v>
      </c>
      <c r="C285" s="53">
        <v>146.0</v>
      </c>
      <c r="D285" s="50" t="s">
        <v>617</v>
      </c>
      <c r="E285" s="50" t="s">
        <v>132</v>
      </c>
    </row>
    <row r="286">
      <c r="B286" s="50" t="s">
        <v>632</v>
      </c>
      <c r="C286" s="53">
        <v>146.0</v>
      </c>
      <c r="D286" s="50" t="s">
        <v>617</v>
      </c>
      <c r="E286" s="50" t="s">
        <v>132</v>
      </c>
    </row>
    <row r="287">
      <c r="B287" s="50" t="s">
        <v>633</v>
      </c>
      <c r="C287" s="53">
        <v>146.0</v>
      </c>
      <c r="D287" s="50" t="s">
        <v>617</v>
      </c>
      <c r="E287" s="50" t="s">
        <v>132</v>
      </c>
    </row>
    <row r="288">
      <c r="B288" s="15" t="s">
        <v>634</v>
      </c>
      <c r="C288" s="16">
        <v>147.0</v>
      </c>
      <c r="D288" s="15" t="s">
        <v>635</v>
      </c>
      <c r="E288" s="15" t="s">
        <v>99</v>
      </c>
    </row>
    <row r="289">
      <c r="B289" s="50" t="s">
        <v>636</v>
      </c>
      <c r="C289" s="53">
        <v>148.0</v>
      </c>
      <c r="D289" s="50" t="s">
        <v>637</v>
      </c>
      <c r="E289" s="50" t="s">
        <v>99</v>
      </c>
    </row>
    <row r="290">
      <c r="B290" s="15" t="s">
        <v>638</v>
      </c>
      <c r="C290" s="16">
        <v>149.0</v>
      </c>
      <c r="D290" s="15" t="s">
        <v>639</v>
      </c>
      <c r="E290" s="15" t="s">
        <v>99</v>
      </c>
    </row>
    <row r="291">
      <c r="B291" s="15" t="s">
        <v>640</v>
      </c>
      <c r="C291" s="16">
        <v>149.0</v>
      </c>
      <c r="D291" s="15" t="s">
        <v>639</v>
      </c>
      <c r="E291" s="15" t="s">
        <v>99</v>
      </c>
    </row>
    <row r="292">
      <c r="B292" s="50" t="s">
        <v>641</v>
      </c>
      <c r="C292" s="53">
        <v>150.0</v>
      </c>
      <c r="D292" s="50" t="s">
        <v>642</v>
      </c>
      <c r="E292" s="50" t="s">
        <v>89</v>
      </c>
    </row>
    <row r="293">
      <c r="B293" s="15" t="s">
        <v>643</v>
      </c>
      <c r="C293" s="16">
        <v>151.0</v>
      </c>
      <c r="D293" s="15" t="s">
        <v>206</v>
      </c>
      <c r="E293" s="15" t="s">
        <v>89</v>
      </c>
    </row>
    <row r="294">
      <c r="B294" s="15" t="s">
        <v>648</v>
      </c>
      <c r="C294" s="16">
        <v>151.0</v>
      </c>
      <c r="D294" s="15" t="s">
        <v>206</v>
      </c>
      <c r="E294" s="15" t="s">
        <v>89</v>
      </c>
    </row>
    <row r="295">
      <c r="B295" s="50" t="s">
        <v>649</v>
      </c>
      <c r="C295" s="53">
        <v>152.0</v>
      </c>
      <c r="D295" s="50" t="s">
        <v>650</v>
      </c>
      <c r="E295" s="50" t="s">
        <v>89</v>
      </c>
    </row>
    <row r="296">
      <c r="B296" s="50" t="s">
        <v>651</v>
      </c>
      <c r="C296" s="53">
        <v>152.0</v>
      </c>
      <c r="D296" s="50" t="s">
        <v>650</v>
      </c>
      <c r="E296" s="50" t="s">
        <v>89</v>
      </c>
    </row>
    <row r="297">
      <c r="B297" s="50" t="s">
        <v>652</v>
      </c>
      <c r="C297" s="53">
        <v>152.0</v>
      </c>
      <c r="D297" s="50" t="s">
        <v>650</v>
      </c>
      <c r="E297" s="50" t="s">
        <v>89</v>
      </c>
    </row>
    <row r="298">
      <c r="B298" s="15" t="s">
        <v>653</v>
      </c>
      <c r="C298" s="16">
        <v>153.0</v>
      </c>
      <c r="D298" s="15" t="s">
        <v>654</v>
      </c>
      <c r="E298" s="15" t="s">
        <v>89</v>
      </c>
    </row>
    <row r="299">
      <c r="B299" s="15" t="s">
        <v>655</v>
      </c>
      <c r="C299" s="16">
        <v>153.0</v>
      </c>
      <c r="D299" s="15" t="s">
        <v>654</v>
      </c>
      <c r="E299" s="15" t="s">
        <v>89</v>
      </c>
    </row>
    <row r="300">
      <c r="B300" s="50" t="s">
        <v>656</v>
      </c>
      <c r="C300" s="53">
        <v>154.0</v>
      </c>
      <c r="D300" s="52" t="s">
        <v>659</v>
      </c>
      <c r="E300" s="50" t="s">
        <v>89</v>
      </c>
    </row>
    <row r="301">
      <c r="B301" s="50" t="s">
        <v>662</v>
      </c>
      <c r="C301" s="53">
        <v>154.0</v>
      </c>
      <c r="D301" s="50" t="s">
        <v>663</v>
      </c>
      <c r="E301" s="50" t="s">
        <v>89</v>
      </c>
    </row>
    <row r="302">
      <c r="B302" s="50" t="s">
        <v>664</v>
      </c>
      <c r="C302" s="53">
        <v>154.0</v>
      </c>
      <c r="D302" s="50" t="s">
        <v>663</v>
      </c>
      <c r="E302" s="50" t="s">
        <v>89</v>
      </c>
    </row>
    <row r="303">
      <c r="B303" s="15" t="s">
        <v>665</v>
      </c>
      <c r="C303" s="16">
        <v>155.0</v>
      </c>
      <c r="D303" s="15" t="s">
        <v>666</v>
      </c>
      <c r="E303" s="15" t="s">
        <v>89</v>
      </c>
    </row>
    <row r="304">
      <c r="B304" s="50" t="s">
        <v>667</v>
      </c>
      <c r="C304" s="53">
        <v>156.0</v>
      </c>
      <c r="D304" s="50" t="s">
        <v>668</v>
      </c>
      <c r="E304" s="50" t="s">
        <v>89</v>
      </c>
    </row>
    <row r="305">
      <c r="B305" s="50" t="s">
        <v>669</v>
      </c>
      <c r="C305" s="53">
        <v>156.0</v>
      </c>
      <c r="D305" s="50" t="s">
        <v>668</v>
      </c>
      <c r="E305" s="50" t="s">
        <v>89</v>
      </c>
    </row>
    <row r="306">
      <c r="B306" s="15" t="s">
        <v>670</v>
      </c>
      <c r="C306" s="16">
        <v>157.0</v>
      </c>
      <c r="D306" s="15" t="s">
        <v>671</v>
      </c>
      <c r="E306" s="15" t="s">
        <v>89</v>
      </c>
    </row>
    <row r="307">
      <c r="B307" s="50" t="s">
        <v>672</v>
      </c>
      <c r="C307" s="53">
        <v>158.0</v>
      </c>
      <c r="D307" s="50" t="s">
        <v>673</v>
      </c>
      <c r="E307" s="50" t="s">
        <v>89</v>
      </c>
    </row>
    <row r="308">
      <c r="B308" s="50" t="s">
        <v>674</v>
      </c>
      <c r="C308" s="53">
        <v>158.0</v>
      </c>
      <c r="D308" s="50" t="s">
        <v>673</v>
      </c>
      <c r="E308" s="50" t="s">
        <v>89</v>
      </c>
    </row>
    <row r="309">
      <c r="B309" s="15" t="s">
        <v>675</v>
      </c>
      <c r="C309" s="16">
        <v>159.0</v>
      </c>
      <c r="D309" s="15" t="s">
        <v>611</v>
      </c>
      <c r="E309" s="15" t="s">
        <v>89</v>
      </c>
    </row>
    <row r="310">
      <c r="B310" s="50" t="s">
        <v>676</v>
      </c>
      <c r="C310" s="53">
        <v>160.0</v>
      </c>
      <c r="D310" s="50" t="s">
        <v>677</v>
      </c>
      <c r="E310" s="50" t="s">
        <v>89</v>
      </c>
    </row>
    <row r="311">
      <c r="B311" s="15" t="s">
        <v>678</v>
      </c>
      <c r="C311" s="16">
        <v>161.0</v>
      </c>
      <c r="D311" s="15" t="s">
        <v>256</v>
      </c>
      <c r="E311" s="15" t="s">
        <v>89</v>
      </c>
    </row>
    <row r="312">
      <c r="B312" s="50" t="s">
        <v>679</v>
      </c>
      <c r="C312" s="53">
        <v>162.0</v>
      </c>
      <c r="D312" s="50" t="s">
        <v>680</v>
      </c>
      <c r="E312" s="50" t="s">
        <v>132</v>
      </c>
    </row>
    <row r="313">
      <c r="B313" s="50" t="s">
        <v>681</v>
      </c>
      <c r="C313" s="53">
        <v>162.0</v>
      </c>
      <c r="D313" s="50" t="s">
        <v>680</v>
      </c>
      <c r="E313" s="50" t="s">
        <v>132</v>
      </c>
    </row>
    <row r="314">
      <c r="B314" s="15" t="s">
        <v>683</v>
      </c>
      <c r="C314" s="16">
        <v>163.0</v>
      </c>
      <c r="D314" s="15" t="s">
        <v>686</v>
      </c>
      <c r="E314" s="15" t="s">
        <v>89</v>
      </c>
    </row>
    <row r="315">
      <c r="B315" s="50" t="s">
        <v>688</v>
      </c>
      <c r="C315" s="53">
        <v>164.0</v>
      </c>
      <c r="D315" s="50" t="s">
        <v>689</v>
      </c>
      <c r="E315" s="50" t="s">
        <v>132</v>
      </c>
    </row>
    <row r="316">
      <c r="B316" s="50" t="s">
        <v>690</v>
      </c>
      <c r="C316" s="53">
        <v>164.0</v>
      </c>
      <c r="D316" s="50" t="s">
        <v>689</v>
      </c>
      <c r="E316" s="50" t="s">
        <v>132</v>
      </c>
    </row>
    <row r="317">
      <c r="B317" s="50" t="s">
        <v>691</v>
      </c>
      <c r="C317" s="53">
        <v>164.0</v>
      </c>
      <c r="D317" s="50" t="s">
        <v>689</v>
      </c>
      <c r="E317" s="50" t="s">
        <v>132</v>
      </c>
    </row>
    <row r="318">
      <c r="B318" s="50" t="s">
        <v>692</v>
      </c>
      <c r="C318" s="53">
        <v>164.0</v>
      </c>
      <c r="D318" s="50" t="s">
        <v>689</v>
      </c>
      <c r="E318" s="50" t="s">
        <v>132</v>
      </c>
    </row>
    <row r="319">
      <c r="B319" s="50" t="s">
        <v>693</v>
      </c>
      <c r="C319" s="53">
        <v>164.0</v>
      </c>
      <c r="D319" s="50" t="s">
        <v>689</v>
      </c>
      <c r="E319" s="50" t="s">
        <v>132</v>
      </c>
    </row>
    <row r="320">
      <c r="B320" s="50" t="s">
        <v>694</v>
      </c>
      <c r="C320" s="53">
        <v>164.0</v>
      </c>
      <c r="D320" s="50" t="s">
        <v>689</v>
      </c>
      <c r="E320" s="50" t="s">
        <v>132</v>
      </c>
    </row>
    <row r="321">
      <c r="B321" s="50" t="s">
        <v>695</v>
      </c>
      <c r="C321" s="53">
        <v>164.0</v>
      </c>
      <c r="D321" s="50" t="s">
        <v>689</v>
      </c>
      <c r="E321" s="50" t="s">
        <v>132</v>
      </c>
    </row>
    <row r="322">
      <c r="B322" s="15" t="s">
        <v>696</v>
      </c>
      <c r="C322" s="16">
        <v>165.0</v>
      </c>
      <c r="D322" s="15" t="s">
        <v>697</v>
      </c>
      <c r="E322" s="15" t="s">
        <v>132</v>
      </c>
    </row>
    <row r="323">
      <c r="B323" s="15" t="s">
        <v>698</v>
      </c>
      <c r="C323" s="16">
        <v>165.0</v>
      </c>
      <c r="D323" s="15" t="s">
        <v>697</v>
      </c>
      <c r="E323" s="15" t="s">
        <v>132</v>
      </c>
    </row>
    <row r="324">
      <c r="B324" s="15" t="s">
        <v>699</v>
      </c>
      <c r="C324" s="16">
        <v>165.0</v>
      </c>
      <c r="D324" s="15" t="s">
        <v>697</v>
      </c>
      <c r="E324" s="15" t="s">
        <v>132</v>
      </c>
    </row>
    <row r="325">
      <c r="B325" s="15" t="s">
        <v>700</v>
      </c>
      <c r="C325" s="16">
        <v>165.0</v>
      </c>
      <c r="D325" s="15" t="s">
        <v>697</v>
      </c>
      <c r="E325" s="15" t="s">
        <v>132</v>
      </c>
    </row>
    <row r="326">
      <c r="B326" s="15" t="s">
        <v>701</v>
      </c>
      <c r="C326" s="16">
        <v>165.0</v>
      </c>
      <c r="D326" s="15" t="s">
        <v>697</v>
      </c>
      <c r="E326" s="15" t="s">
        <v>132</v>
      </c>
    </row>
    <row r="327">
      <c r="B327" s="50" t="s">
        <v>702</v>
      </c>
      <c r="C327" s="53">
        <v>166.0</v>
      </c>
      <c r="D327" s="50" t="s">
        <v>453</v>
      </c>
      <c r="E327" s="50" t="s">
        <v>89</v>
      </c>
    </row>
    <row r="328">
      <c r="B328" s="50" t="s">
        <v>705</v>
      </c>
      <c r="C328" s="53">
        <v>166.0</v>
      </c>
      <c r="D328" s="50" t="s">
        <v>453</v>
      </c>
      <c r="E328" s="50" t="s">
        <v>89</v>
      </c>
    </row>
    <row r="329">
      <c r="B329" s="15" t="s">
        <v>708</v>
      </c>
      <c r="C329" s="16" t="s">
        <v>709</v>
      </c>
      <c r="D329" s="15" t="s">
        <v>710</v>
      </c>
      <c r="E329" s="15" t="s">
        <v>89</v>
      </c>
    </row>
    <row r="330">
      <c r="B330" s="50" t="s">
        <v>711</v>
      </c>
      <c r="C330" s="53">
        <v>168.0</v>
      </c>
      <c r="D330" s="50" t="s">
        <v>712</v>
      </c>
      <c r="E330" s="50" t="s">
        <v>89</v>
      </c>
    </row>
    <row r="331">
      <c r="B331" s="50" t="s">
        <v>713</v>
      </c>
      <c r="C331" s="53">
        <v>168.0</v>
      </c>
      <c r="D331" s="50" t="s">
        <v>712</v>
      </c>
      <c r="E331" s="50" t="s">
        <v>89</v>
      </c>
    </row>
    <row r="332">
      <c r="B332" s="15" t="s">
        <v>714</v>
      </c>
      <c r="C332" s="16">
        <v>169.0</v>
      </c>
      <c r="D332" s="15" t="s">
        <v>715</v>
      </c>
      <c r="E332" s="15" t="s">
        <v>89</v>
      </c>
    </row>
    <row r="333">
      <c r="B333" s="50" t="s">
        <v>716</v>
      </c>
      <c r="C333" s="53">
        <v>170.0</v>
      </c>
      <c r="D333" s="50" t="s">
        <v>717</v>
      </c>
      <c r="E333" s="50" t="s">
        <v>89</v>
      </c>
    </row>
    <row r="334">
      <c r="B334" s="15" t="s">
        <v>718</v>
      </c>
      <c r="C334" s="16">
        <v>171.0</v>
      </c>
      <c r="D334" s="15" t="s">
        <v>719</v>
      </c>
      <c r="E334" s="15" t="s">
        <v>89</v>
      </c>
    </row>
    <row r="335">
      <c r="B335" s="50" t="s">
        <v>720</v>
      </c>
      <c r="C335" s="53">
        <v>172.0</v>
      </c>
      <c r="D335" s="50" t="s">
        <v>721</v>
      </c>
      <c r="E335" s="50" t="s">
        <v>99</v>
      </c>
    </row>
    <row r="336">
      <c r="B336" s="50" t="s">
        <v>722</v>
      </c>
      <c r="C336" s="53">
        <v>172.0</v>
      </c>
      <c r="D336" s="50" t="s">
        <v>721</v>
      </c>
      <c r="E336" s="50" t="s">
        <v>99</v>
      </c>
    </row>
    <row r="337">
      <c r="B337" s="15" t="s">
        <v>723</v>
      </c>
      <c r="C337" s="16">
        <v>173.0</v>
      </c>
      <c r="D337" s="15" t="s">
        <v>724</v>
      </c>
      <c r="E337" s="15" t="s">
        <v>89</v>
      </c>
    </row>
    <row r="338">
      <c r="B338" s="50" t="s">
        <v>725</v>
      </c>
      <c r="C338" s="53">
        <v>174.0</v>
      </c>
      <c r="D338" s="50" t="s">
        <v>724</v>
      </c>
      <c r="E338" s="50" t="s">
        <v>89</v>
      </c>
    </row>
    <row r="339">
      <c r="B339" s="50" t="s">
        <v>726</v>
      </c>
      <c r="C339" s="53">
        <v>174.0</v>
      </c>
      <c r="D339" s="50" t="s">
        <v>724</v>
      </c>
      <c r="E339" s="50" t="s">
        <v>89</v>
      </c>
    </row>
    <row r="340">
      <c r="B340" s="50" t="s">
        <v>727</v>
      </c>
      <c r="C340" s="53">
        <v>174.0</v>
      </c>
      <c r="D340" s="50" t="s">
        <v>724</v>
      </c>
      <c r="E340" s="50" t="s">
        <v>89</v>
      </c>
    </row>
    <row r="341">
      <c r="B341" s="50" t="s">
        <v>728</v>
      </c>
      <c r="C341" s="53">
        <v>174.0</v>
      </c>
      <c r="D341" s="50" t="s">
        <v>724</v>
      </c>
      <c r="E341" s="50" t="s">
        <v>89</v>
      </c>
    </row>
    <row r="342">
      <c r="B342" s="15" t="s">
        <v>729</v>
      </c>
      <c r="C342" s="16">
        <v>175.0</v>
      </c>
      <c r="D342" s="15" t="s">
        <v>724</v>
      </c>
      <c r="E342" s="15" t="s">
        <v>89</v>
      </c>
    </row>
    <row r="343">
      <c r="B343" s="50" t="s">
        <v>730</v>
      </c>
      <c r="C343" s="53">
        <v>176.0</v>
      </c>
      <c r="D343" s="50" t="s">
        <v>731</v>
      </c>
      <c r="E343" s="50" t="s">
        <v>132</v>
      </c>
    </row>
    <row r="344">
      <c r="B344" s="15" t="s">
        <v>732</v>
      </c>
      <c r="C344" s="16">
        <v>177.0</v>
      </c>
      <c r="D344" s="15" t="s">
        <v>733</v>
      </c>
      <c r="E344" s="15" t="s">
        <v>89</v>
      </c>
    </row>
    <row r="345">
      <c r="B345" s="15" t="s">
        <v>734</v>
      </c>
      <c r="C345" s="16">
        <v>177.0</v>
      </c>
      <c r="D345" s="15" t="s">
        <v>733</v>
      </c>
      <c r="E345" s="15" t="s">
        <v>89</v>
      </c>
    </row>
    <row r="346">
      <c r="B346" s="15" t="s">
        <v>735</v>
      </c>
      <c r="C346" s="16">
        <v>177.0</v>
      </c>
      <c r="D346" s="15" t="s">
        <v>733</v>
      </c>
      <c r="E346" s="15" t="s">
        <v>89</v>
      </c>
    </row>
    <row r="347">
      <c r="B347" s="50" t="s">
        <v>736</v>
      </c>
      <c r="C347" s="53">
        <v>178.0</v>
      </c>
      <c r="D347" s="50" t="s">
        <v>737</v>
      </c>
      <c r="E347" s="50" t="s">
        <v>99</v>
      </c>
    </row>
    <row r="348">
      <c r="B348" s="50" t="s">
        <v>738</v>
      </c>
      <c r="C348" s="53">
        <v>178.0</v>
      </c>
      <c r="D348" s="50" t="s">
        <v>737</v>
      </c>
      <c r="E348" s="50" t="s">
        <v>99</v>
      </c>
    </row>
    <row r="349">
      <c r="B349" s="15" t="s">
        <v>739</v>
      </c>
      <c r="C349" s="16">
        <v>179.0</v>
      </c>
      <c r="D349" s="15" t="s">
        <v>635</v>
      </c>
      <c r="E349" s="15" t="s">
        <v>99</v>
      </c>
    </row>
    <row r="350">
      <c r="B350" s="15" t="s">
        <v>744</v>
      </c>
      <c r="C350" s="16">
        <v>179.0</v>
      </c>
      <c r="D350" s="15" t="s">
        <v>635</v>
      </c>
      <c r="E350" s="15" t="s">
        <v>99</v>
      </c>
    </row>
    <row r="351">
      <c r="B351" s="15" t="s">
        <v>746</v>
      </c>
      <c r="C351" s="16">
        <v>179.0</v>
      </c>
      <c r="D351" s="15" t="s">
        <v>635</v>
      </c>
      <c r="E351" s="15" t="s">
        <v>99</v>
      </c>
    </row>
    <row r="352">
      <c r="B352" s="15" t="s">
        <v>747</v>
      </c>
      <c r="C352" s="16">
        <v>179.0</v>
      </c>
      <c r="D352" s="15" t="s">
        <v>635</v>
      </c>
      <c r="E352" s="15" t="s">
        <v>99</v>
      </c>
    </row>
    <row r="353">
      <c r="B353" s="50" t="s">
        <v>748</v>
      </c>
      <c r="C353" s="53">
        <v>180.0</v>
      </c>
      <c r="D353" s="50" t="s">
        <v>749</v>
      </c>
      <c r="E353" s="50" t="s">
        <v>99</v>
      </c>
    </row>
    <row r="354">
      <c r="B354" s="15" t="s">
        <v>750</v>
      </c>
      <c r="C354" s="16">
        <v>181.0</v>
      </c>
      <c r="D354" s="15" t="s">
        <v>751</v>
      </c>
      <c r="E354" s="15" t="s">
        <v>132</v>
      </c>
    </row>
    <row r="355">
      <c r="B355" s="50" t="s">
        <v>752</v>
      </c>
      <c r="C355" s="53">
        <v>182.0</v>
      </c>
      <c r="D355" s="50" t="s">
        <v>753</v>
      </c>
      <c r="E355" s="50" t="s">
        <v>99</v>
      </c>
    </row>
    <row r="356">
      <c r="B356" s="15" t="s">
        <v>754</v>
      </c>
      <c r="C356" s="16">
        <v>183.0</v>
      </c>
      <c r="D356" s="15" t="s">
        <v>755</v>
      </c>
      <c r="E356" s="15" t="s">
        <v>89</v>
      </c>
    </row>
    <row r="357">
      <c r="B357" s="50" t="s">
        <v>756</v>
      </c>
      <c r="C357" s="53">
        <v>184.0</v>
      </c>
      <c r="D357" s="50" t="s">
        <v>757</v>
      </c>
      <c r="E357" s="50" t="s">
        <v>99</v>
      </c>
    </row>
    <row r="358">
      <c r="B358" s="15" t="s">
        <v>758</v>
      </c>
      <c r="C358" s="16">
        <v>185.0</v>
      </c>
      <c r="D358" s="15" t="s">
        <v>759</v>
      </c>
      <c r="E358" s="15" t="s">
        <v>89</v>
      </c>
    </row>
    <row r="359">
      <c r="B359" s="15" t="s">
        <v>760</v>
      </c>
      <c r="C359" s="16">
        <v>185.0</v>
      </c>
      <c r="D359" s="15" t="s">
        <v>759</v>
      </c>
      <c r="E359" s="15" t="s">
        <v>89</v>
      </c>
    </row>
    <row r="360">
      <c r="B360" s="50" t="s">
        <v>761</v>
      </c>
      <c r="C360" s="53">
        <v>186.0</v>
      </c>
      <c r="D360" s="50" t="s">
        <v>762</v>
      </c>
      <c r="E360" s="50" t="s">
        <v>132</v>
      </c>
    </row>
    <row r="361">
      <c r="B361" s="50" t="s">
        <v>763</v>
      </c>
      <c r="C361" s="53">
        <v>186.0</v>
      </c>
      <c r="D361" s="50" t="s">
        <v>762</v>
      </c>
      <c r="E361" s="50" t="s">
        <v>132</v>
      </c>
    </row>
    <row r="362">
      <c r="B362" s="50" t="s">
        <v>765</v>
      </c>
      <c r="C362" s="53">
        <v>186.0</v>
      </c>
      <c r="D362" s="50" t="s">
        <v>762</v>
      </c>
      <c r="E362" s="50" t="s">
        <v>132</v>
      </c>
    </row>
    <row r="363">
      <c r="B363" s="15" t="s">
        <v>767</v>
      </c>
      <c r="C363" s="16">
        <v>187.0</v>
      </c>
      <c r="D363" s="15" t="s">
        <v>768</v>
      </c>
      <c r="E363" s="15" t="s">
        <v>89</v>
      </c>
    </row>
    <row r="364">
      <c r="B364" s="15" t="s">
        <v>769</v>
      </c>
      <c r="C364" s="16">
        <v>187.0</v>
      </c>
      <c r="D364" s="15" t="s">
        <v>768</v>
      </c>
      <c r="E364" s="15" t="s">
        <v>89</v>
      </c>
    </row>
    <row r="365">
      <c r="B365" s="50" t="s">
        <v>771</v>
      </c>
      <c r="C365" s="53">
        <v>188.0</v>
      </c>
      <c r="D365" s="50" t="s">
        <v>33</v>
      </c>
      <c r="E365" s="50" t="s">
        <v>89</v>
      </c>
    </row>
    <row r="366">
      <c r="B366" s="15" t="s">
        <v>773</v>
      </c>
      <c r="C366" s="16">
        <v>189.0</v>
      </c>
      <c r="D366" s="15" t="s">
        <v>775</v>
      </c>
      <c r="E366" s="15" t="s">
        <v>132</v>
      </c>
    </row>
    <row r="367">
      <c r="B367" s="50" t="s">
        <v>777</v>
      </c>
      <c r="C367" s="53">
        <v>190.0</v>
      </c>
      <c r="D367" s="50" t="s">
        <v>778</v>
      </c>
      <c r="E367" s="50" t="s">
        <v>89</v>
      </c>
    </row>
    <row r="368">
      <c r="B368" s="15" t="s">
        <v>779</v>
      </c>
      <c r="C368" s="16">
        <v>191.0</v>
      </c>
      <c r="D368" s="15" t="s">
        <v>780</v>
      </c>
      <c r="E368" s="15" t="s">
        <v>99</v>
      </c>
    </row>
    <row r="369">
      <c r="B369" s="15" t="s">
        <v>781</v>
      </c>
      <c r="C369" s="16">
        <v>191.0</v>
      </c>
      <c r="D369" s="15" t="s">
        <v>780</v>
      </c>
      <c r="E369" s="15" t="s">
        <v>99</v>
      </c>
    </row>
    <row r="370">
      <c r="B370" s="15" t="s">
        <v>782</v>
      </c>
      <c r="C370" s="16">
        <v>191.0</v>
      </c>
      <c r="D370" s="15" t="s">
        <v>780</v>
      </c>
      <c r="E370" s="15" t="s">
        <v>99</v>
      </c>
    </row>
    <row r="371">
      <c r="B371" s="15" t="s">
        <v>783</v>
      </c>
      <c r="C371" s="16">
        <v>191.0</v>
      </c>
      <c r="D371" s="15" t="s">
        <v>780</v>
      </c>
      <c r="E371" s="15" t="s">
        <v>99</v>
      </c>
    </row>
    <row r="372">
      <c r="B372" s="50" t="s">
        <v>784</v>
      </c>
      <c r="C372" s="53">
        <v>192.0</v>
      </c>
      <c r="D372" s="50" t="s">
        <v>785</v>
      </c>
      <c r="E372" s="50" t="s">
        <v>89</v>
      </c>
    </row>
    <row r="373">
      <c r="B373" s="15" t="s">
        <v>786</v>
      </c>
      <c r="C373" s="16">
        <v>193.0</v>
      </c>
      <c r="D373" s="15" t="s">
        <v>787</v>
      </c>
      <c r="E373" s="15" t="s">
        <v>89</v>
      </c>
    </row>
    <row r="374">
      <c r="B374" s="50" t="s">
        <v>788</v>
      </c>
      <c r="C374" s="53">
        <v>194.0</v>
      </c>
      <c r="D374" s="50" t="s">
        <v>789</v>
      </c>
      <c r="E374" s="50" t="s">
        <v>89</v>
      </c>
    </row>
    <row r="375">
      <c r="B375" s="15" t="s">
        <v>790</v>
      </c>
      <c r="C375" s="16">
        <v>195.0</v>
      </c>
      <c r="D375" s="15" t="s">
        <v>791</v>
      </c>
      <c r="E375" s="15" t="s">
        <v>89</v>
      </c>
    </row>
    <row r="376">
      <c r="B376" s="15" t="s">
        <v>792</v>
      </c>
      <c r="C376" s="16">
        <v>195.0</v>
      </c>
      <c r="D376" s="15" t="s">
        <v>791</v>
      </c>
      <c r="E376" s="15" t="s">
        <v>89</v>
      </c>
    </row>
    <row r="377">
      <c r="B377" s="50" t="s">
        <v>793</v>
      </c>
      <c r="C377" s="53">
        <v>196.0</v>
      </c>
      <c r="D377" s="50" t="s">
        <v>794</v>
      </c>
      <c r="E377" s="50" t="s">
        <v>89</v>
      </c>
    </row>
    <row r="378">
      <c r="B378" s="15" t="s">
        <v>795</v>
      </c>
      <c r="C378" s="16">
        <v>197.0</v>
      </c>
      <c r="D378" s="15" t="s">
        <v>796</v>
      </c>
      <c r="E378" s="15" t="s">
        <v>89</v>
      </c>
    </row>
    <row r="379">
      <c r="B379" s="50" t="s">
        <v>797</v>
      </c>
      <c r="C379" s="53">
        <v>198.0</v>
      </c>
      <c r="D379" s="50" t="s">
        <v>798</v>
      </c>
      <c r="E379" s="50" t="s">
        <v>89</v>
      </c>
    </row>
    <row r="380">
      <c r="B380" s="15" t="s">
        <v>799</v>
      </c>
      <c r="C380" s="16">
        <v>199.0</v>
      </c>
      <c r="D380" s="15" t="s">
        <v>801</v>
      </c>
      <c r="E380" s="15" t="s">
        <v>89</v>
      </c>
    </row>
    <row r="381">
      <c r="B381" s="50" t="s">
        <v>803</v>
      </c>
      <c r="C381" s="53">
        <v>200.0</v>
      </c>
      <c r="D381" s="50" t="s">
        <v>804</v>
      </c>
      <c r="E381" s="50" t="s">
        <v>89</v>
      </c>
    </row>
    <row r="382">
      <c r="B382" s="15" t="s">
        <v>805</v>
      </c>
      <c r="C382" s="16">
        <v>201.0</v>
      </c>
      <c r="D382" s="15" t="s">
        <v>806</v>
      </c>
      <c r="E382" s="15" t="s">
        <v>89</v>
      </c>
    </row>
    <row r="383">
      <c r="B383" s="50" t="s">
        <v>807</v>
      </c>
      <c r="C383" s="53">
        <v>202.0</v>
      </c>
      <c r="D383" s="50" t="s">
        <v>806</v>
      </c>
      <c r="E383" s="50" t="s">
        <v>89</v>
      </c>
    </row>
    <row r="384">
      <c r="B384" s="15" t="s">
        <v>808</v>
      </c>
      <c r="C384" s="16">
        <v>203.0</v>
      </c>
      <c r="D384" s="15" t="s">
        <v>809</v>
      </c>
      <c r="E384" s="15" t="s">
        <v>99</v>
      </c>
    </row>
    <row r="385">
      <c r="B385" s="54" t="s">
        <v>810</v>
      </c>
      <c r="C385" s="16">
        <v>203.0</v>
      </c>
      <c r="D385" s="54" t="s">
        <v>809</v>
      </c>
      <c r="E385" s="54" t="s">
        <v>99</v>
      </c>
    </row>
    <row r="386">
      <c r="B386" s="15" t="s">
        <v>811</v>
      </c>
      <c r="C386" s="16">
        <v>203.0</v>
      </c>
      <c r="D386" s="15" t="s">
        <v>809</v>
      </c>
      <c r="E386" s="15" t="s">
        <v>99</v>
      </c>
    </row>
    <row r="387">
      <c r="B387" s="50" t="s">
        <v>812</v>
      </c>
      <c r="C387" s="53">
        <v>204.0</v>
      </c>
      <c r="D387" s="50" t="s">
        <v>814</v>
      </c>
      <c r="E387" s="50" t="s">
        <v>89</v>
      </c>
    </row>
    <row r="388">
      <c r="B388" s="50" t="s">
        <v>815</v>
      </c>
      <c r="C388" s="53">
        <v>204.0</v>
      </c>
      <c r="D388" s="50" t="s">
        <v>814</v>
      </c>
      <c r="E388" s="50" t="s">
        <v>89</v>
      </c>
    </row>
    <row r="389">
      <c r="B389" s="15" t="s">
        <v>819</v>
      </c>
      <c r="C389" s="16">
        <v>205.0</v>
      </c>
      <c r="D389" s="15" t="s">
        <v>820</v>
      </c>
      <c r="E389" s="15" t="s">
        <v>99</v>
      </c>
    </row>
    <row r="390">
      <c r="B390" s="50" t="s">
        <v>821</v>
      </c>
      <c r="C390" s="53">
        <v>206.0</v>
      </c>
      <c r="D390" s="50" t="s">
        <v>509</v>
      </c>
      <c r="E390" s="50" t="s">
        <v>89</v>
      </c>
    </row>
    <row r="391">
      <c r="B391" s="15" t="s">
        <v>822</v>
      </c>
      <c r="C391" s="16">
        <v>207.0</v>
      </c>
      <c r="D391" s="15" t="s">
        <v>823</v>
      </c>
      <c r="E391" s="15" t="s">
        <v>99</v>
      </c>
    </row>
    <row r="392">
      <c r="B392" s="50" t="s">
        <v>824</v>
      </c>
      <c r="C392" s="53">
        <v>208.0</v>
      </c>
      <c r="D392" s="50" t="s">
        <v>825</v>
      </c>
      <c r="E392" s="50" t="s">
        <v>89</v>
      </c>
    </row>
    <row r="393">
      <c r="B393" s="50" t="s">
        <v>826</v>
      </c>
      <c r="C393" s="53">
        <v>208.0</v>
      </c>
      <c r="D393" s="50" t="s">
        <v>825</v>
      </c>
      <c r="E393" s="50" t="s">
        <v>89</v>
      </c>
    </row>
    <row r="394">
      <c r="B394" s="15" t="s">
        <v>827</v>
      </c>
      <c r="C394" s="16">
        <v>209.0</v>
      </c>
      <c r="D394" s="20" t="s">
        <v>589</v>
      </c>
      <c r="E394" s="15" t="s">
        <v>99</v>
      </c>
    </row>
    <row r="395">
      <c r="B395" s="15" t="s">
        <v>586</v>
      </c>
      <c r="C395" s="16">
        <v>209.0</v>
      </c>
      <c r="D395" s="20" t="s">
        <v>589</v>
      </c>
      <c r="E395" s="15" t="s">
        <v>99</v>
      </c>
    </row>
    <row r="396">
      <c r="B396" s="15" t="s">
        <v>828</v>
      </c>
      <c r="C396" s="16">
        <v>209.0</v>
      </c>
      <c r="D396" s="15" t="s">
        <v>589</v>
      </c>
      <c r="E396" s="15" t="s">
        <v>99</v>
      </c>
    </row>
    <row r="397">
      <c r="B397" s="50" t="s">
        <v>829</v>
      </c>
      <c r="C397" s="53">
        <v>210.0</v>
      </c>
      <c r="D397" s="50" t="s">
        <v>831</v>
      </c>
      <c r="E397" s="50" t="s">
        <v>89</v>
      </c>
    </row>
    <row r="398">
      <c r="B398" s="15" t="s">
        <v>832</v>
      </c>
      <c r="C398" s="16">
        <v>211.0</v>
      </c>
      <c r="D398" s="15" t="s">
        <v>833</v>
      </c>
      <c r="E398" s="15" t="s">
        <v>99</v>
      </c>
    </row>
    <row r="399">
      <c r="B399" s="50" t="s">
        <v>834</v>
      </c>
      <c r="C399" s="53">
        <v>212.0</v>
      </c>
      <c r="D399" s="50" t="s">
        <v>835</v>
      </c>
      <c r="E399" s="50" t="s">
        <v>89</v>
      </c>
    </row>
    <row r="400">
      <c r="B400" s="15" t="s">
        <v>836</v>
      </c>
      <c r="C400" s="16">
        <v>213.0</v>
      </c>
      <c r="D400" s="15" t="s">
        <v>837</v>
      </c>
      <c r="E400" s="15" t="s">
        <v>89</v>
      </c>
    </row>
    <row r="401">
      <c r="B401" s="15" t="s">
        <v>838</v>
      </c>
      <c r="C401" s="16">
        <v>213.0</v>
      </c>
      <c r="D401" s="15" t="s">
        <v>837</v>
      </c>
      <c r="E401" s="15" t="s">
        <v>89</v>
      </c>
    </row>
    <row r="402">
      <c r="B402" s="15" t="s">
        <v>839</v>
      </c>
      <c r="C402" s="16">
        <v>213.0</v>
      </c>
      <c r="D402" s="15" t="s">
        <v>837</v>
      </c>
      <c r="E402" s="15" t="s">
        <v>89</v>
      </c>
    </row>
    <row r="403">
      <c r="B403" s="50" t="s">
        <v>843</v>
      </c>
      <c r="C403" s="53">
        <v>214.0</v>
      </c>
      <c r="D403" s="50" t="s">
        <v>845</v>
      </c>
      <c r="E403" s="50" t="s">
        <v>89</v>
      </c>
    </row>
    <row r="404">
      <c r="B404" s="15" t="s">
        <v>846</v>
      </c>
      <c r="C404" s="16">
        <v>215.0</v>
      </c>
      <c r="D404" s="15" t="s">
        <v>847</v>
      </c>
      <c r="E404" s="15" t="s">
        <v>89</v>
      </c>
    </row>
    <row r="405">
      <c r="B405" s="50" t="s">
        <v>848</v>
      </c>
      <c r="C405" s="53">
        <v>216.0</v>
      </c>
      <c r="D405" s="50" t="s">
        <v>849</v>
      </c>
      <c r="E405" s="50" t="s">
        <v>99</v>
      </c>
    </row>
    <row r="406">
      <c r="B406" s="50" t="s">
        <v>850</v>
      </c>
      <c r="C406" s="53">
        <v>216.0</v>
      </c>
      <c r="D406" s="50" t="s">
        <v>849</v>
      </c>
      <c r="E406" s="50" t="s">
        <v>99</v>
      </c>
    </row>
    <row r="407">
      <c r="B407" s="50" t="s">
        <v>212</v>
      </c>
      <c r="C407" s="53">
        <v>216.0</v>
      </c>
      <c r="D407" s="50" t="s">
        <v>849</v>
      </c>
      <c r="E407" s="50" t="s">
        <v>99</v>
      </c>
    </row>
    <row r="408">
      <c r="B408" s="50" t="s">
        <v>851</v>
      </c>
      <c r="C408" s="53">
        <v>216.0</v>
      </c>
      <c r="D408" s="50" t="s">
        <v>849</v>
      </c>
      <c r="E408" s="50" t="s">
        <v>99</v>
      </c>
    </row>
    <row r="409">
      <c r="B409" s="15" t="s">
        <v>852</v>
      </c>
      <c r="C409" s="16">
        <v>217.0</v>
      </c>
      <c r="D409" s="15" t="s">
        <v>853</v>
      </c>
      <c r="E409" s="15" t="s">
        <v>99</v>
      </c>
    </row>
    <row r="410">
      <c r="B410" s="50" t="s">
        <v>854</v>
      </c>
      <c r="C410" s="53">
        <v>218.0</v>
      </c>
      <c r="D410" s="50" t="s">
        <v>855</v>
      </c>
      <c r="E410" s="50" t="s">
        <v>132</v>
      </c>
    </row>
    <row r="411">
      <c r="B411" s="15" t="s">
        <v>857</v>
      </c>
      <c r="C411" s="16">
        <v>219.0</v>
      </c>
      <c r="D411" s="15" t="s">
        <v>858</v>
      </c>
      <c r="E411" s="15" t="s">
        <v>89</v>
      </c>
    </row>
    <row r="412">
      <c r="B412" s="15" t="s">
        <v>859</v>
      </c>
      <c r="C412" s="16">
        <v>219.0</v>
      </c>
      <c r="D412" s="15" t="s">
        <v>858</v>
      </c>
      <c r="E412" s="15" t="s">
        <v>89</v>
      </c>
    </row>
    <row r="413">
      <c r="B413" s="50" t="s">
        <v>860</v>
      </c>
      <c r="C413" s="53">
        <v>220.0</v>
      </c>
      <c r="D413" s="50" t="s">
        <v>861</v>
      </c>
      <c r="E413" s="50" t="s">
        <v>132</v>
      </c>
    </row>
    <row r="414">
      <c r="B414" s="15" t="s">
        <v>862</v>
      </c>
      <c r="C414" s="16">
        <v>221.0</v>
      </c>
      <c r="D414" s="15" t="s">
        <v>863</v>
      </c>
      <c r="E414" s="15" t="s">
        <v>89</v>
      </c>
    </row>
    <row r="415">
      <c r="B415" s="15" t="s">
        <v>864</v>
      </c>
      <c r="C415" s="16">
        <v>221.0</v>
      </c>
      <c r="D415" s="15" t="s">
        <v>863</v>
      </c>
      <c r="E415" s="15" t="s">
        <v>89</v>
      </c>
    </row>
    <row r="416">
      <c r="B416" s="50" t="s">
        <v>865</v>
      </c>
      <c r="C416" s="53">
        <v>222.0</v>
      </c>
      <c r="D416" s="50" t="s">
        <v>867</v>
      </c>
      <c r="E416" s="50" t="s">
        <v>132</v>
      </c>
    </row>
    <row r="417">
      <c r="B417" s="50" t="s">
        <v>870</v>
      </c>
      <c r="C417" s="53">
        <v>222.0</v>
      </c>
      <c r="D417" s="50" t="s">
        <v>867</v>
      </c>
      <c r="E417" s="50" t="s">
        <v>132</v>
      </c>
    </row>
    <row r="418">
      <c r="B418" s="15" t="s">
        <v>872</v>
      </c>
      <c r="C418" s="16">
        <v>223.0</v>
      </c>
      <c r="D418" s="15" t="s">
        <v>873</v>
      </c>
      <c r="E418" s="15" t="s">
        <v>89</v>
      </c>
    </row>
    <row r="419">
      <c r="B419" s="50" t="s">
        <v>874</v>
      </c>
      <c r="C419" s="53">
        <v>224.0</v>
      </c>
      <c r="D419" s="50" t="s">
        <v>875</v>
      </c>
      <c r="E419" s="50" t="s">
        <v>132</v>
      </c>
    </row>
    <row r="420">
      <c r="B420" s="15" t="s">
        <v>876</v>
      </c>
      <c r="C420" s="16" t="s">
        <v>877</v>
      </c>
      <c r="D420" s="15" t="s">
        <v>878</v>
      </c>
      <c r="E420" s="15" t="s">
        <v>132</v>
      </c>
    </row>
    <row r="421">
      <c r="B421" s="50" t="s">
        <v>879</v>
      </c>
      <c r="C421" s="53" t="s">
        <v>880</v>
      </c>
      <c r="D421" s="50" t="s">
        <v>881</v>
      </c>
      <c r="E421" s="50" t="s">
        <v>132</v>
      </c>
    </row>
    <row r="422">
      <c r="B422" s="15" t="s">
        <v>882</v>
      </c>
      <c r="C422" s="16" t="s">
        <v>883</v>
      </c>
      <c r="D422" s="20" t="s">
        <v>884</v>
      </c>
      <c r="E422" s="15" t="s">
        <v>99</v>
      </c>
    </row>
    <row r="423">
      <c r="B423" s="15" t="s">
        <v>885</v>
      </c>
      <c r="C423" s="16">
        <v>227.0</v>
      </c>
      <c r="D423" s="15" t="s">
        <v>886</v>
      </c>
      <c r="E423" s="15" t="s">
        <v>99</v>
      </c>
    </row>
    <row r="424">
      <c r="B424" s="50" t="s">
        <v>887</v>
      </c>
      <c r="C424" s="53" t="s">
        <v>888</v>
      </c>
      <c r="D424" s="50" t="s">
        <v>889</v>
      </c>
      <c r="E424" s="50" t="s">
        <v>89</v>
      </c>
      <c r="G424" s="11"/>
    </row>
    <row r="425">
      <c r="B425" s="15" t="s">
        <v>890</v>
      </c>
      <c r="C425" s="16" t="s">
        <v>891</v>
      </c>
      <c r="D425" s="15" t="s">
        <v>892</v>
      </c>
      <c r="E425" s="15" t="s">
        <v>89</v>
      </c>
    </row>
    <row r="426">
      <c r="B426" s="50" t="s">
        <v>893</v>
      </c>
      <c r="C426" s="53" t="s">
        <v>894</v>
      </c>
      <c r="D426" s="50" t="s">
        <v>602</v>
      </c>
      <c r="E426" s="50" t="s">
        <v>89</v>
      </c>
    </row>
    <row r="427">
      <c r="B427" s="50" t="s">
        <v>895</v>
      </c>
      <c r="C427" s="53" t="s">
        <v>894</v>
      </c>
      <c r="D427" s="50" t="s">
        <v>602</v>
      </c>
      <c r="E427" s="50" t="s">
        <v>89</v>
      </c>
    </row>
    <row r="428">
      <c r="B428" s="15" t="s">
        <v>896</v>
      </c>
      <c r="C428" s="16" t="s">
        <v>897</v>
      </c>
      <c r="D428" s="15" t="s">
        <v>898</v>
      </c>
      <c r="E428" s="15" t="s">
        <v>89</v>
      </c>
    </row>
    <row r="429">
      <c r="B429" s="15" t="s">
        <v>899</v>
      </c>
      <c r="C429" s="16" t="s">
        <v>897</v>
      </c>
      <c r="D429" s="15" t="s">
        <v>898</v>
      </c>
      <c r="E429" s="15" t="s">
        <v>89</v>
      </c>
    </row>
    <row r="430">
      <c r="B430" s="50" t="s">
        <v>900</v>
      </c>
      <c r="C430" s="53" t="s">
        <v>901</v>
      </c>
      <c r="D430" s="50" t="s">
        <v>902</v>
      </c>
      <c r="E430" s="50" t="s">
        <v>89</v>
      </c>
    </row>
    <row r="431">
      <c r="B431" s="15" t="s">
        <v>903</v>
      </c>
      <c r="C431" s="16" t="s">
        <v>904</v>
      </c>
      <c r="D431" s="15" t="s">
        <v>905</v>
      </c>
      <c r="E431" s="15" t="s">
        <v>99</v>
      </c>
    </row>
    <row r="432">
      <c r="B432" s="50" t="s">
        <v>907</v>
      </c>
      <c r="C432" s="53" t="s">
        <v>908</v>
      </c>
      <c r="D432" s="50" t="s">
        <v>909</v>
      </c>
      <c r="E432" s="50" t="s">
        <v>99</v>
      </c>
    </row>
    <row r="433">
      <c r="B433" s="15" t="s">
        <v>910</v>
      </c>
      <c r="C433" s="16" t="s">
        <v>911</v>
      </c>
      <c r="D433" s="15" t="s">
        <v>912</v>
      </c>
      <c r="E433" s="15" t="s">
        <v>99</v>
      </c>
    </row>
    <row r="434">
      <c r="B434" s="50" t="s">
        <v>913</v>
      </c>
      <c r="C434" s="53">
        <v>236.0</v>
      </c>
      <c r="D434" s="50" t="s">
        <v>914</v>
      </c>
      <c r="E434" s="50" t="s">
        <v>89</v>
      </c>
    </row>
    <row r="435">
      <c r="B435" s="15" t="s">
        <v>915</v>
      </c>
      <c r="C435" s="16">
        <v>237.0</v>
      </c>
      <c r="D435" s="15" t="s">
        <v>916</v>
      </c>
      <c r="E435" s="15" t="s">
        <v>89</v>
      </c>
    </row>
    <row r="436">
      <c r="B436" s="50" t="s">
        <v>917</v>
      </c>
      <c r="C436" s="53" t="s">
        <v>918</v>
      </c>
      <c r="D436" s="50" t="s">
        <v>919</v>
      </c>
      <c r="E436" s="50" t="s">
        <v>89</v>
      </c>
    </row>
    <row r="437">
      <c r="B437" s="50" t="s">
        <v>920</v>
      </c>
      <c r="C437" s="53" t="s">
        <v>918</v>
      </c>
      <c r="D437" s="50" t="s">
        <v>919</v>
      </c>
      <c r="E437" s="50" t="s">
        <v>89</v>
      </c>
    </row>
    <row r="438">
      <c r="B438" s="15" t="s">
        <v>921</v>
      </c>
      <c r="C438" s="16" t="s">
        <v>922</v>
      </c>
      <c r="D438" s="15" t="s">
        <v>923</v>
      </c>
      <c r="E438" s="15" t="s">
        <v>89</v>
      </c>
    </row>
    <row r="439">
      <c r="B439" s="50" t="s">
        <v>924</v>
      </c>
      <c r="C439" s="53" t="s">
        <v>925</v>
      </c>
      <c r="D439" s="50" t="s">
        <v>926</v>
      </c>
      <c r="E439" s="50" t="s">
        <v>99</v>
      </c>
    </row>
    <row r="440">
      <c r="B440" s="50" t="s">
        <v>927</v>
      </c>
      <c r="C440" s="53" t="s">
        <v>925</v>
      </c>
      <c r="D440" s="50" t="s">
        <v>926</v>
      </c>
      <c r="E440" s="50" t="s">
        <v>99</v>
      </c>
    </row>
    <row r="441">
      <c r="B441" s="15" t="s">
        <v>928</v>
      </c>
      <c r="C441" s="16" t="s">
        <v>929</v>
      </c>
      <c r="D441" s="15" t="s">
        <v>931</v>
      </c>
      <c r="E441" s="15" t="s">
        <v>89</v>
      </c>
    </row>
    <row r="442">
      <c r="B442" s="50" t="s">
        <v>934</v>
      </c>
      <c r="C442" s="53" t="s">
        <v>936</v>
      </c>
      <c r="D442" s="50" t="s">
        <v>937</v>
      </c>
      <c r="E442" s="50" t="s">
        <v>89</v>
      </c>
    </row>
    <row r="443">
      <c r="B443" s="50" t="s">
        <v>938</v>
      </c>
      <c r="C443" s="53" t="s">
        <v>936</v>
      </c>
      <c r="D443" s="50" t="s">
        <v>937</v>
      </c>
      <c r="E443" s="50" t="s">
        <v>89</v>
      </c>
    </row>
    <row r="444">
      <c r="B444" s="15" t="s">
        <v>939</v>
      </c>
      <c r="C444" s="16" t="s">
        <v>940</v>
      </c>
      <c r="D444" s="15" t="s">
        <v>941</v>
      </c>
      <c r="E444" s="15" t="s">
        <v>132</v>
      </c>
    </row>
    <row r="445">
      <c r="B445" s="50" t="s">
        <v>942</v>
      </c>
      <c r="C445" s="53" t="s">
        <v>943</v>
      </c>
      <c r="D445" s="50" t="s">
        <v>944</v>
      </c>
      <c r="E445" s="50" t="s">
        <v>89</v>
      </c>
    </row>
    <row r="446">
      <c r="B446" s="15" t="s">
        <v>945</v>
      </c>
      <c r="C446" s="16" t="s">
        <v>946</v>
      </c>
      <c r="D446" s="15" t="s">
        <v>947</v>
      </c>
      <c r="E446" s="15" t="s">
        <v>89</v>
      </c>
    </row>
    <row r="447">
      <c r="B447" s="50" t="s">
        <v>950</v>
      </c>
      <c r="C447" s="53" t="s">
        <v>951</v>
      </c>
      <c r="D447" s="50" t="s">
        <v>952</v>
      </c>
      <c r="E447" s="50" t="s">
        <v>132</v>
      </c>
    </row>
    <row r="448">
      <c r="B448" s="15" t="s">
        <v>953</v>
      </c>
      <c r="C448" s="16" t="s">
        <v>954</v>
      </c>
      <c r="D448" s="15" t="s">
        <v>955</v>
      </c>
      <c r="E448" s="15" t="s">
        <v>89</v>
      </c>
    </row>
    <row r="449">
      <c r="B449" s="15" t="s">
        <v>956</v>
      </c>
      <c r="C449" s="16" t="s">
        <v>954</v>
      </c>
      <c r="D449" s="15" t="s">
        <v>955</v>
      </c>
      <c r="E449" s="15" t="s">
        <v>89</v>
      </c>
    </row>
    <row r="450">
      <c r="B450" s="50" t="s">
        <v>957</v>
      </c>
      <c r="C450" s="53" t="s">
        <v>959</v>
      </c>
      <c r="D450" s="50" t="s">
        <v>960</v>
      </c>
      <c r="E450" s="50" t="s">
        <v>89</v>
      </c>
    </row>
    <row r="451">
      <c r="B451" s="15" t="s">
        <v>961</v>
      </c>
      <c r="C451" s="16" t="s">
        <v>962</v>
      </c>
      <c r="D451" s="15" t="s">
        <v>863</v>
      </c>
      <c r="E451" s="15" t="s">
        <v>89</v>
      </c>
    </row>
    <row r="452">
      <c r="B452" s="50" t="s">
        <v>963</v>
      </c>
      <c r="C452" s="53" t="s">
        <v>964</v>
      </c>
      <c r="D452" s="50" t="s">
        <v>965</v>
      </c>
      <c r="E452" s="50" t="s">
        <v>89</v>
      </c>
    </row>
    <row r="453">
      <c r="B453" s="15" t="s">
        <v>966</v>
      </c>
      <c r="C453" s="16" t="s">
        <v>967</v>
      </c>
      <c r="D453" s="15" t="s">
        <v>968</v>
      </c>
      <c r="E453" s="15" t="s">
        <v>89</v>
      </c>
    </row>
    <row r="454">
      <c r="B454" s="50" t="s">
        <v>969</v>
      </c>
      <c r="C454" s="53" t="s">
        <v>970</v>
      </c>
      <c r="D454" s="50" t="s">
        <v>971</v>
      </c>
      <c r="E454" s="50" t="s">
        <v>89</v>
      </c>
    </row>
    <row r="455">
      <c r="B455" s="15" t="s">
        <v>972</v>
      </c>
      <c r="C455" s="16" t="s">
        <v>973</v>
      </c>
      <c r="D455" s="15" t="s">
        <v>974</v>
      </c>
      <c r="E455" s="15" t="s">
        <v>132</v>
      </c>
    </row>
    <row r="456">
      <c r="B456" s="50" t="s">
        <v>975</v>
      </c>
      <c r="C456" s="53" t="s">
        <v>976</v>
      </c>
      <c r="D456" s="50" t="s">
        <v>977</v>
      </c>
      <c r="E456" s="50" t="s">
        <v>132</v>
      </c>
    </row>
    <row r="457">
      <c r="B457" s="15" t="s">
        <v>978</v>
      </c>
      <c r="C457" s="16" t="s">
        <v>979</v>
      </c>
      <c r="D457" s="15" t="s">
        <v>980</v>
      </c>
      <c r="E457" s="15" t="s">
        <v>132</v>
      </c>
    </row>
    <row r="458">
      <c r="B458" s="15" t="s">
        <v>981</v>
      </c>
      <c r="C458" s="16" t="s">
        <v>979</v>
      </c>
      <c r="D458" s="15" t="s">
        <v>980</v>
      </c>
      <c r="E458" s="15" t="s">
        <v>132</v>
      </c>
    </row>
    <row r="459">
      <c r="B459" s="50" t="s">
        <v>982</v>
      </c>
      <c r="C459" s="53" t="s">
        <v>983</v>
      </c>
      <c r="D459" s="50" t="s">
        <v>984</v>
      </c>
      <c r="E459" s="50" t="s">
        <v>132</v>
      </c>
    </row>
    <row r="460">
      <c r="B460" s="15" t="s">
        <v>985</v>
      </c>
      <c r="C460" s="16" t="s">
        <v>986</v>
      </c>
      <c r="D460" s="15" t="s">
        <v>987</v>
      </c>
      <c r="E460" s="15" t="s">
        <v>89</v>
      </c>
    </row>
    <row r="461">
      <c r="B461" s="50" t="s">
        <v>988</v>
      </c>
      <c r="C461" s="53" t="s">
        <v>989</v>
      </c>
      <c r="D461" s="50" t="s">
        <v>990</v>
      </c>
      <c r="E461" s="50" t="s">
        <v>89</v>
      </c>
    </row>
    <row r="462">
      <c r="B462" s="50" t="s">
        <v>991</v>
      </c>
      <c r="C462" s="53" t="s">
        <v>989</v>
      </c>
      <c r="D462" s="50" t="s">
        <v>990</v>
      </c>
      <c r="E462" s="50" t="s">
        <v>89</v>
      </c>
    </row>
    <row r="463">
      <c r="B463" s="15" t="s">
        <v>992</v>
      </c>
      <c r="C463" s="16" t="s">
        <v>993</v>
      </c>
      <c r="D463" s="15" t="s">
        <v>994</v>
      </c>
      <c r="E463" s="15" t="s">
        <v>89</v>
      </c>
    </row>
    <row r="464">
      <c r="B464" s="50" t="s">
        <v>995</v>
      </c>
      <c r="C464" s="53" t="s">
        <v>996</v>
      </c>
      <c r="D464" s="50" t="s">
        <v>997</v>
      </c>
      <c r="E464" s="50" t="s">
        <v>89</v>
      </c>
    </row>
    <row r="465">
      <c r="B465" s="50" t="s">
        <v>999</v>
      </c>
      <c r="C465" s="53" t="s">
        <v>996</v>
      </c>
      <c r="D465" s="50" t="s">
        <v>997</v>
      </c>
      <c r="E465" s="50" t="s">
        <v>89</v>
      </c>
    </row>
    <row r="466">
      <c r="B466" s="15" t="s">
        <v>1000</v>
      </c>
      <c r="C466" s="16" t="s">
        <v>1001</v>
      </c>
      <c r="D466" s="15" t="s">
        <v>477</v>
      </c>
      <c r="E466" s="15" t="s">
        <v>89</v>
      </c>
    </row>
    <row r="467">
      <c r="B467" s="15" t="s">
        <v>1002</v>
      </c>
      <c r="C467" s="16" t="s">
        <v>1001</v>
      </c>
      <c r="D467" s="15" t="s">
        <v>477</v>
      </c>
      <c r="E467" s="15" t="s">
        <v>89</v>
      </c>
    </row>
    <row r="468">
      <c r="B468" s="50" t="s">
        <v>1003</v>
      </c>
      <c r="C468" s="53" t="s">
        <v>1004</v>
      </c>
      <c r="D468" s="50" t="s">
        <v>1005</v>
      </c>
      <c r="E468" s="50" t="s">
        <v>99</v>
      </c>
    </row>
    <row r="469">
      <c r="B469" s="15" t="s">
        <v>1006</v>
      </c>
      <c r="C469" s="16" t="s">
        <v>1007</v>
      </c>
      <c r="D469" s="15" t="s">
        <v>206</v>
      </c>
      <c r="E469" s="15" t="s">
        <v>89</v>
      </c>
    </row>
    <row r="470">
      <c r="B470" s="50" t="s">
        <v>1008</v>
      </c>
      <c r="C470" s="53" t="s">
        <v>1009</v>
      </c>
      <c r="D470" s="50" t="s">
        <v>1010</v>
      </c>
      <c r="E470" s="50" t="s">
        <v>89</v>
      </c>
    </row>
    <row r="471">
      <c r="B471" s="15" t="s">
        <v>1011</v>
      </c>
      <c r="C471" s="16" t="s">
        <v>1012</v>
      </c>
      <c r="D471" s="15" t="s">
        <v>1013</v>
      </c>
      <c r="E471" s="15" t="s">
        <v>99</v>
      </c>
    </row>
    <row r="472">
      <c r="B472" s="50" t="s">
        <v>1014</v>
      </c>
      <c r="C472" s="51">
        <v>267.0</v>
      </c>
      <c r="D472" s="52" t="s">
        <v>1015</v>
      </c>
      <c r="E472" s="50" t="s">
        <v>99</v>
      </c>
    </row>
    <row r="473">
      <c r="B473" s="50" t="s">
        <v>1016</v>
      </c>
      <c r="C473" s="53" t="s">
        <v>1017</v>
      </c>
      <c r="D473" s="50" t="s">
        <v>1018</v>
      </c>
      <c r="E473" s="50" t="s">
        <v>99</v>
      </c>
    </row>
    <row r="474">
      <c r="B474" s="15" t="s">
        <v>1019</v>
      </c>
      <c r="C474" s="16" t="s">
        <v>1020</v>
      </c>
      <c r="D474" s="15" t="s">
        <v>1021</v>
      </c>
      <c r="E474" s="15" t="s">
        <v>89</v>
      </c>
    </row>
    <row r="475">
      <c r="B475" s="50" t="s">
        <v>1022</v>
      </c>
      <c r="C475" s="53" t="s">
        <v>1023</v>
      </c>
      <c r="D475" s="50" t="s">
        <v>1024</v>
      </c>
      <c r="E475" s="50" t="s">
        <v>89</v>
      </c>
    </row>
    <row r="476">
      <c r="B476" s="15" t="s">
        <v>1025</v>
      </c>
      <c r="C476" s="16" t="s">
        <v>1027</v>
      </c>
      <c r="D476" s="15" t="s">
        <v>1029</v>
      </c>
      <c r="E476" s="15" t="s">
        <v>89</v>
      </c>
    </row>
    <row r="477">
      <c r="B477" s="50" t="s">
        <v>1031</v>
      </c>
      <c r="C477" s="53" t="s">
        <v>1032</v>
      </c>
      <c r="D477" s="50" t="s">
        <v>1029</v>
      </c>
      <c r="E477" s="50" t="s">
        <v>89</v>
      </c>
    </row>
    <row r="478">
      <c r="B478" s="15" t="s">
        <v>1033</v>
      </c>
      <c r="C478" s="16" t="s">
        <v>1034</v>
      </c>
      <c r="D478" s="15" t="s">
        <v>798</v>
      </c>
      <c r="E478" s="15" t="s">
        <v>89</v>
      </c>
    </row>
    <row r="479">
      <c r="B479" s="50" t="s">
        <v>1035</v>
      </c>
      <c r="C479" s="53" t="s">
        <v>1036</v>
      </c>
      <c r="D479" s="50" t="s">
        <v>1037</v>
      </c>
      <c r="E479" s="50" t="s">
        <v>89</v>
      </c>
    </row>
    <row r="480">
      <c r="B480" s="50" t="s">
        <v>1038</v>
      </c>
      <c r="C480" s="53" t="s">
        <v>1036</v>
      </c>
      <c r="D480" s="50" t="s">
        <v>1037</v>
      </c>
      <c r="E480" s="50" t="s">
        <v>89</v>
      </c>
    </row>
    <row r="481">
      <c r="B481" s="15" t="s">
        <v>1039</v>
      </c>
      <c r="C481" s="16" t="s">
        <v>1040</v>
      </c>
      <c r="D481" s="15" t="s">
        <v>1042</v>
      </c>
      <c r="E481" s="15" t="s">
        <v>89</v>
      </c>
    </row>
    <row r="482">
      <c r="B482" s="50" t="s">
        <v>1043</v>
      </c>
      <c r="C482" s="53" t="s">
        <v>1044</v>
      </c>
      <c r="D482" s="50" t="s">
        <v>1045</v>
      </c>
      <c r="E482" s="50" t="s">
        <v>89</v>
      </c>
    </row>
    <row r="483">
      <c r="B483" s="15" t="s">
        <v>1046</v>
      </c>
      <c r="C483" s="16" t="s">
        <v>1047</v>
      </c>
      <c r="D483" s="15" t="s">
        <v>1048</v>
      </c>
      <c r="E483" s="15" t="s">
        <v>89</v>
      </c>
    </row>
    <row r="484">
      <c r="B484" s="50" t="s">
        <v>1049</v>
      </c>
      <c r="C484" s="53" t="s">
        <v>1050</v>
      </c>
      <c r="D484" s="50" t="s">
        <v>1051</v>
      </c>
      <c r="E484" s="50" t="s">
        <v>89</v>
      </c>
    </row>
    <row r="485">
      <c r="B485" s="15" t="s">
        <v>1052</v>
      </c>
      <c r="C485" s="16" t="s">
        <v>1053</v>
      </c>
      <c r="D485" s="15" t="s">
        <v>1054</v>
      </c>
      <c r="E485" s="15" t="s">
        <v>89</v>
      </c>
    </row>
    <row r="486">
      <c r="B486" s="50" t="s">
        <v>1055</v>
      </c>
      <c r="C486" s="53" t="s">
        <v>1056</v>
      </c>
      <c r="D486" s="50" t="s">
        <v>1057</v>
      </c>
      <c r="E486" s="50" t="s">
        <v>89</v>
      </c>
    </row>
    <row r="487">
      <c r="B487" s="15" t="s">
        <v>1058</v>
      </c>
      <c r="C487" s="16" t="s">
        <v>1059</v>
      </c>
      <c r="D487" s="15" t="s">
        <v>1060</v>
      </c>
      <c r="E487" s="15" t="s">
        <v>89</v>
      </c>
    </row>
    <row r="488">
      <c r="B488" s="15" t="s">
        <v>1061</v>
      </c>
      <c r="C488" s="16" t="s">
        <v>1059</v>
      </c>
      <c r="D488" s="15" t="s">
        <v>1060</v>
      </c>
      <c r="E488" s="15" t="s">
        <v>89</v>
      </c>
    </row>
    <row r="489">
      <c r="B489" s="50" t="s">
        <v>1062</v>
      </c>
      <c r="C489" s="53" t="s">
        <v>1063</v>
      </c>
      <c r="D489" s="50" t="s">
        <v>1064</v>
      </c>
      <c r="E489" s="50" t="s">
        <v>89</v>
      </c>
    </row>
    <row r="490">
      <c r="B490" s="50" t="s">
        <v>1065</v>
      </c>
      <c r="C490" s="53" t="s">
        <v>1063</v>
      </c>
      <c r="D490" s="50" t="s">
        <v>1064</v>
      </c>
      <c r="E490" s="50" t="s">
        <v>89</v>
      </c>
    </row>
    <row r="491">
      <c r="B491" s="15" t="s">
        <v>1066</v>
      </c>
      <c r="C491" s="16" t="s">
        <v>1067</v>
      </c>
      <c r="D491" s="15" t="s">
        <v>798</v>
      </c>
      <c r="E491" s="15" t="s">
        <v>89</v>
      </c>
    </row>
    <row r="492">
      <c r="B492" s="15" t="s">
        <v>1066</v>
      </c>
      <c r="C492" s="16" t="s">
        <v>1067</v>
      </c>
      <c r="D492" s="15" t="s">
        <v>798</v>
      </c>
      <c r="E492" s="15" t="s">
        <v>89</v>
      </c>
    </row>
    <row r="493">
      <c r="B493" s="50" t="s">
        <v>1070</v>
      </c>
      <c r="C493" s="53" t="s">
        <v>1072</v>
      </c>
      <c r="D493" s="50" t="s">
        <v>509</v>
      </c>
      <c r="E493" s="50" t="s">
        <v>89</v>
      </c>
    </row>
    <row r="494">
      <c r="B494" s="50" t="s">
        <v>1073</v>
      </c>
      <c r="C494" s="53" t="s">
        <v>1072</v>
      </c>
      <c r="D494" s="50" t="s">
        <v>509</v>
      </c>
      <c r="E494" s="50" t="s">
        <v>89</v>
      </c>
    </row>
    <row r="495">
      <c r="B495" s="15" t="s">
        <v>1074</v>
      </c>
      <c r="C495" s="16" t="s">
        <v>1075</v>
      </c>
      <c r="D495" s="15" t="s">
        <v>1076</v>
      </c>
      <c r="E495" s="15" t="s">
        <v>99</v>
      </c>
    </row>
    <row r="496">
      <c r="B496" s="50" t="s">
        <v>1077</v>
      </c>
      <c r="C496" s="53" t="s">
        <v>1078</v>
      </c>
      <c r="D496" s="50" t="s">
        <v>1079</v>
      </c>
      <c r="E496" s="50" t="s">
        <v>89</v>
      </c>
    </row>
    <row r="497">
      <c r="B497" s="54" t="s">
        <v>1080</v>
      </c>
      <c r="C497" s="16" t="s">
        <v>1081</v>
      </c>
      <c r="D497" s="54" t="s">
        <v>1082</v>
      </c>
      <c r="E497" s="54" t="s">
        <v>89</v>
      </c>
    </row>
    <row r="498">
      <c r="B498" s="50" t="s">
        <v>1083</v>
      </c>
      <c r="C498" s="53" t="s">
        <v>1084</v>
      </c>
      <c r="D498" s="50" t="s">
        <v>1085</v>
      </c>
      <c r="E498" s="50" t="s">
        <v>89</v>
      </c>
    </row>
    <row r="499">
      <c r="B499" s="15" t="s">
        <v>1086</v>
      </c>
      <c r="C499" s="16" t="s">
        <v>1087</v>
      </c>
      <c r="D499" s="15" t="s">
        <v>1089</v>
      </c>
      <c r="E499" s="15" t="s">
        <v>89</v>
      </c>
    </row>
    <row r="500">
      <c r="B500" s="50" t="s">
        <v>1091</v>
      </c>
      <c r="C500" s="53" t="s">
        <v>1092</v>
      </c>
      <c r="D500" s="50" t="s">
        <v>1093</v>
      </c>
      <c r="E500" s="50" t="s">
        <v>89</v>
      </c>
    </row>
    <row r="501">
      <c r="B501" s="15" t="s">
        <v>1094</v>
      </c>
      <c r="C501" s="16" t="s">
        <v>1095</v>
      </c>
      <c r="D501" s="15" t="s">
        <v>1096</v>
      </c>
      <c r="E501" s="15" t="s">
        <v>99</v>
      </c>
    </row>
    <row r="502">
      <c r="B502" s="15" t="s">
        <v>1097</v>
      </c>
      <c r="C502" s="16" t="s">
        <v>1095</v>
      </c>
      <c r="D502" s="15" t="s">
        <v>1096</v>
      </c>
      <c r="E502" s="15" t="s">
        <v>99</v>
      </c>
    </row>
    <row r="503">
      <c r="B503" s="50" t="s">
        <v>1098</v>
      </c>
      <c r="C503" s="53" t="s">
        <v>1099</v>
      </c>
      <c r="D503" s="50" t="s">
        <v>1101</v>
      </c>
      <c r="E503" s="50" t="s">
        <v>89</v>
      </c>
    </row>
    <row r="504">
      <c r="B504" s="50" t="s">
        <v>228</v>
      </c>
      <c r="C504" s="53" t="s">
        <v>1099</v>
      </c>
      <c r="D504" s="50" t="s">
        <v>1101</v>
      </c>
      <c r="E504" s="50" t="s">
        <v>89</v>
      </c>
    </row>
    <row r="505">
      <c r="B505" s="15" t="s">
        <v>1104</v>
      </c>
      <c r="C505" s="16" t="s">
        <v>1105</v>
      </c>
      <c r="D505" s="15" t="s">
        <v>1106</v>
      </c>
      <c r="E505" s="15" t="s">
        <v>99</v>
      </c>
    </row>
    <row r="506">
      <c r="B506" s="50" t="s">
        <v>1107</v>
      </c>
      <c r="C506" s="53" t="s">
        <v>1108</v>
      </c>
      <c r="D506" s="50" t="s">
        <v>1109</v>
      </c>
      <c r="E506" s="50" t="s">
        <v>99</v>
      </c>
    </row>
    <row r="507">
      <c r="B507" s="50" t="s">
        <v>1110</v>
      </c>
      <c r="C507" s="53" t="s">
        <v>1108</v>
      </c>
      <c r="D507" s="50" t="s">
        <v>1109</v>
      </c>
      <c r="E507" s="50" t="s">
        <v>99</v>
      </c>
    </row>
    <row r="508">
      <c r="B508" s="50" t="s">
        <v>1111</v>
      </c>
      <c r="C508" s="53" t="s">
        <v>1108</v>
      </c>
      <c r="D508" s="50" t="s">
        <v>1109</v>
      </c>
      <c r="E508" s="50" t="s">
        <v>99</v>
      </c>
    </row>
    <row r="509">
      <c r="B509" s="50" t="s">
        <v>1112</v>
      </c>
      <c r="C509" s="53" t="s">
        <v>1108</v>
      </c>
      <c r="D509" s="50" t="s">
        <v>1109</v>
      </c>
      <c r="E509" s="50" t="s">
        <v>99</v>
      </c>
    </row>
    <row r="510">
      <c r="B510" s="15" t="s">
        <v>1114</v>
      </c>
      <c r="C510" s="16" t="s">
        <v>1115</v>
      </c>
      <c r="D510" s="15" t="s">
        <v>1116</v>
      </c>
      <c r="E510" s="15" t="s">
        <v>89</v>
      </c>
    </row>
    <row r="511">
      <c r="B511" s="50" t="s">
        <v>1117</v>
      </c>
      <c r="C511" s="53" t="s">
        <v>1118</v>
      </c>
      <c r="D511" s="50" t="s">
        <v>1119</v>
      </c>
      <c r="E511" s="50" t="s">
        <v>89</v>
      </c>
    </row>
    <row r="512">
      <c r="B512" s="15" t="s">
        <v>1120</v>
      </c>
      <c r="C512" s="16" t="s">
        <v>1121</v>
      </c>
      <c r="D512" s="15" t="s">
        <v>1122</v>
      </c>
      <c r="E512" s="15" t="s">
        <v>89</v>
      </c>
    </row>
    <row r="513">
      <c r="B513" s="50" t="s">
        <v>1123</v>
      </c>
      <c r="C513" s="53" t="s">
        <v>1124</v>
      </c>
      <c r="D513" s="50" t="s">
        <v>1125</v>
      </c>
      <c r="E513" s="50" t="s">
        <v>89</v>
      </c>
    </row>
    <row r="514">
      <c r="B514" s="15" t="s">
        <v>1127</v>
      </c>
      <c r="C514" s="16" t="s">
        <v>1128</v>
      </c>
      <c r="D514" s="15" t="s">
        <v>1130</v>
      </c>
      <c r="E514" s="15" t="s">
        <v>89</v>
      </c>
    </row>
    <row r="515">
      <c r="B515" s="15" t="s">
        <v>304</v>
      </c>
      <c r="C515" s="16" t="s">
        <v>1128</v>
      </c>
      <c r="D515" s="15" t="s">
        <v>1130</v>
      </c>
      <c r="E515" s="15" t="s">
        <v>89</v>
      </c>
    </row>
    <row r="516">
      <c r="B516" s="15" t="s">
        <v>1133</v>
      </c>
      <c r="C516" s="16" t="s">
        <v>1128</v>
      </c>
      <c r="D516" s="15" t="s">
        <v>1130</v>
      </c>
      <c r="E516" s="15" t="s">
        <v>89</v>
      </c>
    </row>
    <row r="517">
      <c r="B517" s="50" t="s">
        <v>1134</v>
      </c>
      <c r="C517" s="53" t="s">
        <v>1135</v>
      </c>
      <c r="D517" s="50" t="s">
        <v>666</v>
      </c>
      <c r="E517" s="50" t="s">
        <v>89</v>
      </c>
    </row>
    <row r="518">
      <c r="B518" s="15" t="s">
        <v>1136</v>
      </c>
      <c r="C518" s="16" t="s">
        <v>1137</v>
      </c>
      <c r="D518" s="15" t="s">
        <v>591</v>
      </c>
      <c r="E518" s="15" t="s">
        <v>89</v>
      </c>
    </row>
    <row r="519">
      <c r="B519" s="50" t="s">
        <v>1138</v>
      </c>
      <c r="C519" s="53" t="s">
        <v>1139</v>
      </c>
      <c r="D519" s="50" t="s">
        <v>1140</v>
      </c>
      <c r="E519" s="50" t="s">
        <v>89</v>
      </c>
    </row>
    <row r="520">
      <c r="B520" s="15" t="s">
        <v>1141</v>
      </c>
      <c r="C520" s="16" t="s">
        <v>1142</v>
      </c>
      <c r="D520" s="15" t="s">
        <v>1143</v>
      </c>
      <c r="E520" s="15" t="s">
        <v>89</v>
      </c>
    </row>
    <row r="521">
      <c r="B521" s="50" t="s">
        <v>1144</v>
      </c>
      <c r="C521" s="53" t="s">
        <v>1145</v>
      </c>
      <c r="D521" s="50" t="s">
        <v>1146</v>
      </c>
      <c r="E521" s="50" t="s">
        <v>89</v>
      </c>
    </row>
    <row r="522">
      <c r="B522" s="15" t="s">
        <v>1147</v>
      </c>
      <c r="C522" s="16" t="s">
        <v>1148</v>
      </c>
      <c r="D522" s="15" t="s">
        <v>1149</v>
      </c>
      <c r="E522" s="15" t="s">
        <v>89</v>
      </c>
    </row>
    <row r="523">
      <c r="B523" s="50" t="s">
        <v>1150</v>
      </c>
      <c r="C523" s="53" t="s">
        <v>1151</v>
      </c>
      <c r="D523" s="50" t="s">
        <v>1152</v>
      </c>
      <c r="E523" s="50" t="s">
        <v>89</v>
      </c>
    </row>
    <row r="524">
      <c r="B524" s="50" t="s">
        <v>1153</v>
      </c>
      <c r="C524" s="53" t="s">
        <v>1151</v>
      </c>
      <c r="D524" s="50" t="s">
        <v>1152</v>
      </c>
      <c r="E524" s="50" t="s">
        <v>89</v>
      </c>
    </row>
    <row r="525">
      <c r="B525" s="15" t="s">
        <v>1158</v>
      </c>
      <c r="C525" s="16" t="s">
        <v>1159</v>
      </c>
      <c r="D525" s="15" t="s">
        <v>1160</v>
      </c>
      <c r="E525" s="15" t="s">
        <v>132</v>
      </c>
    </row>
    <row r="526">
      <c r="B526" s="15" t="s">
        <v>1161</v>
      </c>
      <c r="C526" s="16" t="s">
        <v>1159</v>
      </c>
      <c r="D526" s="15" t="s">
        <v>1160</v>
      </c>
      <c r="E526" s="15" t="s">
        <v>132</v>
      </c>
    </row>
    <row r="527">
      <c r="B527" s="50" t="s">
        <v>1162</v>
      </c>
      <c r="C527" s="53" t="s">
        <v>1163</v>
      </c>
      <c r="D527" s="50" t="s">
        <v>1164</v>
      </c>
      <c r="E527" s="50" t="s">
        <v>89</v>
      </c>
    </row>
    <row r="528">
      <c r="B528" s="50" t="s">
        <v>1165</v>
      </c>
      <c r="C528" s="53" t="s">
        <v>1163</v>
      </c>
      <c r="D528" s="50" t="s">
        <v>1164</v>
      </c>
      <c r="E528" s="50" t="s">
        <v>89</v>
      </c>
    </row>
    <row r="529">
      <c r="B529" s="50" t="s">
        <v>1166</v>
      </c>
      <c r="C529" s="53" t="s">
        <v>1163</v>
      </c>
      <c r="D529" s="50" t="s">
        <v>1164</v>
      </c>
      <c r="E529" s="50" t="s">
        <v>89</v>
      </c>
    </row>
    <row r="530">
      <c r="B530" s="50" t="s">
        <v>1167</v>
      </c>
      <c r="C530" s="53" t="s">
        <v>1163</v>
      </c>
      <c r="D530" s="50" t="s">
        <v>1164</v>
      </c>
      <c r="E530" s="50" t="s">
        <v>89</v>
      </c>
    </row>
    <row r="531">
      <c r="B531" s="15" t="s">
        <v>1169</v>
      </c>
      <c r="C531" s="16" t="s">
        <v>1171</v>
      </c>
      <c r="D531" s="15" t="s">
        <v>1172</v>
      </c>
      <c r="E531" s="15" t="s">
        <v>89</v>
      </c>
    </row>
    <row r="532">
      <c r="B532" s="50" t="s">
        <v>1173</v>
      </c>
      <c r="C532" s="53" t="s">
        <v>1174</v>
      </c>
      <c r="D532" s="50" t="s">
        <v>1175</v>
      </c>
      <c r="E532" s="50" t="s">
        <v>89</v>
      </c>
    </row>
    <row r="533">
      <c r="B533" s="15" t="s">
        <v>1176</v>
      </c>
      <c r="C533" s="16" t="s">
        <v>1177</v>
      </c>
      <c r="D533" s="15" t="s">
        <v>1178</v>
      </c>
      <c r="E533" s="15" t="s">
        <v>89</v>
      </c>
    </row>
    <row r="534">
      <c r="B534" s="15" t="s">
        <v>1179</v>
      </c>
      <c r="C534" s="16" t="s">
        <v>1177</v>
      </c>
      <c r="D534" s="15" t="s">
        <v>1178</v>
      </c>
      <c r="E534" s="15" t="s">
        <v>89</v>
      </c>
    </row>
    <row r="535">
      <c r="B535" s="50" t="s">
        <v>1180</v>
      </c>
      <c r="C535" s="53" t="s">
        <v>1182</v>
      </c>
      <c r="D535" s="50" t="s">
        <v>1184</v>
      </c>
      <c r="E535" s="50" t="s">
        <v>89</v>
      </c>
    </row>
    <row r="536">
      <c r="B536" s="15" t="s">
        <v>352</v>
      </c>
      <c r="C536" s="16" t="s">
        <v>1187</v>
      </c>
      <c r="D536" s="15" t="s">
        <v>1188</v>
      </c>
      <c r="E536" s="15" t="s">
        <v>89</v>
      </c>
    </row>
    <row r="537">
      <c r="B537" s="50" t="s">
        <v>1189</v>
      </c>
      <c r="C537" s="53" t="s">
        <v>1190</v>
      </c>
      <c r="D537" s="50" t="s">
        <v>1191</v>
      </c>
      <c r="E537" s="50" t="s">
        <v>89</v>
      </c>
    </row>
    <row r="538">
      <c r="B538" s="15" t="s">
        <v>1193</v>
      </c>
      <c r="C538" s="16" t="s">
        <v>1194</v>
      </c>
      <c r="D538" s="15" t="s">
        <v>1195</v>
      </c>
      <c r="E538" s="15" t="s">
        <v>132</v>
      </c>
    </row>
    <row r="539">
      <c r="B539" s="54" t="s">
        <v>1196</v>
      </c>
      <c r="C539" s="16" t="s">
        <v>1194</v>
      </c>
      <c r="D539" s="15" t="s">
        <v>1195</v>
      </c>
      <c r="E539" s="15" t="s">
        <v>132</v>
      </c>
    </row>
    <row r="540">
      <c r="B540" s="15" t="s">
        <v>1197</v>
      </c>
      <c r="C540" s="16" t="s">
        <v>1194</v>
      </c>
      <c r="D540" s="15" t="s">
        <v>1195</v>
      </c>
      <c r="E540" s="15" t="s">
        <v>132</v>
      </c>
    </row>
    <row r="541">
      <c r="B541" s="50" t="s">
        <v>1199</v>
      </c>
      <c r="C541" s="53" t="s">
        <v>1200</v>
      </c>
      <c r="D541" s="50" t="s">
        <v>1201</v>
      </c>
      <c r="E541" s="50" t="s">
        <v>89</v>
      </c>
    </row>
    <row r="542">
      <c r="B542" s="50" t="s">
        <v>1202</v>
      </c>
      <c r="C542" s="53" t="s">
        <v>1200</v>
      </c>
      <c r="D542" s="50" t="s">
        <v>1203</v>
      </c>
      <c r="E542" s="50" t="s">
        <v>89</v>
      </c>
    </row>
    <row r="543">
      <c r="B543" s="15" t="s">
        <v>1204</v>
      </c>
      <c r="C543" s="16" t="s">
        <v>1205</v>
      </c>
      <c r="D543" s="15" t="s">
        <v>1206</v>
      </c>
      <c r="E543" s="15" t="s">
        <v>132</v>
      </c>
    </row>
    <row r="544">
      <c r="B544" s="15" t="s">
        <v>1207</v>
      </c>
      <c r="C544" s="16" t="s">
        <v>1205</v>
      </c>
      <c r="D544" s="15" t="s">
        <v>1206</v>
      </c>
      <c r="E544" s="15" t="s">
        <v>132</v>
      </c>
    </row>
    <row r="545">
      <c r="B545" s="15" t="s">
        <v>1209</v>
      </c>
      <c r="C545" s="16" t="s">
        <v>1205</v>
      </c>
      <c r="D545" s="15" t="s">
        <v>1206</v>
      </c>
      <c r="E545" s="15" t="s">
        <v>132</v>
      </c>
    </row>
    <row r="546">
      <c r="B546" s="15" t="s">
        <v>1213</v>
      </c>
      <c r="C546" s="16" t="s">
        <v>1205</v>
      </c>
      <c r="D546" s="15" t="s">
        <v>1206</v>
      </c>
      <c r="E546" s="15" t="s">
        <v>132</v>
      </c>
    </row>
    <row r="547">
      <c r="B547" s="15" t="s">
        <v>1214</v>
      </c>
      <c r="C547" s="16" t="s">
        <v>1205</v>
      </c>
      <c r="D547" s="15" t="s">
        <v>1206</v>
      </c>
      <c r="E547" s="15" t="s">
        <v>132</v>
      </c>
    </row>
    <row r="548">
      <c r="B548" s="50" t="s">
        <v>1215</v>
      </c>
      <c r="C548" s="58" t="s">
        <v>1216</v>
      </c>
      <c r="D548" s="50" t="s">
        <v>1217</v>
      </c>
      <c r="E548" s="50" t="s">
        <v>89</v>
      </c>
    </row>
    <row r="549">
      <c r="B549" s="15" t="s">
        <v>1218</v>
      </c>
      <c r="C549" s="16" t="s">
        <v>1219</v>
      </c>
      <c r="D549" s="15" t="s">
        <v>1220</v>
      </c>
      <c r="E549" s="15" t="s">
        <v>89</v>
      </c>
    </row>
    <row r="550">
      <c r="B550" s="50" t="s">
        <v>1221</v>
      </c>
      <c r="C550" s="53" t="s">
        <v>1222</v>
      </c>
      <c r="D550" s="50" t="s">
        <v>1223</v>
      </c>
      <c r="E550" s="50" t="s">
        <v>89</v>
      </c>
    </row>
    <row r="551">
      <c r="B551" s="15" t="s">
        <v>1224</v>
      </c>
      <c r="C551" s="16" t="s">
        <v>1225</v>
      </c>
      <c r="D551" s="15" t="s">
        <v>1013</v>
      </c>
      <c r="E551" s="15" t="s">
        <v>99</v>
      </c>
    </row>
    <row r="552">
      <c r="B552" s="50" t="s">
        <v>1226</v>
      </c>
      <c r="C552" s="53" t="s">
        <v>1227</v>
      </c>
      <c r="D552" s="50" t="s">
        <v>1228</v>
      </c>
      <c r="E552" s="50" t="s">
        <v>89</v>
      </c>
    </row>
    <row r="553">
      <c r="B553" s="15" t="s">
        <v>1229</v>
      </c>
      <c r="C553" s="16" t="s">
        <v>1230</v>
      </c>
      <c r="D553" s="15" t="s">
        <v>1231</v>
      </c>
      <c r="E553" s="15" t="s">
        <v>99</v>
      </c>
    </row>
    <row r="554">
      <c r="B554" s="15" t="s">
        <v>1232</v>
      </c>
      <c r="C554" s="16" t="s">
        <v>1230</v>
      </c>
      <c r="D554" s="15" t="s">
        <v>1231</v>
      </c>
      <c r="E554" s="15" t="s">
        <v>99</v>
      </c>
    </row>
    <row r="555">
      <c r="B555" s="50" t="s">
        <v>1237</v>
      </c>
      <c r="C555" s="53" t="s">
        <v>1238</v>
      </c>
      <c r="D555" s="50" t="s">
        <v>1239</v>
      </c>
      <c r="E555" s="50" t="s">
        <v>99</v>
      </c>
    </row>
    <row r="556">
      <c r="B556" s="15" t="s">
        <v>1240</v>
      </c>
      <c r="C556" s="16" t="s">
        <v>1241</v>
      </c>
      <c r="D556" s="15" t="s">
        <v>1242</v>
      </c>
      <c r="E556" s="15" t="s">
        <v>132</v>
      </c>
    </row>
    <row r="557">
      <c r="B557" s="50" t="s">
        <v>1243</v>
      </c>
      <c r="C557" s="53" t="s">
        <v>1244</v>
      </c>
      <c r="D557" s="50" t="s">
        <v>1245</v>
      </c>
      <c r="E557" s="50" t="s">
        <v>89</v>
      </c>
    </row>
    <row r="558">
      <c r="B558" s="15" t="s">
        <v>1246</v>
      </c>
      <c r="C558" s="16" t="s">
        <v>1247</v>
      </c>
      <c r="D558" s="15" t="s">
        <v>1248</v>
      </c>
      <c r="E558" s="15" t="s">
        <v>89</v>
      </c>
    </row>
    <row r="559">
      <c r="B559" s="15" t="s">
        <v>1249</v>
      </c>
      <c r="C559" s="16" t="s">
        <v>1250</v>
      </c>
      <c r="D559" s="15" t="s">
        <v>1248</v>
      </c>
      <c r="E559" s="15" t="s">
        <v>89</v>
      </c>
    </row>
    <row r="560">
      <c r="B560" s="50" t="s">
        <v>1251</v>
      </c>
      <c r="C560" s="53" t="s">
        <v>1253</v>
      </c>
      <c r="D560" s="50" t="s">
        <v>413</v>
      </c>
      <c r="E560" s="50" t="s">
        <v>99</v>
      </c>
    </row>
    <row r="561">
      <c r="B561" s="50" t="s">
        <v>411</v>
      </c>
      <c r="C561" s="53" t="s">
        <v>1253</v>
      </c>
      <c r="D561" s="50" t="s">
        <v>413</v>
      </c>
      <c r="E561" s="50" t="s">
        <v>99</v>
      </c>
    </row>
    <row r="562">
      <c r="B562" s="50" t="s">
        <v>1255</v>
      </c>
      <c r="C562" s="53" t="s">
        <v>1253</v>
      </c>
      <c r="D562" s="50" t="s">
        <v>1256</v>
      </c>
      <c r="E562" s="50" t="s">
        <v>99</v>
      </c>
    </row>
    <row r="563">
      <c r="B563" s="50" t="s">
        <v>1257</v>
      </c>
      <c r="C563" s="53" t="s">
        <v>1253</v>
      </c>
      <c r="D563" s="50" t="s">
        <v>1256</v>
      </c>
      <c r="E563" s="50" t="s">
        <v>99</v>
      </c>
    </row>
    <row r="564">
      <c r="B564" s="15" t="s">
        <v>1258</v>
      </c>
      <c r="C564" s="16" t="s">
        <v>1259</v>
      </c>
      <c r="D564" s="15" t="s">
        <v>1261</v>
      </c>
      <c r="E564" s="15" t="s">
        <v>99</v>
      </c>
    </row>
    <row r="565">
      <c r="B565" s="50" t="s">
        <v>1262</v>
      </c>
      <c r="C565" s="53" t="s">
        <v>1263</v>
      </c>
      <c r="D565" s="50" t="s">
        <v>1264</v>
      </c>
      <c r="E565" s="50" t="s">
        <v>99</v>
      </c>
    </row>
    <row r="566">
      <c r="B566" s="59" t="s">
        <v>1265</v>
      </c>
      <c r="C566" s="53" t="s">
        <v>1263</v>
      </c>
      <c r="D566" s="59" t="s">
        <v>1266</v>
      </c>
      <c r="E566" s="59" t="s">
        <v>99</v>
      </c>
    </row>
    <row r="567">
      <c r="B567" s="15" t="s">
        <v>1267</v>
      </c>
      <c r="C567" s="16" t="s">
        <v>1268</v>
      </c>
      <c r="D567" s="15" t="s">
        <v>464</v>
      </c>
      <c r="E567" s="15" t="s">
        <v>132</v>
      </c>
    </row>
    <row r="568">
      <c r="B568" s="15" t="s">
        <v>1269</v>
      </c>
      <c r="C568" s="16" t="s">
        <v>1268</v>
      </c>
      <c r="D568" s="15" t="s">
        <v>464</v>
      </c>
      <c r="E568" s="15" t="s">
        <v>132</v>
      </c>
    </row>
    <row r="569">
      <c r="B569" s="50" t="s">
        <v>1270</v>
      </c>
      <c r="C569" s="53" t="s">
        <v>1271</v>
      </c>
      <c r="D569" s="50" t="s">
        <v>256</v>
      </c>
      <c r="E569" s="50" t="s">
        <v>89</v>
      </c>
    </row>
    <row r="570">
      <c r="B570" s="50" t="s">
        <v>1272</v>
      </c>
      <c r="C570" s="53" t="s">
        <v>1271</v>
      </c>
      <c r="D570" s="50" t="s">
        <v>256</v>
      </c>
      <c r="E570" s="50" t="s">
        <v>89</v>
      </c>
    </row>
    <row r="571">
      <c r="B571" s="15" t="s">
        <v>1273</v>
      </c>
      <c r="C571" s="16" t="s">
        <v>1274</v>
      </c>
      <c r="D571" s="15" t="s">
        <v>1276</v>
      </c>
      <c r="E571" s="15" t="s">
        <v>89</v>
      </c>
    </row>
    <row r="572">
      <c r="B572" s="50" t="s">
        <v>1278</v>
      </c>
      <c r="C572" s="53" t="s">
        <v>1279</v>
      </c>
      <c r="D572" s="50" t="s">
        <v>789</v>
      </c>
      <c r="E572" s="50" t="s">
        <v>89</v>
      </c>
    </row>
    <row r="573">
      <c r="B573" s="50" t="s">
        <v>1280</v>
      </c>
      <c r="C573" s="53" t="s">
        <v>1279</v>
      </c>
      <c r="D573" s="50" t="s">
        <v>789</v>
      </c>
      <c r="E573" s="50" t="s">
        <v>89</v>
      </c>
    </row>
    <row r="574">
      <c r="B574" s="15" t="s">
        <v>1281</v>
      </c>
      <c r="C574" s="16" t="s">
        <v>1282</v>
      </c>
      <c r="D574" s="15" t="s">
        <v>1082</v>
      </c>
      <c r="E574" s="15" t="s">
        <v>89</v>
      </c>
    </row>
    <row r="575">
      <c r="B575" s="15" t="s">
        <v>1283</v>
      </c>
      <c r="C575" s="16" t="s">
        <v>1282</v>
      </c>
      <c r="D575" s="15" t="s">
        <v>1082</v>
      </c>
      <c r="E575" s="15" t="s">
        <v>89</v>
      </c>
    </row>
    <row r="576">
      <c r="B576" s="15" t="s">
        <v>1286</v>
      </c>
      <c r="C576" s="16" t="s">
        <v>1282</v>
      </c>
      <c r="D576" s="15" t="s">
        <v>1082</v>
      </c>
      <c r="E576" s="15" t="s">
        <v>89</v>
      </c>
    </row>
    <row r="577">
      <c r="B577" s="50" t="s">
        <v>1289</v>
      </c>
      <c r="C577" s="53" t="s">
        <v>1290</v>
      </c>
      <c r="D577" s="50" t="s">
        <v>1082</v>
      </c>
      <c r="E577" s="50" t="s">
        <v>89</v>
      </c>
    </row>
    <row r="578">
      <c r="B578" s="50" t="s">
        <v>1291</v>
      </c>
      <c r="C578" s="53" t="s">
        <v>1290</v>
      </c>
      <c r="D578" s="50" t="s">
        <v>1082</v>
      </c>
      <c r="E578" s="50" t="s">
        <v>89</v>
      </c>
    </row>
    <row r="579">
      <c r="B579" s="15" t="s">
        <v>1292</v>
      </c>
      <c r="C579" s="16" t="s">
        <v>1293</v>
      </c>
      <c r="D579" s="15" t="s">
        <v>789</v>
      </c>
      <c r="E579" s="15" t="s">
        <v>89</v>
      </c>
    </row>
    <row r="580">
      <c r="B580" s="50" t="s">
        <v>1294</v>
      </c>
      <c r="C580" s="53" t="s">
        <v>1295</v>
      </c>
      <c r="D580" s="50" t="s">
        <v>602</v>
      </c>
      <c r="E580" s="50" t="s">
        <v>89</v>
      </c>
    </row>
    <row r="581">
      <c r="B581" s="50" t="s">
        <v>1296</v>
      </c>
      <c r="C581" s="53" t="s">
        <v>1295</v>
      </c>
      <c r="D581" s="50" t="s">
        <v>602</v>
      </c>
      <c r="E581" s="50" t="s">
        <v>89</v>
      </c>
    </row>
    <row r="582">
      <c r="B582" s="15" t="s">
        <v>1297</v>
      </c>
      <c r="C582" s="16" t="s">
        <v>1298</v>
      </c>
      <c r="D582" s="15" t="s">
        <v>1300</v>
      </c>
      <c r="E582" s="15" t="s">
        <v>89</v>
      </c>
    </row>
    <row r="583">
      <c r="B583" s="50" t="s">
        <v>1301</v>
      </c>
      <c r="C583" s="53" t="s">
        <v>1302</v>
      </c>
      <c r="D583" s="50" t="s">
        <v>1303</v>
      </c>
      <c r="E583" s="50" t="s">
        <v>89</v>
      </c>
    </row>
    <row r="584">
      <c r="B584" s="50" t="s">
        <v>1304</v>
      </c>
      <c r="C584" s="53" t="s">
        <v>1302</v>
      </c>
      <c r="D584" s="50" t="s">
        <v>1303</v>
      </c>
      <c r="E584" s="50" t="s">
        <v>89</v>
      </c>
    </row>
    <row r="585">
      <c r="B585" s="50" t="s">
        <v>1305</v>
      </c>
      <c r="C585" s="53" t="s">
        <v>1302</v>
      </c>
      <c r="D585" s="50" t="s">
        <v>1303</v>
      </c>
      <c r="E585" s="50" t="s">
        <v>89</v>
      </c>
    </row>
    <row r="586">
      <c r="B586" s="15" t="s">
        <v>1306</v>
      </c>
      <c r="C586" s="16" t="s">
        <v>1307</v>
      </c>
      <c r="D586" s="15" t="s">
        <v>1308</v>
      </c>
      <c r="E586" s="15" t="s">
        <v>89</v>
      </c>
    </row>
    <row r="587">
      <c r="B587" s="15" t="s">
        <v>1310</v>
      </c>
      <c r="C587" s="16" t="s">
        <v>1307</v>
      </c>
      <c r="D587" s="15" t="s">
        <v>1308</v>
      </c>
      <c r="E587" s="15" t="s">
        <v>89</v>
      </c>
    </row>
    <row r="588">
      <c r="B588" s="50" t="s">
        <v>1314</v>
      </c>
      <c r="C588" s="53" t="s">
        <v>1315</v>
      </c>
      <c r="D588" s="50" t="s">
        <v>1316</v>
      </c>
      <c r="E588" s="50" t="s">
        <v>89</v>
      </c>
    </row>
    <row r="589">
      <c r="B589" s="15" t="s">
        <v>1317</v>
      </c>
      <c r="C589" s="16" t="s">
        <v>1318</v>
      </c>
      <c r="D589" s="15" t="s">
        <v>1316</v>
      </c>
      <c r="E589" s="15" t="s">
        <v>89</v>
      </c>
    </row>
    <row r="590">
      <c r="B590" s="50" t="s">
        <v>1319</v>
      </c>
      <c r="C590" s="53" t="s">
        <v>1320</v>
      </c>
      <c r="D590" s="50" t="s">
        <v>602</v>
      </c>
      <c r="E590" s="50" t="s">
        <v>89</v>
      </c>
    </row>
    <row r="591">
      <c r="B591" s="50" t="s">
        <v>1321</v>
      </c>
      <c r="C591" s="53" t="s">
        <v>1320</v>
      </c>
      <c r="D591" s="50" t="s">
        <v>602</v>
      </c>
      <c r="E591" s="50" t="s">
        <v>89</v>
      </c>
    </row>
    <row r="592">
      <c r="B592" s="50" t="s">
        <v>1322</v>
      </c>
      <c r="C592" s="53" t="s">
        <v>1320</v>
      </c>
      <c r="D592" s="50" t="s">
        <v>602</v>
      </c>
      <c r="E592" s="50" t="s">
        <v>89</v>
      </c>
    </row>
    <row r="593">
      <c r="B593" s="15" t="s">
        <v>1323</v>
      </c>
      <c r="C593" s="16" t="s">
        <v>1324</v>
      </c>
      <c r="D593" s="15" t="s">
        <v>602</v>
      </c>
      <c r="E593" s="15" t="s">
        <v>89</v>
      </c>
    </row>
    <row r="594">
      <c r="B594" s="15" t="s">
        <v>1325</v>
      </c>
      <c r="C594" s="16" t="s">
        <v>1324</v>
      </c>
      <c r="D594" s="15" t="s">
        <v>602</v>
      </c>
      <c r="E594" s="15" t="s">
        <v>89</v>
      </c>
    </row>
    <row r="595">
      <c r="B595" s="15" t="s">
        <v>1328</v>
      </c>
      <c r="C595" s="16" t="s">
        <v>1324</v>
      </c>
      <c r="D595" s="15" t="s">
        <v>602</v>
      </c>
      <c r="E595" s="15" t="s">
        <v>89</v>
      </c>
    </row>
    <row r="596">
      <c r="B596" s="15" t="s">
        <v>1329</v>
      </c>
      <c r="C596" s="16" t="s">
        <v>1324</v>
      </c>
      <c r="D596" s="15" t="s">
        <v>602</v>
      </c>
      <c r="E596" s="15" t="s">
        <v>89</v>
      </c>
    </row>
    <row r="597">
      <c r="B597" s="15" t="s">
        <v>1330</v>
      </c>
      <c r="C597" s="16" t="s">
        <v>1324</v>
      </c>
      <c r="D597" s="15" t="s">
        <v>602</v>
      </c>
      <c r="E597" s="15" t="s">
        <v>89</v>
      </c>
    </row>
    <row r="598">
      <c r="B598" s="15" t="s">
        <v>1331</v>
      </c>
      <c r="C598" s="16" t="s">
        <v>1324</v>
      </c>
      <c r="D598" s="15" t="s">
        <v>602</v>
      </c>
      <c r="E598" s="15" t="s">
        <v>89</v>
      </c>
    </row>
    <row r="599">
      <c r="B599" s="50" t="s">
        <v>1332</v>
      </c>
      <c r="C599" s="53" t="s">
        <v>1333</v>
      </c>
      <c r="D599" s="50" t="s">
        <v>256</v>
      </c>
      <c r="E599" s="50" t="s">
        <v>89</v>
      </c>
    </row>
    <row r="600">
      <c r="B600" s="50" t="s">
        <v>1334</v>
      </c>
      <c r="C600" s="53" t="s">
        <v>1333</v>
      </c>
      <c r="D600" s="50" t="s">
        <v>256</v>
      </c>
      <c r="E600" s="50" t="s">
        <v>89</v>
      </c>
    </row>
    <row r="601">
      <c r="B601" s="15" t="s">
        <v>1335</v>
      </c>
      <c r="C601" s="16" t="s">
        <v>1336</v>
      </c>
      <c r="D601" s="15" t="s">
        <v>509</v>
      </c>
      <c r="E601" s="15" t="s">
        <v>89</v>
      </c>
    </row>
    <row r="602">
      <c r="B602" s="50" t="s">
        <v>516</v>
      </c>
      <c r="C602" s="53" t="s">
        <v>1337</v>
      </c>
      <c r="D602" s="50" t="s">
        <v>518</v>
      </c>
      <c r="E602" s="50" t="s">
        <v>89</v>
      </c>
    </row>
    <row r="603">
      <c r="B603" s="15" t="s">
        <v>1338</v>
      </c>
      <c r="C603" s="16" t="s">
        <v>1340</v>
      </c>
      <c r="D603" s="15" t="s">
        <v>1341</v>
      </c>
      <c r="E603" s="15" t="s">
        <v>99</v>
      </c>
    </row>
    <row r="604">
      <c r="B604" s="15" t="s">
        <v>1342</v>
      </c>
      <c r="C604" s="16" t="s">
        <v>1340</v>
      </c>
      <c r="D604" s="15" t="s">
        <v>1341</v>
      </c>
      <c r="E604" s="15" t="s">
        <v>99</v>
      </c>
    </row>
    <row r="605">
      <c r="B605" s="15" t="s">
        <v>1343</v>
      </c>
      <c r="C605" s="16" t="s">
        <v>1340</v>
      </c>
      <c r="D605" s="15" t="s">
        <v>1341</v>
      </c>
      <c r="E605" s="15" t="s">
        <v>99</v>
      </c>
    </row>
    <row r="606">
      <c r="B606" s="50" t="s">
        <v>1344</v>
      </c>
      <c r="C606" s="53" t="s">
        <v>1345</v>
      </c>
      <c r="D606" s="50" t="s">
        <v>1346</v>
      </c>
      <c r="E606" s="50" t="s">
        <v>89</v>
      </c>
    </row>
    <row r="607">
      <c r="B607" s="15" t="s">
        <v>1347</v>
      </c>
      <c r="C607" s="16" t="s">
        <v>1348</v>
      </c>
      <c r="D607" s="15" t="s">
        <v>1349</v>
      </c>
      <c r="E607" s="15" t="s">
        <v>132</v>
      </c>
    </row>
    <row r="608">
      <c r="B608" s="50" t="s">
        <v>1351</v>
      </c>
      <c r="C608" s="53" t="s">
        <v>1352</v>
      </c>
      <c r="D608" s="50" t="s">
        <v>17</v>
      </c>
      <c r="E608" s="50" t="s">
        <v>89</v>
      </c>
    </row>
    <row r="609">
      <c r="B609" s="15" t="s">
        <v>1353</v>
      </c>
      <c r="C609" s="16" t="s">
        <v>1354</v>
      </c>
      <c r="D609" s="15" t="s">
        <v>1355</v>
      </c>
      <c r="E609" s="15" t="s">
        <v>89</v>
      </c>
    </row>
    <row r="610">
      <c r="B610" s="50" t="s">
        <v>1356</v>
      </c>
      <c r="C610" s="53" t="s">
        <v>1357</v>
      </c>
      <c r="D610" s="50" t="s">
        <v>1359</v>
      </c>
      <c r="E610" s="50" t="s">
        <v>89</v>
      </c>
    </row>
    <row r="611">
      <c r="B611" s="15" t="s">
        <v>1361</v>
      </c>
      <c r="C611" s="16" t="s">
        <v>1362</v>
      </c>
      <c r="D611" s="15" t="s">
        <v>1363</v>
      </c>
      <c r="E611" s="15" t="s">
        <v>89</v>
      </c>
    </row>
    <row r="612">
      <c r="B612" s="15" t="s">
        <v>1364</v>
      </c>
      <c r="C612" s="16" t="s">
        <v>1362</v>
      </c>
      <c r="D612" s="15" t="s">
        <v>1363</v>
      </c>
      <c r="E612" s="15" t="s">
        <v>89</v>
      </c>
    </row>
    <row r="613">
      <c r="B613" s="50" t="s">
        <v>1365</v>
      </c>
      <c r="C613" s="53" t="s">
        <v>1366</v>
      </c>
      <c r="D613" s="50" t="s">
        <v>611</v>
      </c>
      <c r="E613" s="50" t="s">
        <v>89</v>
      </c>
    </row>
    <row r="614">
      <c r="B614" s="15" t="s">
        <v>1367</v>
      </c>
      <c r="C614" s="16" t="s">
        <v>1368</v>
      </c>
      <c r="D614" s="15" t="s">
        <v>1082</v>
      </c>
      <c r="E614" s="15" t="s">
        <v>89</v>
      </c>
    </row>
    <row r="615">
      <c r="B615" s="50" t="s">
        <v>1370</v>
      </c>
      <c r="C615" s="53" t="s">
        <v>1371</v>
      </c>
      <c r="D615" s="50" t="s">
        <v>1372</v>
      </c>
      <c r="E615" s="50" t="s">
        <v>89</v>
      </c>
    </row>
    <row r="616">
      <c r="B616" s="15" t="s">
        <v>1373</v>
      </c>
      <c r="C616" s="16" t="s">
        <v>1374</v>
      </c>
      <c r="D616" s="15" t="s">
        <v>1375</v>
      </c>
      <c r="E616" s="15" t="s">
        <v>89</v>
      </c>
    </row>
    <row r="617">
      <c r="B617" s="50" t="s">
        <v>1376</v>
      </c>
      <c r="C617" s="53" t="s">
        <v>1377</v>
      </c>
      <c r="D617" s="50" t="s">
        <v>477</v>
      </c>
      <c r="E617" s="50" t="s">
        <v>89</v>
      </c>
    </row>
    <row r="618">
      <c r="B618" s="15" t="s">
        <v>1378</v>
      </c>
      <c r="C618" s="16" t="s">
        <v>1379</v>
      </c>
      <c r="D618" s="15" t="s">
        <v>1381</v>
      </c>
      <c r="E618" s="15" t="s">
        <v>89</v>
      </c>
    </row>
    <row r="619">
      <c r="B619" s="50" t="s">
        <v>1382</v>
      </c>
      <c r="C619" s="53" t="s">
        <v>1383</v>
      </c>
      <c r="D619" s="50" t="s">
        <v>1384</v>
      </c>
      <c r="E619" s="50" t="s">
        <v>89</v>
      </c>
      <c r="F619" s="60"/>
    </row>
    <row r="620">
      <c r="B620" s="61" t="s">
        <v>1385</v>
      </c>
      <c r="C620" s="16" t="s">
        <v>1387</v>
      </c>
      <c r="D620" s="15" t="s">
        <v>1388</v>
      </c>
      <c r="E620" s="15" t="s">
        <v>89</v>
      </c>
      <c r="F620" s="60"/>
    </row>
    <row r="621">
      <c r="B621" s="62" t="s">
        <v>1389</v>
      </c>
      <c r="C621" s="51">
        <v>376.0</v>
      </c>
      <c r="D621" s="63" t="s">
        <v>1390</v>
      </c>
      <c r="E621" s="52" t="s">
        <v>89</v>
      </c>
      <c r="F621" s="60"/>
    </row>
    <row r="622">
      <c r="B622" s="62" t="s">
        <v>1391</v>
      </c>
      <c r="C622" s="51">
        <v>376.0</v>
      </c>
      <c r="D622" s="64" t="s">
        <v>1392</v>
      </c>
      <c r="E622" s="65" t="s">
        <v>89</v>
      </c>
      <c r="F622" s="60"/>
    </row>
    <row r="623">
      <c r="B623" s="61" t="s">
        <v>1393</v>
      </c>
      <c r="C623" s="19">
        <v>377.0</v>
      </c>
      <c r="D623" s="66" t="s">
        <v>1395</v>
      </c>
      <c r="E623" s="20" t="s">
        <v>89</v>
      </c>
      <c r="F623" s="60"/>
    </row>
    <row r="624">
      <c r="B624" s="62" t="s">
        <v>1398</v>
      </c>
      <c r="C624" s="51">
        <v>378.0</v>
      </c>
      <c r="D624" s="63" t="s">
        <v>1400</v>
      </c>
      <c r="E624" s="52" t="s">
        <v>89</v>
      </c>
      <c r="F624" s="60"/>
    </row>
    <row r="625">
      <c r="B625" s="61" t="s">
        <v>1401</v>
      </c>
      <c r="C625" s="19">
        <v>379.0</v>
      </c>
      <c r="D625" s="66" t="s">
        <v>1402</v>
      </c>
      <c r="E625" s="20" t="s">
        <v>89</v>
      </c>
      <c r="F625" s="60"/>
    </row>
    <row r="626">
      <c r="B626" s="62" t="s">
        <v>1403</v>
      </c>
      <c r="C626" s="51">
        <v>380.0</v>
      </c>
      <c r="D626" s="63" t="s">
        <v>1404</v>
      </c>
      <c r="E626" s="52" t="s">
        <v>89</v>
      </c>
      <c r="F626" s="60"/>
    </row>
    <row r="627">
      <c r="B627" s="61" t="s">
        <v>564</v>
      </c>
      <c r="C627" s="19">
        <v>381.0</v>
      </c>
      <c r="D627" s="66" t="s">
        <v>567</v>
      </c>
      <c r="E627" s="20" t="s">
        <v>89</v>
      </c>
      <c r="F627" s="60"/>
    </row>
    <row r="628">
      <c r="B628" s="62" t="s">
        <v>1407</v>
      </c>
      <c r="C628" s="51">
        <v>382.0</v>
      </c>
      <c r="D628" s="63" t="s">
        <v>791</v>
      </c>
      <c r="E628" s="52" t="s">
        <v>89</v>
      </c>
      <c r="F628" s="60"/>
    </row>
    <row r="629">
      <c r="B629" s="20" t="s">
        <v>1408</v>
      </c>
      <c r="C629" s="19">
        <v>383.0</v>
      </c>
      <c r="D629" s="67" t="s">
        <v>1410</v>
      </c>
      <c r="E629" s="20" t="s">
        <v>99</v>
      </c>
      <c r="F629" s="60"/>
    </row>
    <row r="630">
      <c r="B630" s="68" t="s">
        <v>1411</v>
      </c>
      <c r="C630" s="51">
        <v>384.0</v>
      </c>
      <c r="D630" s="69" t="s">
        <v>337</v>
      </c>
      <c r="E630" s="52" t="s">
        <v>89</v>
      </c>
      <c r="F630" s="60"/>
    </row>
    <row r="631">
      <c r="B631" s="70" t="s">
        <v>1412</v>
      </c>
      <c r="C631" s="19">
        <v>385.0</v>
      </c>
      <c r="D631" s="67" t="s">
        <v>1413</v>
      </c>
      <c r="E631" s="20" t="s">
        <v>89</v>
      </c>
      <c r="F631" s="60"/>
    </row>
    <row r="632">
      <c r="B632" s="68" t="s">
        <v>1414</v>
      </c>
      <c r="C632" s="51">
        <v>386.0</v>
      </c>
      <c r="D632" s="69" t="s">
        <v>1415</v>
      </c>
      <c r="E632" s="52" t="s">
        <v>89</v>
      </c>
      <c r="F632" s="60"/>
    </row>
    <row r="633">
      <c r="B633" s="70" t="s">
        <v>1420</v>
      </c>
      <c r="C633" s="19">
        <v>387.0</v>
      </c>
      <c r="D633" s="67" t="s">
        <v>1415</v>
      </c>
      <c r="E633" s="20" t="s">
        <v>89</v>
      </c>
      <c r="F633" s="60"/>
    </row>
    <row r="634">
      <c r="B634" s="68" t="s">
        <v>1421</v>
      </c>
      <c r="C634" s="51">
        <v>388.0</v>
      </c>
      <c r="D634" s="69" t="s">
        <v>1422</v>
      </c>
      <c r="E634" s="52" t="s">
        <v>99</v>
      </c>
      <c r="F634" s="60"/>
    </row>
    <row r="635">
      <c r="B635" s="70" t="s">
        <v>1423</v>
      </c>
      <c r="C635" s="19">
        <v>389.0</v>
      </c>
      <c r="D635" s="67" t="s">
        <v>1422</v>
      </c>
      <c r="E635" s="20" t="s">
        <v>99</v>
      </c>
      <c r="F635" s="60"/>
    </row>
    <row r="636">
      <c r="B636" s="68" t="s">
        <v>1425</v>
      </c>
      <c r="C636" s="51">
        <v>390.0</v>
      </c>
      <c r="D636" s="69" t="s">
        <v>1054</v>
      </c>
      <c r="E636" s="52" t="s">
        <v>89</v>
      </c>
      <c r="F636" s="60"/>
    </row>
    <row r="637">
      <c r="B637" s="68" t="s">
        <v>1426</v>
      </c>
      <c r="C637" s="51">
        <v>390.0</v>
      </c>
      <c r="D637" s="69" t="s">
        <v>1054</v>
      </c>
      <c r="E637" s="52" t="s">
        <v>89</v>
      </c>
      <c r="F637" s="60"/>
    </row>
    <row r="638">
      <c r="B638" s="70" t="s">
        <v>1429</v>
      </c>
      <c r="C638" s="19">
        <v>391.0</v>
      </c>
      <c r="D638" s="67" t="s">
        <v>1384</v>
      </c>
      <c r="E638" s="20" t="s">
        <v>89</v>
      </c>
      <c r="F638" s="60"/>
    </row>
    <row r="639">
      <c r="B639" s="68" t="s">
        <v>1430</v>
      </c>
      <c r="C639" s="51">
        <v>392.0</v>
      </c>
      <c r="D639" s="63" t="s">
        <v>687</v>
      </c>
      <c r="E639" s="52" t="s">
        <v>89</v>
      </c>
      <c r="F639" s="60"/>
    </row>
    <row r="640">
      <c r="B640" s="62" t="s">
        <v>1431</v>
      </c>
      <c r="C640" s="51">
        <v>392.0</v>
      </c>
      <c r="D640" s="63" t="s">
        <v>791</v>
      </c>
      <c r="E640" s="71" t="s">
        <v>89</v>
      </c>
      <c r="F640" s="60"/>
    </row>
    <row r="641">
      <c r="B641" s="61" t="s">
        <v>1432</v>
      </c>
      <c r="C641" s="19">
        <v>393.0</v>
      </c>
      <c r="D641" s="66" t="s">
        <v>1433</v>
      </c>
      <c r="E641" s="20" t="s">
        <v>89</v>
      </c>
      <c r="F641" s="60"/>
    </row>
    <row r="642">
      <c r="B642" s="62" t="s">
        <v>1435</v>
      </c>
      <c r="C642" s="51">
        <v>394.0</v>
      </c>
      <c r="D642" s="63" t="s">
        <v>1438</v>
      </c>
      <c r="E642" s="52" t="s">
        <v>89</v>
      </c>
    </row>
    <row r="643">
      <c r="B643" s="61" t="s">
        <v>1439</v>
      </c>
      <c r="C643" s="19">
        <v>395.0</v>
      </c>
      <c r="D643" s="66" t="s">
        <v>1438</v>
      </c>
      <c r="E643" s="20" t="s">
        <v>89</v>
      </c>
    </row>
    <row r="644">
      <c r="B644" s="70" t="s">
        <v>1440</v>
      </c>
      <c r="C644" s="19">
        <v>395.0</v>
      </c>
      <c r="D644" s="66" t="s">
        <v>1438</v>
      </c>
      <c r="E644" s="20" t="s">
        <v>89</v>
      </c>
    </row>
    <row r="645">
      <c r="B645" s="62" t="s">
        <v>1441</v>
      </c>
      <c r="C645" s="51">
        <v>396.0</v>
      </c>
      <c r="D645" s="63" t="s">
        <v>1442</v>
      </c>
      <c r="E645" s="52" t="s">
        <v>99</v>
      </c>
    </row>
    <row r="646">
      <c r="B646" s="70" t="s">
        <v>1443</v>
      </c>
      <c r="C646" s="19">
        <v>397.0</v>
      </c>
      <c r="D646" s="67" t="s">
        <v>1444</v>
      </c>
      <c r="E646" s="20" t="s">
        <v>132</v>
      </c>
    </row>
    <row r="647">
      <c r="B647" s="68" t="s">
        <v>1445</v>
      </c>
      <c r="C647" s="51">
        <v>398.0</v>
      </c>
      <c r="D647" s="69" t="s">
        <v>1021</v>
      </c>
      <c r="E647" s="52" t="s">
        <v>89</v>
      </c>
    </row>
    <row r="648">
      <c r="B648" s="70" t="s">
        <v>1446</v>
      </c>
      <c r="C648" s="19">
        <v>399.0</v>
      </c>
      <c r="D648" s="67" t="s">
        <v>1447</v>
      </c>
      <c r="E648" s="20" t="s">
        <v>99</v>
      </c>
    </row>
    <row r="649">
      <c r="B649" s="68" t="s">
        <v>1448</v>
      </c>
      <c r="C649" s="51">
        <v>400.0</v>
      </c>
      <c r="D649" s="69" t="s">
        <v>1449</v>
      </c>
      <c r="E649" s="52" t="s">
        <v>89</v>
      </c>
    </row>
    <row r="650">
      <c r="B650" s="70" t="s">
        <v>1450</v>
      </c>
      <c r="C650" s="19">
        <v>401.0</v>
      </c>
      <c r="D650" s="67" t="s">
        <v>1453</v>
      </c>
      <c r="E650" s="20" t="s">
        <v>99</v>
      </c>
    </row>
    <row r="651">
      <c r="B651" s="68" t="s">
        <v>1454</v>
      </c>
      <c r="C651" s="51">
        <v>402.0</v>
      </c>
      <c r="D651" s="69" t="s">
        <v>1455</v>
      </c>
      <c r="E651" s="52" t="s">
        <v>99</v>
      </c>
    </row>
    <row r="652">
      <c r="B652" s="70" t="s">
        <v>1456</v>
      </c>
      <c r="C652" s="19">
        <v>403.0</v>
      </c>
      <c r="D652" s="67" t="s">
        <v>1085</v>
      </c>
      <c r="E652" s="20" t="s">
        <v>89</v>
      </c>
      <c r="H652" s="73"/>
      <c r="I652" s="74"/>
    </row>
    <row r="653">
      <c r="B653" s="68" t="s">
        <v>1457</v>
      </c>
      <c r="C653" s="51">
        <v>404.0</v>
      </c>
      <c r="D653" s="69" t="s">
        <v>1459</v>
      </c>
      <c r="E653" s="52" t="s">
        <v>89</v>
      </c>
      <c r="H653" s="73"/>
      <c r="I653" s="74"/>
    </row>
    <row r="654">
      <c r="B654" s="70" t="s">
        <v>1460</v>
      </c>
      <c r="C654" s="19">
        <v>405.0</v>
      </c>
      <c r="D654" s="67" t="s">
        <v>256</v>
      </c>
      <c r="E654" s="20" t="s">
        <v>89</v>
      </c>
      <c r="H654" s="73"/>
      <c r="I654" s="74"/>
    </row>
    <row r="655">
      <c r="B655" s="68" t="s">
        <v>1461</v>
      </c>
      <c r="C655" s="51">
        <v>406.0</v>
      </c>
      <c r="D655" s="69" t="s">
        <v>1462</v>
      </c>
      <c r="E655" s="52" t="s">
        <v>89</v>
      </c>
      <c r="H655" s="73"/>
      <c r="I655" s="74"/>
    </row>
    <row r="656">
      <c r="B656" s="70" t="s">
        <v>1463</v>
      </c>
      <c r="C656" s="19">
        <v>407.0</v>
      </c>
      <c r="D656" s="67" t="s">
        <v>759</v>
      </c>
      <c r="E656" s="20" t="s">
        <v>89</v>
      </c>
      <c r="H656" s="73"/>
      <c r="I656" s="74"/>
    </row>
    <row r="657">
      <c r="B657" s="63" t="s">
        <v>1465</v>
      </c>
      <c r="C657" s="51">
        <v>408.0</v>
      </c>
      <c r="D657" s="63" t="s">
        <v>1466</v>
      </c>
      <c r="E657" s="63" t="s">
        <v>99</v>
      </c>
    </row>
    <row r="658">
      <c r="B658" s="66" t="s">
        <v>1467</v>
      </c>
      <c r="C658" s="19">
        <v>409.0</v>
      </c>
      <c r="D658" s="66" t="s">
        <v>1468</v>
      </c>
      <c r="E658" s="66" t="s">
        <v>89</v>
      </c>
    </row>
    <row r="659">
      <c r="B659" s="63" t="s">
        <v>1469</v>
      </c>
      <c r="C659" s="51">
        <v>410.0</v>
      </c>
      <c r="D659" s="63" t="s">
        <v>687</v>
      </c>
      <c r="E659" s="63" t="s">
        <v>89</v>
      </c>
    </row>
    <row r="660">
      <c r="B660" s="66" t="s">
        <v>1471</v>
      </c>
      <c r="C660" s="19">
        <v>411.0</v>
      </c>
      <c r="D660" s="66" t="s">
        <v>1473</v>
      </c>
      <c r="E660" s="66" t="s">
        <v>89</v>
      </c>
    </row>
    <row r="661">
      <c r="B661" s="63" t="s">
        <v>1474</v>
      </c>
      <c r="C661" s="51">
        <v>412.0</v>
      </c>
      <c r="D661" s="63" t="s">
        <v>1475</v>
      </c>
      <c r="E661" s="63" t="s">
        <v>89</v>
      </c>
    </row>
    <row r="662">
      <c r="B662" s="66" t="s">
        <v>1476</v>
      </c>
      <c r="C662" s="19">
        <v>413.0</v>
      </c>
      <c r="D662" s="66" t="s">
        <v>1477</v>
      </c>
      <c r="E662" s="66" t="s">
        <v>99</v>
      </c>
    </row>
    <row r="663">
      <c r="B663" s="63" t="s">
        <v>1478</v>
      </c>
      <c r="C663" s="51">
        <v>414.0</v>
      </c>
      <c r="D663" s="63" t="s">
        <v>1479</v>
      </c>
      <c r="E663" s="63" t="s">
        <v>89</v>
      </c>
    </row>
    <row r="664">
      <c r="B664" s="66" t="s">
        <v>1480</v>
      </c>
      <c r="C664" s="19">
        <v>415.0</v>
      </c>
      <c r="D664" s="66" t="s">
        <v>1481</v>
      </c>
      <c r="E664" s="66" t="s">
        <v>89</v>
      </c>
    </row>
    <row r="665">
      <c r="B665" s="63" t="s">
        <v>1482</v>
      </c>
      <c r="C665" s="51">
        <v>416.0</v>
      </c>
      <c r="D665" s="63" t="s">
        <v>1483</v>
      </c>
      <c r="E665" s="63" t="s">
        <v>132</v>
      </c>
    </row>
    <row r="666">
      <c r="B666" s="66" t="s">
        <v>1484</v>
      </c>
      <c r="C666" s="19">
        <v>417.0</v>
      </c>
      <c r="D666" s="66" t="s">
        <v>453</v>
      </c>
      <c r="E666" s="66" t="s">
        <v>89</v>
      </c>
    </row>
    <row r="667">
      <c r="B667" s="67" t="s">
        <v>1485</v>
      </c>
      <c r="C667" s="19">
        <v>417.0</v>
      </c>
      <c r="D667" s="66" t="s">
        <v>453</v>
      </c>
      <c r="E667" s="66" t="s">
        <v>89</v>
      </c>
    </row>
    <row r="668">
      <c r="B668" s="75" t="s">
        <v>1487</v>
      </c>
      <c r="C668" s="19">
        <v>417.0</v>
      </c>
      <c r="D668" s="67" t="s">
        <v>1488</v>
      </c>
      <c r="E668" s="66" t="s">
        <v>89</v>
      </c>
    </row>
    <row r="669">
      <c r="B669" s="63" t="s">
        <v>1489</v>
      </c>
      <c r="C669" s="51">
        <v>418.0</v>
      </c>
      <c r="D669" s="63" t="s">
        <v>1438</v>
      </c>
      <c r="E669" s="63" t="s">
        <v>89</v>
      </c>
    </row>
    <row r="670">
      <c r="B670" s="66" t="s">
        <v>1490</v>
      </c>
      <c r="C670" s="19">
        <v>419.0</v>
      </c>
      <c r="D670" s="66" t="s">
        <v>1491</v>
      </c>
      <c r="E670" s="66" t="s">
        <v>132</v>
      </c>
    </row>
    <row r="671">
      <c r="B671" s="63" t="s">
        <v>1492</v>
      </c>
      <c r="C671" s="51">
        <v>420.0</v>
      </c>
      <c r="D671" s="63" t="s">
        <v>497</v>
      </c>
      <c r="E671" s="63" t="s">
        <v>99</v>
      </c>
    </row>
    <row r="672">
      <c r="B672" s="62" t="s">
        <v>1493</v>
      </c>
      <c r="C672" s="76" t="s">
        <v>1494</v>
      </c>
      <c r="D672" s="77" t="s">
        <v>1495</v>
      </c>
      <c r="E672" s="68" t="s">
        <v>99</v>
      </c>
    </row>
    <row r="673">
      <c r="B673" s="62" t="s">
        <v>494</v>
      </c>
      <c r="C673" s="76" t="s">
        <v>1494</v>
      </c>
      <c r="D673" s="78" t="s">
        <v>497</v>
      </c>
      <c r="E673" s="62" t="s">
        <v>99</v>
      </c>
    </row>
    <row r="674">
      <c r="B674" s="68" t="s">
        <v>1498</v>
      </c>
      <c r="C674" s="76" t="s">
        <v>1494</v>
      </c>
      <c r="D674" s="77" t="s">
        <v>1495</v>
      </c>
      <c r="E674" s="62" t="s">
        <v>99</v>
      </c>
    </row>
    <row r="675">
      <c r="B675" s="68" t="s">
        <v>1499</v>
      </c>
      <c r="C675" s="76" t="s">
        <v>1494</v>
      </c>
      <c r="D675" s="77" t="s">
        <v>1495</v>
      </c>
      <c r="E675" s="62" t="s">
        <v>99</v>
      </c>
    </row>
    <row r="676">
      <c r="B676" s="68" t="s">
        <v>1500</v>
      </c>
      <c r="C676" s="76" t="s">
        <v>1494</v>
      </c>
      <c r="D676" s="77" t="s">
        <v>1495</v>
      </c>
      <c r="E676" s="62" t="s">
        <v>99</v>
      </c>
    </row>
    <row r="677">
      <c r="B677" s="68" t="s">
        <v>1501</v>
      </c>
      <c r="C677" s="76" t="s">
        <v>1494</v>
      </c>
      <c r="D677" s="77" t="s">
        <v>1502</v>
      </c>
      <c r="E677" s="62" t="s">
        <v>99</v>
      </c>
    </row>
    <row r="678">
      <c r="B678" s="68" t="s">
        <v>1503</v>
      </c>
      <c r="C678" s="76" t="s">
        <v>1494</v>
      </c>
      <c r="D678" s="77" t="s">
        <v>1504</v>
      </c>
      <c r="E678" s="62" t="s">
        <v>99</v>
      </c>
    </row>
    <row r="679">
      <c r="B679" s="66" t="s">
        <v>1505</v>
      </c>
      <c r="C679" s="19">
        <v>421.0</v>
      </c>
      <c r="D679" s="66" t="s">
        <v>1506</v>
      </c>
      <c r="E679" s="66" t="s">
        <v>99</v>
      </c>
    </row>
    <row r="680">
      <c r="B680" s="66" t="s">
        <v>1507</v>
      </c>
      <c r="C680" s="19">
        <v>421.0</v>
      </c>
      <c r="D680" s="66" t="s">
        <v>1506</v>
      </c>
      <c r="E680" s="66" t="s">
        <v>99</v>
      </c>
    </row>
    <row r="681">
      <c r="B681" s="66" t="s">
        <v>1509</v>
      </c>
      <c r="C681" s="19">
        <v>421.0</v>
      </c>
      <c r="D681" s="66" t="s">
        <v>1506</v>
      </c>
      <c r="E681" s="66" t="s">
        <v>99</v>
      </c>
    </row>
    <row r="682">
      <c r="B682" s="79" t="s">
        <v>658</v>
      </c>
      <c r="C682" s="19">
        <v>421.0</v>
      </c>
      <c r="D682" s="66" t="s">
        <v>661</v>
      </c>
      <c r="E682" s="66" t="s">
        <v>99</v>
      </c>
    </row>
    <row r="683">
      <c r="B683" s="63" t="s">
        <v>1511</v>
      </c>
      <c r="C683" s="51">
        <v>422.0</v>
      </c>
      <c r="D683" s="69" t="s">
        <v>1512</v>
      </c>
      <c r="E683" s="63" t="s">
        <v>132</v>
      </c>
    </row>
    <row r="684">
      <c r="B684" s="80" t="s">
        <v>1513</v>
      </c>
      <c r="C684" s="51">
        <v>422.0</v>
      </c>
      <c r="D684" s="69" t="s">
        <v>1514</v>
      </c>
      <c r="E684" s="63" t="s">
        <v>132</v>
      </c>
    </row>
    <row r="685">
      <c r="B685" s="69" t="s">
        <v>1515</v>
      </c>
      <c r="C685" s="51">
        <v>422.0</v>
      </c>
      <c r="D685" s="69" t="s">
        <v>1516</v>
      </c>
      <c r="E685" s="63" t="s">
        <v>132</v>
      </c>
    </row>
    <row r="686">
      <c r="B686" s="69" t="s">
        <v>1517</v>
      </c>
      <c r="C686" s="51">
        <v>422.0</v>
      </c>
      <c r="D686" s="69" t="s">
        <v>1518</v>
      </c>
      <c r="E686" s="63" t="s">
        <v>132</v>
      </c>
    </row>
    <row r="687">
      <c r="B687" s="66" t="s">
        <v>1519</v>
      </c>
      <c r="C687" s="19">
        <v>423.0</v>
      </c>
      <c r="D687" s="66" t="s">
        <v>1520</v>
      </c>
      <c r="E687" s="66" t="s">
        <v>132</v>
      </c>
    </row>
    <row r="688">
      <c r="B688" s="63" t="s">
        <v>1521</v>
      </c>
      <c r="C688" s="51">
        <v>424.0</v>
      </c>
      <c r="D688" s="63" t="s">
        <v>1522</v>
      </c>
      <c r="E688" s="63" t="s">
        <v>89</v>
      </c>
    </row>
    <row r="689">
      <c r="B689" s="66" t="s">
        <v>816</v>
      </c>
      <c r="C689" s="19">
        <v>425.0</v>
      </c>
      <c r="D689" s="66" t="s">
        <v>818</v>
      </c>
      <c r="E689" s="66" t="s">
        <v>89</v>
      </c>
    </row>
    <row r="690">
      <c r="B690" s="63" t="s">
        <v>1524</v>
      </c>
      <c r="C690" s="51">
        <v>426.0</v>
      </c>
      <c r="D690" s="63" t="s">
        <v>1525</v>
      </c>
      <c r="E690" s="63" t="s">
        <v>89</v>
      </c>
    </row>
    <row r="691">
      <c r="B691" s="66" t="s">
        <v>1526</v>
      </c>
      <c r="C691" s="19">
        <v>427.0</v>
      </c>
      <c r="D691" s="66" t="s">
        <v>1528</v>
      </c>
      <c r="E691" s="66" t="s">
        <v>89</v>
      </c>
    </row>
    <row r="692">
      <c r="B692" s="67" t="s">
        <v>1529</v>
      </c>
      <c r="C692" s="19">
        <v>427.0</v>
      </c>
      <c r="D692" s="67" t="s">
        <v>1530</v>
      </c>
      <c r="E692" s="66" t="s">
        <v>89</v>
      </c>
    </row>
    <row r="693">
      <c r="B693" s="63" t="s">
        <v>1531</v>
      </c>
      <c r="C693" s="51">
        <v>428.0</v>
      </c>
      <c r="D693" s="63" t="s">
        <v>1532</v>
      </c>
      <c r="E693" s="63" t="s">
        <v>89</v>
      </c>
    </row>
    <row r="694">
      <c r="B694" s="81" t="s">
        <v>1533</v>
      </c>
      <c r="C694" s="51">
        <v>428.0</v>
      </c>
      <c r="D694" s="69" t="s">
        <v>1534</v>
      </c>
      <c r="E694" s="63" t="s">
        <v>89</v>
      </c>
    </row>
    <row r="695">
      <c r="B695" s="69" t="s">
        <v>1535</v>
      </c>
      <c r="C695" s="51">
        <v>428.0</v>
      </c>
      <c r="D695" s="63" t="s">
        <v>1532</v>
      </c>
      <c r="E695" s="63" t="s">
        <v>89</v>
      </c>
    </row>
    <row r="696">
      <c r="B696" s="66" t="s">
        <v>1538</v>
      </c>
      <c r="C696" s="19">
        <v>429.0</v>
      </c>
      <c r="D696" s="66" t="s">
        <v>1539</v>
      </c>
      <c r="E696" s="66" t="s">
        <v>89</v>
      </c>
    </row>
    <row r="697">
      <c r="B697" s="63" t="s">
        <v>1540</v>
      </c>
      <c r="C697" s="51">
        <v>430.0</v>
      </c>
      <c r="D697" s="63" t="s">
        <v>1541</v>
      </c>
      <c r="E697" s="63" t="s">
        <v>89</v>
      </c>
    </row>
    <row r="698">
      <c r="B698" s="66" t="s">
        <v>1542</v>
      </c>
      <c r="C698" s="19">
        <v>431.0</v>
      </c>
      <c r="D698" s="66" t="s">
        <v>1543</v>
      </c>
      <c r="E698" s="66" t="s">
        <v>89</v>
      </c>
    </row>
    <row r="699">
      <c r="B699" s="63" t="s">
        <v>1544</v>
      </c>
      <c r="C699" s="51">
        <v>432.0</v>
      </c>
      <c r="D699" s="63" t="s">
        <v>1545</v>
      </c>
      <c r="E699" s="63" t="s">
        <v>132</v>
      </c>
    </row>
    <row r="700">
      <c r="B700" s="69" t="s">
        <v>1546</v>
      </c>
      <c r="C700" s="51">
        <v>432.0</v>
      </c>
      <c r="D700" s="69" t="s">
        <v>1547</v>
      </c>
      <c r="E700" s="63" t="s">
        <v>132</v>
      </c>
    </row>
    <row r="701">
      <c r="B701" s="66" t="s">
        <v>1548</v>
      </c>
      <c r="C701" s="19">
        <v>433.0</v>
      </c>
      <c r="D701" s="66" t="s">
        <v>1549</v>
      </c>
      <c r="E701" s="66" t="s">
        <v>132</v>
      </c>
    </row>
    <row r="702">
      <c r="B702" s="63" t="s">
        <v>1550</v>
      </c>
      <c r="C702" s="51">
        <v>434.0</v>
      </c>
      <c r="D702" s="63" t="s">
        <v>833</v>
      </c>
      <c r="E702" s="63" t="s">
        <v>99</v>
      </c>
    </row>
    <row r="703">
      <c r="B703" s="61" t="s">
        <v>1552</v>
      </c>
      <c r="C703" s="19">
        <v>435.0</v>
      </c>
      <c r="D703" s="66" t="s">
        <v>1553</v>
      </c>
      <c r="E703" s="82" t="s">
        <v>89</v>
      </c>
    </row>
    <row r="704">
      <c r="B704" s="62" t="s">
        <v>1554</v>
      </c>
      <c r="C704" s="51">
        <v>436.0</v>
      </c>
      <c r="D704" s="63" t="s">
        <v>1555</v>
      </c>
      <c r="E704" s="71" t="s">
        <v>89</v>
      </c>
    </row>
    <row r="705">
      <c r="B705" s="61" t="s">
        <v>1556</v>
      </c>
      <c r="C705" s="19">
        <v>437.0</v>
      </c>
      <c r="D705" s="66" t="s">
        <v>1557</v>
      </c>
      <c r="E705" s="82" t="s">
        <v>89</v>
      </c>
    </row>
    <row r="706">
      <c r="B706" s="62" t="s">
        <v>1558</v>
      </c>
      <c r="C706" s="51">
        <v>438.0</v>
      </c>
      <c r="D706" s="63" t="s">
        <v>1266</v>
      </c>
      <c r="E706" s="71" t="s">
        <v>99</v>
      </c>
    </row>
    <row r="707">
      <c r="B707" s="61" t="s">
        <v>1559</v>
      </c>
      <c r="C707" s="19">
        <v>439.0</v>
      </c>
      <c r="D707" s="66" t="s">
        <v>1560</v>
      </c>
      <c r="E707" s="82" t="s">
        <v>89</v>
      </c>
    </row>
    <row r="708">
      <c r="B708" s="62" t="s">
        <v>1561</v>
      </c>
      <c r="C708" s="51">
        <v>440.0</v>
      </c>
      <c r="D708" s="63" t="s">
        <v>1562</v>
      </c>
      <c r="E708" s="71" t="s">
        <v>89</v>
      </c>
    </row>
    <row r="709">
      <c r="B709" s="61" t="s">
        <v>1563</v>
      </c>
      <c r="C709" s="19">
        <v>441.0</v>
      </c>
      <c r="D709" s="79" t="s">
        <v>1564</v>
      </c>
      <c r="E709" s="54" t="s">
        <v>99</v>
      </c>
    </row>
    <row r="710">
      <c r="B710" s="62" t="s">
        <v>1069</v>
      </c>
      <c r="C710" s="51">
        <v>442.0</v>
      </c>
      <c r="D710" s="81" t="s">
        <v>743</v>
      </c>
      <c r="E710" s="59" t="s">
        <v>99</v>
      </c>
    </row>
    <row r="711">
      <c r="B711" s="61" t="s">
        <v>1565</v>
      </c>
      <c r="C711" s="19">
        <v>443.0</v>
      </c>
      <c r="D711" s="79" t="s">
        <v>1566</v>
      </c>
      <c r="E711" s="54" t="s">
        <v>132</v>
      </c>
    </row>
    <row r="712">
      <c r="B712" s="62" t="s">
        <v>1567</v>
      </c>
      <c r="C712" s="51">
        <v>446.0</v>
      </c>
      <c r="D712" s="81" t="s">
        <v>1085</v>
      </c>
      <c r="E712" s="59" t="s">
        <v>89</v>
      </c>
    </row>
    <row r="713">
      <c r="B713" s="61" t="s">
        <v>1568</v>
      </c>
      <c r="C713" s="19">
        <v>447.0</v>
      </c>
      <c r="D713" s="75" t="s">
        <v>1569</v>
      </c>
      <c r="E713" s="15" t="s">
        <v>99</v>
      </c>
    </row>
    <row r="714">
      <c r="B714" s="61" t="s">
        <v>1570</v>
      </c>
      <c r="C714" s="19">
        <v>447.0</v>
      </c>
      <c r="D714" s="79" t="s">
        <v>1571</v>
      </c>
      <c r="E714" s="54" t="s">
        <v>89</v>
      </c>
    </row>
    <row r="715">
      <c r="B715" s="62" t="s">
        <v>1572</v>
      </c>
      <c r="C715" s="51">
        <v>448.0</v>
      </c>
      <c r="D715" s="81" t="s">
        <v>1573</v>
      </c>
      <c r="E715" s="59" t="s">
        <v>89</v>
      </c>
    </row>
    <row r="716">
      <c r="B716" s="61" t="s">
        <v>1574</v>
      </c>
      <c r="C716" s="19">
        <v>449.0</v>
      </c>
      <c r="D716" s="79" t="s">
        <v>591</v>
      </c>
      <c r="E716" s="54" t="s">
        <v>89</v>
      </c>
    </row>
    <row r="717">
      <c r="B717" s="62" t="s">
        <v>1575</v>
      </c>
      <c r="C717" s="51">
        <v>450.0</v>
      </c>
      <c r="D717" s="81" t="s">
        <v>1576</v>
      </c>
      <c r="E717" s="59" t="s">
        <v>89</v>
      </c>
    </row>
    <row r="718">
      <c r="B718" s="61" t="s">
        <v>1577</v>
      </c>
      <c r="C718" s="19">
        <v>451.0</v>
      </c>
      <c r="D718" s="79" t="s">
        <v>1578</v>
      </c>
      <c r="E718" s="54" t="s">
        <v>89</v>
      </c>
    </row>
    <row r="719">
      <c r="B719" s="62" t="s">
        <v>1579</v>
      </c>
      <c r="C719" s="51">
        <v>452.0</v>
      </c>
      <c r="D719" s="81" t="s">
        <v>1580</v>
      </c>
      <c r="E719" s="59" t="s">
        <v>89</v>
      </c>
    </row>
    <row r="720">
      <c r="B720" s="61" t="s">
        <v>1581</v>
      </c>
      <c r="C720" s="19">
        <v>453.0</v>
      </c>
      <c r="D720" s="79" t="s">
        <v>1582</v>
      </c>
      <c r="E720" s="54" t="s">
        <v>89</v>
      </c>
    </row>
    <row r="721">
      <c r="B721" s="62" t="s">
        <v>1584</v>
      </c>
      <c r="C721" s="51">
        <v>454.0</v>
      </c>
      <c r="D721" s="81" t="s">
        <v>1585</v>
      </c>
      <c r="E721" s="59" t="s">
        <v>89</v>
      </c>
    </row>
    <row r="722">
      <c r="B722" s="61" t="s">
        <v>1586</v>
      </c>
      <c r="C722" s="19">
        <v>455.0</v>
      </c>
      <c r="D722" s="79" t="s">
        <v>1587</v>
      </c>
      <c r="E722" s="54" t="s">
        <v>89</v>
      </c>
    </row>
    <row r="723">
      <c r="B723" s="61" t="s">
        <v>1588</v>
      </c>
      <c r="C723" s="19">
        <v>457.0</v>
      </c>
      <c r="D723" s="79" t="s">
        <v>477</v>
      </c>
      <c r="E723" s="54" t="s">
        <v>89</v>
      </c>
    </row>
    <row r="724">
      <c r="B724" s="62" t="s">
        <v>1589</v>
      </c>
      <c r="C724" s="51">
        <v>458.0</v>
      </c>
      <c r="D724" s="81" t="s">
        <v>1590</v>
      </c>
      <c r="E724" s="59" t="s">
        <v>89</v>
      </c>
    </row>
    <row r="725">
      <c r="B725" s="61" t="s">
        <v>1591</v>
      </c>
      <c r="C725" s="19">
        <v>459.0</v>
      </c>
      <c r="D725" s="79" t="s">
        <v>1592</v>
      </c>
      <c r="E725" s="54" t="s">
        <v>89</v>
      </c>
    </row>
    <row r="726">
      <c r="B726" s="62" t="s">
        <v>1593</v>
      </c>
      <c r="C726" s="51">
        <v>460.0</v>
      </c>
      <c r="D726" s="81" t="s">
        <v>1594</v>
      </c>
      <c r="E726" s="59" t="s">
        <v>89</v>
      </c>
    </row>
    <row r="727">
      <c r="B727" s="61" t="s">
        <v>1595</v>
      </c>
      <c r="C727" s="19">
        <v>461.0</v>
      </c>
      <c r="D727" s="79" t="s">
        <v>1596</v>
      </c>
      <c r="E727" s="54" t="s">
        <v>89</v>
      </c>
    </row>
    <row r="728">
      <c r="B728" s="62" t="s">
        <v>1597</v>
      </c>
      <c r="C728" s="51">
        <v>462.0</v>
      </c>
      <c r="D728" s="81" t="s">
        <v>206</v>
      </c>
      <c r="E728" s="59" t="s">
        <v>89</v>
      </c>
    </row>
    <row r="729">
      <c r="B729" s="61" t="s">
        <v>1598</v>
      </c>
      <c r="C729" s="19">
        <v>463.0</v>
      </c>
      <c r="D729" s="79" t="s">
        <v>1599</v>
      </c>
      <c r="E729" s="54" t="s">
        <v>89</v>
      </c>
    </row>
    <row r="730">
      <c r="B730" s="62" t="s">
        <v>1600</v>
      </c>
      <c r="C730" s="51">
        <v>464.0</v>
      </c>
      <c r="D730" s="81" t="s">
        <v>1601</v>
      </c>
      <c r="E730" s="59" t="s">
        <v>89</v>
      </c>
    </row>
    <row r="731">
      <c r="B731" s="61" t="s">
        <v>1602</v>
      </c>
      <c r="C731" s="19">
        <v>465.0</v>
      </c>
      <c r="D731" s="79" t="s">
        <v>1604</v>
      </c>
      <c r="E731" s="54" t="s">
        <v>89</v>
      </c>
    </row>
    <row r="732">
      <c r="B732" s="61" t="s">
        <v>1605</v>
      </c>
      <c r="C732" s="19">
        <v>467.0</v>
      </c>
      <c r="D732" s="79" t="s">
        <v>1606</v>
      </c>
      <c r="E732" s="54" t="s">
        <v>89</v>
      </c>
    </row>
    <row r="733">
      <c r="B733" s="62" t="s">
        <v>1607</v>
      </c>
      <c r="C733" s="51">
        <v>468.0</v>
      </c>
      <c r="D733" s="81" t="s">
        <v>1608</v>
      </c>
      <c r="E733" s="59" t="s">
        <v>89</v>
      </c>
    </row>
    <row r="734">
      <c r="B734" s="61" t="s">
        <v>1609</v>
      </c>
      <c r="C734" s="19">
        <v>469.0</v>
      </c>
      <c r="D734" s="79" t="s">
        <v>1610</v>
      </c>
      <c r="E734" s="54" t="s">
        <v>89</v>
      </c>
    </row>
    <row r="735">
      <c r="B735" s="62" t="s">
        <v>1611</v>
      </c>
      <c r="C735" s="51">
        <v>470.0</v>
      </c>
      <c r="D735" s="81" t="s">
        <v>1612</v>
      </c>
      <c r="E735" s="59" t="s">
        <v>89</v>
      </c>
    </row>
    <row r="736">
      <c r="B736" s="61" t="s">
        <v>1613</v>
      </c>
      <c r="C736" s="19">
        <v>471.0</v>
      </c>
      <c r="D736" s="79" t="s">
        <v>1615</v>
      </c>
      <c r="E736" s="54" t="s">
        <v>89</v>
      </c>
    </row>
    <row r="737">
      <c r="B737" s="62" t="s">
        <v>1617</v>
      </c>
      <c r="C737" s="51">
        <v>472.0</v>
      </c>
      <c r="D737" s="81" t="s">
        <v>1618</v>
      </c>
      <c r="E737" s="59" t="s">
        <v>89</v>
      </c>
    </row>
    <row r="738">
      <c r="B738" s="61" t="s">
        <v>1619</v>
      </c>
      <c r="C738" s="19">
        <v>473.0</v>
      </c>
      <c r="D738" s="79" t="s">
        <v>1618</v>
      </c>
      <c r="E738" s="54" t="s">
        <v>89</v>
      </c>
    </row>
    <row r="739">
      <c r="B739" s="61" t="s">
        <v>1620</v>
      </c>
      <c r="C739" s="19">
        <v>475.0</v>
      </c>
      <c r="D739" s="79" t="s">
        <v>206</v>
      </c>
      <c r="E739" s="54" t="s">
        <v>89</v>
      </c>
    </row>
    <row r="740">
      <c r="B740" s="62" t="s">
        <v>1623</v>
      </c>
      <c r="C740" s="51">
        <v>476.0</v>
      </c>
      <c r="D740" s="81" t="s">
        <v>206</v>
      </c>
      <c r="E740" s="59" t="s">
        <v>89</v>
      </c>
    </row>
    <row r="741">
      <c r="B741" s="62" t="s">
        <v>1624</v>
      </c>
      <c r="C741" s="51">
        <v>478.0</v>
      </c>
      <c r="D741" s="81" t="s">
        <v>206</v>
      </c>
      <c r="E741" s="59" t="s">
        <v>89</v>
      </c>
    </row>
    <row r="742">
      <c r="B742" s="61" t="s">
        <v>1625</v>
      </c>
      <c r="C742" s="19">
        <v>479.0</v>
      </c>
      <c r="D742" s="79" t="s">
        <v>206</v>
      </c>
      <c r="E742" s="54" t="s">
        <v>89</v>
      </c>
    </row>
    <row r="743">
      <c r="B743" s="62" t="s">
        <v>1626</v>
      </c>
      <c r="C743" s="51">
        <v>480.0</v>
      </c>
      <c r="D743" s="81" t="s">
        <v>1627</v>
      </c>
      <c r="E743" s="59" t="s">
        <v>89</v>
      </c>
    </row>
    <row r="744">
      <c r="B744" s="62" t="s">
        <v>1628</v>
      </c>
      <c r="C744" s="51">
        <v>482.0</v>
      </c>
      <c r="D744" s="81" t="s">
        <v>1604</v>
      </c>
      <c r="E744" s="59" t="s">
        <v>89</v>
      </c>
    </row>
    <row r="745">
      <c r="B745" s="62" t="s">
        <v>1631</v>
      </c>
      <c r="C745" s="51">
        <v>484.0</v>
      </c>
      <c r="D745" s="81" t="s">
        <v>1632</v>
      </c>
      <c r="E745" s="59" t="s">
        <v>89</v>
      </c>
    </row>
    <row r="746">
      <c r="B746" s="61" t="s">
        <v>1633</v>
      </c>
      <c r="C746" s="19">
        <v>487.0</v>
      </c>
      <c r="D746" s="79" t="s">
        <v>1634</v>
      </c>
      <c r="E746" s="54" t="s">
        <v>132</v>
      </c>
    </row>
    <row r="747">
      <c r="B747" s="62" t="s">
        <v>152</v>
      </c>
      <c r="C747" s="51">
        <v>488.0</v>
      </c>
      <c r="D747" s="81" t="s">
        <v>154</v>
      </c>
      <c r="E747" s="59" t="s">
        <v>89</v>
      </c>
    </row>
    <row r="748">
      <c r="B748" s="61" t="s">
        <v>1635</v>
      </c>
      <c r="C748" s="19">
        <v>489.0</v>
      </c>
      <c r="D748" s="79" t="s">
        <v>1637</v>
      </c>
      <c r="E748" s="54" t="s">
        <v>89</v>
      </c>
    </row>
    <row r="749">
      <c r="B749" s="62" t="s">
        <v>1638</v>
      </c>
      <c r="C749" s="51">
        <v>490.0</v>
      </c>
      <c r="D749" s="81" t="s">
        <v>1639</v>
      </c>
      <c r="E749" s="59" t="s">
        <v>89</v>
      </c>
    </row>
    <row r="750">
      <c r="B750" s="68" t="s">
        <v>1640</v>
      </c>
      <c r="C750" s="51">
        <v>490.0</v>
      </c>
      <c r="D750" s="80" t="s">
        <v>1641</v>
      </c>
      <c r="E750" s="59" t="s">
        <v>89</v>
      </c>
    </row>
    <row r="751">
      <c r="B751" s="61" t="s">
        <v>1643</v>
      </c>
      <c r="C751" s="19">
        <v>491.0</v>
      </c>
      <c r="D751" s="79" t="s">
        <v>1645</v>
      </c>
      <c r="E751" s="54" t="s">
        <v>89</v>
      </c>
    </row>
    <row r="752">
      <c r="B752" s="62" t="s">
        <v>1646</v>
      </c>
      <c r="C752" s="51">
        <v>492.0</v>
      </c>
      <c r="D752" s="81" t="s">
        <v>1647</v>
      </c>
      <c r="E752" s="59" t="s">
        <v>132</v>
      </c>
    </row>
    <row r="753">
      <c r="B753" s="61" t="s">
        <v>1648</v>
      </c>
      <c r="C753" s="19">
        <v>493.0</v>
      </c>
      <c r="D753" s="79" t="s">
        <v>1649</v>
      </c>
      <c r="E753" s="54" t="s">
        <v>89</v>
      </c>
    </row>
    <row r="754">
      <c r="B754" s="62" t="s">
        <v>1650</v>
      </c>
      <c r="C754" s="51">
        <v>494.0</v>
      </c>
      <c r="D754" s="81" t="s">
        <v>1651</v>
      </c>
      <c r="E754" s="59" t="s">
        <v>132</v>
      </c>
    </row>
    <row r="755">
      <c r="B755" s="61" t="s">
        <v>1652</v>
      </c>
      <c r="C755" s="19">
        <v>495.0</v>
      </c>
      <c r="D755" s="79" t="s">
        <v>1654</v>
      </c>
      <c r="E755" s="54" t="s">
        <v>89</v>
      </c>
    </row>
    <row r="756">
      <c r="B756" s="62" t="s">
        <v>1656</v>
      </c>
      <c r="C756" s="51">
        <v>496.0</v>
      </c>
      <c r="D756" s="81" t="s">
        <v>591</v>
      </c>
      <c r="E756" s="59" t="s">
        <v>89</v>
      </c>
    </row>
    <row r="757">
      <c r="B757" s="61" t="s">
        <v>1657</v>
      </c>
      <c r="C757" s="19">
        <v>497.0</v>
      </c>
      <c r="D757" s="79" t="s">
        <v>1658</v>
      </c>
      <c r="E757" s="54" t="s">
        <v>132</v>
      </c>
    </row>
    <row r="758">
      <c r="B758" s="62" t="s">
        <v>1659</v>
      </c>
      <c r="C758" s="51">
        <v>498.0</v>
      </c>
      <c r="D758" s="81" t="s">
        <v>1660</v>
      </c>
      <c r="E758" s="59" t="s">
        <v>89</v>
      </c>
    </row>
    <row r="759">
      <c r="B759" s="61" t="s">
        <v>1661</v>
      </c>
      <c r="C759" s="19">
        <v>499.0</v>
      </c>
      <c r="D759" s="79" t="s">
        <v>1662</v>
      </c>
      <c r="E759" s="54" t="s">
        <v>89</v>
      </c>
    </row>
    <row r="760">
      <c r="B760" s="61" t="s">
        <v>1663</v>
      </c>
      <c r="C760" s="19">
        <v>501.0</v>
      </c>
      <c r="D760" s="79" t="s">
        <v>1666</v>
      </c>
      <c r="E760" s="54" t="s">
        <v>89</v>
      </c>
    </row>
    <row r="761">
      <c r="B761" s="62" t="s">
        <v>1667</v>
      </c>
      <c r="C761" s="51">
        <v>502.0</v>
      </c>
      <c r="D761" s="81" t="s">
        <v>1668</v>
      </c>
      <c r="E761" s="59" t="s">
        <v>89</v>
      </c>
    </row>
    <row r="762">
      <c r="B762" s="61" t="s">
        <v>1669</v>
      </c>
      <c r="C762" s="19">
        <v>503.0</v>
      </c>
      <c r="D762" s="79" t="s">
        <v>1670</v>
      </c>
      <c r="E762" s="54" t="s">
        <v>89</v>
      </c>
    </row>
    <row r="763">
      <c r="B763" s="62" t="s">
        <v>1671</v>
      </c>
      <c r="C763" s="51">
        <v>504.0</v>
      </c>
      <c r="D763" s="81" t="s">
        <v>1672</v>
      </c>
      <c r="E763" s="59" t="s">
        <v>89</v>
      </c>
    </row>
    <row r="764">
      <c r="B764" s="61" t="s">
        <v>1673</v>
      </c>
      <c r="C764" s="19">
        <v>505.0</v>
      </c>
      <c r="D764" s="79" t="s">
        <v>1674</v>
      </c>
      <c r="E764" s="54" t="s">
        <v>89</v>
      </c>
    </row>
    <row r="765">
      <c r="B765" s="62" t="s">
        <v>1676</v>
      </c>
      <c r="C765" s="51">
        <v>506.0</v>
      </c>
      <c r="D765" s="81" t="s">
        <v>1678</v>
      </c>
      <c r="E765" s="59" t="s">
        <v>132</v>
      </c>
    </row>
    <row r="766">
      <c r="B766" s="61" t="s">
        <v>1679</v>
      </c>
      <c r="C766" s="19">
        <v>507.0</v>
      </c>
      <c r="D766" s="79" t="s">
        <v>1606</v>
      </c>
      <c r="E766" s="54" t="s">
        <v>89</v>
      </c>
    </row>
    <row r="767">
      <c r="B767" s="62" t="s">
        <v>1680</v>
      </c>
      <c r="C767" s="51">
        <v>508.0</v>
      </c>
      <c r="D767" s="81" t="s">
        <v>1606</v>
      </c>
      <c r="E767" s="59" t="s">
        <v>89</v>
      </c>
    </row>
    <row r="768">
      <c r="B768" s="61" t="s">
        <v>1681</v>
      </c>
      <c r="C768" s="19">
        <v>509.0</v>
      </c>
      <c r="D768" s="79" t="s">
        <v>1682</v>
      </c>
      <c r="E768" s="54" t="s">
        <v>89</v>
      </c>
    </row>
    <row r="769">
      <c r="B769" s="61" t="s">
        <v>1683</v>
      </c>
      <c r="C769" s="19">
        <v>511.0</v>
      </c>
      <c r="D769" s="79" t="s">
        <v>1684</v>
      </c>
      <c r="E769" s="54" t="s">
        <v>89</v>
      </c>
    </row>
    <row r="770">
      <c r="B770" s="62" t="s">
        <v>1685</v>
      </c>
      <c r="C770" s="51">
        <v>512.0</v>
      </c>
      <c r="D770" s="81" t="s">
        <v>1686</v>
      </c>
      <c r="E770" s="59" t="s">
        <v>89</v>
      </c>
    </row>
    <row r="771">
      <c r="B771" s="61" t="s">
        <v>1687</v>
      </c>
      <c r="C771" s="19">
        <v>513.0</v>
      </c>
      <c r="D771" s="79" t="s">
        <v>1688</v>
      </c>
      <c r="E771" s="54" t="s">
        <v>89</v>
      </c>
    </row>
    <row r="772">
      <c r="B772" s="62" t="s">
        <v>1691</v>
      </c>
      <c r="C772" s="51">
        <v>514.0</v>
      </c>
      <c r="D772" s="81" t="s">
        <v>1692</v>
      </c>
      <c r="E772" s="59" t="s">
        <v>89</v>
      </c>
    </row>
    <row r="773">
      <c r="B773" s="61" t="s">
        <v>1693</v>
      </c>
      <c r="C773" s="19">
        <v>515.0</v>
      </c>
      <c r="D773" s="79" t="s">
        <v>1694</v>
      </c>
      <c r="E773" s="54" t="s">
        <v>89</v>
      </c>
    </row>
    <row r="774">
      <c r="B774" s="62" t="s">
        <v>1695</v>
      </c>
      <c r="C774" s="51">
        <v>516.0</v>
      </c>
      <c r="D774" s="81" t="s">
        <v>1696</v>
      </c>
      <c r="E774" s="59" t="s">
        <v>89</v>
      </c>
    </row>
    <row r="775">
      <c r="B775" s="61" t="s">
        <v>1697</v>
      </c>
      <c r="C775" s="19">
        <v>517.0</v>
      </c>
      <c r="D775" s="79" t="s">
        <v>1082</v>
      </c>
      <c r="E775" s="54" t="s">
        <v>89</v>
      </c>
    </row>
    <row r="776">
      <c r="B776" s="62" t="s">
        <v>1698</v>
      </c>
      <c r="C776" s="51">
        <v>518.0</v>
      </c>
      <c r="D776" s="81" t="s">
        <v>1699</v>
      </c>
      <c r="E776" s="59" t="s">
        <v>89</v>
      </c>
    </row>
    <row r="777">
      <c r="B777" s="61" t="s">
        <v>1701</v>
      </c>
      <c r="C777" s="19">
        <v>519.0</v>
      </c>
      <c r="D777" s="79" t="s">
        <v>1703</v>
      </c>
      <c r="E777" s="54" t="s">
        <v>89</v>
      </c>
    </row>
    <row r="778">
      <c r="B778" s="62">
        <v>400454.0</v>
      </c>
      <c r="C778" s="51">
        <v>520.0</v>
      </c>
      <c r="D778" s="81" t="s">
        <v>1188</v>
      </c>
      <c r="E778" s="59" t="s">
        <v>89</v>
      </c>
    </row>
    <row r="779">
      <c r="B779" s="62" t="s">
        <v>1706</v>
      </c>
      <c r="C779" s="51">
        <v>523.0</v>
      </c>
      <c r="D779" s="81" t="s">
        <v>1707</v>
      </c>
      <c r="E779" s="59" t="s">
        <v>89</v>
      </c>
    </row>
    <row r="780">
      <c r="B780" s="61" t="s">
        <v>1708</v>
      </c>
      <c r="C780" s="19">
        <v>524.0</v>
      </c>
      <c r="D780" s="79" t="s">
        <v>1709</v>
      </c>
      <c r="E780" s="54" t="s">
        <v>89</v>
      </c>
    </row>
    <row r="781">
      <c r="B781" s="62" t="s">
        <v>1710</v>
      </c>
      <c r="C781" s="51">
        <v>525.0</v>
      </c>
      <c r="D781" s="81" t="s">
        <v>1711</v>
      </c>
      <c r="E781" s="59" t="s">
        <v>132</v>
      </c>
    </row>
    <row r="782">
      <c r="B782" s="61" t="s">
        <v>1712</v>
      </c>
      <c r="C782" s="19">
        <v>526.0</v>
      </c>
      <c r="D782" s="79" t="s">
        <v>759</v>
      </c>
      <c r="E782" s="54" t="s">
        <v>89</v>
      </c>
    </row>
    <row r="783">
      <c r="B783" s="61">
        <v>3026812.0</v>
      </c>
      <c r="C783" s="19">
        <v>528.0</v>
      </c>
      <c r="D783" s="79" t="s">
        <v>1713</v>
      </c>
      <c r="E783" s="54" t="s">
        <v>99</v>
      </c>
    </row>
    <row r="784">
      <c r="B784" s="62">
        <v>3014704.0</v>
      </c>
      <c r="C784" s="51">
        <v>529.0</v>
      </c>
      <c r="D784" s="81" t="s">
        <v>1266</v>
      </c>
      <c r="E784" s="59" t="s">
        <v>99</v>
      </c>
    </row>
    <row r="785">
      <c r="B785" s="62" t="s">
        <v>1715</v>
      </c>
      <c r="C785" s="51">
        <v>531.0</v>
      </c>
      <c r="D785" s="81" t="s">
        <v>971</v>
      </c>
      <c r="E785" s="59" t="s">
        <v>89</v>
      </c>
    </row>
    <row r="786">
      <c r="B786" s="61" t="s">
        <v>1716</v>
      </c>
      <c r="C786" s="19">
        <v>532.0</v>
      </c>
      <c r="D786" s="79" t="s">
        <v>1709</v>
      </c>
      <c r="E786" s="54" t="s">
        <v>89</v>
      </c>
    </row>
    <row r="787">
      <c r="B787" s="62" t="s">
        <v>1717</v>
      </c>
      <c r="C787" s="51">
        <v>533.0</v>
      </c>
      <c r="D787" s="81" t="s">
        <v>1718</v>
      </c>
      <c r="E787" s="59" t="s">
        <v>89</v>
      </c>
    </row>
    <row r="788">
      <c r="B788" s="62" t="s">
        <v>1719</v>
      </c>
      <c r="C788" s="51">
        <v>533.0</v>
      </c>
      <c r="D788" s="81" t="s">
        <v>1718</v>
      </c>
      <c r="E788" s="59" t="s">
        <v>89</v>
      </c>
    </row>
    <row r="789">
      <c r="B789" s="61" t="s">
        <v>1720</v>
      </c>
      <c r="C789" s="19">
        <v>534.0</v>
      </c>
      <c r="D789" s="79" t="s">
        <v>1721</v>
      </c>
      <c r="E789" s="54" t="s">
        <v>89</v>
      </c>
    </row>
    <row r="790">
      <c r="B790" s="62" t="s">
        <v>1722</v>
      </c>
      <c r="C790" s="51">
        <v>535.0</v>
      </c>
      <c r="D790" s="81" t="s">
        <v>256</v>
      </c>
      <c r="E790" s="59" t="s">
        <v>89</v>
      </c>
    </row>
    <row r="791">
      <c r="B791" s="61" t="s">
        <v>1723</v>
      </c>
      <c r="C791" s="19">
        <v>536.0</v>
      </c>
      <c r="D791" s="79" t="s">
        <v>1724</v>
      </c>
      <c r="E791" s="54" t="s">
        <v>89</v>
      </c>
    </row>
    <row r="792">
      <c r="B792" s="61" t="s">
        <v>1725</v>
      </c>
      <c r="C792" s="19">
        <v>536.0</v>
      </c>
      <c r="D792" s="79" t="s">
        <v>1724</v>
      </c>
      <c r="E792" s="54" t="s">
        <v>89</v>
      </c>
    </row>
    <row r="793">
      <c r="B793" s="62" t="s">
        <v>1726</v>
      </c>
      <c r="C793" s="51">
        <v>537.0</v>
      </c>
      <c r="D793" s="81" t="s">
        <v>987</v>
      </c>
      <c r="E793" s="59" t="s">
        <v>89</v>
      </c>
    </row>
    <row r="794">
      <c r="B794" s="62" t="s">
        <v>1727</v>
      </c>
      <c r="C794" s="51">
        <v>537.0</v>
      </c>
      <c r="D794" s="81" t="s">
        <v>987</v>
      </c>
      <c r="E794" s="59" t="s">
        <v>89</v>
      </c>
    </row>
    <row r="795">
      <c r="B795" s="61" t="s">
        <v>1728</v>
      </c>
      <c r="C795" s="19">
        <v>538.0</v>
      </c>
      <c r="D795" s="79" t="s">
        <v>1729</v>
      </c>
      <c r="E795" s="54" t="s">
        <v>89</v>
      </c>
    </row>
    <row r="796">
      <c r="B796" s="62" t="s">
        <v>1730</v>
      </c>
      <c r="C796" s="51">
        <v>539.0</v>
      </c>
      <c r="D796" s="81" t="s">
        <v>1731</v>
      </c>
      <c r="E796" s="59" t="s">
        <v>89</v>
      </c>
    </row>
    <row r="797">
      <c r="B797" s="68" t="s">
        <v>1733</v>
      </c>
      <c r="C797" s="51">
        <v>539.0</v>
      </c>
      <c r="D797" s="80" t="s">
        <v>1734</v>
      </c>
      <c r="E797" s="50" t="s">
        <v>89</v>
      </c>
    </row>
    <row r="798">
      <c r="B798" s="61" t="s">
        <v>1285</v>
      </c>
      <c r="C798" s="19">
        <v>540.0</v>
      </c>
      <c r="D798" s="79" t="s">
        <v>1288</v>
      </c>
      <c r="E798" s="54" t="s">
        <v>89</v>
      </c>
    </row>
    <row r="799">
      <c r="B799" s="70" t="s">
        <v>1681</v>
      </c>
      <c r="C799" s="19">
        <v>540.0</v>
      </c>
      <c r="D799" s="75" t="s">
        <v>1682</v>
      </c>
      <c r="E799" s="15" t="s">
        <v>89</v>
      </c>
    </row>
    <row r="800">
      <c r="B800" s="70" t="s">
        <v>1735</v>
      </c>
      <c r="C800" s="19">
        <v>540.0</v>
      </c>
      <c r="D800" s="75" t="s">
        <v>1682</v>
      </c>
      <c r="E800" s="15" t="s">
        <v>89</v>
      </c>
    </row>
    <row r="801">
      <c r="B801" s="62" t="s">
        <v>1736</v>
      </c>
      <c r="C801" s="51">
        <v>541.0</v>
      </c>
      <c r="D801" s="81" t="s">
        <v>1737</v>
      </c>
      <c r="E801" s="59" t="s">
        <v>89</v>
      </c>
    </row>
    <row r="802">
      <c r="B802" s="61" t="s">
        <v>1738</v>
      </c>
      <c r="C802" s="19">
        <v>542.0</v>
      </c>
      <c r="D802" s="79" t="s">
        <v>1082</v>
      </c>
      <c r="E802" s="15" t="s">
        <v>89</v>
      </c>
    </row>
    <row r="803">
      <c r="B803" s="62" t="s">
        <v>1740</v>
      </c>
      <c r="C803" s="51">
        <v>543.0</v>
      </c>
      <c r="D803" s="64" t="s">
        <v>1741</v>
      </c>
      <c r="E803" s="59" t="s">
        <v>89</v>
      </c>
    </row>
    <row r="804">
      <c r="B804" s="61" t="s">
        <v>1742</v>
      </c>
      <c r="C804" s="19">
        <v>544.0</v>
      </c>
      <c r="D804" s="79" t="s">
        <v>1743</v>
      </c>
      <c r="E804" s="54" t="s">
        <v>89</v>
      </c>
    </row>
    <row r="805">
      <c r="B805" s="70" t="s">
        <v>1744</v>
      </c>
      <c r="C805" s="19">
        <v>544.0</v>
      </c>
      <c r="D805" s="75" t="s">
        <v>1745</v>
      </c>
      <c r="E805" s="54" t="s">
        <v>89</v>
      </c>
    </row>
    <row r="806">
      <c r="B806" s="62" t="s">
        <v>1746</v>
      </c>
      <c r="C806" s="51">
        <v>545.0</v>
      </c>
      <c r="D806" s="63" t="s">
        <v>1747</v>
      </c>
      <c r="E806" s="65" t="s">
        <v>132</v>
      </c>
    </row>
    <row r="807">
      <c r="B807" s="70" t="s">
        <v>1748</v>
      </c>
      <c r="C807" s="19">
        <v>546.0</v>
      </c>
      <c r="D807" s="79" t="s">
        <v>339</v>
      </c>
      <c r="E807" s="54" t="s">
        <v>89</v>
      </c>
    </row>
    <row r="808">
      <c r="B808" s="70" t="s">
        <v>1750</v>
      </c>
      <c r="C808" s="19">
        <v>546.0</v>
      </c>
      <c r="D808" s="79" t="s">
        <v>339</v>
      </c>
      <c r="E808" s="54" t="s">
        <v>89</v>
      </c>
    </row>
    <row r="809">
      <c r="B809" s="70" t="s">
        <v>1755</v>
      </c>
      <c r="C809" s="19">
        <v>546.0</v>
      </c>
      <c r="D809" s="75" t="s">
        <v>1756</v>
      </c>
      <c r="E809" s="54" t="s">
        <v>89</v>
      </c>
    </row>
    <row r="810">
      <c r="B810" s="62" t="s">
        <v>1757</v>
      </c>
      <c r="C810" s="76" t="s">
        <v>1758</v>
      </c>
      <c r="D810" s="83" t="s">
        <v>1759</v>
      </c>
      <c r="E810" s="68" t="s">
        <v>89</v>
      </c>
    </row>
    <row r="811">
      <c r="B811" s="61" t="s">
        <v>1760</v>
      </c>
      <c r="C811" s="19">
        <v>548.0</v>
      </c>
      <c r="D811" s="75" t="s">
        <v>315</v>
      </c>
      <c r="E811" s="54" t="s">
        <v>89</v>
      </c>
    </row>
    <row r="812">
      <c r="B812" s="70" t="s">
        <v>1761</v>
      </c>
      <c r="C812" s="19">
        <v>548.0</v>
      </c>
      <c r="D812" s="75" t="s">
        <v>315</v>
      </c>
      <c r="E812" s="54" t="s">
        <v>89</v>
      </c>
    </row>
    <row r="813">
      <c r="B813" s="70" t="s">
        <v>1762</v>
      </c>
      <c r="C813" s="19">
        <v>548.0</v>
      </c>
      <c r="D813" s="75" t="s">
        <v>315</v>
      </c>
      <c r="E813" s="54" t="s">
        <v>89</v>
      </c>
      <c r="G813" s="11"/>
    </row>
    <row r="814">
      <c r="B814" s="62" t="s">
        <v>1764</v>
      </c>
      <c r="C814" s="84">
        <v>549.0</v>
      </c>
      <c r="D814" s="62" t="s">
        <v>775</v>
      </c>
      <c r="E814" s="62" t="s">
        <v>99</v>
      </c>
    </row>
    <row r="815">
      <c r="B815" s="61" t="s">
        <v>1702</v>
      </c>
      <c r="C815" s="85">
        <v>550.0</v>
      </c>
      <c r="D815" s="61" t="s">
        <v>1705</v>
      </c>
      <c r="E815" s="61" t="s">
        <v>89</v>
      </c>
    </row>
    <row r="816">
      <c r="B816" s="61" t="s">
        <v>1767</v>
      </c>
      <c r="C816" s="85">
        <v>550.0</v>
      </c>
      <c r="D816" s="61" t="s">
        <v>1768</v>
      </c>
      <c r="E816" s="61" t="s">
        <v>89</v>
      </c>
    </row>
    <row r="817">
      <c r="B817" s="61" t="s">
        <v>1769</v>
      </c>
      <c r="C817" s="85">
        <v>550.0</v>
      </c>
      <c r="D817" s="61" t="s">
        <v>1770</v>
      </c>
      <c r="E817" s="61" t="s">
        <v>89</v>
      </c>
    </row>
    <row r="818">
      <c r="B818" s="62" t="s">
        <v>1771</v>
      </c>
      <c r="C818" s="84">
        <v>551.0</v>
      </c>
      <c r="D818" s="62" t="s">
        <v>464</v>
      </c>
      <c r="E818" s="62" t="s">
        <v>132</v>
      </c>
    </row>
    <row r="819">
      <c r="B819" s="62" t="s">
        <v>1772</v>
      </c>
      <c r="C819" s="84">
        <v>551.0</v>
      </c>
      <c r="D819" s="62" t="s">
        <v>464</v>
      </c>
      <c r="E819" s="62" t="s">
        <v>132</v>
      </c>
    </row>
    <row r="820">
      <c r="B820" s="61" t="s">
        <v>1773</v>
      </c>
      <c r="C820" s="86" t="s">
        <v>1777</v>
      </c>
      <c r="D820" s="70" t="s">
        <v>1779</v>
      </c>
      <c r="E820" s="61" t="s">
        <v>89</v>
      </c>
    </row>
    <row r="821">
      <c r="B821" s="70" t="s">
        <v>1780</v>
      </c>
      <c r="C821" s="86" t="s">
        <v>1777</v>
      </c>
      <c r="D821" s="70" t="s">
        <v>1779</v>
      </c>
      <c r="E821" s="61" t="s">
        <v>89</v>
      </c>
    </row>
    <row r="822">
      <c r="B822" s="70" t="s">
        <v>1781</v>
      </c>
      <c r="C822" s="86" t="s">
        <v>1777</v>
      </c>
      <c r="D822" s="70" t="s">
        <v>1779</v>
      </c>
      <c r="E822" s="61" t="s">
        <v>89</v>
      </c>
    </row>
    <row r="823">
      <c r="B823" s="62" t="s">
        <v>1782</v>
      </c>
      <c r="C823" s="76" t="s">
        <v>1783</v>
      </c>
      <c r="D823" s="83" t="s">
        <v>1784</v>
      </c>
      <c r="E823" s="68" t="s">
        <v>132</v>
      </c>
    </row>
    <row r="824">
      <c r="B824" s="70" t="s">
        <v>1787</v>
      </c>
      <c r="C824" s="86" t="s">
        <v>1788</v>
      </c>
      <c r="D824" s="70" t="s">
        <v>1789</v>
      </c>
      <c r="E824" s="61" t="s">
        <v>89</v>
      </c>
    </row>
    <row r="825">
      <c r="B825" s="62" t="s">
        <v>1790</v>
      </c>
      <c r="C825" s="76" t="s">
        <v>1791</v>
      </c>
      <c r="D825" s="83" t="s">
        <v>1792</v>
      </c>
      <c r="E825" s="68" t="s">
        <v>89</v>
      </c>
    </row>
    <row r="826">
      <c r="B826" s="70" t="s">
        <v>1793</v>
      </c>
      <c r="C826" s="86" t="s">
        <v>1794</v>
      </c>
      <c r="D826" s="70" t="s">
        <v>1795</v>
      </c>
      <c r="E826" s="61" t="s">
        <v>89</v>
      </c>
    </row>
    <row r="827">
      <c r="B827" s="62" t="s">
        <v>1798</v>
      </c>
      <c r="C827" s="76" t="s">
        <v>1799</v>
      </c>
      <c r="D827" s="83" t="s">
        <v>1800</v>
      </c>
      <c r="E827" s="68" t="s">
        <v>89</v>
      </c>
    </row>
    <row r="828">
      <c r="B828" s="70" t="s">
        <v>1801</v>
      </c>
      <c r="C828" s="86" t="s">
        <v>1802</v>
      </c>
      <c r="D828" s="70" t="s">
        <v>1803</v>
      </c>
      <c r="E828" s="61" t="s">
        <v>89</v>
      </c>
    </row>
    <row r="829">
      <c r="B829" s="62" t="s">
        <v>1804</v>
      </c>
      <c r="C829" s="76" t="s">
        <v>1805</v>
      </c>
      <c r="D829" s="83" t="s">
        <v>1806</v>
      </c>
      <c r="E829" s="68" t="s">
        <v>89</v>
      </c>
    </row>
    <row r="830">
      <c r="B830" s="70" t="s">
        <v>450</v>
      </c>
      <c r="C830" s="86" t="s">
        <v>1807</v>
      </c>
      <c r="D830" s="70" t="s">
        <v>453</v>
      </c>
      <c r="E830" s="61" t="s">
        <v>89</v>
      </c>
    </row>
    <row r="831">
      <c r="B831" s="70" t="s">
        <v>1808</v>
      </c>
      <c r="C831" s="86" t="s">
        <v>1807</v>
      </c>
      <c r="D831" s="70" t="s">
        <v>1809</v>
      </c>
      <c r="E831" s="70" t="s">
        <v>89</v>
      </c>
    </row>
    <row r="832">
      <c r="B832" s="62" t="s">
        <v>1810</v>
      </c>
      <c r="C832" s="76" t="s">
        <v>1811</v>
      </c>
      <c r="D832" s="78" t="s">
        <v>1601</v>
      </c>
      <c r="E832" s="62" t="s">
        <v>89</v>
      </c>
    </row>
    <row r="833">
      <c r="B833" s="70" t="s">
        <v>1813</v>
      </c>
      <c r="C833" s="86" t="s">
        <v>1814</v>
      </c>
      <c r="D833" s="87" t="s">
        <v>1815</v>
      </c>
      <c r="E833" s="70" t="s">
        <v>99</v>
      </c>
    </row>
    <row r="834">
      <c r="B834" s="70" t="s">
        <v>1817</v>
      </c>
      <c r="C834" s="86" t="s">
        <v>1814</v>
      </c>
      <c r="D834" s="70" t="s">
        <v>1818</v>
      </c>
      <c r="E834" s="70" t="s">
        <v>99</v>
      </c>
    </row>
    <row r="835">
      <c r="B835" s="70" t="s">
        <v>1819</v>
      </c>
      <c r="C835" s="86" t="s">
        <v>1814</v>
      </c>
      <c r="D835" s="70" t="s">
        <v>1818</v>
      </c>
      <c r="E835" s="70" t="s">
        <v>99</v>
      </c>
    </row>
    <row r="836">
      <c r="B836" s="68" t="s">
        <v>1820</v>
      </c>
      <c r="C836" s="76" t="s">
        <v>1821</v>
      </c>
      <c r="D836" s="77" t="s">
        <v>1822</v>
      </c>
      <c r="E836" s="68" t="s">
        <v>99</v>
      </c>
    </row>
    <row r="837">
      <c r="B837" s="62" t="s">
        <v>1823</v>
      </c>
      <c r="C837" s="76" t="s">
        <v>1821</v>
      </c>
      <c r="D837" s="83" t="s">
        <v>1822</v>
      </c>
      <c r="E837" s="68" t="s">
        <v>99</v>
      </c>
    </row>
    <row r="838">
      <c r="B838" s="61" t="s">
        <v>1824</v>
      </c>
      <c r="C838" s="86" t="s">
        <v>1825</v>
      </c>
      <c r="D838" s="70" t="s">
        <v>1826</v>
      </c>
      <c r="E838" s="61" t="s">
        <v>89</v>
      </c>
    </row>
    <row r="839">
      <c r="B839" s="70" t="s">
        <v>1827</v>
      </c>
      <c r="C839" s="86" t="s">
        <v>1825</v>
      </c>
      <c r="D839" s="70" t="s">
        <v>1826</v>
      </c>
      <c r="E839" s="61" t="s">
        <v>89</v>
      </c>
    </row>
    <row r="840">
      <c r="B840" s="62" t="s">
        <v>1828</v>
      </c>
      <c r="C840" s="76" t="s">
        <v>1829</v>
      </c>
      <c r="D840" s="83" t="s">
        <v>1830</v>
      </c>
      <c r="E840" s="68" t="s">
        <v>89</v>
      </c>
    </row>
    <row r="841">
      <c r="B841" s="70" t="s">
        <v>1831</v>
      </c>
      <c r="C841" s="86" t="s">
        <v>1832</v>
      </c>
      <c r="D841" s="70" t="s">
        <v>1833</v>
      </c>
      <c r="E841" s="61" t="s">
        <v>89</v>
      </c>
    </row>
    <row r="842">
      <c r="B842" s="70" t="s">
        <v>1834</v>
      </c>
      <c r="C842" s="86" t="s">
        <v>1832</v>
      </c>
      <c r="D842" s="70" t="s">
        <v>1835</v>
      </c>
      <c r="E842" s="61" t="s">
        <v>89</v>
      </c>
    </row>
    <row r="843">
      <c r="B843" s="68" t="s">
        <v>841</v>
      </c>
      <c r="C843" s="76" t="s">
        <v>1836</v>
      </c>
      <c r="D843" s="68" t="s">
        <v>844</v>
      </c>
      <c r="E843" s="68" t="s">
        <v>89</v>
      </c>
    </row>
    <row r="844">
      <c r="B844" s="70" t="s">
        <v>1838</v>
      </c>
      <c r="C844" s="86" t="s">
        <v>1839</v>
      </c>
      <c r="D844" s="70" t="s">
        <v>1840</v>
      </c>
      <c r="E844" s="61" t="s">
        <v>89</v>
      </c>
    </row>
    <row r="845">
      <c r="B845" s="68" t="s">
        <v>626</v>
      </c>
      <c r="C845" s="76" t="s">
        <v>1841</v>
      </c>
      <c r="D845" s="68" t="s">
        <v>628</v>
      </c>
      <c r="E845" s="68" t="s">
        <v>89</v>
      </c>
    </row>
    <row r="846">
      <c r="B846" s="70" t="s">
        <v>1842</v>
      </c>
      <c r="C846" s="86" t="s">
        <v>1843</v>
      </c>
      <c r="D846" s="70" t="s">
        <v>1488</v>
      </c>
      <c r="E846" s="61" t="s">
        <v>89</v>
      </c>
    </row>
    <row r="847">
      <c r="B847" s="68" t="s">
        <v>1844</v>
      </c>
      <c r="C847" s="76">
        <v>571.0</v>
      </c>
      <c r="D847" s="68" t="s">
        <v>1845</v>
      </c>
      <c r="E847" s="68" t="s">
        <v>89</v>
      </c>
    </row>
    <row r="848">
      <c r="B848" s="68" t="s">
        <v>1846</v>
      </c>
      <c r="C848" s="76">
        <v>571.0</v>
      </c>
      <c r="D848" s="68" t="s">
        <v>1847</v>
      </c>
      <c r="E848" s="68" t="s">
        <v>89</v>
      </c>
    </row>
    <row r="849">
      <c r="B849" s="68" t="s">
        <v>1849</v>
      </c>
      <c r="C849" s="76">
        <v>571.0</v>
      </c>
      <c r="D849" s="68" t="s">
        <v>1850</v>
      </c>
      <c r="E849" s="68" t="s">
        <v>89</v>
      </c>
    </row>
    <row r="850">
      <c r="B850" s="70" t="s">
        <v>1852</v>
      </c>
      <c r="C850" s="86" t="s">
        <v>1853</v>
      </c>
      <c r="D850" s="87" t="s">
        <v>1590</v>
      </c>
      <c r="E850" s="70" t="s">
        <v>89</v>
      </c>
    </row>
    <row r="851">
      <c r="B851" s="68" t="s">
        <v>1854</v>
      </c>
      <c r="C851" s="76" t="s">
        <v>1855</v>
      </c>
      <c r="D851" s="68" t="s">
        <v>1856</v>
      </c>
      <c r="E851" s="68" t="s">
        <v>89</v>
      </c>
    </row>
    <row r="852">
      <c r="B852" s="68" t="s">
        <v>1858</v>
      </c>
      <c r="C852" s="76" t="s">
        <v>1855</v>
      </c>
      <c r="D852" s="68" t="s">
        <v>1859</v>
      </c>
      <c r="E852" s="68" t="s">
        <v>89</v>
      </c>
    </row>
    <row r="853">
      <c r="B853" s="70" t="s">
        <v>1860</v>
      </c>
      <c r="C853" s="86">
        <v>574.0</v>
      </c>
      <c r="D853" s="70" t="s">
        <v>1861</v>
      </c>
      <c r="E853" s="70" t="s">
        <v>89</v>
      </c>
    </row>
    <row r="854">
      <c r="B854" s="68" t="s">
        <v>1862</v>
      </c>
      <c r="C854" s="76" t="s">
        <v>1863</v>
      </c>
      <c r="D854" s="68" t="s">
        <v>1861</v>
      </c>
      <c r="E854" s="68" t="s">
        <v>89</v>
      </c>
    </row>
    <row r="855">
      <c r="B855" s="70" t="s">
        <v>1865</v>
      </c>
      <c r="C855" s="86" t="s">
        <v>1866</v>
      </c>
      <c r="D855" s="70" t="s">
        <v>1867</v>
      </c>
      <c r="E855" s="70" t="s">
        <v>99</v>
      </c>
    </row>
    <row r="856">
      <c r="B856" s="68" t="s">
        <v>1868</v>
      </c>
      <c r="C856" s="76" t="s">
        <v>1869</v>
      </c>
      <c r="D856" s="68" t="s">
        <v>1870</v>
      </c>
      <c r="E856" s="68" t="s">
        <v>89</v>
      </c>
    </row>
    <row r="857">
      <c r="B857" s="70" t="s">
        <v>275</v>
      </c>
      <c r="C857" s="86" t="s">
        <v>1871</v>
      </c>
      <c r="D857" s="70" t="s">
        <v>278</v>
      </c>
      <c r="E857" s="70" t="s">
        <v>89</v>
      </c>
    </row>
    <row r="858">
      <c r="B858" s="68" t="s">
        <v>1872</v>
      </c>
      <c r="C858" s="76">
        <v>579.0</v>
      </c>
      <c r="D858" s="68" t="s">
        <v>1873</v>
      </c>
      <c r="E858" s="68" t="s">
        <v>89</v>
      </c>
    </row>
    <row r="859">
      <c r="B859" s="70" t="s">
        <v>1874</v>
      </c>
      <c r="C859" s="86">
        <v>580.0</v>
      </c>
      <c r="D859" s="70" t="s">
        <v>1876</v>
      </c>
      <c r="E859" s="70" t="s">
        <v>89</v>
      </c>
    </row>
    <row r="860">
      <c r="B860" s="70" t="s">
        <v>1877</v>
      </c>
      <c r="C860" s="86">
        <v>580.0</v>
      </c>
      <c r="D860" s="70" t="s">
        <v>1876</v>
      </c>
      <c r="E860" s="70" t="s">
        <v>89</v>
      </c>
    </row>
    <row r="861">
      <c r="B861" s="68" t="s">
        <v>1878</v>
      </c>
      <c r="C861" s="76">
        <v>581.0</v>
      </c>
      <c r="D861" s="68" t="s">
        <v>1879</v>
      </c>
      <c r="E861" s="68" t="s">
        <v>89</v>
      </c>
    </row>
    <row r="862">
      <c r="B862" s="70" t="s">
        <v>1880</v>
      </c>
      <c r="C862" s="86">
        <v>582.0</v>
      </c>
      <c r="D862" s="70" t="s">
        <v>1085</v>
      </c>
      <c r="E862" s="70" t="s">
        <v>89</v>
      </c>
    </row>
    <row r="863">
      <c r="B863" s="68" t="s">
        <v>1882</v>
      </c>
      <c r="C863" s="76">
        <v>583.0</v>
      </c>
      <c r="D863" s="68" t="s">
        <v>1883</v>
      </c>
      <c r="E863" s="68" t="s">
        <v>89</v>
      </c>
    </row>
    <row r="864">
      <c r="B864" s="70" t="s">
        <v>1884</v>
      </c>
      <c r="C864" s="86" t="s">
        <v>1885</v>
      </c>
      <c r="D864" s="70" t="s">
        <v>1886</v>
      </c>
      <c r="E864" s="70" t="s">
        <v>89</v>
      </c>
    </row>
    <row r="865">
      <c r="B865" s="68" t="s">
        <v>1887</v>
      </c>
      <c r="C865" s="76" t="s">
        <v>1888</v>
      </c>
      <c r="D865" s="68" t="s">
        <v>1889</v>
      </c>
      <c r="E865" s="68" t="s">
        <v>89</v>
      </c>
    </row>
    <row r="866">
      <c r="B866" s="70" t="s">
        <v>1892</v>
      </c>
      <c r="C866" s="86" t="s">
        <v>1893</v>
      </c>
      <c r="D866" s="70" t="s">
        <v>1606</v>
      </c>
      <c r="E866" s="70" t="s">
        <v>89</v>
      </c>
    </row>
    <row r="867">
      <c r="B867" s="68" t="s">
        <v>1894</v>
      </c>
      <c r="C867" s="76" t="s">
        <v>1895</v>
      </c>
      <c r="D867" s="68" t="s">
        <v>1896</v>
      </c>
      <c r="E867" s="68" t="s">
        <v>99</v>
      </c>
    </row>
    <row r="868">
      <c r="B868" s="70" t="s">
        <v>1897</v>
      </c>
      <c r="C868" s="86">
        <v>588.0</v>
      </c>
      <c r="D868" s="70" t="s">
        <v>1898</v>
      </c>
      <c r="E868" s="70" t="s">
        <v>89</v>
      </c>
    </row>
    <row r="869">
      <c r="B869" s="70" t="s">
        <v>1899</v>
      </c>
      <c r="C869" s="86">
        <v>588.0</v>
      </c>
      <c r="D869" s="70" t="s">
        <v>1898</v>
      </c>
      <c r="E869" s="70" t="s">
        <v>89</v>
      </c>
    </row>
    <row r="870">
      <c r="B870" s="70" t="s">
        <v>1901</v>
      </c>
      <c r="C870" s="86">
        <v>588.0</v>
      </c>
      <c r="D870" s="70" t="s">
        <v>1898</v>
      </c>
      <c r="E870" s="70" t="s">
        <v>89</v>
      </c>
    </row>
    <row r="871">
      <c r="B871" s="68" t="s">
        <v>1902</v>
      </c>
      <c r="C871" s="76">
        <v>589.0</v>
      </c>
      <c r="D871" s="68" t="s">
        <v>1468</v>
      </c>
      <c r="E871" s="68" t="s">
        <v>89</v>
      </c>
    </row>
    <row r="872">
      <c r="B872" s="70" t="s">
        <v>1903</v>
      </c>
      <c r="C872" s="86">
        <v>590.0</v>
      </c>
      <c r="D872" s="70" t="s">
        <v>256</v>
      </c>
      <c r="E872" s="70" t="s">
        <v>89</v>
      </c>
    </row>
    <row r="873">
      <c r="B873" s="68" t="s">
        <v>1904</v>
      </c>
      <c r="C873" s="76">
        <v>591.0</v>
      </c>
      <c r="D873" s="68" t="s">
        <v>1905</v>
      </c>
      <c r="E873" s="68" t="s">
        <v>132</v>
      </c>
    </row>
    <row r="874">
      <c r="B874" s="68" t="s">
        <v>1906</v>
      </c>
      <c r="C874" s="76">
        <v>591.0</v>
      </c>
      <c r="D874" s="68" t="s">
        <v>1905</v>
      </c>
      <c r="E874" s="68" t="s">
        <v>132</v>
      </c>
    </row>
    <row r="875">
      <c r="B875" s="70" t="s">
        <v>1907</v>
      </c>
      <c r="C875" s="86" t="s">
        <v>1908</v>
      </c>
      <c r="D875" s="70" t="s">
        <v>1909</v>
      </c>
      <c r="E875" s="70" t="s">
        <v>132</v>
      </c>
    </row>
    <row r="876">
      <c r="B876" s="68" t="s">
        <v>1910</v>
      </c>
      <c r="C876" s="76" t="s">
        <v>1911</v>
      </c>
      <c r="D876" s="68" t="s">
        <v>1912</v>
      </c>
      <c r="E876" s="68" t="s">
        <v>89</v>
      </c>
    </row>
    <row r="877">
      <c r="B877" s="68" t="s">
        <v>1913</v>
      </c>
      <c r="C877" s="76" t="s">
        <v>1911</v>
      </c>
      <c r="D877" s="68" t="s">
        <v>1912</v>
      </c>
      <c r="E877" s="68" t="s">
        <v>89</v>
      </c>
    </row>
    <row r="878">
      <c r="B878" s="70" t="s">
        <v>1914</v>
      </c>
      <c r="C878" s="86">
        <v>594.0</v>
      </c>
      <c r="D878" s="70" t="s">
        <v>1045</v>
      </c>
      <c r="E878" s="70" t="s">
        <v>89</v>
      </c>
    </row>
    <row r="879">
      <c r="B879" s="68" t="s">
        <v>1915</v>
      </c>
      <c r="C879" s="76">
        <v>595.0</v>
      </c>
      <c r="D879" s="68" t="s">
        <v>1522</v>
      </c>
      <c r="E879" s="68" t="s">
        <v>89</v>
      </c>
    </row>
    <row r="880">
      <c r="B880" s="68" t="s">
        <v>1916</v>
      </c>
      <c r="C880" s="76">
        <v>595.0</v>
      </c>
      <c r="D880" s="68" t="s">
        <v>1522</v>
      </c>
      <c r="E880" s="68" t="s">
        <v>89</v>
      </c>
    </row>
    <row r="881">
      <c r="B881" s="70" t="s">
        <v>1917</v>
      </c>
      <c r="C881" s="86" t="s">
        <v>1918</v>
      </c>
      <c r="D881" s="70" t="s">
        <v>611</v>
      </c>
      <c r="E881" s="70" t="s">
        <v>89</v>
      </c>
    </row>
    <row r="882">
      <c r="B882" s="68" t="s">
        <v>1679</v>
      </c>
      <c r="C882" s="76" t="s">
        <v>1921</v>
      </c>
      <c r="D882" s="68" t="s">
        <v>1606</v>
      </c>
      <c r="E882" s="68" t="s">
        <v>89</v>
      </c>
    </row>
    <row r="883">
      <c r="B883" s="70" t="s">
        <v>1680</v>
      </c>
      <c r="C883" s="86" t="s">
        <v>1922</v>
      </c>
      <c r="D883" s="70" t="s">
        <v>1606</v>
      </c>
      <c r="E883" s="70" t="s">
        <v>89</v>
      </c>
    </row>
    <row r="884">
      <c r="B884" s="68" t="s">
        <v>1923</v>
      </c>
      <c r="C884" s="76">
        <v>599.0</v>
      </c>
      <c r="D884" s="68" t="s">
        <v>1924</v>
      </c>
      <c r="E884" s="68" t="s">
        <v>89</v>
      </c>
    </row>
    <row r="885">
      <c r="B885" s="70" t="s">
        <v>1925</v>
      </c>
      <c r="C885" s="86">
        <v>600.0</v>
      </c>
      <c r="D885" s="70" t="s">
        <v>464</v>
      </c>
      <c r="E885" s="70" t="s">
        <v>132</v>
      </c>
    </row>
    <row r="886">
      <c r="B886" s="70" t="s">
        <v>1926</v>
      </c>
      <c r="C886" s="86">
        <v>600.0</v>
      </c>
      <c r="D886" s="70" t="s">
        <v>1927</v>
      </c>
      <c r="E886" s="70" t="s">
        <v>132</v>
      </c>
    </row>
    <row r="887">
      <c r="B887" s="68" t="s">
        <v>1928</v>
      </c>
      <c r="C887" s="76" t="s">
        <v>1929</v>
      </c>
      <c r="D887" s="77" t="s">
        <v>1212</v>
      </c>
      <c r="E887" s="68" t="s">
        <v>89</v>
      </c>
    </row>
    <row r="888">
      <c r="B888" s="62" t="s">
        <v>1932</v>
      </c>
      <c r="C888" s="76" t="s">
        <v>1929</v>
      </c>
      <c r="D888" s="78" t="s">
        <v>1933</v>
      </c>
      <c r="E888" s="62" t="s">
        <v>89</v>
      </c>
    </row>
    <row r="889">
      <c r="B889" s="68" t="s">
        <v>1934</v>
      </c>
      <c r="C889" s="76" t="s">
        <v>1929</v>
      </c>
      <c r="D889" s="77" t="s">
        <v>1212</v>
      </c>
      <c r="E889" s="68" t="s">
        <v>89</v>
      </c>
    </row>
    <row r="890">
      <c r="B890" s="70" t="s">
        <v>1935</v>
      </c>
      <c r="C890" s="86" t="s">
        <v>1936</v>
      </c>
      <c r="D890" s="70" t="s">
        <v>1937</v>
      </c>
      <c r="E890" s="70" t="s">
        <v>89</v>
      </c>
    </row>
    <row r="891">
      <c r="B891" s="68" t="s">
        <v>1939</v>
      </c>
      <c r="C891" s="76" t="s">
        <v>1940</v>
      </c>
      <c r="D891" s="77" t="s">
        <v>1941</v>
      </c>
      <c r="E891" s="68" t="s">
        <v>89</v>
      </c>
    </row>
    <row r="892">
      <c r="B892" s="70" t="s">
        <v>1942</v>
      </c>
      <c r="C892" s="86" t="s">
        <v>1943</v>
      </c>
      <c r="D892" s="70" t="s">
        <v>1944</v>
      </c>
      <c r="E892" s="70" t="s">
        <v>89</v>
      </c>
    </row>
    <row r="893">
      <c r="B893" s="68" t="s">
        <v>1945</v>
      </c>
      <c r="C893" s="76" t="s">
        <v>1946</v>
      </c>
      <c r="D893" s="77" t="s">
        <v>1948</v>
      </c>
      <c r="E893" s="68" t="s">
        <v>89</v>
      </c>
    </row>
    <row r="894">
      <c r="B894" s="70" t="s">
        <v>1950</v>
      </c>
      <c r="C894" s="86" t="s">
        <v>1951</v>
      </c>
      <c r="D894" s="70" t="s">
        <v>1952</v>
      </c>
      <c r="E894" s="70" t="s">
        <v>89</v>
      </c>
    </row>
    <row r="895">
      <c r="B895" s="68" t="s">
        <v>1953</v>
      </c>
      <c r="C895" s="76" t="s">
        <v>1954</v>
      </c>
      <c r="D895" s="77" t="s">
        <v>206</v>
      </c>
      <c r="E895" s="68" t="s">
        <v>89</v>
      </c>
    </row>
    <row r="896">
      <c r="B896" s="70" t="s">
        <v>1955</v>
      </c>
      <c r="C896" s="86" t="s">
        <v>1956</v>
      </c>
      <c r="D896" s="70" t="s">
        <v>1957</v>
      </c>
      <c r="E896" s="70" t="s">
        <v>89</v>
      </c>
    </row>
    <row r="897">
      <c r="B897" s="68" t="s">
        <v>1311</v>
      </c>
      <c r="C897" s="76">
        <v>609.0</v>
      </c>
      <c r="D897" s="77" t="s">
        <v>1313</v>
      </c>
      <c r="E897" s="68" t="s">
        <v>89</v>
      </c>
    </row>
    <row r="898">
      <c r="B898" s="70" t="s">
        <v>1958</v>
      </c>
      <c r="C898" s="86" t="s">
        <v>1959</v>
      </c>
      <c r="D898" s="70" t="s">
        <v>759</v>
      </c>
      <c r="E898" s="70" t="s">
        <v>89</v>
      </c>
    </row>
    <row r="899">
      <c r="B899" s="68" t="s">
        <v>1960</v>
      </c>
      <c r="C899" s="76">
        <v>611.0</v>
      </c>
      <c r="D899" s="77" t="s">
        <v>1961</v>
      </c>
      <c r="E899" s="68" t="s">
        <v>99</v>
      </c>
    </row>
    <row r="900">
      <c r="B900" s="70" t="s">
        <v>1396</v>
      </c>
      <c r="C900" s="86" t="s">
        <v>1963</v>
      </c>
      <c r="D900" s="70" t="s">
        <v>1399</v>
      </c>
      <c r="E900" s="70" t="s">
        <v>89</v>
      </c>
    </row>
    <row r="901">
      <c r="B901" s="70" t="s">
        <v>1965</v>
      </c>
      <c r="C901" s="86" t="s">
        <v>1963</v>
      </c>
      <c r="D901" s="70" t="s">
        <v>1399</v>
      </c>
      <c r="E901" s="70" t="s">
        <v>89</v>
      </c>
    </row>
    <row r="902">
      <c r="B902" s="68" t="s">
        <v>1417</v>
      </c>
      <c r="C902" s="76">
        <v>613.0</v>
      </c>
      <c r="D902" s="77" t="s">
        <v>1419</v>
      </c>
      <c r="E902" s="68" t="s">
        <v>89</v>
      </c>
    </row>
    <row r="903">
      <c r="B903" s="68" t="s">
        <v>1966</v>
      </c>
      <c r="C903" s="76">
        <v>613.0</v>
      </c>
      <c r="D903" s="77" t="s">
        <v>1419</v>
      </c>
      <c r="E903" s="68" t="s">
        <v>89</v>
      </c>
    </row>
    <row r="904">
      <c r="B904" s="70" t="s">
        <v>1967</v>
      </c>
      <c r="C904" s="86" t="s">
        <v>1968</v>
      </c>
      <c r="D904" s="87" t="s">
        <v>1969</v>
      </c>
      <c r="E904" s="70" t="s">
        <v>89</v>
      </c>
    </row>
    <row r="905">
      <c r="B905" s="68" t="s">
        <v>1970</v>
      </c>
      <c r="C905" s="76">
        <v>615.0</v>
      </c>
      <c r="D905" s="77" t="s">
        <v>1971</v>
      </c>
      <c r="E905" s="68" t="s">
        <v>89</v>
      </c>
    </row>
    <row r="906">
      <c r="B906" s="70" t="s">
        <v>1972</v>
      </c>
      <c r="C906" s="86" t="s">
        <v>1973</v>
      </c>
      <c r="D906" s="87" t="s">
        <v>1974</v>
      </c>
      <c r="E906" s="70" t="s">
        <v>89</v>
      </c>
    </row>
    <row r="907">
      <c r="B907" s="68" t="s">
        <v>1975</v>
      </c>
      <c r="C907" s="76" t="s">
        <v>1976</v>
      </c>
      <c r="D907" s="77" t="s">
        <v>1978</v>
      </c>
      <c r="E907" s="68" t="s">
        <v>89</v>
      </c>
    </row>
    <row r="908">
      <c r="B908" s="70" t="s">
        <v>1183</v>
      </c>
      <c r="C908" s="86">
        <v>618.0</v>
      </c>
      <c r="D908" s="87" t="s">
        <v>1186</v>
      </c>
      <c r="E908" s="70" t="s">
        <v>99</v>
      </c>
    </row>
    <row r="909">
      <c r="B909" s="68" t="s">
        <v>1980</v>
      </c>
      <c r="C909" s="76">
        <v>619.0</v>
      </c>
      <c r="D909" s="77" t="s">
        <v>1981</v>
      </c>
      <c r="E909" s="68" t="s">
        <v>89</v>
      </c>
    </row>
    <row r="910">
      <c r="B910" s="70" t="s">
        <v>1982</v>
      </c>
      <c r="C910" s="86">
        <v>620.0</v>
      </c>
      <c r="D910" s="87" t="s">
        <v>1983</v>
      </c>
      <c r="E910" s="70" t="s">
        <v>89</v>
      </c>
    </row>
    <row r="911">
      <c r="B911" s="68" t="s">
        <v>1984</v>
      </c>
      <c r="C911" s="76">
        <v>621.0</v>
      </c>
      <c r="D911" s="77" t="s">
        <v>1985</v>
      </c>
      <c r="E911" s="68" t="s">
        <v>89</v>
      </c>
    </row>
    <row r="912">
      <c r="B912" s="70" t="s">
        <v>1986</v>
      </c>
      <c r="C912" s="86">
        <v>622.0</v>
      </c>
      <c r="D912" s="87" t="s">
        <v>1987</v>
      </c>
      <c r="E912" s="70" t="s">
        <v>89</v>
      </c>
    </row>
    <row r="913">
      <c r="B913" s="68" t="s">
        <v>1988</v>
      </c>
      <c r="C913" s="76">
        <v>623.0</v>
      </c>
      <c r="D913" s="77" t="s">
        <v>1989</v>
      </c>
      <c r="E913" s="68" t="s">
        <v>89</v>
      </c>
    </row>
    <row r="914">
      <c r="B914" s="68" t="s">
        <v>1990</v>
      </c>
      <c r="C914" s="76">
        <v>623.0</v>
      </c>
      <c r="D914" s="77" t="s">
        <v>1989</v>
      </c>
      <c r="E914" s="68" t="s">
        <v>89</v>
      </c>
    </row>
    <row r="915">
      <c r="B915" s="70" t="s">
        <v>1991</v>
      </c>
      <c r="C915" s="86">
        <v>624.0</v>
      </c>
      <c r="D915" s="87" t="s">
        <v>1992</v>
      </c>
      <c r="E915" s="70" t="s">
        <v>89</v>
      </c>
    </row>
    <row r="916">
      <c r="B916" s="70" t="s">
        <v>1993</v>
      </c>
      <c r="C916" s="86">
        <v>624.0</v>
      </c>
      <c r="D916" s="87" t="s">
        <v>1995</v>
      </c>
      <c r="E916" s="70" t="s">
        <v>89</v>
      </c>
    </row>
    <row r="917">
      <c r="B917" s="70" t="s">
        <v>1996</v>
      </c>
      <c r="C917" s="86">
        <v>624.0</v>
      </c>
      <c r="D917" s="87" t="s">
        <v>1997</v>
      </c>
      <c r="E917" s="70" t="s">
        <v>89</v>
      </c>
    </row>
    <row r="918">
      <c r="B918" s="70" t="s">
        <v>1998</v>
      </c>
      <c r="C918" s="86">
        <v>624.0</v>
      </c>
      <c r="D918" s="87" t="s">
        <v>1997</v>
      </c>
      <c r="E918" s="70" t="s">
        <v>89</v>
      </c>
    </row>
    <row r="919">
      <c r="B919" s="70" t="s">
        <v>1999</v>
      </c>
      <c r="C919" s="86">
        <v>624.0</v>
      </c>
      <c r="D919" s="87" t="s">
        <v>2000</v>
      </c>
      <c r="E919" s="70" t="s">
        <v>89</v>
      </c>
    </row>
    <row r="920">
      <c r="B920" s="68" t="s">
        <v>2001</v>
      </c>
      <c r="C920" s="76">
        <v>625.0</v>
      </c>
      <c r="D920" s="77" t="s">
        <v>2002</v>
      </c>
      <c r="E920" s="68" t="s">
        <v>89</v>
      </c>
    </row>
    <row r="921">
      <c r="B921" s="70" t="s">
        <v>2003</v>
      </c>
      <c r="C921" s="86">
        <v>626.0</v>
      </c>
      <c r="D921" s="87" t="s">
        <v>2004</v>
      </c>
      <c r="E921" s="70" t="s">
        <v>89</v>
      </c>
    </row>
    <row r="922">
      <c r="B922" s="68" t="s">
        <v>1751</v>
      </c>
      <c r="C922" s="76">
        <v>627.0</v>
      </c>
      <c r="D922" s="77" t="s">
        <v>1753</v>
      </c>
      <c r="E922" s="68" t="s">
        <v>89</v>
      </c>
    </row>
    <row r="923">
      <c r="B923" s="70" t="s">
        <v>2005</v>
      </c>
      <c r="C923" s="86">
        <v>628.0</v>
      </c>
      <c r="D923" s="87" t="s">
        <v>2006</v>
      </c>
      <c r="E923" s="70" t="s">
        <v>89</v>
      </c>
    </row>
    <row r="924">
      <c r="B924" s="68" t="s">
        <v>2009</v>
      </c>
      <c r="C924" s="76">
        <v>629.0</v>
      </c>
      <c r="D924" s="77" t="s">
        <v>1989</v>
      </c>
      <c r="E924" s="68" t="s">
        <v>89</v>
      </c>
    </row>
    <row r="925">
      <c r="B925" s="68" t="s">
        <v>2010</v>
      </c>
      <c r="C925" s="76">
        <v>629.0</v>
      </c>
      <c r="D925" s="77" t="s">
        <v>1989</v>
      </c>
      <c r="E925" s="68" t="s">
        <v>89</v>
      </c>
    </row>
    <row r="926">
      <c r="B926" s="70" t="s">
        <v>2011</v>
      </c>
      <c r="C926" s="86">
        <v>630.0</v>
      </c>
      <c r="D926" s="87" t="s">
        <v>759</v>
      </c>
      <c r="E926" s="70" t="s">
        <v>89</v>
      </c>
    </row>
    <row r="927">
      <c r="B927" s="68" t="s">
        <v>2012</v>
      </c>
      <c r="C927" s="76">
        <v>630.0</v>
      </c>
      <c r="D927" s="77" t="s">
        <v>759</v>
      </c>
      <c r="E927" s="68" t="s">
        <v>89</v>
      </c>
    </row>
    <row r="928">
      <c r="B928" s="68" t="s">
        <v>2013</v>
      </c>
      <c r="C928" s="76">
        <v>631.0</v>
      </c>
      <c r="D928" s="77" t="s">
        <v>2014</v>
      </c>
      <c r="E928" s="68" t="s">
        <v>89</v>
      </c>
    </row>
    <row r="929">
      <c r="B929" s="70" t="s">
        <v>2016</v>
      </c>
      <c r="C929" s="86">
        <v>632.0</v>
      </c>
      <c r="D929" s="87" t="s">
        <v>873</v>
      </c>
      <c r="E929" s="70" t="s">
        <v>89</v>
      </c>
    </row>
    <row r="930">
      <c r="B930" s="70" t="s">
        <v>872</v>
      </c>
      <c r="C930" s="86">
        <v>632.0</v>
      </c>
      <c r="D930" s="87" t="s">
        <v>873</v>
      </c>
      <c r="E930" s="70" t="s">
        <v>89</v>
      </c>
    </row>
    <row r="931">
      <c r="B931" s="70" t="s">
        <v>2018</v>
      </c>
      <c r="C931" s="86">
        <v>632.0</v>
      </c>
      <c r="D931" s="87" t="s">
        <v>873</v>
      </c>
      <c r="E931" s="70" t="s">
        <v>89</v>
      </c>
    </row>
    <row r="932">
      <c r="B932" s="68" t="s">
        <v>2019</v>
      </c>
      <c r="C932" s="76">
        <v>633.0</v>
      </c>
      <c r="D932" s="77" t="s">
        <v>2020</v>
      </c>
      <c r="E932" s="68" t="s">
        <v>89</v>
      </c>
    </row>
    <row r="933">
      <c r="B933" s="68" t="s">
        <v>2022</v>
      </c>
      <c r="C933" s="76">
        <v>633.0</v>
      </c>
      <c r="D933" s="77" t="s">
        <v>2020</v>
      </c>
      <c r="E933" s="68" t="s">
        <v>89</v>
      </c>
    </row>
    <row r="934">
      <c r="B934" s="70" t="s">
        <v>2023</v>
      </c>
      <c r="C934" s="86" t="s">
        <v>2024</v>
      </c>
      <c r="D934" s="87" t="s">
        <v>1276</v>
      </c>
      <c r="E934" s="70" t="s">
        <v>89</v>
      </c>
    </row>
    <row r="935">
      <c r="B935" s="70" t="s">
        <v>2025</v>
      </c>
      <c r="C935" s="86" t="s">
        <v>2024</v>
      </c>
      <c r="D935" s="87" t="s">
        <v>1522</v>
      </c>
      <c r="E935" s="70" t="s">
        <v>89</v>
      </c>
    </row>
    <row r="936">
      <c r="B936" s="68" t="s">
        <v>2028</v>
      </c>
      <c r="C936" s="76">
        <v>635.0</v>
      </c>
      <c r="D936" s="77" t="s">
        <v>2029</v>
      </c>
      <c r="E936" s="68" t="s">
        <v>89</v>
      </c>
    </row>
    <row r="937">
      <c r="B937" s="68" t="s">
        <v>2030</v>
      </c>
      <c r="C937" s="76">
        <v>635.0</v>
      </c>
      <c r="D937" s="77" t="s">
        <v>2029</v>
      </c>
      <c r="E937" s="68" t="s">
        <v>89</v>
      </c>
    </row>
    <row r="938">
      <c r="B938" s="70" t="s">
        <v>2031</v>
      </c>
      <c r="C938" s="86">
        <v>636.0</v>
      </c>
      <c r="D938" s="87" t="s">
        <v>2032</v>
      </c>
      <c r="E938" s="70" t="s">
        <v>89</v>
      </c>
    </row>
    <row r="939">
      <c r="B939" s="68" t="s">
        <v>2033</v>
      </c>
      <c r="C939" s="76">
        <v>637.0</v>
      </c>
      <c r="D939" s="77" t="s">
        <v>2034</v>
      </c>
      <c r="E939" s="68" t="s">
        <v>89</v>
      </c>
    </row>
    <row r="940">
      <c r="B940" s="70" t="s">
        <v>2036</v>
      </c>
      <c r="C940" s="86">
        <v>638.0</v>
      </c>
      <c r="D940" s="87" t="s">
        <v>2038</v>
      </c>
      <c r="E940" s="70" t="s">
        <v>89</v>
      </c>
    </row>
    <row r="941">
      <c r="B941" s="70" t="s">
        <v>2039</v>
      </c>
      <c r="C941" s="86">
        <v>638.0</v>
      </c>
      <c r="D941" s="87" t="s">
        <v>1392</v>
      </c>
      <c r="E941" s="70" t="s">
        <v>89</v>
      </c>
    </row>
    <row r="942">
      <c r="B942" s="68" t="s">
        <v>2040</v>
      </c>
      <c r="C942" s="76">
        <v>639.0</v>
      </c>
      <c r="D942" s="77" t="s">
        <v>2041</v>
      </c>
      <c r="E942" s="68" t="s">
        <v>89</v>
      </c>
    </row>
    <row r="943">
      <c r="B943" s="68" t="s">
        <v>2042</v>
      </c>
      <c r="C943" s="76">
        <v>639.0</v>
      </c>
      <c r="D943" s="77" t="s">
        <v>1392</v>
      </c>
      <c r="E943" s="68" t="s">
        <v>89</v>
      </c>
    </row>
    <row r="944">
      <c r="B944" s="70" t="s">
        <v>2044</v>
      </c>
      <c r="C944" s="86">
        <v>640.0</v>
      </c>
      <c r="D944" s="87" t="s">
        <v>2045</v>
      </c>
      <c r="E944" s="70" t="s">
        <v>89</v>
      </c>
    </row>
    <row r="945">
      <c r="B945" s="70" t="s">
        <v>2046</v>
      </c>
      <c r="C945" s="86">
        <v>640.0</v>
      </c>
      <c r="D945" s="87" t="s">
        <v>1392</v>
      </c>
      <c r="E945" s="70" t="s">
        <v>89</v>
      </c>
    </row>
    <row r="946">
      <c r="B946" s="68" t="s">
        <v>2047</v>
      </c>
      <c r="C946" s="76">
        <v>641.0</v>
      </c>
      <c r="D946" s="77" t="s">
        <v>2049</v>
      </c>
      <c r="E946" s="68" t="s">
        <v>89</v>
      </c>
    </row>
    <row r="947">
      <c r="B947" s="68" t="s">
        <v>2050</v>
      </c>
      <c r="C947" s="76">
        <v>641.0</v>
      </c>
      <c r="D947" s="77" t="s">
        <v>1392</v>
      </c>
      <c r="E947" s="68" t="s">
        <v>89</v>
      </c>
    </row>
    <row r="948">
      <c r="B948" s="70" t="s">
        <v>2051</v>
      </c>
      <c r="C948" s="86">
        <v>642.0</v>
      </c>
      <c r="D948" s="87" t="s">
        <v>2052</v>
      </c>
      <c r="E948" s="70" t="s">
        <v>89</v>
      </c>
    </row>
    <row r="949">
      <c r="B949" s="70" t="s">
        <v>2053</v>
      </c>
      <c r="C949" s="86">
        <v>642.0</v>
      </c>
      <c r="D949" s="87" t="s">
        <v>1392</v>
      </c>
      <c r="E949" s="70" t="s">
        <v>89</v>
      </c>
    </row>
    <row r="950">
      <c r="B950" s="68" t="s">
        <v>2054</v>
      </c>
      <c r="C950" s="76">
        <v>643.0</v>
      </c>
      <c r="D950" s="77" t="s">
        <v>206</v>
      </c>
      <c r="E950" s="68" t="s">
        <v>89</v>
      </c>
    </row>
    <row r="951">
      <c r="B951" s="70" t="s">
        <v>2056</v>
      </c>
      <c r="C951" s="86">
        <v>644.0</v>
      </c>
      <c r="D951" s="87" t="s">
        <v>2058</v>
      </c>
      <c r="E951" s="70" t="s">
        <v>89</v>
      </c>
    </row>
    <row r="952">
      <c r="B952" s="70" t="s">
        <v>2059</v>
      </c>
      <c r="C952" s="86">
        <v>644.0</v>
      </c>
      <c r="D952" s="70" t="s">
        <v>789</v>
      </c>
      <c r="E952" s="70" t="s">
        <v>89</v>
      </c>
    </row>
    <row r="953">
      <c r="B953" s="70" t="s">
        <v>2060</v>
      </c>
      <c r="C953" s="86">
        <v>644.0</v>
      </c>
      <c r="D953" s="87" t="s">
        <v>789</v>
      </c>
      <c r="E953" s="70" t="s">
        <v>89</v>
      </c>
    </row>
    <row r="954">
      <c r="B954" s="68" t="s">
        <v>2061</v>
      </c>
      <c r="C954" s="76">
        <v>645.0</v>
      </c>
      <c r="D954" s="77" t="s">
        <v>1082</v>
      </c>
      <c r="E954" s="68" t="s">
        <v>89</v>
      </c>
    </row>
    <row r="955">
      <c r="B955" s="70" t="s">
        <v>2063</v>
      </c>
      <c r="C955" s="86">
        <v>646.0</v>
      </c>
      <c r="D955" s="87" t="s">
        <v>2064</v>
      </c>
      <c r="E955" s="70" t="s">
        <v>89</v>
      </c>
    </row>
    <row r="956">
      <c r="B956" s="70" t="s">
        <v>2065</v>
      </c>
      <c r="C956" s="86">
        <v>646.0</v>
      </c>
      <c r="D956" s="87" t="s">
        <v>2066</v>
      </c>
      <c r="E956" s="70" t="s">
        <v>89</v>
      </c>
    </row>
    <row r="957">
      <c r="B957" s="70" t="s">
        <v>2067</v>
      </c>
      <c r="C957" s="86">
        <v>646.0</v>
      </c>
      <c r="D957" s="87" t="s">
        <v>2068</v>
      </c>
      <c r="E957" s="70" t="s">
        <v>89</v>
      </c>
    </row>
    <row r="958">
      <c r="B958" s="68" t="s">
        <v>2069</v>
      </c>
      <c r="C958" s="76">
        <v>647.0</v>
      </c>
      <c r="D958" s="77" t="s">
        <v>787</v>
      </c>
      <c r="E958" s="68" t="s">
        <v>89</v>
      </c>
    </row>
    <row r="959">
      <c r="B959" s="70" t="s">
        <v>603</v>
      </c>
      <c r="C959" s="86">
        <v>648.0</v>
      </c>
      <c r="D959" s="87" t="s">
        <v>605</v>
      </c>
      <c r="E959" s="70" t="s">
        <v>89</v>
      </c>
    </row>
    <row r="960">
      <c r="B960" s="68" t="s">
        <v>2070</v>
      </c>
      <c r="C960" s="76">
        <v>649.0</v>
      </c>
      <c r="D960" s="77" t="s">
        <v>2004</v>
      </c>
      <c r="E960" s="68" t="s">
        <v>89</v>
      </c>
    </row>
    <row r="961">
      <c r="B961" s="70" t="s">
        <v>2071</v>
      </c>
      <c r="C961" s="86">
        <v>650.0</v>
      </c>
      <c r="D961" s="87" t="s">
        <v>2072</v>
      </c>
      <c r="E961" s="70" t="s">
        <v>89</v>
      </c>
    </row>
    <row r="962">
      <c r="B962" s="68" t="s">
        <v>2073</v>
      </c>
      <c r="C962" s="76">
        <v>651.0</v>
      </c>
      <c r="D962" s="77" t="s">
        <v>2074</v>
      </c>
      <c r="E962" s="68" t="s">
        <v>89</v>
      </c>
    </row>
    <row r="963">
      <c r="B963" s="70" t="s">
        <v>2075</v>
      </c>
      <c r="C963" s="86">
        <v>652.0</v>
      </c>
      <c r="D963" s="87" t="s">
        <v>2076</v>
      </c>
      <c r="E963" s="70" t="s">
        <v>89</v>
      </c>
    </row>
    <row r="964">
      <c r="B964" s="68" t="s">
        <v>2077</v>
      </c>
      <c r="C964" s="76">
        <v>653.0</v>
      </c>
      <c r="D964" s="77" t="s">
        <v>2078</v>
      </c>
      <c r="E964" s="68" t="s">
        <v>89</v>
      </c>
    </row>
    <row r="965">
      <c r="B965" s="68" t="s">
        <v>2079</v>
      </c>
      <c r="C965" s="76">
        <v>653.0</v>
      </c>
      <c r="D965" s="77" t="s">
        <v>2078</v>
      </c>
      <c r="E965" s="68" t="s">
        <v>89</v>
      </c>
    </row>
    <row r="966">
      <c r="B966" s="70" t="s">
        <v>2080</v>
      </c>
      <c r="C966" s="86">
        <v>655.0</v>
      </c>
      <c r="D966" s="87" t="s">
        <v>2081</v>
      </c>
      <c r="E966" s="70" t="s">
        <v>89</v>
      </c>
    </row>
    <row r="967">
      <c r="B967" s="68" t="s">
        <v>2082</v>
      </c>
      <c r="C967" s="76" t="s">
        <v>2084</v>
      </c>
      <c r="D967" s="77" t="s">
        <v>1983</v>
      </c>
      <c r="E967" s="68" t="s">
        <v>89</v>
      </c>
    </row>
    <row r="968">
      <c r="B968" s="70" t="s">
        <v>2086</v>
      </c>
      <c r="C968" s="86">
        <v>657.0</v>
      </c>
      <c r="D968" s="87" t="s">
        <v>2087</v>
      </c>
      <c r="E968" s="70" t="s">
        <v>89</v>
      </c>
    </row>
    <row r="969">
      <c r="B969" s="68" t="s">
        <v>2088</v>
      </c>
      <c r="C969" s="76" t="s">
        <v>2089</v>
      </c>
      <c r="D969" s="77" t="s">
        <v>2090</v>
      </c>
      <c r="E969" s="68" t="s">
        <v>89</v>
      </c>
    </row>
    <row r="970">
      <c r="B970" s="68" t="s">
        <v>2091</v>
      </c>
      <c r="C970" s="76" t="s">
        <v>2089</v>
      </c>
      <c r="D970" s="77" t="s">
        <v>2092</v>
      </c>
      <c r="E970" s="68" t="s">
        <v>89</v>
      </c>
    </row>
    <row r="971">
      <c r="B971" s="70" t="s">
        <v>2093</v>
      </c>
      <c r="C971" s="86" t="s">
        <v>2094</v>
      </c>
      <c r="D971" s="87" t="s">
        <v>2095</v>
      </c>
      <c r="E971" s="70" t="s">
        <v>89</v>
      </c>
    </row>
    <row r="972">
      <c r="B972" s="70" t="s">
        <v>2096</v>
      </c>
      <c r="C972" s="86" t="s">
        <v>2094</v>
      </c>
      <c r="D972" s="87" t="s">
        <v>2097</v>
      </c>
      <c r="E972" s="70" t="s">
        <v>89</v>
      </c>
    </row>
    <row r="973">
      <c r="B973" s="68" t="s">
        <v>2098</v>
      </c>
      <c r="C973" s="76">
        <v>660.0</v>
      </c>
      <c r="D973" s="77" t="s">
        <v>2099</v>
      </c>
      <c r="E973" s="68" t="s">
        <v>89</v>
      </c>
    </row>
    <row r="974">
      <c r="B974" s="70" t="s">
        <v>2100</v>
      </c>
      <c r="C974" s="86">
        <v>661.0</v>
      </c>
      <c r="D974" s="87" t="s">
        <v>2101</v>
      </c>
      <c r="E974" s="70" t="s">
        <v>89</v>
      </c>
    </row>
    <row r="975">
      <c r="B975" s="70" t="s">
        <v>2103</v>
      </c>
      <c r="C975" s="86">
        <v>661.0</v>
      </c>
      <c r="D975" s="87" t="s">
        <v>2101</v>
      </c>
      <c r="E975" s="70" t="s">
        <v>89</v>
      </c>
    </row>
    <row r="976">
      <c r="B976" s="68" t="s">
        <v>2104</v>
      </c>
      <c r="C976" s="76">
        <v>662.0</v>
      </c>
      <c r="D976" s="77" t="s">
        <v>2101</v>
      </c>
      <c r="E976" s="68" t="s">
        <v>89</v>
      </c>
    </row>
    <row r="977">
      <c r="B977" s="70" t="s">
        <v>2105</v>
      </c>
      <c r="C977" s="86">
        <v>663.0</v>
      </c>
      <c r="D977" s="87" t="s">
        <v>677</v>
      </c>
      <c r="E977" s="70" t="s">
        <v>89</v>
      </c>
    </row>
    <row r="978">
      <c r="B978" s="70" t="s">
        <v>2106</v>
      </c>
      <c r="C978" s="86">
        <v>663.0</v>
      </c>
      <c r="D978" s="87" t="s">
        <v>677</v>
      </c>
      <c r="E978" s="70" t="s">
        <v>89</v>
      </c>
    </row>
    <row r="979">
      <c r="B979" s="68" t="s">
        <v>2107</v>
      </c>
      <c r="C979" s="76">
        <v>664.0</v>
      </c>
      <c r="D979" s="77" t="s">
        <v>2108</v>
      </c>
      <c r="E979" s="68" t="s">
        <v>132</v>
      </c>
    </row>
    <row r="980">
      <c r="B980" s="68" t="s">
        <v>747</v>
      </c>
      <c r="C980" s="76">
        <v>664.0</v>
      </c>
      <c r="D980" s="77" t="s">
        <v>635</v>
      </c>
      <c r="E980" s="68" t="s">
        <v>132</v>
      </c>
    </row>
    <row r="981">
      <c r="B981" s="68" t="s">
        <v>2111</v>
      </c>
      <c r="C981" s="76">
        <v>664.0</v>
      </c>
      <c r="D981" s="77" t="s">
        <v>2112</v>
      </c>
      <c r="E981" s="68" t="s">
        <v>99</v>
      </c>
    </row>
    <row r="982">
      <c r="B982" s="70" t="s">
        <v>2113</v>
      </c>
      <c r="C982" s="86">
        <v>665.0</v>
      </c>
      <c r="D982" s="87" t="s">
        <v>2114</v>
      </c>
      <c r="E982" s="70" t="s">
        <v>89</v>
      </c>
    </row>
    <row r="983">
      <c r="B983" s="68" t="s">
        <v>2115</v>
      </c>
      <c r="C983" s="76">
        <v>666.0</v>
      </c>
      <c r="D983" s="77" t="s">
        <v>2116</v>
      </c>
      <c r="E983" s="68" t="s">
        <v>89</v>
      </c>
    </row>
    <row r="984">
      <c r="B984" s="68" t="s">
        <v>2117</v>
      </c>
      <c r="C984" s="76">
        <v>666.0</v>
      </c>
      <c r="D984" s="77" t="s">
        <v>2118</v>
      </c>
      <c r="E984" s="68" t="s">
        <v>89</v>
      </c>
    </row>
    <row r="985">
      <c r="B985" s="68" t="s">
        <v>2119</v>
      </c>
      <c r="C985" s="76">
        <v>666.0</v>
      </c>
      <c r="D985" s="77" t="s">
        <v>2116</v>
      </c>
      <c r="E985" s="68" t="s">
        <v>89</v>
      </c>
    </row>
    <row r="986">
      <c r="B986" s="68" t="s">
        <v>2120</v>
      </c>
      <c r="C986" s="76">
        <v>666.0</v>
      </c>
      <c r="D986" s="77" t="s">
        <v>1576</v>
      </c>
      <c r="E986" s="68" t="s">
        <v>89</v>
      </c>
    </row>
    <row r="987">
      <c r="B987" s="70" t="s">
        <v>2122</v>
      </c>
      <c r="C987" s="86" t="s">
        <v>2123</v>
      </c>
      <c r="D987" s="87" t="s">
        <v>2124</v>
      </c>
      <c r="E987" s="70" t="s">
        <v>89</v>
      </c>
    </row>
    <row r="988">
      <c r="B988" s="68" t="s">
        <v>2125</v>
      </c>
      <c r="C988" s="76" t="s">
        <v>2126</v>
      </c>
      <c r="D988" s="77" t="s">
        <v>2127</v>
      </c>
      <c r="E988" s="68" t="s">
        <v>89</v>
      </c>
    </row>
    <row r="989">
      <c r="B989" s="70" t="s">
        <v>2128</v>
      </c>
      <c r="C989" s="86">
        <v>669.0</v>
      </c>
      <c r="D989" s="87" t="s">
        <v>2129</v>
      </c>
      <c r="E989" s="70" t="s">
        <v>89</v>
      </c>
    </row>
    <row r="990">
      <c r="B990" s="68" t="s">
        <v>2130</v>
      </c>
      <c r="C990" s="76">
        <v>670.0</v>
      </c>
      <c r="D990" s="77" t="s">
        <v>1132</v>
      </c>
      <c r="E990" s="68" t="s">
        <v>89</v>
      </c>
    </row>
    <row r="991">
      <c r="B991" s="70" t="s">
        <v>2131</v>
      </c>
      <c r="C991" s="86">
        <v>671.0</v>
      </c>
      <c r="D991" s="87" t="s">
        <v>2132</v>
      </c>
      <c r="E991" s="70" t="s">
        <v>89</v>
      </c>
    </row>
    <row r="992">
      <c r="B992" s="70" t="s">
        <v>2135</v>
      </c>
      <c r="C992" s="86">
        <v>671.0</v>
      </c>
      <c r="D992" s="87" t="s">
        <v>2132</v>
      </c>
      <c r="E992" s="70" t="s">
        <v>89</v>
      </c>
    </row>
    <row r="993">
      <c r="B993" s="68" t="s">
        <v>2136</v>
      </c>
      <c r="C993" s="76" t="s">
        <v>2137</v>
      </c>
      <c r="D993" s="77" t="s">
        <v>2138</v>
      </c>
      <c r="E993" s="68" t="s">
        <v>89</v>
      </c>
    </row>
    <row r="994">
      <c r="B994" s="70" t="s">
        <v>2139</v>
      </c>
      <c r="C994" s="86" t="s">
        <v>2140</v>
      </c>
      <c r="D994" s="87" t="s">
        <v>2141</v>
      </c>
      <c r="E994" s="70" t="s">
        <v>89</v>
      </c>
    </row>
    <row r="995">
      <c r="B995" s="68" t="s">
        <v>2142</v>
      </c>
      <c r="C995" s="76">
        <v>674.0</v>
      </c>
      <c r="D995" s="77" t="s">
        <v>2143</v>
      </c>
      <c r="E995" s="68" t="s">
        <v>89</v>
      </c>
    </row>
    <row r="996">
      <c r="B996" s="70" t="s">
        <v>2144</v>
      </c>
      <c r="C996" s="86">
        <v>675.0</v>
      </c>
      <c r="D996" s="87" t="s">
        <v>2146</v>
      </c>
      <c r="E996" s="70" t="s">
        <v>89</v>
      </c>
    </row>
    <row r="997">
      <c r="B997" s="70" t="s">
        <v>2147</v>
      </c>
      <c r="C997" s="86">
        <v>675.0</v>
      </c>
      <c r="D997" s="70" t="s">
        <v>1989</v>
      </c>
      <c r="E997" s="70" t="s">
        <v>89</v>
      </c>
    </row>
    <row r="998">
      <c r="B998" s="68" t="s">
        <v>2150</v>
      </c>
      <c r="C998" s="76" t="s">
        <v>2151</v>
      </c>
      <c r="D998" s="77" t="s">
        <v>2152</v>
      </c>
      <c r="E998" s="68" t="s">
        <v>89</v>
      </c>
    </row>
    <row r="999">
      <c r="B999" s="68" t="s">
        <v>362</v>
      </c>
      <c r="C999" s="76" t="s">
        <v>2151</v>
      </c>
      <c r="D999" s="77" t="s">
        <v>2153</v>
      </c>
      <c r="E999" s="68" t="s">
        <v>89</v>
      </c>
    </row>
    <row r="1000">
      <c r="B1000" s="70" t="s">
        <v>2154</v>
      </c>
      <c r="C1000" s="86" t="s">
        <v>2155</v>
      </c>
      <c r="D1000" s="87" t="s">
        <v>2156</v>
      </c>
      <c r="E1000" s="70" t="s">
        <v>89</v>
      </c>
    </row>
    <row r="1001">
      <c r="B1001" s="70" t="s">
        <v>2158</v>
      </c>
      <c r="C1001" s="86" t="s">
        <v>2155</v>
      </c>
      <c r="D1001" s="87" t="s">
        <v>2156</v>
      </c>
      <c r="E1001" s="70" t="s">
        <v>89</v>
      </c>
    </row>
    <row r="1002">
      <c r="B1002" s="68" t="s">
        <v>2159</v>
      </c>
      <c r="C1002" s="76" t="s">
        <v>2160</v>
      </c>
      <c r="D1002" s="77" t="s">
        <v>2161</v>
      </c>
      <c r="E1002" s="68" t="s">
        <v>89</v>
      </c>
    </row>
    <row r="1003">
      <c r="B1003" s="70" t="s">
        <v>2162</v>
      </c>
      <c r="C1003" s="86" t="s">
        <v>2163</v>
      </c>
      <c r="D1003" s="87" t="s">
        <v>2164</v>
      </c>
      <c r="E1003" s="70" t="s">
        <v>89</v>
      </c>
    </row>
    <row r="1004">
      <c r="B1004" s="68" t="s">
        <v>2167</v>
      </c>
      <c r="C1004" s="76" t="s">
        <v>2168</v>
      </c>
      <c r="D1004" s="77" t="s">
        <v>2169</v>
      </c>
      <c r="E1004" s="68" t="s">
        <v>89</v>
      </c>
    </row>
    <row r="1005">
      <c r="B1005" s="70" t="s">
        <v>2170</v>
      </c>
      <c r="C1005" s="86" t="s">
        <v>2171</v>
      </c>
      <c r="D1005" s="87" t="s">
        <v>2172</v>
      </c>
      <c r="E1005" s="70" t="s">
        <v>89</v>
      </c>
    </row>
    <row r="1006">
      <c r="B1006" s="68" t="s">
        <v>2173</v>
      </c>
      <c r="C1006" s="76" t="s">
        <v>2174</v>
      </c>
      <c r="D1006" s="77" t="s">
        <v>2175</v>
      </c>
      <c r="E1006" s="68" t="s">
        <v>89</v>
      </c>
    </row>
    <row r="1007">
      <c r="B1007" s="70" t="s">
        <v>2176</v>
      </c>
      <c r="C1007" s="86" t="s">
        <v>2177</v>
      </c>
      <c r="D1007" s="87" t="s">
        <v>2178</v>
      </c>
      <c r="E1007" s="70" t="s">
        <v>89</v>
      </c>
    </row>
    <row r="1008">
      <c r="B1008" s="68" t="s">
        <v>2179</v>
      </c>
      <c r="C1008" s="76">
        <v>684.0</v>
      </c>
      <c r="D1008" s="77" t="s">
        <v>1522</v>
      </c>
      <c r="E1008" s="68" t="s">
        <v>89</v>
      </c>
    </row>
    <row r="1009">
      <c r="B1009" s="68" t="s">
        <v>2180</v>
      </c>
      <c r="C1009" s="76">
        <v>684.0</v>
      </c>
      <c r="D1009" s="77" t="s">
        <v>1522</v>
      </c>
      <c r="E1009" s="68" t="s">
        <v>89</v>
      </c>
    </row>
    <row r="1010">
      <c r="B1010" s="68" t="s">
        <v>2182</v>
      </c>
      <c r="C1010" s="76">
        <v>684.0</v>
      </c>
      <c r="D1010" s="77" t="s">
        <v>1522</v>
      </c>
      <c r="E1010" s="68" t="s">
        <v>89</v>
      </c>
    </row>
    <row r="1011">
      <c r="B1011" s="70" t="s">
        <v>2184</v>
      </c>
      <c r="C1011" s="86">
        <v>685.0</v>
      </c>
      <c r="D1011" s="87" t="s">
        <v>2186</v>
      </c>
      <c r="E1011" s="70" t="s">
        <v>89</v>
      </c>
    </row>
    <row r="1012">
      <c r="B1012" s="68" t="s">
        <v>2187</v>
      </c>
      <c r="C1012" s="76">
        <v>686.0</v>
      </c>
      <c r="D1012" s="77" t="s">
        <v>2188</v>
      </c>
      <c r="E1012" s="68" t="s">
        <v>89</v>
      </c>
    </row>
    <row r="1013">
      <c r="B1013" s="70" t="s">
        <v>2189</v>
      </c>
      <c r="C1013" s="86">
        <v>687.0</v>
      </c>
      <c r="D1013" s="87" t="s">
        <v>2190</v>
      </c>
      <c r="E1013" s="70" t="s">
        <v>89</v>
      </c>
    </row>
    <row r="1014">
      <c r="B1014" s="68" t="s">
        <v>2191</v>
      </c>
      <c r="C1014" s="76">
        <v>688.0</v>
      </c>
      <c r="D1014" s="77" t="s">
        <v>2193</v>
      </c>
      <c r="E1014" s="68" t="s">
        <v>89</v>
      </c>
    </row>
    <row r="1015">
      <c r="B1015" s="70" t="s">
        <v>2194</v>
      </c>
      <c r="C1015" s="86">
        <v>689.0</v>
      </c>
      <c r="D1015" s="87" t="s">
        <v>2195</v>
      </c>
      <c r="E1015" s="70" t="s">
        <v>99</v>
      </c>
    </row>
    <row r="1016">
      <c r="B1016" s="68" t="s">
        <v>2196</v>
      </c>
      <c r="C1016" s="76">
        <v>690.0</v>
      </c>
      <c r="D1016" s="77" t="s">
        <v>2197</v>
      </c>
      <c r="E1016" s="68" t="s">
        <v>89</v>
      </c>
    </row>
    <row r="1017">
      <c r="B1017" s="70" t="s">
        <v>2198</v>
      </c>
      <c r="C1017" s="86">
        <v>691.0</v>
      </c>
      <c r="D1017" s="87" t="s">
        <v>2200</v>
      </c>
      <c r="E1017" s="70" t="s">
        <v>89</v>
      </c>
    </row>
    <row r="1018">
      <c r="B1018" s="70" t="s">
        <v>2201</v>
      </c>
      <c r="C1018" s="86">
        <v>691.0</v>
      </c>
      <c r="D1018" s="87" t="s">
        <v>2200</v>
      </c>
      <c r="E1018" s="70" t="s">
        <v>89</v>
      </c>
    </row>
    <row r="1019">
      <c r="B1019" s="68" t="s">
        <v>2203</v>
      </c>
      <c r="C1019" s="76">
        <v>692.0</v>
      </c>
      <c r="D1019" s="77" t="s">
        <v>791</v>
      </c>
      <c r="E1019" s="68" t="s">
        <v>89</v>
      </c>
    </row>
    <row r="1020">
      <c r="B1020" s="68" t="s">
        <v>2204</v>
      </c>
      <c r="C1020" s="76">
        <v>692.0</v>
      </c>
      <c r="D1020" s="77" t="s">
        <v>791</v>
      </c>
      <c r="E1020" s="68" t="s">
        <v>89</v>
      </c>
    </row>
    <row r="1021">
      <c r="B1021" s="70" t="s">
        <v>2205</v>
      </c>
      <c r="C1021" s="86">
        <v>693.0</v>
      </c>
      <c r="D1021" s="87" t="s">
        <v>791</v>
      </c>
      <c r="E1021" s="70" t="s">
        <v>89</v>
      </c>
    </row>
    <row r="1022">
      <c r="B1022" s="70" t="s">
        <v>2206</v>
      </c>
      <c r="C1022" s="86">
        <v>693.0</v>
      </c>
      <c r="D1022" s="87" t="s">
        <v>791</v>
      </c>
      <c r="E1022" s="70" t="s">
        <v>89</v>
      </c>
    </row>
    <row r="1023">
      <c r="B1023" s="68" t="s">
        <v>2207</v>
      </c>
      <c r="C1023" s="76">
        <v>694.0</v>
      </c>
      <c r="D1023" s="77" t="s">
        <v>337</v>
      </c>
      <c r="E1023" s="68" t="s">
        <v>89</v>
      </c>
    </row>
    <row r="1024">
      <c r="B1024" s="68" t="s">
        <v>2208</v>
      </c>
      <c r="C1024" s="76">
        <v>694.0</v>
      </c>
      <c r="D1024" s="77" t="s">
        <v>337</v>
      </c>
      <c r="E1024" s="68" t="s">
        <v>89</v>
      </c>
    </row>
    <row r="1025">
      <c r="B1025" s="70" t="s">
        <v>2211</v>
      </c>
      <c r="C1025" s="86">
        <v>695.0</v>
      </c>
      <c r="D1025" s="87" t="s">
        <v>2212</v>
      </c>
      <c r="E1025" s="70" t="s">
        <v>99</v>
      </c>
    </row>
    <row r="1026">
      <c r="B1026" s="70" t="s">
        <v>2213</v>
      </c>
      <c r="C1026" s="86">
        <v>695.0</v>
      </c>
      <c r="D1026" s="87" t="s">
        <v>2212</v>
      </c>
      <c r="E1026" s="70" t="s">
        <v>99</v>
      </c>
    </row>
    <row r="1027">
      <c r="B1027" s="68" t="s">
        <v>2214</v>
      </c>
      <c r="C1027" s="76">
        <v>696.0</v>
      </c>
      <c r="D1027" s="77" t="s">
        <v>2215</v>
      </c>
      <c r="E1027" s="68" t="s">
        <v>89</v>
      </c>
    </row>
    <row r="1028">
      <c r="B1028" s="70" t="s">
        <v>2216</v>
      </c>
      <c r="C1028" s="86">
        <v>697.0</v>
      </c>
      <c r="D1028" s="87" t="s">
        <v>2217</v>
      </c>
      <c r="E1028" s="70" t="s">
        <v>89</v>
      </c>
    </row>
    <row r="1029">
      <c r="B1029" s="68" t="s">
        <v>2218</v>
      </c>
      <c r="C1029" s="76">
        <v>698.0</v>
      </c>
      <c r="D1029" s="77" t="s">
        <v>2217</v>
      </c>
      <c r="E1029" s="68" t="s">
        <v>89</v>
      </c>
    </row>
    <row r="1030">
      <c r="B1030" s="70" t="s">
        <v>2219</v>
      </c>
      <c r="C1030" s="86">
        <v>699.0</v>
      </c>
      <c r="D1030" s="87" t="s">
        <v>2220</v>
      </c>
      <c r="E1030" s="70" t="s">
        <v>89</v>
      </c>
    </row>
    <row r="1031">
      <c r="B1031" s="68" t="s">
        <v>2221</v>
      </c>
      <c r="C1031" s="76">
        <v>700.0</v>
      </c>
      <c r="D1031" s="68" t="s">
        <v>2222</v>
      </c>
      <c r="E1031" s="68" t="s">
        <v>89</v>
      </c>
    </row>
    <row r="1032">
      <c r="B1032" s="68" t="s">
        <v>2223</v>
      </c>
      <c r="C1032" s="76">
        <v>700.0</v>
      </c>
      <c r="D1032" s="68" t="s">
        <v>2222</v>
      </c>
      <c r="E1032" s="68" t="s">
        <v>89</v>
      </c>
    </row>
    <row r="1033">
      <c r="B1033" s="68" t="s">
        <v>1210</v>
      </c>
      <c r="C1033" s="76">
        <v>700.0</v>
      </c>
      <c r="D1033" s="77" t="s">
        <v>1212</v>
      </c>
      <c r="E1033" s="68" t="s">
        <v>89</v>
      </c>
    </row>
    <row r="1034">
      <c r="B1034" s="70" t="s">
        <v>2225</v>
      </c>
      <c r="C1034" s="86" t="s">
        <v>2226</v>
      </c>
      <c r="D1034" s="87" t="s">
        <v>2227</v>
      </c>
      <c r="E1034" s="70" t="s">
        <v>89</v>
      </c>
    </row>
    <row r="1035">
      <c r="B1035" s="70" t="s">
        <v>2230</v>
      </c>
      <c r="C1035" s="86" t="s">
        <v>2226</v>
      </c>
      <c r="D1035" s="87" t="s">
        <v>2231</v>
      </c>
      <c r="E1035" s="70" t="s">
        <v>89</v>
      </c>
    </row>
    <row r="1036">
      <c r="B1036" s="70" t="s">
        <v>2232</v>
      </c>
      <c r="C1036" s="86" t="s">
        <v>2226</v>
      </c>
      <c r="D1036" s="87" t="s">
        <v>837</v>
      </c>
      <c r="E1036" s="70" t="s">
        <v>89</v>
      </c>
    </row>
    <row r="1037">
      <c r="B1037" s="68" t="s">
        <v>2233</v>
      </c>
      <c r="C1037" s="76">
        <v>702.0</v>
      </c>
      <c r="D1037" s="77" t="s">
        <v>2234</v>
      </c>
      <c r="E1037" s="68" t="s">
        <v>89</v>
      </c>
    </row>
    <row r="1038">
      <c r="B1038" s="70" t="s">
        <v>2235</v>
      </c>
      <c r="C1038" s="86">
        <v>703.0</v>
      </c>
      <c r="D1038" s="87" t="s">
        <v>2234</v>
      </c>
      <c r="E1038" s="70" t="s">
        <v>89</v>
      </c>
    </row>
    <row r="1039">
      <c r="B1039" s="68" t="s">
        <v>2237</v>
      </c>
      <c r="C1039" s="76">
        <v>704.0</v>
      </c>
      <c r="D1039" s="77" t="s">
        <v>2238</v>
      </c>
      <c r="E1039" s="68" t="s">
        <v>89</v>
      </c>
    </row>
    <row r="1040">
      <c r="B1040" s="70" t="s">
        <v>2239</v>
      </c>
      <c r="C1040" s="86">
        <v>705.0</v>
      </c>
      <c r="D1040" s="87" t="s">
        <v>2240</v>
      </c>
      <c r="E1040" s="70" t="s">
        <v>89</v>
      </c>
    </row>
    <row r="1041">
      <c r="B1041" s="68" t="s">
        <v>2241</v>
      </c>
      <c r="C1041" s="76">
        <v>706.0</v>
      </c>
      <c r="D1041" s="77" t="s">
        <v>2242</v>
      </c>
      <c r="E1041" s="68" t="s">
        <v>89</v>
      </c>
    </row>
    <row r="1042">
      <c r="B1042" s="70" t="s">
        <v>2245</v>
      </c>
      <c r="C1042" s="86">
        <v>707.0</v>
      </c>
      <c r="D1042" s="87" t="s">
        <v>2246</v>
      </c>
      <c r="E1042" s="70" t="s">
        <v>89</v>
      </c>
    </row>
    <row r="1043">
      <c r="B1043" s="68" t="s">
        <v>2247</v>
      </c>
      <c r="C1043" s="76">
        <v>708.0</v>
      </c>
      <c r="D1043" s="77" t="s">
        <v>2248</v>
      </c>
      <c r="E1043" s="68" t="s">
        <v>89</v>
      </c>
    </row>
    <row r="1044">
      <c r="B1044" s="70" t="s">
        <v>2249</v>
      </c>
      <c r="C1044" s="86">
        <v>709.0</v>
      </c>
      <c r="D1044" s="87" t="s">
        <v>2251</v>
      </c>
      <c r="E1044" s="70" t="s">
        <v>89</v>
      </c>
    </row>
    <row r="1045">
      <c r="B1045" s="68" t="s">
        <v>2252</v>
      </c>
      <c r="C1045" s="76">
        <v>710.0</v>
      </c>
      <c r="D1045" s="77" t="s">
        <v>2253</v>
      </c>
      <c r="E1045" s="68" t="s">
        <v>89</v>
      </c>
    </row>
    <row r="1046">
      <c r="B1046" s="68" t="s">
        <v>2256</v>
      </c>
      <c r="C1046" s="76">
        <v>710.0</v>
      </c>
      <c r="D1046" s="77" t="s">
        <v>2253</v>
      </c>
      <c r="E1046" s="68" t="s">
        <v>89</v>
      </c>
    </row>
    <row r="1047">
      <c r="B1047" s="68" t="s">
        <v>2257</v>
      </c>
      <c r="C1047" s="76">
        <v>710.0</v>
      </c>
      <c r="D1047" s="77" t="s">
        <v>2156</v>
      </c>
      <c r="E1047" s="68" t="s">
        <v>89</v>
      </c>
    </row>
    <row r="1048">
      <c r="B1048" s="70" t="s">
        <v>2258</v>
      </c>
      <c r="C1048" s="86">
        <v>711.0</v>
      </c>
      <c r="D1048" s="87" t="s">
        <v>759</v>
      </c>
      <c r="E1048" s="70" t="s">
        <v>89</v>
      </c>
    </row>
    <row r="1049">
      <c r="B1049" s="68" t="s">
        <v>2259</v>
      </c>
      <c r="C1049" s="76">
        <v>712.0</v>
      </c>
      <c r="D1049" s="77" t="s">
        <v>2261</v>
      </c>
      <c r="E1049" s="68" t="s">
        <v>89</v>
      </c>
    </row>
    <row r="1050">
      <c r="B1050" s="68" t="s">
        <v>2263</v>
      </c>
      <c r="C1050" s="76">
        <v>712.0</v>
      </c>
      <c r="D1050" s="68" t="s">
        <v>2264</v>
      </c>
      <c r="E1050" s="68" t="s">
        <v>89</v>
      </c>
    </row>
    <row r="1051">
      <c r="B1051" s="70" t="s">
        <v>1297</v>
      </c>
      <c r="C1051" s="86">
        <v>713.0</v>
      </c>
      <c r="D1051" s="87" t="s">
        <v>1300</v>
      </c>
      <c r="E1051" s="70" t="s">
        <v>89</v>
      </c>
    </row>
    <row r="1052">
      <c r="B1052" s="68" t="s">
        <v>1301</v>
      </c>
      <c r="C1052" s="76">
        <v>714.0</v>
      </c>
      <c r="D1052" s="77" t="s">
        <v>2234</v>
      </c>
      <c r="E1052" s="68" t="s">
        <v>89</v>
      </c>
    </row>
    <row r="1053">
      <c r="B1053" s="68" t="s">
        <v>1304</v>
      </c>
      <c r="C1053" s="76">
        <v>714.0</v>
      </c>
      <c r="D1053" s="77" t="s">
        <v>791</v>
      </c>
      <c r="E1053" s="68" t="s">
        <v>89</v>
      </c>
    </row>
    <row r="1054">
      <c r="B1054" s="68" t="s">
        <v>1305</v>
      </c>
      <c r="C1054" s="76">
        <v>714.0</v>
      </c>
      <c r="D1054" s="77" t="s">
        <v>2267</v>
      </c>
      <c r="E1054" s="68" t="s">
        <v>89</v>
      </c>
    </row>
    <row r="1055">
      <c r="B1055" s="70" t="s">
        <v>2269</v>
      </c>
      <c r="C1055" s="86">
        <v>715.0</v>
      </c>
      <c r="D1055" s="87" t="s">
        <v>2270</v>
      </c>
      <c r="E1055" s="70" t="s">
        <v>89</v>
      </c>
    </row>
    <row r="1056">
      <c r="B1056" s="68" t="s">
        <v>2271</v>
      </c>
      <c r="C1056" s="76">
        <v>716.0</v>
      </c>
      <c r="D1056" s="77" t="s">
        <v>2272</v>
      </c>
      <c r="E1056" s="68" t="s">
        <v>89</v>
      </c>
    </row>
    <row r="1057">
      <c r="B1057" s="68" t="s">
        <v>2273</v>
      </c>
      <c r="C1057" s="76">
        <v>716.0</v>
      </c>
      <c r="D1057" s="77" t="s">
        <v>2274</v>
      </c>
      <c r="E1057" s="68" t="s">
        <v>89</v>
      </c>
    </row>
    <row r="1058">
      <c r="B1058" s="70" t="s">
        <v>2275</v>
      </c>
      <c r="C1058" s="86">
        <v>717.0</v>
      </c>
      <c r="D1058" s="87" t="s">
        <v>2278</v>
      </c>
      <c r="E1058" s="70" t="s">
        <v>89</v>
      </c>
    </row>
    <row r="1059">
      <c r="B1059" s="68" t="s">
        <v>741</v>
      </c>
      <c r="C1059" s="76">
        <v>718.0</v>
      </c>
      <c r="D1059" s="77" t="s">
        <v>743</v>
      </c>
      <c r="E1059" s="68" t="s">
        <v>99</v>
      </c>
    </row>
    <row r="1060">
      <c r="B1060" s="70" t="s">
        <v>2279</v>
      </c>
      <c r="C1060" s="86">
        <v>719.0</v>
      </c>
      <c r="D1060" s="87" t="s">
        <v>2281</v>
      </c>
      <c r="E1060" s="70" t="s">
        <v>89</v>
      </c>
    </row>
    <row r="1061">
      <c r="B1061" s="70" t="s">
        <v>2282</v>
      </c>
      <c r="C1061" s="86" t="s">
        <v>2283</v>
      </c>
      <c r="D1061" s="70" t="s">
        <v>2284</v>
      </c>
      <c r="E1061" s="70" t="s">
        <v>89</v>
      </c>
    </row>
    <row r="1062">
      <c r="B1062" s="68" t="s">
        <v>2285</v>
      </c>
      <c r="C1062" s="76">
        <v>720.0</v>
      </c>
      <c r="D1062" s="77" t="s">
        <v>2286</v>
      </c>
      <c r="E1062" s="68" t="s">
        <v>89</v>
      </c>
    </row>
    <row r="1063">
      <c r="B1063" s="68" t="s">
        <v>2287</v>
      </c>
      <c r="C1063" s="76">
        <v>720.0</v>
      </c>
      <c r="D1063" s="68" t="s">
        <v>2284</v>
      </c>
      <c r="E1063" s="68" t="s">
        <v>89</v>
      </c>
    </row>
    <row r="1064">
      <c r="B1064" s="70" t="s">
        <v>2289</v>
      </c>
      <c r="C1064" s="86">
        <v>721.0</v>
      </c>
      <c r="D1064" s="70" t="s">
        <v>1384</v>
      </c>
      <c r="E1064" s="70" t="s">
        <v>89</v>
      </c>
    </row>
    <row r="1065">
      <c r="B1065" s="68" t="s">
        <v>2290</v>
      </c>
      <c r="C1065" s="76">
        <v>722.0</v>
      </c>
      <c r="D1065" s="68" t="s">
        <v>2291</v>
      </c>
      <c r="E1065" s="68" t="s">
        <v>99</v>
      </c>
    </row>
    <row r="1066">
      <c r="B1066" s="68" t="s">
        <v>2293</v>
      </c>
      <c r="C1066" s="76">
        <v>722.0</v>
      </c>
      <c r="D1066" s="68" t="s">
        <v>2296</v>
      </c>
      <c r="E1066" s="68" t="s">
        <v>99</v>
      </c>
    </row>
    <row r="1067">
      <c r="B1067" s="68" t="s">
        <v>2297</v>
      </c>
      <c r="C1067" s="76">
        <v>722.0</v>
      </c>
      <c r="D1067" s="68" t="s">
        <v>2296</v>
      </c>
      <c r="E1067" s="68" t="s">
        <v>99</v>
      </c>
    </row>
    <row r="1068">
      <c r="B1068" s="70" t="s">
        <v>2299</v>
      </c>
      <c r="C1068" s="86">
        <v>723.0</v>
      </c>
      <c r="D1068" s="70" t="s">
        <v>2300</v>
      </c>
      <c r="E1068" s="70" t="s">
        <v>89</v>
      </c>
    </row>
    <row r="1069">
      <c r="B1069" s="68" t="s">
        <v>2303</v>
      </c>
      <c r="C1069" s="76">
        <v>724.0</v>
      </c>
      <c r="D1069" s="68" t="s">
        <v>2304</v>
      </c>
      <c r="E1069" s="68" t="s">
        <v>132</v>
      </c>
    </row>
    <row r="1070">
      <c r="B1070" s="70" t="s">
        <v>2305</v>
      </c>
      <c r="C1070" s="86">
        <v>725.0</v>
      </c>
      <c r="D1070" s="70" t="s">
        <v>2307</v>
      </c>
      <c r="E1070" s="70" t="s">
        <v>89</v>
      </c>
    </row>
    <row r="1071">
      <c r="B1071" s="68" t="s">
        <v>2309</v>
      </c>
      <c r="C1071" s="76">
        <v>726.0</v>
      </c>
      <c r="D1071" s="68" t="s">
        <v>1522</v>
      </c>
      <c r="E1071" s="68" t="s">
        <v>89</v>
      </c>
    </row>
    <row r="1072">
      <c r="B1072" s="70" t="s">
        <v>645</v>
      </c>
      <c r="C1072" s="86">
        <v>727.0</v>
      </c>
      <c r="D1072" s="70" t="s">
        <v>647</v>
      </c>
      <c r="E1072" s="70" t="s">
        <v>89</v>
      </c>
    </row>
    <row r="1073">
      <c r="B1073" s="68" t="s">
        <v>2310</v>
      </c>
      <c r="C1073" s="76">
        <v>728.0</v>
      </c>
      <c r="D1073" s="68" t="s">
        <v>2313</v>
      </c>
      <c r="E1073" s="68" t="s">
        <v>89</v>
      </c>
    </row>
    <row r="1074">
      <c r="B1074" s="70" t="s">
        <v>2314</v>
      </c>
      <c r="C1074" s="86">
        <v>729.0</v>
      </c>
      <c r="D1074" s="70" t="s">
        <v>1384</v>
      </c>
      <c r="E1074" s="70" t="s">
        <v>89</v>
      </c>
    </row>
    <row r="1075">
      <c r="B1075" s="68" t="s">
        <v>2315</v>
      </c>
      <c r="C1075" s="76">
        <v>730.0</v>
      </c>
      <c r="D1075" s="68" t="s">
        <v>2317</v>
      </c>
      <c r="E1075" s="68" t="s">
        <v>89</v>
      </c>
    </row>
    <row r="1076">
      <c r="B1076" s="70" t="s">
        <v>2319</v>
      </c>
      <c r="C1076" s="86" t="s">
        <v>2320</v>
      </c>
      <c r="D1076" s="70" t="s">
        <v>2321</v>
      </c>
      <c r="E1076" s="70" t="s">
        <v>89</v>
      </c>
    </row>
    <row r="1077">
      <c r="B1077" s="70" t="s">
        <v>2322</v>
      </c>
      <c r="C1077" s="86" t="s">
        <v>2320</v>
      </c>
      <c r="D1077" s="70" t="s">
        <v>2323</v>
      </c>
      <c r="E1077" s="70" t="s">
        <v>89</v>
      </c>
    </row>
    <row r="1078">
      <c r="B1078" s="68" t="s">
        <v>2324</v>
      </c>
      <c r="C1078" s="76" t="s">
        <v>2325</v>
      </c>
      <c r="D1078" s="68" t="s">
        <v>2326</v>
      </c>
      <c r="E1078" s="68" t="s">
        <v>89</v>
      </c>
    </row>
    <row r="1079">
      <c r="B1079" s="70" t="s">
        <v>2329</v>
      </c>
      <c r="C1079" s="86">
        <v>733.0</v>
      </c>
      <c r="D1079" s="70" t="s">
        <v>2330</v>
      </c>
      <c r="E1079" s="70" t="s">
        <v>99</v>
      </c>
    </row>
    <row r="1080">
      <c r="B1080" s="68" t="s">
        <v>1234</v>
      </c>
      <c r="C1080" s="76" t="s">
        <v>2331</v>
      </c>
      <c r="D1080" s="68" t="s">
        <v>1236</v>
      </c>
      <c r="E1080" s="68" t="s">
        <v>89</v>
      </c>
    </row>
    <row r="1081">
      <c r="B1081" s="70" t="s">
        <v>2333</v>
      </c>
      <c r="C1081" s="86" t="s">
        <v>2334</v>
      </c>
      <c r="D1081" s="70" t="s">
        <v>1082</v>
      </c>
      <c r="E1081" s="70" t="s">
        <v>89</v>
      </c>
    </row>
    <row r="1082">
      <c r="B1082" s="70" t="s">
        <v>2335</v>
      </c>
      <c r="C1082" s="86" t="s">
        <v>2334</v>
      </c>
      <c r="D1082" s="70" t="s">
        <v>1082</v>
      </c>
      <c r="E1082" s="70" t="s">
        <v>89</v>
      </c>
    </row>
    <row r="1083">
      <c r="B1083" s="70" t="s">
        <v>2336</v>
      </c>
      <c r="C1083" s="86" t="s">
        <v>2334</v>
      </c>
      <c r="D1083" s="70" t="s">
        <v>1082</v>
      </c>
      <c r="E1083" s="70" t="s">
        <v>89</v>
      </c>
    </row>
    <row r="1084">
      <c r="B1084" s="70" t="s">
        <v>2339</v>
      </c>
      <c r="C1084" s="86" t="s">
        <v>2334</v>
      </c>
      <c r="D1084" s="70" t="s">
        <v>1082</v>
      </c>
      <c r="E1084" s="70" t="s">
        <v>89</v>
      </c>
    </row>
    <row r="1085">
      <c r="B1085" s="68" t="s">
        <v>2340</v>
      </c>
      <c r="C1085" s="76" t="s">
        <v>2341</v>
      </c>
      <c r="D1085" s="68" t="s">
        <v>1601</v>
      </c>
      <c r="E1085" s="68" t="s">
        <v>89</v>
      </c>
    </row>
    <row r="1086">
      <c r="B1086" s="70" t="s">
        <v>2342</v>
      </c>
      <c r="C1086" s="86" t="s">
        <v>2343</v>
      </c>
      <c r="D1086" s="70" t="s">
        <v>2345</v>
      </c>
      <c r="E1086" s="70" t="s">
        <v>89</v>
      </c>
    </row>
    <row r="1087">
      <c r="B1087" s="68" t="s">
        <v>2346</v>
      </c>
      <c r="C1087" s="76" t="s">
        <v>2347</v>
      </c>
      <c r="D1087" s="68" t="s">
        <v>2348</v>
      </c>
      <c r="E1087" s="68" t="s">
        <v>89</v>
      </c>
    </row>
    <row r="1088">
      <c r="B1088" s="70" t="s">
        <v>750</v>
      </c>
      <c r="C1088" s="86">
        <v>739.0</v>
      </c>
      <c r="D1088" s="70" t="s">
        <v>2349</v>
      </c>
      <c r="E1088" s="70" t="s">
        <v>132</v>
      </c>
    </row>
    <row r="1089">
      <c r="B1089" s="68" t="s">
        <v>2350</v>
      </c>
      <c r="C1089" s="76">
        <v>740.0</v>
      </c>
      <c r="D1089" s="68" t="s">
        <v>2351</v>
      </c>
      <c r="E1089" s="68" t="s">
        <v>89</v>
      </c>
    </row>
    <row r="1090">
      <c r="B1090" s="70" t="s">
        <v>2354</v>
      </c>
      <c r="C1090" s="86" t="s">
        <v>2355</v>
      </c>
      <c r="D1090" s="70" t="s">
        <v>2356</v>
      </c>
      <c r="E1090" s="70" t="s">
        <v>89</v>
      </c>
    </row>
    <row r="1091">
      <c r="B1091" s="68" t="s">
        <v>2357</v>
      </c>
      <c r="C1091" s="76" t="s">
        <v>2358</v>
      </c>
      <c r="D1091" s="68" t="s">
        <v>2359</v>
      </c>
      <c r="E1091" s="68" t="s">
        <v>89</v>
      </c>
    </row>
    <row r="1092">
      <c r="B1092" s="70" t="s">
        <v>2362</v>
      </c>
      <c r="C1092" s="86">
        <v>743.0</v>
      </c>
      <c r="D1092" s="70" t="s">
        <v>415</v>
      </c>
      <c r="E1092" s="70" t="s">
        <v>89</v>
      </c>
    </row>
    <row r="1093">
      <c r="B1093" s="68" t="s">
        <v>2363</v>
      </c>
      <c r="C1093" s="76">
        <v>744.0</v>
      </c>
      <c r="D1093" s="68" t="s">
        <v>2365</v>
      </c>
      <c r="E1093" s="68" t="s">
        <v>89</v>
      </c>
    </row>
    <row r="1094">
      <c r="B1094" s="70" t="s">
        <v>2366</v>
      </c>
      <c r="C1094" s="86">
        <v>745.0</v>
      </c>
      <c r="D1094" s="70" t="s">
        <v>1048</v>
      </c>
      <c r="E1094" s="70" t="s">
        <v>89</v>
      </c>
    </row>
    <row r="1095">
      <c r="B1095" s="68" t="s">
        <v>2368</v>
      </c>
      <c r="C1095" s="76">
        <v>746.0</v>
      </c>
      <c r="D1095" s="68" t="s">
        <v>2369</v>
      </c>
      <c r="E1095" s="68" t="s">
        <v>89</v>
      </c>
    </row>
    <row r="1096">
      <c r="B1096" s="70" t="s">
        <v>2370</v>
      </c>
      <c r="C1096" s="86">
        <v>747.0</v>
      </c>
      <c r="D1096" s="70" t="s">
        <v>2371</v>
      </c>
      <c r="E1096" s="70" t="s">
        <v>89</v>
      </c>
    </row>
    <row r="1097">
      <c r="B1097" s="68" t="s">
        <v>2372</v>
      </c>
      <c r="C1097" s="76">
        <v>748.0</v>
      </c>
      <c r="D1097" s="68" t="s">
        <v>33</v>
      </c>
      <c r="E1097" s="68" t="s">
        <v>89</v>
      </c>
    </row>
    <row r="1098">
      <c r="B1098" s="70" t="s">
        <v>2373</v>
      </c>
      <c r="C1098" s="86">
        <v>749.0</v>
      </c>
      <c r="D1098" s="70" t="s">
        <v>1795</v>
      </c>
      <c r="E1098" s="70" t="s">
        <v>89</v>
      </c>
    </row>
    <row r="1099">
      <c r="B1099" s="68" t="s">
        <v>2376</v>
      </c>
      <c r="C1099" s="76">
        <v>750.0</v>
      </c>
      <c r="D1099" s="68" t="s">
        <v>2377</v>
      </c>
      <c r="E1099" s="68" t="s">
        <v>99</v>
      </c>
    </row>
    <row r="1100">
      <c r="B1100" s="70" t="s">
        <v>2378</v>
      </c>
      <c r="C1100" s="86">
        <v>751.0</v>
      </c>
      <c r="D1100" s="70" t="s">
        <v>677</v>
      </c>
      <c r="E1100" s="70" t="s">
        <v>89</v>
      </c>
    </row>
    <row r="1101">
      <c r="B1101" s="68" t="s">
        <v>1155</v>
      </c>
      <c r="C1101" s="76">
        <v>752.0</v>
      </c>
      <c r="D1101" s="68" t="s">
        <v>1157</v>
      </c>
      <c r="E1101" s="68" t="s">
        <v>99</v>
      </c>
    </row>
    <row r="1102">
      <c r="B1102" s="70" t="s">
        <v>2381</v>
      </c>
      <c r="C1102" s="86">
        <v>753.0</v>
      </c>
      <c r="D1102" s="70" t="s">
        <v>1601</v>
      </c>
      <c r="E1102" s="70" t="s">
        <v>89</v>
      </c>
    </row>
    <row r="1103">
      <c r="B1103" s="68" t="s">
        <v>2382</v>
      </c>
      <c r="C1103" s="76">
        <v>754.0</v>
      </c>
      <c r="D1103" s="68" t="s">
        <v>2383</v>
      </c>
      <c r="E1103" s="68" t="s">
        <v>89</v>
      </c>
    </row>
    <row r="1104">
      <c r="B1104" s="70" t="s">
        <v>2384</v>
      </c>
      <c r="C1104" s="86">
        <v>755.0</v>
      </c>
      <c r="D1104" s="70" t="s">
        <v>1082</v>
      </c>
      <c r="E1104" s="70" t="s">
        <v>89</v>
      </c>
    </row>
    <row r="1105">
      <c r="B1105" s="68" t="s">
        <v>2389</v>
      </c>
      <c r="C1105" s="76">
        <v>756.0</v>
      </c>
      <c r="D1105" s="68" t="s">
        <v>2390</v>
      </c>
      <c r="E1105" s="68" t="s">
        <v>89</v>
      </c>
    </row>
    <row r="1106">
      <c r="B1106" s="70" t="s">
        <v>2391</v>
      </c>
      <c r="C1106" s="86">
        <v>757.0</v>
      </c>
      <c r="D1106" s="70" t="s">
        <v>1085</v>
      </c>
      <c r="E1106" s="70" t="s">
        <v>89</v>
      </c>
    </row>
    <row r="1107">
      <c r="B1107" s="68" t="s">
        <v>2392</v>
      </c>
      <c r="C1107" s="76">
        <v>758.0</v>
      </c>
      <c r="D1107" s="68" t="s">
        <v>2393</v>
      </c>
      <c r="E1107" s="68" t="s">
        <v>89</v>
      </c>
    </row>
    <row r="1108">
      <c r="B1108" s="70" t="s">
        <v>2396</v>
      </c>
      <c r="C1108" s="86">
        <v>759.0</v>
      </c>
      <c r="D1108" s="70" t="s">
        <v>2397</v>
      </c>
      <c r="E1108" s="70" t="s">
        <v>89</v>
      </c>
    </row>
    <row r="1109">
      <c r="B1109" s="68" t="s">
        <v>2398</v>
      </c>
      <c r="C1109" s="76">
        <v>760.0</v>
      </c>
      <c r="D1109" s="68" t="s">
        <v>2400</v>
      </c>
      <c r="E1109" s="68" t="s">
        <v>89</v>
      </c>
    </row>
    <row r="1110">
      <c r="B1110" s="70" t="s">
        <v>2402</v>
      </c>
      <c r="C1110" s="86">
        <v>761.0</v>
      </c>
      <c r="D1110" s="70" t="s">
        <v>2403</v>
      </c>
      <c r="E1110" s="70" t="s">
        <v>89</v>
      </c>
    </row>
    <row r="1111">
      <c r="B1111" s="70" t="s">
        <v>2404</v>
      </c>
      <c r="C1111" s="86">
        <v>761.0</v>
      </c>
      <c r="D1111" s="70" t="s">
        <v>2403</v>
      </c>
      <c r="E1111" s="70" t="s">
        <v>89</v>
      </c>
    </row>
    <row r="1112">
      <c r="B1112" s="68" t="s">
        <v>2405</v>
      </c>
      <c r="C1112" s="76">
        <v>762.0</v>
      </c>
      <c r="D1112" s="68" t="s">
        <v>2406</v>
      </c>
      <c r="E1112" s="68" t="s">
        <v>89</v>
      </c>
    </row>
    <row r="1113">
      <c r="B1113" s="70" t="s">
        <v>2407</v>
      </c>
      <c r="C1113" s="86">
        <v>763.0</v>
      </c>
      <c r="D1113" s="70" t="s">
        <v>2408</v>
      </c>
      <c r="E1113" s="70" t="s">
        <v>89</v>
      </c>
    </row>
    <row r="1114">
      <c r="B1114" s="70" t="s">
        <v>2410</v>
      </c>
      <c r="C1114" s="86">
        <v>763.0</v>
      </c>
      <c r="D1114" s="70" t="s">
        <v>2408</v>
      </c>
      <c r="E1114" s="70" t="s">
        <v>89</v>
      </c>
    </row>
    <row r="1115">
      <c r="B1115" s="68" t="s">
        <v>2411</v>
      </c>
      <c r="C1115" s="76">
        <v>764.0</v>
      </c>
      <c r="D1115" s="68" t="s">
        <v>1468</v>
      </c>
      <c r="E1115" s="68" t="s">
        <v>89</v>
      </c>
    </row>
    <row r="1116">
      <c r="B1116" s="70" t="s">
        <v>2412</v>
      </c>
      <c r="C1116" s="86">
        <v>765.0</v>
      </c>
      <c r="D1116" s="70" t="s">
        <v>591</v>
      </c>
      <c r="E1116" s="70" t="s">
        <v>89</v>
      </c>
    </row>
    <row r="1117">
      <c r="B1117" s="68" t="s">
        <v>2413</v>
      </c>
      <c r="C1117" s="76">
        <v>766.0</v>
      </c>
      <c r="D1117" s="68" t="s">
        <v>2415</v>
      </c>
      <c r="E1117" s="68" t="s">
        <v>89</v>
      </c>
    </row>
    <row r="1118">
      <c r="B1118" s="70" t="s">
        <v>2416</v>
      </c>
      <c r="C1118" s="86">
        <v>767.0</v>
      </c>
      <c r="D1118" s="70" t="s">
        <v>1522</v>
      </c>
      <c r="E1118" s="70" t="s">
        <v>89</v>
      </c>
    </row>
    <row r="1119">
      <c r="B1119" s="70" t="s">
        <v>2418</v>
      </c>
      <c r="C1119" s="86">
        <v>767.0</v>
      </c>
      <c r="D1119" s="70" t="s">
        <v>1522</v>
      </c>
      <c r="E1119" s="70" t="s">
        <v>89</v>
      </c>
    </row>
    <row r="1120">
      <c r="B1120" s="68" t="s">
        <v>2419</v>
      </c>
      <c r="C1120" s="76">
        <v>768.0</v>
      </c>
      <c r="D1120" s="68" t="s">
        <v>2420</v>
      </c>
      <c r="E1120" s="68" t="s">
        <v>89</v>
      </c>
    </row>
    <row r="1121">
      <c r="B1121" s="70" t="s">
        <v>2421</v>
      </c>
      <c r="C1121" s="86">
        <v>769.0</v>
      </c>
      <c r="D1121" s="70" t="s">
        <v>2422</v>
      </c>
      <c r="E1121" s="70" t="s">
        <v>89</v>
      </c>
    </row>
    <row r="1122">
      <c r="B1122" s="68" t="s">
        <v>772</v>
      </c>
      <c r="C1122" s="76">
        <v>770.0</v>
      </c>
      <c r="D1122" s="68" t="s">
        <v>776</v>
      </c>
      <c r="E1122" s="68" t="s">
        <v>89</v>
      </c>
    </row>
    <row r="1123">
      <c r="B1123" s="70" t="s">
        <v>932</v>
      </c>
      <c r="C1123" s="86">
        <v>771.0</v>
      </c>
      <c r="D1123" s="70" t="s">
        <v>935</v>
      </c>
      <c r="E1123" s="70" t="s">
        <v>89</v>
      </c>
    </row>
    <row r="1124">
      <c r="B1124" s="70" t="s">
        <v>2424</v>
      </c>
      <c r="C1124" s="86">
        <v>771.0</v>
      </c>
      <c r="D1124" s="70" t="s">
        <v>2425</v>
      </c>
      <c r="E1124" s="70" t="s">
        <v>89</v>
      </c>
    </row>
    <row r="1125">
      <c r="B1125" s="70" t="s">
        <v>2426</v>
      </c>
      <c r="C1125" s="86">
        <v>771.0</v>
      </c>
      <c r="D1125" s="70" t="s">
        <v>2427</v>
      </c>
      <c r="E1125" s="70" t="s">
        <v>89</v>
      </c>
    </row>
    <row r="1126">
      <c r="B1126" s="70" t="s">
        <v>2428</v>
      </c>
      <c r="C1126" s="86">
        <v>771.0</v>
      </c>
      <c r="D1126" s="70" t="s">
        <v>2425</v>
      </c>
      <c r="E1126" s="70" t="s">
        <v>89</v>
      </c>
    </row>
    <row r="1127">
      <c r="B1127" s="68" t="s">
        <v>1775</v>
      </c>
      <c r="C1127" s="76">
        <v>772.0</v>
      </c>
      <c r="D1127" s="68" t="s">
        <v>1778</v>
      </c>
      <c r="E1127" s="68" t="s">
        <v>89</v>
      </c>
    </row>
    <row r="1128">
      <c r="B1128" s="68" t="s">
        <v>2431</v>
      </c>
      <c r="C1128" s="76">
        <v>772.0</v>
      </c>
      <c r="D1128" s="68" t="s">
        <v>2433</v>
      </c>
      <c r="E1128" s="68" t="s">
        <v>89</v>
      </c>
    </row>
    <row r="1129">
      <c r="B1129" s="70" t="s">
        <v>2434</v>
      </c>
      <c r="C1129" s="86">
        <v>773.0</v>
      </c>
      <c r="D1129" s="70" t="s">
        <v>2435</v>
      </c>
      <c r="E1129" s="70" t="s">
        <v>89</v>
      </c>
    </row>
    <row r="1130">
      <c r="B1130" s="70" t="s">
        <v>2436</v>
      </c>
      <c r="C1130" s="86">
        <v>773.0</v>
      </c>
      <c r="D1130" s="70" t="s">
        <v>2435</v>
      </c>
      <c r="E1130" s="70" t="s">
        <v>89</v>
      </c>
    </row>
    <row r="1131">
      <c r="B1131" s="68" t="s">
        <v>2437</v>
      </c>
      <c r="C1131" s="76">
        <v>774.0</v>
      </c>
      <c r="D1131" s="68" t="s">
        <v>2438</v>
      </c>
      <c r="E1131" s="68" t="s">
        <v>89</v>
      </c>
    </row>
    <row r="1132">
      <c r="B1132" s="68" t="s">
        <v>2439</v>
      </c>
      <c r="C1132" s="76">
        <v>774.0</v>
      </c>
      <c r="D1132" s="68" t="s">
        <v>2440</v>
      </c>
      <c r="E1132" s="68" t="s">
        <v>89</v>
      </c>
    </row>
    <row r="1133">
      <c r="B1133" s="70" t="s">
        <v>2441</v>
      </c>
      <c r="C1133" s="86">
        <v>775.0</v>
      </c>
      <c r="D1133" s="70" t="s">
        <v>2442</v>
      </c>
      <c r="E1133" s="70" t="s">
        <v>89</v>
      </c>
    </row>
    <row r="1134">
      <c r="B1134" s="68" t="s">
        <v>2444</v>
      </c>
      <c r="C1134" s="76">
        <v>776.0</v>
      </c>
      <c r="D1134" s="68" t="s">
        <v>2446</v>
      </c>
      <c r="E1134" s="68" t="s">
        <v>89</v>
      </c>
    </row>
    <row r="1135">
      <c r="B1135" s="68" t="s">
        <v>2447</v>
      </c>
      <c r="C1135" s="76">
        <v>776.0</v>
      </c>
      <c r="D1135" s="68" t="s">
        <v>2448</v>
      </c>
      <c r="E1135" s="68" t="s">
        <v>89</v>
      </c>
    </row>
    <row r="1136">
      <c r="B1136" s="70" t="s">
        <v>2449</v>
      </c>
      <c r="C1136" s="86">
        <v>777.0</v>
      </c>
      <c r="D1136" s="70" t="s">
        <v>2238</v>
      </c>
      <c r="E1136" s="70" t="s">
        <v>89</v>
      </c>
    </row>
    <row r="1137">
      <c r="B1137" s="68" t="s">
        <v>2450</v>
      </c>
      <c r="C1137" s="76">
        <v>778.0</v>
      </c>
      <c r="D1137" s="68" t="s">
        <v>2451</v>
      </c>
      <c r="E1137" s="68" t="s">
        <v>89</v>
      </c>
    </row>
    <row r="1138">
      <c r="B1138" s="70" t="s">
        <v>2453</v>
      </c>
      <c r="C1138" s="86">
        <v>779.0</v>
      </c>
      <c r="D1138" s="70" t="s">
        <v>2454</v>
      </c>
      <c r="E1138" s="70" t="s">
        <v>132</v>
      </c>
    </row>
    <row r="1139">
      <c r="B1139" s="68" t="s">
        <v>2456</v>
      </c>
      <c r="C1139" s="76">
        <v>780.0</v>
      </c>
      <c r="D1139" s="68" t="s">
        <v>2458</v>
      </c>
      <c r="E1139" s="68" t="s">
        <v>99</v>
      </c>
    </row>
    <row r="1140">
      <c r="B1140" s="70" t="s">
        <v>2459</v>
      </c>
      <c r="C1140" s="86">
        <v>781.0</v>
      </c>
      <c r="D1140" s="70" t="s">
        <v>2460</v>
      </c>
      <c r="E1140" s="70" t="s">
        <v>89</v>
      </c>
    </row>
    <row r="1141">
      <c r="B1141" s="68" t="s">
        <v>2461</v>
      </c>
      <c r="C1141" s="76" t="s">
        <v>2462</v>
      </c>
      <c r="D1141" s="68" t="s">
        <v>1670</v>
      </c>
      <c r="E1141" s="68" t="s">
        <v>89</v>
      </c>
    </row>
    <row r="1142">
      <c r="B1142" s="70" t="s">
        <v>2463</v>
      </c>
      <c r="C1142" s="86" t="s">
        <v>2464</v>
      </c>
      <c r="D1142" s="70" t="s">
        <v>971</v>
      </c>
      <c r="E1142" s="70" t="s">
        <v>89</v>
      </c>
    </row>
    <row r="1143">
      <c r="B1143" s="68" t="s">
        <v>2465</v>
      </c>
      <c r="C1143" s="76" t="s">
        <v>2466</v>
      </c>
      <c r="D1143" s="68" t="s">
        <v>1384</v>
      </c>
      <c r="E1143" s="68" t="s">
        <v>89</v>
      </c>
    </row>
    <row r="1144">
      <c r="B1144" s="70" t="s">
        <v>2467</v>
      </c>
      <c r="C1144" s="86" t="s">
        <v>2468</v>
      </c>
      <c r="D1144" s="70" t="s">
        <v>2469</v>
      </c>
      <c r="E1144" s="70" t="s">
        <v>89</v>
      </c>
    </row>
    <row r="1145">
      <c r="B1145" s="68" t="s">
        <v>2470</v>
      </c>
      <c r="C1145" s="76" t="s">
        <v>2471</v>
      </c>
      <c r="D1145" s="77" t="s">
        <v>2472</v>
      </c>
      <c r="E1145" s="68" t="s">
        <v>89</v>
      </c>
    </row>
    <row r="1146">
      <c r="B1146" s="70" t="s">
        <v>2473</v>
      </c>
      <c r="C1146" s="86">
        <v>787.0</v>
      </c>
      <c r="D1146" s="70" t="s">
        <v>2474</v>
      </c>
      <c r="E1146" s="70" t="s">
        <v>132</v>
      </c>
    </row>
    <row r="1147">
      <c r="B1147" s="70" t="s">
        <v>2475</v>
      </c>
      <c r="C1147" s="86">
        <v>787.0</v>
      </c>
      <c r="D1147" s="70" t="s">
        <v>2476</v>
      </c>
      <c r="E1147" s="70" t="s">
        <v>132</v>
      </c>
    </row>
    <row r="1148">
      <c r="B1148" s="70" t="s">
        <v>2477</v>
      </c>
      <c r="C1148" s="86">
        <v>787.0</v>
      </c>
      <c r="D1148" s="70" t="s">
        <v>2476</v>
      </c>
      <c r="E1148" s="70" t="s">
        <v>132</v>
      </c>
    </row>
    <row r="1149">
      <c r="B1149" s="68" t="s">
        <v>1382</v>
      </c>
      <c r="C1149" s="76">
        <v>788.0</v>
      </c>
      <c r="D1149" s="68" t="s">
        <v>2480</v>
      </c>
      <c r="E1149" s="68" t="s">
        <v>89</v>
      </c>
    </row>
    <row r="1150">
      <c r="B1150" s="70" t="s">
        <v>2481</v>
      </c>
      <c r="C1150" s="86">
        <v>789.0</v>
      </c>
      <c r="D1150" s="70" t="s">
        <v>2482</v>
      </c>
      <c r="E1150" s="70" t="s">
        <v>99</v>
      </c>
    </row>
    <row r="1151">
      <c r="B1151" s="70" t="s">
        <v>2483</v>
      </c>
      <c r="C1151" s="86">
        <v>789.0</v>
      </c>
      <c r="D1151" s="70" t="s">
        <v>2484</v>
      </c>
      <c r="E1151" s="70" t="s">
        <v>99</v>
      </c>
    </row>
    <row r="1152">
      <c r="B1152" s="68" t="s">
        <v>2485</v>
      </c>
      <c r="C1152" s="76">
        <v>790.0</v>
      </c>
      <c r="D1152" s="68" t="s">
        <v>2238</v>
      </c>
      <c r="E1152" s="68" t="s">
        <v>89</v>
      </c>
    </row>
    <row r="1153">
      <c r="B1153" s="68" t="s">
        <v>2486</v>
      </c>
      <c r="C1153" s="76">
        <v>790.0</v>
      </c>
      <c r="D1153" s="68" t="s">
        <v>2487</v>
      </c>
      <c r="E1153" s="68" t="s">
        <v>89</v>
      </c>
    </row>
    <row r="1154">
      <c r="B1154" s="70" t="s">
        <v>2488</v>
      </c>
      <c r="C1154" s="86">
        <v>791.0</v>
      </c>
      <c r="D1154" s="70" t="s">
        <v>2489</v>
      </c>
      <c r="E1154" s="70" t="s">
        <v>89</v>
      </c>
    </row>
    <row r="1155">
      <c r="B1155" s="70" t="s">
        <v>2490</v>
      </c>
      <c r="C1155" s="86">
        <v>791.0</v>
      </c>
      <c r="D1155" s="70" t="s">
        <v>2491</v>
      </c>
      <c r="E1155" s="70" t="s">
        <v>89</v>
      </c>
    </row>
    <row r="1156">
      <c r="B1156" s="70" t="s">
        <v>2493</v>
      </c>
      <c r="C1156" s="86">
        <v>791.0</v>
      </c>
      <c r="D1156" s="70" t="s">
        <v>2494</v>
      </c>
      <c r="E1156" s="70" t="s">
        <v>89</v>
      </c>
    </row>
    <row r="1157">
      <c r="B1157" s="68" t="s">
        <v>2496</v>
      </c>
      <c r="C1157" s="76" t="s">
        <v>2497</v>
      </c>
      <c r="D1157" s="68" t="s">
        <v>2498</v>
      </c>
      <c r="E1157" s="68" t="s">
        <v>89</v>
      </c>
    </row>
    <row r="1158">
      <c r="B1158" s="70" t="s">
        <v>328</v>
      </c>
      <c r="C1158" s="86">
        <v>793.0</v>
      </c>
      <c r="D1158" s="70" t="s">
        <v>331</v>
      </c>
      <c r="E1158" s="70" t="s">
        <v>89</v>
      </c>
    </row>
    <row r="1159">
      <c r="B1159" s="68" t="s">
        <v>475</v>
      </c>
      <c r="C1159" s="76" t="s">
        <v>2499</v>
      </c>
      <c r="D1159" s="68" t="s">
        <v>477</v>
      </c>
      <c r="E1159" s="68" t="s">
        <v>89</v>
      </c>
    </row>
    <row r="1160">
      <c r="B1160" s="70" t="s">
        <v>2500</v>
      </c>
      <c r="C1160" s="86" t="s">
        <v>2501</v>
      </c>
      <c r="D1160" s="70" t="s">
        <v>2502</v>
      </c>
      <c r="E1160" s="70" t="s">
        <v>99</v>
      </c>
    </row>
    <row r="1161">
      <c r="B1161" s="68" t="s">
        <v>684</v>
      </c>
      <c r="C1161" s="76" t="s">
        <v>2503</v>
      </c>
      <c r="D1161" s="68" t="s">
        <v>509</v>
      </c>
      <c r="E1161" s="68" t="s">
        <v>89</v>
      </c>
    </row>
    <row r="1162">
      <c r="B1162" s="70" t="s">
        <v>704</v>
      </c>
      <c r="C1162" s="86" t="s">
        <v>2504</v>
      </c>
      <c r="D1162" s="70" t="s">
        <v>707</v>
      </c>
      <c r="E1162" s="70" t="s">
        <v>89</v>
      </c>
    </row>
    <row r="1163">
      <c r="B1163" s="68" t="s">
        <v>868</v>
      </c>
      <c r="C1163" s="76" t="s">
        <v>2505</v>
      </c>
      <c r="D1163" s="68" t="s">
        <v>871</v>
      </c>
      <c r="E1163" s="68" t="s">
        <v>89</v>
      </c>
    </row>
    <row r="1164">
      <c r="B1164" s="70" t="s">
        <v>1129</v>
      </c>
      <c r="C1164" s="86" t="s">
        <v>2506</v>
      </c>
      <c r="D1164" s="70" t="s">
        <v>1132</v>
      </c>
      <c r="E1164" s="70" t="s">
        <v>89</v>
      </c>
    </row>
    <row r="1165">
      <c r="B1165" s="68" t="s">
        <v>2057</v>
      </c>
      <c r="C1165" s="76" t="s">
        <v>2507</v>
      </c>
      <c r="D1165" s="68" t="s">
        <v>591</v>
      </c>
      <c r="E1165" s="68" t="s">
        <v>89</v>
      </c>
    </row>
    <row r="1166">
      <c r="B1166" s="70" t="s">
        <v>2509</v>
      </c>
      <c r="C1166" s="86" t="s">
        <v>2510</v>
      </c>
      <c r="D1166" s="70" t="s">
        <v>2511</v>
      </c>
      <c r="E1166" s="70" t="s">
        <v>89</v>
      </c>
    </row>
    <row r="1167">
      <c r="B1167" s="68" t="s">
        <v>2512</v>
      </c>
      <c r="C1167" s="76" t="s">
        <v>2513</v>
      </c>
      <c r="D1167" s="68" t="s">
        <v>2514</v>
      </c>
      <c r="E1167" s="68" t="s">
        <v>89</v>
      </c>
    </row>
    <row r="1168">
      <c r="B1168" s="88"/>
      <c r="C1168" s="89"/>
      <c r="D1168" s="90"/>
      <c r="E1168" s="90"/>
    </row>
    <row r="1169">
      <c r="B1169" s="88"/>
      <c r="C1169" s="89"/>
      <c r="D1169" s="90"/>
      <c r="E1169" s="90"/>
    </row>
    <row r="1170">
      <c r="B1170" s="88"/>
      <c r="C1170" s="89"/>
      <c r="D1170" s="90"/>
      <c r="E1170" s="90"/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9"/>
      <c r="G1" s="12" t="s">
        <v>13</v>
      </c>
      <c r="H1" s="12" t="s">
        <v>15</v>
      </c>
      <c r="I1" s="14" t="s">
        <v>20</v>
      </c>
      <c r="J1" s="14" t="s">
        <v>24</v>
      </c>
      <c r="K1" s="14" t="s">
        <v>27</v>
      </c>
      <c r="L1" s="14" t="s">
        <v>32</v>
      </c>
      <c r="M1" s="12" t="s">
        <v>36</v>
      </c>
      <c r="N1" s="12" t="s">
        <v>40</v>
      </c>
      <c r="O1" s="12" t="s">
        <v>42</v>
      </c>
      <c r="P1" s="12" t="s">
        <v>46</v>
      </c>
      <c r="Q1" s="12" t="s">
        <v>48</v>
      </c>
      <c r="R1" s="12" t="s">
        <v>52</v>
      </c>
      <c r="S1" s="12" t="s">
        <v>54</v>
      </c>
      <c r="T1" s="12" t="s">
        <v>58</v>
      </c>
      <c r="U1" s="12" t="s">
        <v>60</v>
      </c>
      <c r="V1" s="12" t="s">
        <v>64</v>
      </c>
      <c r="W1" s="12" t="s">
        <v>66</v>
      </c>
      <c r="X1" s="12" t="s">
        <v>69</v>
      </c>
      <c r="Y1" s="12" t="s">
        <v>71</v>
      </c>
      <c r="Z1" s="12" t="s">
        <v>75</v>
      </c>
      <c r="AA1" s="12" t="s">
        <v>78</v>
      </c>
      <c r="AB1" s="12" t="s">
        <v>82</v>
      </c>
      <c r="AC1" s="12" t="s">
        <v>84</v>
      </c>
      <c r="AD1" s="12" t="s">
        <v>88</v>
      </c>
      <c r="AE1" s="12" t="s">
        <v>92</v>
      </c>
      <c r="AF1" s="12" t="s">
        <v>95</v>
      </c>
      <c r="AG1" s="12" t="s">
        <v>97</v>
      </c>
      <c r="AH1" s="21" t="s">
        <v>101</v>
      </c>
      <c r="AI1" s="21" t="s">
        <v>106</v>
      </c>
      <c r="AJ1" s="21" t="s">
        <v>109</v>
      </c>
      <c r="AK1" s="22"/>
      <c r="AL1" s="23"/>
      <c r="AM1" s="23"/>
      <c r="AN1" s="23"/>
      <c r="AO1" s="23"/>
      <c r="AP1" s="23"/>
    </row>
    <row r="2">
      <c r="A2" s="26" t="s">
        <v>113</v>
      </c>
      <c r="B2" s="2" t="s">
        <v>114</v>
      </c>
      <c r="C2" s="5"/>
      <c r="D2" s="5"/>
      <c r="E2" s="27"/>
      <c r="F2" s="28"/>
      <c r="G2" s="29" t="s">
        <v>119</v>
      </c>
      <c r="H2" s="29" t="s">
        <v>121</v>
      </c>
      <c r="I2" s="29" t="s">
        <v>123</v>
      </c>
      <c r="J2" s="29" t="s">
        <v>123</v>
      </c>
      <c r="K2" s="29" t="s">
        <v>123</v>
      </c>
      <c r="L2" s="29" t="s">
        <v>125</v>
      </c>
      <c r="M2" s="29" t="s">
        <v>126</v>
      </c>
      <c r="N2" s="29" t="s">
        <v>121</v>
      </c>
      <c r="O2" s="29" t="s">
        <v>129</v>
      </c>
      <c r="P2" s="29" t="s">
        <v>121</v>
      </c>
      <c r="Q2" s="29" t="s">
        <v>119</v>
      </c>
      <c r="R2" s="29" t="s">
        <v>133</v>
      </c>
      <c r="S2" s="29" t="s">
        <v>119</v>
      </c>
      <c r="T2" s="29" t="s">
        <v>133</v>
      </c>
      <c r="U2" s="29" t="s">
        <v>135</v>
      </c>
      <c r="V2" s="29" t="s">
        <v>137</v>
      </c>
      <c r="W2" s="29" t="s">
        <v>121</v>
      </c>
      <c r="X2" s="29" t="s">
        <v>140</v>
      </c>
      <c r="Y2" s="29" t="s">
        <v>125</v>
      </c>
      <c r="Z2" s="29" t="s">
        <v>123</v>
      </c>
      <c r="AA2" s="29" t="s">
        <v>123</v>
      </c>
      <c r="AB2" s="29" t="s">
        <v>142</v>
      </c>
      <c r="AC2" s="29" t="s">
        <v>125</v>
      </c>
      <c r="AD2" s="29" t="s">
        <v>123</v>
      </c>
      <c r="AE2" s="29" t="s">
        <v>144</v>
      </c>
      <c r="AF2" s="29" t="s">
        <v>145</v>
      </c>
      <c r="AG2" s="29" t="s">
        <v>147</v>
      </c>
      <c r="AH2" s="29" t="s">
        <v>129</v>
      </c>
      <c r="AI2" s="29" t="s">
        <v>133</v>
      </c>
      <c r="AJ2" s="29" t="s">
        <v>144</v>
      </c>
      <c r="AK2" s="32"/>
      <c r="AL2" s="33"/>
      <c r="AM2" s="33"/>
      <c r="AN2" s="33"/>
      <c r="AO2" s="33"/>
      <c r="AP2" s="33"/>
    </row>
    <row r="3">
      <c r="A3" s="26" t="s">
        <v>159</v>
      </c>
      <c r="B3" s="2"/>
      <c r="C3" s="35"/>
      <c r="D3" s="27"/>
      <c r="E3" s="27"/>
      <c r="F3" s="28"/>
      <c r="G3" s="29">
        <f t="shared" ref="G3:AJ3" si="1">COUNTIF(G$5:G720,"&gt;"&amp;0)</f>
        <v>2</v>
      </c>
      <c r="H3" s="29">
        <f t="shared" si="1"/>
        <v>22</v>
      </c>
      <c r="I3" s="29">
        <f t="shared" si="1"/>
        <v>14</v>
      </c>
      <c r="J3" s="29">
        <f t="shared" si="1"/>
        <v>40</v>
      </c>
      <c r="K3" s="29">
        <f t="shared" si="1"/>
        <v>70</v>
      </c>
      <c r="L3" s="29">
        <f t="shared" si="1"/>
        <v>80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227</v>
      </c>
      <c r="B4" s="37" t="s">
        <v>0</v>
      </c>
      <c r="C4" s="38" t="s">
        <v>4</v>
      </c>
      <c r="D4" s="39" t="s">
        <v>231</v>
      </c>
      <c r="E4" s="36" t="s">
        <v>234</v>
      </c>
      <c r="F4" s="40"/>
      <c r="G4" s="36">
        <f t="shared" ref="G4:AJ4" si="2">SUM(G$5:G720)</f>
        <v>2</v>
      </c>
      <c r="H4" s="36">
        <f t="shared" si="2"/>
        <v>39</v>
      </c>
      <c r="I4" s="36">
        <f t="shared" si="2"/>
        <v>35</v>
      </c>
      <c r="J4" s="36">
        <f t="shared" si="2"/>
        <v>101</v>
      </c>
      <c r="K4" s="36">
        <f t="shared" si="2"/>
        <v>166</v>
      </c>
      <c r="L4" s="36">
        <f t="shared" si="2"/>
        <v>229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281</v>
      </c>
      <c r="AL4" s="42"/>
      <c r="AM4" s="42"/>
      <c r="AN4" s="42"/>
      <c r="AO4" s="42"/>
      <c r="AP4" s="33"/>
    </row>
    <row r="5">
      <c r="A5" s="43">
        <f>VLOOKUP(B5,Pns!B:C,2,0)</f>
        <v>12</v>
      </c>
      <c r="B5" s="44" t="s">
        <v>160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3"/>
      <c r="AN5" s="33"/>
      <c r="AO5" s="33"/>
    </row>
    <row r="6">
      <c r="A6" s="57">
        <f>VLOOKUP(B6,Pns!B:C,2,0)</f>
        <v>92</v>
      </c>
      <c r="B6" s="44" t="s">
        <v>293</v>
      </c>
      <c r="C6" s="45" t="str">
        <f>VLOOKUP(A6,Pns!C:D,2,0)</f>
        <v>ALTERNATOR</v>
      </c>
      <c r="D6" s="46">
        <f t="shared" si="3"/>
        <v>5</v>
      </c>
      <c r="E6" s="46">
        <f t="shared" si="4"/>
        <v>5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3"/>
      <c r="AN6" s="33"/>
      <c r="AO6" s="33"/>
      <c r="AP6" s="33"/>
    </row>
    <row r="7">
      <c r="A7" s="43">
        <f>VLOOKUP(B7,Pns!B:C,2,0)</f>
        <v>75</v>
      </c>
      <c r="B7" s="44" t="s">
        <v>370</v>
      </c>
      <c r="C7" s="45" t="str">
        <f>VLOOKUP(A7,Pns!C:D,2,0)</f>
        <v>PROPELLER ASSEMBLY</v>
      </c>
      <c r="D7" s="46">
        <f t="shared" si="3"/>
        <v>5</v>
      </c>
      <c r="E7" s="46">
        <f t="shared" si="4"/>
        <v>5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3"/>
      <c r="AN7" s="33"/>
      <c r="AO7" s="33"/>
      <c r="AP7" s="33"/>
    </row>
    <row r="8">
      <c r="A8" s="57">
        <f>VLOOKUP(B8,Pns!B:C,2,0)</f>
        <v>134</v>
      </c>
      <c r="B8" s="44" t="s">
        <v>575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3"/>
      <c r="AM8" s="33"/>
      <c r="AN8" s="33"/>
      <c r="AO8" s="33"/>
      <c r="AP8" s="33"/>
    </row>
    <row r="9">
      <c r="A9" s="43" t="str">
        <f>VLOOKUP(B9,Pns!B:C,2,0)</f>
        <v>330</v>
      </c>
      <c r="B9" s="111" t="s">
        <v>1255</v>
      </c>
      <c r="C9" s="45" t="str">
        <f>VLOOKUP(A9,Pns!C:D,2,0)</f>
        <v>RING ASSY ENGI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3"/>
      <c r="AM9" s="33"/>
      <c r="AN9" s="33"/>
      <c r="AO9" s="33"/>
      <c r="AP9" s="33"/>
    </row>
    <row r="10">
      <c r="A10" s="57">
        <f>VLOOKUP(B10,Pns!B:C,2,0)</f>
        <v>421</v>
      </c>
      <c r="B10" s="111" t="s">
        <v>1505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3">
        <f>VLOOKUP(B11,Pns!B:C,2,0)</f>
        <v>209</v>
      </c>
      <c r="B11" s="115" t="s">
        <v>828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3"/>
      <c r="AM11" s="33"/>
      <c r="AN11" s="33"/>
      <c r="AO11" s="33"/>
      <c r="AP11" s="33"/>
    </row>
    <row r="12">
      <c r="A12" s="43">
        <f>VLOOKUP(B12,Pns!B:C,2,0)</f>
        <v>216</v>
      </c>
      <c r="B12" s="44" t="s">
        <v>848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3"/>
      <c r="AM12" s="33"/>
      <c r="AN12" s="33"/>
      <c r="AO12" s="33"/>
      <c r="AP12" s="33"/>
    </row>
    <row r="13">
      <c r="A13" s="57">
        <f>VLOOKUP(B13,Pns!B:C,2,0)</f>
        <v>41</v>
      </c>
      <c r="B13" s="44" t="s">
        <v>257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3"/>
      <c r="AM13" s="33"/>
      <c r="AN13" s="33"/>
      <c r="AO13" s="33"/>
      <c r="AP13" s="33"/>
    </row>
    <row r="14">
      <c r="A14" s="43">
        <f>VLOOKUP(B14,Pns!B:C,2,0)</f>
        <v>793</v>
      </c>
      <c r="B14" s="44" t="s">
        <v>328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3"/>
      <c r="AN14" s="33"/>
      <c r="AO14" s="33"/>
      <c r="AP14" s="33"/>
    </row>
    <row r="15">
      <c r="A15" s="43" t="str">
        <f>VLOOKUP(B15,Pns!B:C,2,0)</f>
        <v>314</v>
      </c>
      <c r="B15" s="123" t="s">
        <v>352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3"/>
      <c r="AM15" s="33"/>
      <c r="AN15" s="33"/>
      <c r="AO15" s="33"/>
      <c r="AP15" s="33"/>
    </row>
    <row r="16">
      <c r="A16" s="43" t="str">
        <f>VLOOKUP(B16,Pns!B:C,2,0)</f>
        <v>560</v>
      </c>
      <c r="B16" s="125" t="s">
        <v>450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3"/>
      <c r="AM16" s="33"/>
      <c r="AN16" s="33"/>
      <c r="AO16" s="33"/>
      <c r="AP16" s="33"/>
    </row>
    <row r="17">
      <c r="A17" s="43" t="str">
        <f>VLOOKUP(B17,Pns!B:C,2,0)</f>
        <v>420</v>
      </c>
      <c r="B17" s="125" t="s">
        <v>1493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3"/>
      <c r="AM17" s="33"/>
      <c r="AN17" s="33"/>
      <c r="AO17" s="33"/>
      <c r="AP17" s="33"/>
    </row>
    <row r="18">
      <c r="A18" s="43" t="str">
        <f>VLOOKUP(B18,Pns!B:C,2,0)</f>
        <v>569</v>
      </c>
      <c r="B18" s="124" t="s">
        <v>626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3"/>
      <c r="AM18" s="33"/>
      <c r="AN18" s="33"/>
      <c r="AO18" s="33"/>
      <c r="AP18" s="33"/>
    </row>
    <row r="19">
      <c r="A19" s="43">
        <f>VLOOKUP(B19,Pns!B:C,2,0)</f>
        <v>648</v>
      </c>
      <c r="B19" s="134" t="s">
        <v>603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3"/>
      <c r="AM19" s="33"/>
      <c r="AN19" s="33"/>
      <c r="AO19" s="33"/>
      <c r="AP19" s="33"/>
    </row>
    <row r="20">
      <c r="A20" s="43" t="str">
        <f>VLOOKUP(B20,Pns!B:C,2,0)</f>
        <v>578</v>
      </c>
      <c r="B20" s="157" t="s">
        <v>275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73" t="s">
        <v>475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3"/>
      <c r="AM21" s="33"/>
      <c r="AN21" s="33"/>
      <c r="AO21" s="33"/>
      <c r="AP21" s="33"/>
    </row>
    <row r="22">
      <c r="A22" s="43">
        <f>VLOOKUP(B22,Pns!B:C,2,0)</f>
        <v>727</v>
      </c>
      <c r="B22" s="44" t="s">
        <v>645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3"/>
      <c r="AM22" s="33"/>
      <c r="AN22" s="33"/>
      <c r="AO22" s="33"/>
      <c r="AP22" s="33"/>
    </row>
    <row r="23">
      <c r="A23" s="43" t="str">
        <f>VLOOKUP(B23,Pns!B:C,2,0)</f>
        <v>796</v>
      </c>
      <c r="B23" s="115" t="s">
        <v>684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3"/>
      <c r="AN23" s="33"/>
      <c r="AO23" s="33"/>
    </row>
    <row r="24">
      <c r="A24" s="43" t="str">
        <f>VLOOKUP(B24,Pns!B:C,2,0)</f>
        <v>350</v>
      </c>
      <c r="B24" s="115" t="s">
        <v>516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3"/>
      <c r="AN24" s="33"/>
      <c r="AO24" s="33"/>
      <c r="AP24" s="33"/>
    </row>
    <row r="25">
      <c r="A25" s="57">
        <f>VLOOKUP(B25,Pns!B:C,2,0)</f>
        <v>381</v>
      </c>
      <c r="B25" s="123" t="s">
        <v>564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3"/>
      <c r="AM25" s="33"/>
      <c r="AN25" s="33"/>
      <c r="AO25" s="33"/>
      <c r="AP25" s="33"/>
    </row>
    <row r="26">
      <c r="A26" s="43" t="str">
        <f>VLOOKUP(B26,Pns!B:C,2,0)</f>
        <v>797</v>
      </c>
      <c r="B26" s="115" t="s">
        <v>704</v>
      </c>
      <c r="C26" s="45" t="str">
        <f>VLOOKUP(A26,Pns!C:D,2,0)</f>
        <v>ECCENTRIC-WING ASSY</v>
      </c>
      <c r="D26" s="46">
        <f t="shared" si="3"/>
        <v>4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3"/>
      <c r="AN26" s="33"/>
      <c r="AO26" s="33"/>
    </row>
    <row r="27">
      <c r="A27" s="43">
        <f>VLOOKUP(B27,Pns!B:C,2,0)</f>
        <v>15</v>
      </c>
      <c r="B27" s="44" t="s">
        <v>179</v>
      </c>
      <c r="C27" s="45" t="str">
        <f>VLOOKUP(A27,Pns!C:D,2,0)</f>
        <v>PRESSURE REGULATOR</v>
      </c>
      <c r="D27" s="46">
        <f t="shared" si="3"/>
        <v>3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3"/>
      <c r="AM27" s="33"/>
      <c r="AN27" s="33"/>
      <c r="AO27" s="33"/>
      <c r="AP27" s="33"/>
    </row>
    <row r="28">
      <c r="A28" s="43">
        <f>VLOOKUP(B28,Pns!B:C,2,0)</f>
        <v>609</v>
      </c>
      <c r="B28" s="44" t="s">
        <v>1311</v>
      </c>
      <c r="C28" s="45" t="str">
        <f>VLOOKUP(A28,Pns!C:D,2,0)</f>
        <v>LINE ASSY-PROP</v>
      </c>
      <c r="D28" s="46">
        <f t="shared" si="3"/>
        <v>3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3"/>
      <c r="AN28" s="33"/>
      <c r="AO28" s="33"/>
      <c r="AP28" s="33"/>
    </row>
    <row r="29">
      <c r="A29" s="43">
        <f>VLOOKUP(B29,Pns!B:C,2,0)</f>
        <v>780</v>
      </c>
      <c r="B29" s="274" t="s">
        <v>2456</v>
      </c>
      <c r="C29" s="45" t="str">
        <f>VLOOKUP(A29,Pns!C:D,2,0)</f>
        <v>PASSENGER DOOR - LOW</v>
      </c>
      <c r="D29" s="46">
        <f t="shared" si="3"/>
        <v>2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3">
        <f>VLOOKUP(B30,Pns!B:C,2,0)</f>
        <v>59</v>
      </c>
      <c r="B30" s="44" t="s">
        <v>319</v>
      </c>
      <c r="C30" s="45" t="str">
        <f>VLOOKUP(A30,Pns!C:D,2,0)</f>
        <v>HOSE,AIR DUCT, INSIDE DIA, 2-3/4 IN, LENGTH, 144 IN, MATERIAL FIBERGLASS, RUBBER BUTYL AND SILICONE</v>
      </c>
      <c r="D30" s="46">
        <f t="shared" si="3"/>
        <v>2</v>
      </c>
      <c r="E30" s="46">
        <f t="shared" si="4"/>
        <v>2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3"/>
      <c r="AN30" s="33"/>
      <c r="AO30" s="33"/>
      <c r="AP30" s="33"/>
    </row>
    <row r="31">
      <c r="A31" s="57">
        <f>VLOOKUP(B31,Pns!B:C,2,0)</f>
        <v>87</v>
      </c>
      <c r="B31" s="44" t="s">
        <v>417</v>
      </c>
      <c r="C31" s="45" t="str">
        <f>VLOOKUP(A31,Pns!C:D,2,0)</f>
        <v>SUPPORT ASSY COMPRESSOR DRIVE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1"/>
      <c r="AL31" s="56"/>
      <c r="AM31" s="33"/>
      <c r="AN31" s="33"/>
      <c r="AO31" s="33"/>
      <c r="AP31" s="33"/>
    </row>
    <row r="32">
      <c r="A32" s="57">
        <f>VLOOKUP(B32,Pns!B:C,2,0)</f>
        <v>5</v>
      </c>
      <c r="B32" s="134" t="s">
        <v>102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3"/>
      <c r="AM32" s="33"/>
      <c r="AN32" s="33"/>
      <c r="AO32" s="33"/>
      <c r="AP32" s="33"/>
    </row>
    <row r="33">
      <c r="A33" s="57">
        <f>VLOOKUP(B33,Pns!B:C,2,0)</f>
        <v>427</v>
      </c>
      <c r="B33" s="111" t="s">
        <v>1526</v>
      </c>
      <c r="C33" s="45" t="str">
        <f>VLOOKUP(A33,Pns!C:D,2,0)</f>
        <v>CABLE ASSY-PASSENGER</v>
      </c>
      <c r="D33" s="46">
        <f t="shared" si="3"/>
        <v>8</v>
      </c>
      <c r="E33" s="46">
        <f t="shared" si="4"/>
        <v>4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11" t="s">
        <v>1531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24" t="s">
        <v>318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3"/>
      <c r="AM35" s="33"/>
      <c r="AN35" s="33"/>
      <c r="AO35" s="33"/>
      <c r="AP35" s="33"/>
    </row>
    <row r="36">
      <c r="A36" s="57">
        <f>VLOOKUP(B36,Pns!B:C,2,0)</f>
        <v>488</v>
      </c>
      <c r="B36" s="115" t="s">
        <v>152</v>
      </c>
      <c r="C36" s="45" t="str">
        <f>VLOOKUP(A36,Pns!C:D,2,0)</f>
        <v>TEST KIT, FUEL, WORK</v>
      </c>
      <c r="D36" s="46">
        <f t="shared" si="3"/>
        <v>19</v>
      </c>
      <c r="E36" s="46">
        <f t="shared" si="4"/>
        <v>3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3"/>
      <c r="AN36" s="33"/>
      <c r="AO36" s="33"/>
    </row>
    <row r="37">
      <c r="A37" s="57">
        <f>VLOOKUP(B37,Pns!B:C,2,0)</f>
        <v>452</v>
      </c>
      <c r="B37" s="44" t="s">
        <v>1579</v>
      </c>
      <c r="C37" s="45" t="str">
        <f>VLOOKUP(A37,Pns!C:D,2,0)</f>
        <v>FITTING A S TR</v>
      </c>
      <c r="D37" s="46">
        <f t="shared" si="3"/>
        <v>10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3"/>
      <c r="AM37" s="33"/>
      <c r="AN37" s="33"/>
      <c r="AO37" s="33"/>
      <c r="AP37" s="33"/>
    </row>
    <row r="38">
      <c r="A38" s="57">
        <f>VLOOKUP(B38,Pns!B:C,2,0)</f>
        <v>109</v>
      </c>
      <c r="B38" s="44" t="s">
        <v>490</v>
      </c>
      <c r="C38" s="45" t="str">
        <f>VLOOKUP(A38,Pns!C:D,2,0)</f>
        <v>TRANSDUCER</v>
      </c>
      <c r="D38" s="46">
        <f t="shared" si="3"/>
        <v>3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3"/>
      <c r="AM38" s="33"/>
      <c r="AN38" s="33"/>
      <c r="AO38" s="33"/>
      <c r="AP38" s="33"/>
    </row>
    <row r="39">
      <c r="A39" s="57">
        <f>VLOOKUP(B39,Pns!B:C,2,0)</f>
        <v>548</v>
      </c>
      <c r="B39" s="134" t="s">
        <v>1760</v>
      </c>
      <c r="C39" s="45" t="str">
        <f>VLOOKUP(A39,Pns!C:D,2,0)</f>
        <v>HOSE,AIR DUCT</v>
      </c>
      <c r="D39" s="46">
        <f t="shared" si="3"/>
        <v>4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3"/>
      <c r="AM39" s="33"/>
      <c r="AN39" s="33"/>
      <c r="AO39" s="33"/>
      <c r="AP39" s="33"/>
    </row>
    <row r="40">
      <c r="A40" s="57">
        <f>VLOOKUP(B40,Pns!B:C,2,0)</f>
        <v>125</v>
      </c>
      <c r="B40" s="44" t="s">
        <v>539</v>
      </c>
      <c r="C40" s="45" t="str">
        <f>VLOOKUP(A40,Pns!C:D,2,0)</f>
        <v>EXTINGUISHER,FIRE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3"/>
      <c r="AM40" s="33"/>
      <c r="AN40" s="33"/>
      <c r="AO40" s="33"/>
      <c r="AP40" s="33"/>
    </row>
    <row r="41">
      <c r="A41" s="43">
        <f>VLOOKUP(B41,Pns!B:C,2,0)</f>
        <v>768</v>
      </c>
      <c r="B41" s="276" t="s">
        <v>2419</v>
      </c>
      <c r="C41" s="45" t="str">
        <f>VLOOKUP(A41,Pns!C:D,2,0)</f>
        <v>CAP,TUBE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3"/>
      <c r="AN41" s="33"/>
      <c r="AO41" s="33"/>
      <c r="AP41" s="33"/>
    </row>
    <row r="42">
      <c r="A42" s="43">
        <f>VLOOKUP(B42,Pns!B:C,2,0)</f>
        <v>770</v>
      </c>
      <c r="B42" s="44" t="s">
        <v>772</v>
      </c>
      <c r="C42" s="45" t="str">
        <f>VLOOKUP(A42,Pns!C:D,2,0)</f>
        <v>SUPORT PLATE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3"/>
      <c r="AN42" s="33"/>
      <c r="AO42" s="33"/>
      <c r="AP42" s="33"/>
    </row>
    <row r="43">
      <c r="A43" s="43" t="str">
        <f>VLOOKUP(B43,Pns!B:C,2,0)</f>
        <v>567</v>
      </c>
      <c r="B43" s="44" t="s">
        <v>841</v>
      </c>
      <c r="C43" s="45" t="str">
        <f>VLOOKUP(A43,Pns!C:D,2,0)</f>
        <v>ADJUSTER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3"/>
      <c r="AN43" s="33"/>
      <c r="AO43" s="33"/>
      <c r="AP43" s="33"/>
    </row>
    <row r="44">
      <c r="A44" s="43">
        <f>VLOOKUP(B44,Pns!B:C,2,0)</f>
        <v>718</v>
      </c>
      <c r="B44" s="44" t="s">
        <v>741</v>
      </c>
      <c r="C44" s="45" t="str">
        <f>VLOOKUP(A44,Pns!C:D,2,0)</f>
        <v>EVAPORATOR MODULE AS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3"/>
      <c r="AN44" s="33"/>
      <c r="AO44" s="33"/>
      <c r="AP44" s="33"/>
    </row>
    <row r="45">
      <c r="A45" s="57">
        <f>VLOOKUP(B45,Pns!B:C,2,0)</f>
        <v>93</v>
      </c>
      <c r="B45" s="44" t="s">
        <v>438</v>
      </c>
      <c r="C45" s="45" t="str">
        <f>VLOOKUP(A45,Pns!C:D,2,0)</f>
        <v>MAGNETOMETER GMU 44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3"/>
      <c r="AN45" s="33"/>
      <c r="AO45" s="33"/>
      <c r="AP45" s="33"/>
    </row>
    <row r="46">
      <c r="A46" s="43" t="str">
        <f>VLOOKUP(B46,Pns!B:C,2,0)</f>
        <v>802</v>
      </c>
      <c r="B46" s="115" t="s">
        <v>2512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3"/>
      <c r="AN46" s="33"/>
      <c r="AO46" s="33"/>
    </row>
    <row r="47">
      <c r="A47" s="43">
        <f>VLOOKUP(B47,Pns!B:C,2,0)</f>
        <v>571</v>
      </c>
      <c r="B47" s="44" t="s">
        <v>1844</v>
      </c>
      <c r="C47" s="45" t="str">
        <f>VLOOKUP(A47,Pns!C:D,2,0)</f>
        <v>COUPLING-SPLINED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3"/>
      <c r="AM47" s="33"/>
      <c r="AN47" s="33"/>
      <c r="AO47" s="33"/>
      <c r="AP47" s="33"/>
    </row>
    <row r="48">
      <c r="A48" s="43" t="str">
        <f>VLOOKUP(B48,Pns!B:C,2,0)</f>
        <v>351</v>
      </c>
      <c r="B48" s="111" t="s">
        <v>1338</v>
      </c>
      <c r="C48" s="45" t="str">
        <f>VLOOKUP(A48,Pns!C:D,2,0)</f>
        <v>BATTERY-MARATHON TSP410 NICAD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3"/>
      <c r="AM48" s="33"/>
      <c r="AN48" s="33"/>
      <c r="AO48" s="33"/>
      <c r="AP48" s="33"/>
    </row>
    <row r="49">
      <c r="A49" s="43">
        <f>VLOOKUP(B49,Pns!B:C,2,0)</f>
        <v>719</v>
      </c>
      <c r="B49" s="44" t="s">
        <v>2279</v>
      </c>
      <c r="C49" s="45" t="str">
        <f>VLOOKUP(A49,Pns!C:D,2,0)</f>
        <v>FAIRING ASSY LH</v>
      </c>
      <c r="D49" s="46">
        <f t="shared" si="3"/>
        <v>1</v>
      </c>
      <c r="E49" s="46">
        <f t="shared" si="4"/>
        <v>1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3"/>
      <c r="AN49" s="33"/>
      <c r="AO49" s="33"/>
      <c r="AP49" s="33"/>
    </row>
    <row r="50">
      <c r="A50" s="43">
        <f>VLOOKUP(B50,Pns!B:C,2,0)</f>
        <v>720</v>
      </c>
      <c r="B50" s="44" t="s">
        <v>2285</v>
      </c>
      <c r="C50" s="45" t="str">
        <f>VLOOKUP(A50,Pns!C:D,2,0)</f>
        <v>FAIRING ASSY RH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3"/>
      <c r="AN50" s="33"/>
      <c r="AO50" s="33"/>
      <c r="AP50" s="33"/>
    </row>
    <row r="51">
      <c r="A51" s="43" t="str">
        <f>VLOOKUP(B51,Pns!B:C,2,0)</f>
        <v>312</v>
      </c>
      <c r="B51" s="124" t="s">
        <v>1179</v>
      </c>
      <c r="C51" s="45" t="str">
        <f>VLOOKUP(A51,Pns!C:D,2,0)</f>
        <v>CABLE ASSY-DOOR PULL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3"/>
      <c r="AM51" s="33"/>
      <c r="AN51" s="33"/>
      <c r="AO51" s="33"/>
      <c r="AP51" s="33"/>
    </row>
    <row r="52">
      <c r="A52" s="43" t="str">
        <f>VLOOKUP(B52,Pns!B:C,2,0)</f>
        <v>555</v>
      </c>
      <c r="B52" s="134" t="s">
        <v>1790</v>
      </c>
      <c r="C52" s="45" t="str">
        <f>VLOOKUP(A52,Pns!C:D,2,0)</f>
        <v>NUT-DIODE ATTACH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3"/>
      <c r="AN52" s="33"/>
      <c r="AO52" s="33"/>
      <c r="AP52" s="33"/>
    </row>
    <row r="53">
      <c r="A53" s="43">
        <f>VLOOKUP(B53,Pns!B:C,2,0)</f>
        <v>771</v>
      </c>
      <c r="B53" s="44" t="s">
        <v>932</v>
      </c>
      <c r="C53" s="45" t="str">
        <f>VLOOKUP(A53,Pns!C:D,2,0)</f>
        <v>COMPRESSOR DRIVE ASS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3"/>
      <c r="AN53" s="33"/>
      <c r="AO53" s="33"/>
      <c r="AP53" s="33"/>
    </row>
    <row r="54">
      <c r="A54" s="43">
        <f>VLOOKUP(B54,Pns!B:C,2,0)</f>
        <v>61</v>
      </c>
      <c r="B54" s="124" t="s">
        <v>327</v>
      </c>
      <c r="C54" s="45" t="str">
        <f>VLOOKUP(A54,Pns!C:D,2,0)</f>
        <v>COVER ACCESS RH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3"/>
      <c r="AM54" s="33"/>
      <c r="AN54" s="33"/>
      <c r="AO54" s="33"/>
      <c r="AP54" s="33"/>
    </row>
    <row r="55">
      <c r="A55" s="43">
        <f>VLOOKUP(B55,Pns!B:C,2,0)</f>
        <v>618</v>
      </c>
      <c r="B55" s="44" t="s">
        <v>1183</v>
      </c>
      <c r="C55" s="45" t="str">
        <f>VLOOKUP(A55,Pns!C:D,2,0)</f>
        <v>FLOW CONTROL VALVE</v>
      </c>
      <c r="D55" s="46">
        <f t="shared" si="3"/>
        <v>3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3"/>
      <c r="AN55" s="33"/>
      <c r="AO55" s="33"/>
      <c r="AP55" s="33"/>
    </row>
    <row r="56">
      <c r="A56" s="43" t="str">
        <f>VLOOKUP(B56,Pns!B:C,2,0)</f>
        <v>367</v>
      </c>
      <c r="B56" s="111" t="s">
        <v>1361</v>
      </c>
      <c r="C56" s="45" t="str">
        <f>VLOOKUP(A56,Pns!C:D,2,0)</f>
        <v>HOSE-OVERBOAD OIL BREATHER 12.50 IN</v>
      </c>
      <c r="D56" s="46">
        <f t="shared" si="3"/>
        <v>4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3"/>
      <c r="AM56" s="33"/>
      <c r="AN56" s="33"/>
      <c r="AO56" s="33"/>
      <c r="AP56" s="33"/>
    </row>
    <row r="57">
      <c r="A57" s="43">
        <f>VLOOKUP(B57,Pns!B:C,2,0)</f>
        <v>774</v>
      </c>
      <c r="B57" s="44" t="s">
        <v>2437</v>
      </c>
      <c r="C57" s="45" t="str">
        <f>VLOOKUP(A57,Pns!C:D,2,0)</f>
        <v>EXTENDER-CREW, (WHEN</v>
      </c>
      <c r="D57" s="46">
        <f t="shared" si="3"/>
        <v>6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3"/>
      <c r="AN57" s="33"/>
      <c r="AO57" s="33"/>
      <c r="AP57" s="33"/>
    </row>
    <row r="58">
      <c r="A58" s="57">
        <f>VLOOKUP(B58,Pns!B:C,2,0)</f>
        <v>442</v>
      </c>
      <c r="B58" s="276" t="s">
        <v>1069</v>
      </c>
      <c r="C58" s="45" t="str">
        <f>VLOOKUP(A58,Pns!C:D,2,0)</f>
        <v>EVAPORATOR MODULE AS</v>
      </c>
      <c r="D58" s="46">
        <f t="shared" si="3"/>
        <v>2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3"/>
      <c r="AN58" s="33"/>
      <c r="AO58" s="33"/>
      <c r="AP58" s="33"/>
    </row>
    <row r="59">
      <c r="A59" s="43">
        <f>VLOOKUP(B59,Pns!B:C,2,0)</f>
        <v>775</v>
      </c>
      <c r="B59" s="44" t="s">
        <v>2441</v>
      </c>
      <c r="C59" s="45" t="str">
        <f>VLOOKUP(A59,Pns!C:D,2,0)</f>
        <v>REDUCER ASSEMBY</v>
      </c>
      <c r="D59" s="46">
        <f t="shared" si="3"/>
        <v>2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3"/>
      <c r="AN59" s="33"/>
      <c r="AO59" s="33"/>
      <c r="AP59" s="33"/>
    </row>
    <row r="60">
      <c r="A60" s="43">
        <f>VLOOKUP(B60,Pns!B:C,2,0)</f>
        <v>740</v>
      </c>
      <c r="B60" s="278" t="s">
        <v>2350</v>
      </c>
      <c r="C60" s="45" t="str">
        <f>VLOOKUP(A60,Pns!C:D,2,0)</f>
        <v>STROB TUB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3" t="str">
        <f>VLOOKUP(B61,Pns!B:C,2,0)</f>
        <v>801</v>
      </c>
      <c r="B61" s="115" t="s">
        <v>2509</v>
      </c>
      <c r="C61" s="45" t="str">
        <f>VLOOKUP(A61,Pns!C:D,2,0)</f>
        <v>BELLCRANK ASSY</v>
      </c>
      <c r="D61" s="46">
        <f t="shared" si="3"/>
        <v>4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3"/>
      <c r="AN61" s="33"/>
      <c r="AO61" s="33"/>
    </row>
    <row r="62">
      <c r="A62" s="43">
        <f>VLOOKUP(B62,Pns!B:C,2,0)</f>
        <v>772</v>
      </c>
      <c r="B62" s="44" t="s">
        <v>1775</v>
      </c>
      <c r="C62" s="45" t="str">
        <f>VLOOKUP(A62,Pns!C:D,2,0)</f>
        <v>IMOBILIZADOR</v>
      </c>
      <c r="D62" s="46">
        <f t="shared" si="3"/>
        <v>7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3"/>
      <c r="AN62" s="33"/>
      <c r="AO62" s="33"/>
      <c r="AP62" s="33"/>
    </row>
    <row r="63">
      <c r="A63" s="43">
        <f>VLOOKUP(B63,Pns!B:C,2,0)</f>
        <v>627</v>
      </c>
      <c r="B63" s="134" t="s">
        <v>1751</v>
      </c>
      <c r="C63" s="45" t="str">
        <f>VLOOKUP(A63,Pns!C:D,2,0)</f>
        <v>BLOQUEIO DA VENTILAÇ</v>
      </c>
      <c r="D63" s="46">
        <f t="shared" si="3"/>
        <v>8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3"/>
      <c r="AM63" s="33"/>
      <c r="AN63" s="33"/>
      <c r="AO63" s="33"/>
      <c r="AP63" s="33"/>
    </row>
    <row r="64">
      <c r="A64" s="43">
        <f>VLOOKUP(B64,Pns!B:C,2,0)</f>
        <v>765</v>
      </c>
      <c r="B64" s="276" t="s">
        <v>2412</v>
      </c>
      <c r="C64" s="45" t="str">
        <f>VLOOKUP(A64,Pns!C:D,2,0)</f>
        <v>SCREW</v>
      </c>
      <c r="D64" s="46">
        <f t="shared" si="3"/>
        <v>60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3"/>
      <c r="AN64" s="33"/>
      <c r="AO64" s="33"/>
      <c r="AP64" s="33"/>
    </row>
    <row r="65">
      <c r="A65" s="43">
        <f>VLOOKUP(B65,Pns!B:C,2,0)</f>
        <v>752</v>
      </c>
      <c r="B65" s="278" t="s">
        <v>1155</v>
      </c>
      <c r="C65" s="45" t="str">
        <f>VLOOKUP(A65,Pns!C:D,2,0)</f>
        <v>FUEL FILTER ASSY</v>
      </c>
      <c r="D65" s="46">
        <f t="shared" si="3"/>
        <v>2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3"/>
      <c r="AM65" s="33"/>
      <c r="AN65" s="33"/>
      <c r="AO65" s="33"/>
      <c r="AP65" s="33"/>
    </row>
    <row r="66">
      <c r="A66" s="43">
        <f>VLOOKUP(B66,Pns!B:C,2,0)</f>
        <v>756</v>
      </c>
      <c r="B66" s="44" t="s">
        <v>2389</v>
      </c>
      <c r="C66" s="45" t="str">
        <f>VLOOKUP(A66,Pns!C:D,2,0)</f>
        <v>NIPPLE,TUBE</v>
      </c>
      <c r="D66" s="46">
        <f t="shared" si="3"/>
        <v>1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3"/>
      <c r="AM66" s="33"/>
      <c r="AN66" s="33"/>
      <c r="AO66" s="33"/>
      <c r="AP66" s="33"/>
    </row>
    <row r="67">
      <c r="A67" s="57">
        <f>VLOOKUP(B67,Pns!B:C,2,0)</f>
        <v>523</v>
      </c>
      <c r="B67" s="157" t="s">
        <v>1706</v>
      </c>
      <c r="C67" s="45" t="str">
        <f>VLOOKUP(A67,Pns!C:D,2,0)</f>
        <v>REDUCER, TUBE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43">
        <f>VLOOKUP(B68,Pns!B:C,2,0)</f>
        <v>758</v>
      </c>
      <c r="B68" s="44" t="s">
        <v>2392</v>
      </c>
      <c r="C68" s="45" t="str">
        <f>VLOOKUP(A68,Pns!C:D,2,0)</f>
        <v>COUPLING,CLAMP,GROOV</v>
      </c>
      <c r="D68" s="46">
        <f t="shared" si="3"/>
        <v>1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3"/>
      <c r="AN68" s="33"/>
      <c r="AO68" s="33"/>
      <c r="AP68" s="33"/>
    </row>
    <row r="69">
      <c r="A69" s="43" t="str">
        <f>VLOOKUP(B69,Pns!B:C,2,0)</f>
        <v>784</v>
      </c>
      <c r="B69" s="44" t="s">
        <v>2465</v>
      </c>
      <c r="C69" s="45" t="str">
        <f>VLOOKUP(A69,Pns!C:D,2,0)</f>
        <v>CONNECTOR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3"/>
      <c r="AM69" s="33"/>
      <c r="AN69" s="33"/>
      <c r="AO69" s="33"/>
      <c r="AP69" s="33"/>
    </row>
    <row r="70">
      <c r="A70" s="43">
        <f>VLOOKUP(B70,Pns!B:C,2,0)</f>
        <v>766</v>
      </c>
      <c r="B70" s="276" t="s">
        <v>2413</v>
      </c>
      <c r="C70" s="45" t="str">
        <f>VLOOKUP(A70,Pns!C:D,2,0)</f>
        <v>TEE,TUBE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3"/>
      <c r="AN70" s="33"/>
      <c r="AO70" s="33"/>
      <c r="AP70" s="33"/>
    </row>
    <row r="71">
      <c r="A71" s="57">
        <f>VLOOKUP(B71,Pns!B:C,2,0)</f>
        <v>432</v>
      </c>
      <c r="B71" s="111" t="s">
        <v>1544</v>
      </c>
      <c r="C71" s="45" t="str">
        <f>VLOOKUP(A71,Pns!C:D,2,0)</f>
        <v>BEACON,DISTRESS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3" t="str">
        <f>VLOOKUP(B72,Pns!B:C,2,0)</f>
        <v>612</v>
      </c>
      <c r="B72" s="157" t="s">
        <v>1396</v>
      </c>
      <c r="C72" s="45" t="str">
        <f>VLOOKUP(A72,Pns!C:D,2,0)</f>
        <v>HOSE ASSY BRAKE CYL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>
        <f>VLOOKUP(B73,Pns!B:C,2,0)</f>
        <v>613</v>
      </c>
      <c r="B73" s="157" t="s">
        <v>1417</v>
      </c>
      <c r="C73" s="45" t="str">
        <f>VLOOKUP(A73,Pns!C:D,2,0)</f>
        <v>HOSE ASSY BRAK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 t="str">
        <f>VLOOKUP(B74,Pns!B:C,2,0)</f>
        <v>785</v>
      </c>
      <c r="B74" s="44" t="s">
        <v>2467</v>
      </c>
      <c r="C74" s="45" t="str">
        <f>VLOOKUP(A74,Pns!C:D,2,0)</f>
        <v>CONNECTOR BODY,RECEP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3"/>
      <c r="AM74" s="33"/>
      <c r="AN74" s="33"/>
      <c r="AO74" s="33"/>
      <c r="AP74" s="33"/>
    </row>
    <row r="75">
      <c r="A75" s="57">
        <f>VLOOKUP(B75,Pns!B:C,2,0)</f>
        <v>14</v>
      </c>
      <c r="B75" s="44" t="s">
        <v>174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3"/>
      <c r="AN75" s="33"/>
      <c r="AO75" s="33"/>
      <c r="AP75" s="33"/>
    </row>
    <row r="76">
      <c r="A76" s="43">
        <f>VLOOKUP(B76,Pns!B:C,2,0)</f>
        <v>767</v>
      </c>
      <c r="B76" s="276" t="s">
        <v>2416</v>
      </c>
      <c r="C76" s="45" t="str">
        <f>VLOOKUP(A76,Pns!C:D,2,0)</f>
        <v>ANEL-O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3"/>
      <c r="AN76" s="33"/>
      <c r="AO76" s="33"/>
      <c r="AP76" s="33"/>
    </row>
    <row r="77">
      <c r="A77" s="43" t="str">
        <f>VLOOKUP(B77,Pns!B:C,2,0)</f>
        <v>564</v>
      </c>
      <c r="B77" s="125" t="s">
        <v>1827</v>
      </c>
      <c r="C77" s="45" t="str">
        <f>VLOOKUP(A77,Pns!C:D,2,0)</f>
        <v>BUNGEE ASSY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3"/>
      <c r="AM77" s="33"/>
      <c r="AN77" s="33"/>
      <c r="AO77" s="33"/>
      <c r="AP77" s="33"/>
    </row>
    <row r="78">
      <c r="A78" s="43" t="str">
        <f>VLOOKUP(B78,Pns!B:C,2,0)</f>
        <v>286</v>
      </c>
      <c r="B78" s="111" t="s">
        <v>1080</v>
      </c>
      <c r="C78" s="45" t="str">
        <f>VLOOKUP(A78,Pns!C:D,2,0)</f>
        <v>GASKET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3"/>
      <c r="AM78" s="33"/>
      <c r="AN78" s="33"/>
      <c r="AO78" s="33"/>
      <c r="AP78" s="33"/>
    </row>
    <row r="79">
      <c r="A79" s="43">
        <f>VLOOKUP(B79,Pns!B:C,2,0)</f>
        <v>700</v>
      </c>
      <c r="B79" s="44" t="s">
        <v>1210</v>
      </c>
      <c r="C79" s="45" t="str">
        <f>VLOOKUP(A79,Pns!C:D,2,0)</f>
        <v>DRIVE PULLEY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3"/>
      <c r="AM79" s="33"/>
      <c r="AN79" s="33"/>
      <c r="AO79" s="33"/>
      <c r="AP79" s="33"/>
    </row>
    <row r="80">
      <c r="A80" s="43">
        <f>VLOOKUP(B80,Pns!B:C,2,0)</f>
        <v>211</v>
      </c>
      <c r="B80" s="115" t="s">
        <v>832</v>
      </c>
      <c r="C80" s="45" t="str">
        <f>VLOOKUP(A80,Pns!C:D,2,0)</f>
        <v>DOOR ASSY COWL LH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3"/>
      <c r="AM80" s="33"/>
      <c r="AN80" s="33"/>
      <c r="AO80" s="33"/>
      <c r="AP80" s="33"/>
    </row>
    <row r="81">
      <c r="A81" s="43" t="str">
        <f>VLOOKUP(B81,Pns!B:C,2,0)</f>
        <v>606</v>
      </c>
      <c r="B81" s="44" t="s">
        <v>1950</v>
      </c>
      <c r="C81" s="45" t="str">
        <f>VLOOKUP(A81,Pns!C:D,2,0)</f>
        <v>CAPACITOR-6.0 MF 150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3"/>
      <c r="AM81" s="33"/>
      <c r="AN81" s="33"/>
      <c r="AO81" s="33"/>
      <c r="AP81" s="33"/>
    </row>
    <row r="82">
      <c r="A82" s="43" t="str">
        <f>VLOOKUP(B82,Pns!B:C,2,0)</f>
        <v>235</v>
      </c>
      <c r="B82" s="115" t="s">
        <v>910</v>
      </c>
      <c r="C82" s="45" t="str">
        <f>VLOOKUP(A82,Pns!C:D,2,0)</f>
        <v>SEAT ASSEMBLY - BENCH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3"/>
      <c r="AN82" s="33"/>
      <c r="AO82" s="33"/>
      <c r="AP82" s="33"/>
    </row>
    <row r="83">
      <c r="A83" s="43" t="str">
        <f>VLOOKUP(B83,Pns!B:C,2,0)</f>
        <v>225</v>
      </c>
      <c r="B83" s="115" t="s">
        <v>876</v>
      </c>
      <c r="C83" s="45" t="str">
        <f>VLOOKUP(A83,Pns!C:D,2,0)</f>
        <v>GSA-80 TORQUE SERVO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3"/>
      <c r="AM83" s="33"/>
      <c r="AN83" s="33"/>
      <c r="AO83" s="33"/>
      <c r="AP83" s="33"/>
    </row>
    <row r="84">
      <c r="A84" s="57">
        <f>VLOOKUP(B84,Pns!B:C,2,0)</f>
        <v>525</v>
      </c>
      <c r="B84" s="157" t="s">
        <v>1710</v>
      </c>
      <c r="C84" s="45" t="str">
        <f>VLOOKUP(A84,Pns!C:D,2,0)</f>
        <v>GSA-81 TORQUE SERVO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>
        <f>VLOOKUP(B85,Pns!B:C,2,0)</f>
        <v>591</v>
      </c>
      <c r="B85" s="279" t="s">
        <v>1904</v>
      </c>
      <c r="C85" s="45" t="str">
        <f>VLOOKUP(A85,Pns!C:D,2,0)</f>
        <v>AFCS MODE CONTROLLER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3"/>
      <c r="AN85" s="33"/>
      <c r="AO85" s="33"/>
      <c r="AP85" s="33"/>
    </row>
    <row r="86">
      <c r="A86" s="43">
        <f>VLOOKUP(B86,Pns!B:C,2,0)</f>
        <v>764</v>
      </c>
      <c r="B86" s="276" t="s">
        <v>2411</v>
      </c>
      <c r="C86" s="45" t="str">
        <f>VLOOKUP(A86,Pns!C:D,2,0)</f>
        <v>CLIP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3"/>
      <c r="AN86" s="33"/>
      <c r="AO86" s="33"/>
      <c r="AP86" s="33"/>
    </row>
    <row r="87">
      <c r="A87" s="43">
        <f>VLOOKUP(B87,Pns!B:C,2,0)</f>
        <v>551</v>
      </c>
      <c r="B87" s="111" t="s">
        <v>1772</v>
      </c>
      <c r="C87" s="45" t="str">
        <f>VLOOKUP(A87,Pns!C:D,2,0)</f>
        <v>AIRSPEED INDICATOR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3"/>
      <c r="AM87" s="33"/>
      <c r="AN87" s="33"/>
      <c r="AO87" s="33"/>
      <c r="AP87" s="33"/>
    </row>
    <row r="88">
      <c r="A88" s="43" t="str">
        <f>VLOOKUP(B88,Pns!B:C,2,0)</f>
        <v>143</v>
      </c>
      <c r="B88" s="124" t="s">
        <v>609</v>
      </c>
      <c r="C88" s="45" t="str">
        <f>VLOOKUP(A88,Pns!C:D,2,0)</f>
        <v>BRACKET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3"/>
      <c r="AM88" s="33"/>
      <c r="AN88" s="33"/>
      <c r="AO88" s="33"/>
      <c r="AP88" s="33"/>
    </row>
    <row r="89">
      <c r="A89" s="43">
        <f>VLOOKUP(B89,Pns!B:C,2,0)</f>
        <v>747</v>
      </c>
      <c r="B89" s="115" t="s">
        <v>2370</v>
      </c>
      <c r="C89" s="45" t="str">
        <f>VLOOKUP(A89,Pns!C:D,2,0)</f>
        <v>PORT ASSY DOWNLOAD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3"/>
      <c r="AM89" s="33"/>
      <c r="AN89" s="33"/>
      <c r="AO89" s="33"/>
      <c r="AP89" s="33"/>
    </row>
    <row r="90">
      <c r="A90" s="43" t="str">
        <f>VLOOKUP(B90,Pns!B:C,2,0)</f>
        <v>734</v>
      </c>
      <c r="B90" s="173" t="s">
        <v>1234</v>
      </c>
      <c r="C90" s="45" t="str">
        <f>VLOOKUP(A90,Pns!C:D,2,0)</f>
        <v>HANDLE,DOOR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3"/>
      <c r="AM90" s="33"/>
      <c r="AN90" s="33"/>
      <c r="AO90" s="33"/>
      <c r="AP90" s="33"/>
    </row>
    <row r="91">
      <c r="A91" s="57">
        <f>VLOOKUP(B91,Pns!B:C,2,0)</f>
        <v>425</v>
      </c>
      <c r="B91" s="111" t="s">
        <v>816</v>
      </c>
      <c r="C91" s="45" t="str">
        <f>VLOOKUP(A91,Pns!C:D,2,0)</f>
        <v>COMPRESSOR SUPPORT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3">
        <f>VLOOKUP(B92,Pns!B:C,2,0)</f>
        <v>236</v>
      </c>
      <c r="B92" s="115" t="s">
        <v>913</v>
      </c>
      <c r="C92" s="45" t="str">
        <f>VLOOKUP(A92,Pns!C:D,2,0)</f>
        <v>ANGLE ASSY-GLARESHIELD ATTACH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1"/>
      <c r="AL92" s="56"/>
      <c r="AM92" s="33"/>
      <c r="AN92" s="33"/>
      <c r="AO92" s="33"/>
      <c r="AP92" s="33"/>
    </row>
    <row r="93">
      <c r="A93" s="43" t="str">
        <f>VLOOKUP(B93,Pns!B:C,2,0)</f>
        <v>798</v>
      </c>
      <c r="B93" s="115" t="s">
        <v>868</v>
      </c>
      <c r="C93" s="45" t="str">
        <f>VLOOKUP(A93,Pns!C:D,2,0)</f>
        <v>HOSE ASSY-SUCTION LI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3"/>
      <c r="AN93" s="33"/>
      <c r="AO93" s="33"/>
    </row>
    <row r="94">
      <c r="A94" s="43">
        <f>VLOOKUP(B94,Pns!B:C,2,0)</f>
        <v>755</v>
      </c>
      <c r="B94" s="44" t="s">
        <v>2384</v>
      </c>
      <c r="C94" s="45" t="str">
        <f>VLOOKUP(A94,Pns!C:D,2,0)</f>
        <v>GASKET</v>
      </c>
      <c r="D94" s="46">
        <f t="shared" si="3"/>
        <v>2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3"/>
      <c r="AM94" s="33"/>
      <c r="AN94" s="33"/>
      <c r="AO94" s="33"/>
      <c r="AP94" s="33"/>
    </row>
    <row r="95">
      <c r="A95" s="43">
        <f>VLOOKUP(B95,Pns!B:C,2,0)</f>
        <v>773</v>
      </c>
      <c r="B95" s="44" t="s">
        <v>2434</v>
      </c>
      <c r="C95" s="45" t="str">
        <f>VLOOKUP(A95,Pns!C:D,2,0)</f>
        <v>GAS SPRING</v>
      </c>
      <c r="D95" s="46">
        <f t="shared" si="3"/>
        <v>2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3"/>
      <c r="AN95" s="33"/>
      <c r="AO95" s="33"/>
      <c r="AP95" s="33"/>
    </row>
    <row r="96">
      <c r="A96" s="43">
        <f>VLOOKUP(B96,Pns!B:C,2,0)</f>
        <v>763</v>
      </c>
      <c r="B96" s="276" t="s">
        <v>2407</v>
      </c>
      <c r="C96" s="45" t="str">
        <f>VLOOKUP(A96,Pns!C:D,2,0)</f>
        <v>RETAINING RING</v>
      </c>
      <c r="D96" s="46">
        <f t="shared" si="3"/>
        <v>2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3"/>
      <c r="AN96" s="33"/>
      <c r="AO96" s="33"/>
      <c r="AP96" s="33"/>
    </row>
    <row r="97">
      <c r="A97" s="43">
        <f>VLOOKUP(B97,Pns!B:C,2,0)</f>
        <v>550</v>
      </c>
      <c r="B97" s="134" t="s">
        <v>1702</v>
      </c>
      <c r="C97" s="45" t="str">
        <f>VLOOKUP(A97,Pns!C:D,2,0)</f>
        <v>TUBE MAIN 850X10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3"/>
      <c r="AM97" s="33"/>
      <c r="AN97" s="33"/>
      <c r="AO97" s="33"/>
      <c r="AP97" s="33"/>
    </row>
    <row r="98">
      <c r="A98" s="57">
        <f>VLOOKUP(B98,Pns!B:C,2,0)</f>
        <v>518</v>
      </c>
      <c r="B98" s="276" t="s">
        <v>1698</v>
      </c>
      <c r="C98" s="45" t="str">
        <f>VLOOKUP(A98,Pns!C:D,2,0)</f>
        <v>DIMMING ASSY,SPEC</v>
      </c>
      <c r="D98" s="46">
        <f t="shared" si="3"/>
        <v>2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3"/>
      <c r="AM98" s="33"/>
      <c r="AN98" s="33"/>
      <c r="AO98" s="33"/>
      <c r="AP98" s="33"/>
    </row>
    <row r="99">
      <c r="A99" s="43" t="str">
        <f>VLOOKUP(B99,Pns!B:C,2,0)</f>
        <v>257</v>
      </c>
      <c r="B99" s="115" t="s">
        <v>985</v>
      </c>
      <c r="C99" s="45" t="str">
        <f>VLOOKUP(A99,Pns!C:D,2,0)</f>
        <v>CAP</v>
      </c>
      <c r="D99" s="46">
        <f t="shared" si="3"/>
        <v>3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3"/>
      <c r="AM99" s="33"/>
      <c r="AN99" s="33"/>
      <c r="AO99" s="33"/>
      <c r="AP99" s="33"/>
    </row>
    <row r="100">
      <c r="A100" s="43" t="str">
        <f>VLOOKUP(B100,Pns!B:C,2,0)</f>
        <v>800</v>
      </c>
      <c r="B100" s="115" t="s">
        <v>2057</v>
      </c>
      <c r="C100" s="45" t="str">
        <f>VLOOKUP(A100,Pns!C:D,2,0)</f>
        <v>SCREW</v>
      </c>
      <c r="D100" s="46">
        <f t="shared" si="3"/>
        <v>5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3"/>
      <c r="AN100" s="33"/>
      <c r="AO100" s="33"/>
    </row>
    <row r="101">
      <c r="A101" s="57">
        <f>VLOOKUP(B101,Pns!B:C,2,0)</f>
        <v>480</v>
      </c>
      <c r="B101" s="115" t="s">
        <v>1626</v>
      </c>
      <c r="C101" s="45" t="str">
        <f>VLOOKUP(A101,Pns!C:D,2,0)</f>
        <v>WASHER, FLAT</v>
      </c>
      <c r="D101" s="46">
        <f t="shared" si="3"/>
        <v>8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3"/>
      <c r="AM101" s="33"/>
      <c r="AN101" s="33"/>
      <c r="AO101" s="33"/>
      <c r="AP101" s="33"/>
    </row>
    <row r="102">
      <c r="A102" s="43">
        <f>VLOOKUP(B102,Pns!B:C,2,0)</f>
        <v>757</v>
      </c>
      <c r="B102" s="44" t="s">
        <v>2391</v>
      </c>
      <c r="C102" s="45" t="str">
        <f>VLOOKUP(A102,Pns!C:D,2,0)</f>
        <v>BOLT,MACHINE</v>
      </c>
      <c r="D102" s="46">
        <f t="shared" si="3"/>
        <v>8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3"/>
      <c r="AN102" s="33"/>
      <c r="AO102" s="33"/>
      <c r="AP102" s="33"/>
    </row>
    <row r="103">
      <c r="A103" s="43" t="str">
        <f>VLOOKUP(B103,Pns!B:C,2,0)</f>
        <v>799</v>
      </c>
      <c r="B103" s="115" t="s">
        <v>1129</v>
      </c>
      <c r="C103" s="45" t="str">
        <f>VLOOKUP(A103,Pns!C:D,2,0)</f>
        <v>GROMMET</v>
      </c>
      <c r="D103" s="46">
        <f t="shared" si="3"/>
        <v>10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3"/>
      <c r="AN103" s="33"/>
      <c r="AO103" s="33"/>
    </row>
    <row r="104">
      <c r="A104" s="57">
        <f>VLOOKUP(B104,Pns!B:C,2,0)</f>
        <v>540</v>
      </c>
      <c r="B104" s="157" t="s">
        <v>1285</v>
      </c>
      <c r="C104" s="45" t="str">
        <f>VLOOKUP(A104,Pns!C:D,2,0)</f>
        <v>STATIC WICK</v>
      </c>
      <c r="D104" s="46">
        <f t="shared" si="3"/>
        <v>15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 t="str">
        <f>VLOOKUP(B105,Pns!B:C,2,0)</f>
        <v>563</v>
      </c>
      <c r="B105" s="124" t="s">
        <v>1820</v>
      </c>
      <c r="C105" s="45" t="str">
        <f>VLOOKUP(A105,Pns!C:D,2,0)</f>
        <v>TRUNNION ASSY-RH-MAI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3"/>
      <c r="AM105" s="33"/>
      <c r="AN105" s="33"/>
      <c r="AO105" s="33"/>
      <c r="AP105" s="33"/>
    </row>
    <row r="106">
      <c r="A106" s="43" t="str">
        <f>VLOOKUP(B106,Pns!B:C,2,0)</f>
        <v>683</v>
      </c>
      <c r="B106" s="115" t="s">
        <v>2176</v>
      </c>
      <c r="C106" s="45" t="str">
        <f>VLOOKUP(A106,Pns!C:D,2,0)</f>
        <v>VANT,BREATHER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3"/>
      <c r="AN106" s="33"/>
      <c r="AO106" s="33"/>
      <c r="AP106" s="33"/>
    </row>
    <row r="107">
      <c r="A107" s="43" t="str">
        <f>VLOOKUP(B107,Pns!B:C,2,0)</f>
        <v>677</v>
      </c>
      <c r="B107" s="173" t="s">
        <v>2154</v>
      </c>
      <c r="C107" s="45" t="str">
        <f>VLOOKUP(A107,Pns!C:D,2,0)</f>
        <v>HOSE ASSY TEE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3"/>
      <c r="AM107" s="33"/>
      <c r="AN107" s="33"/>
      <c r="AO107" s="33"/>
      <c r="AP107" s="33"/>
    </row>
    <row r="108">
      <c r="A108" s="43" t="str">
        <f>VLOOKUP(B108,Pns!B:C,2,0)</f>
        <v>656</v>
      </c>
      <c r="B108" s="125" t="s">
        <v>2082</v>
      </c>
      <c r="C108" s="45" t="str">
        <f>VLOOKUP(A108,Pns!C:D,2,0)</f>
        <v>TRANSMITER FUEL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0"/>
      <c r="AM108" s="33"/>
      <c r="AN108" s="33"/>
      <c r="AO108" s="33"/>
      <c r="AP108" s="33"/>
    </row>
    <row r="109">
      <c r="A109" s="57">
        <f>VLOOKUP(B109,Pns!B:C,2,0)</f>
        <v>401</v>
      </c>
      <c r="B109" s="124" t="s">
        <v>1450</v>
      </c>
      <c r="C109" s="45" t="str">
        <f>VLOOKUP(A109,Pns!C:D,2,0)</f>
        <v>ENGINE MOUNT ASSEMBL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3"/>
      <c r="AM109" s="33"/>
      <c r="AN109" s="33"/>
      <c r="AO109" s="33"/>
      <c r="AP109" s="33"/>
    </row>
    <row r="110">
      <c r="A110" s="43" t="str">
        <f>VLOOKUP(B110,Pns!B:C,2,0)</f>
        <v>372</v>
      </c>
      <c r="B110" s="111" t="s">
        <v>1376</v>
      </c>
      <c r="C110" s="45" t="str">
        <f>VLOOKUP(A110,Pns!C:D,2,0)</f>
        <v>SPACER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57">
        <f>VLOOKUP(B111,Pns!B:C,2,0)</f>
        <v>90</v>
      </c>
      <c r="B111" s="44" t="s">
        <v>426</v>
      </c>
      <c r="C111" s="45" t="str">
        <f>VLOOKUP(A111,Pns!C:D,2,0)</f>
        <v>TRANSMITTER,RATE OF FLOW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3"/>
      <c r="AN111" s="33"/>
      <c r="AO111" s="33"/>
      <c r="AP111" s="33"/>
    </row>
    <row r="112">
      <c r="A112" s="43">
        <f>VLOOKUP(B112,Pns!B:C,2,0)</f>
        <v>182</v>
      </c>
      <c r="B112" s="115" t="s">
        <v>752</v>
      </c>
      <c r="C112" s="45" t="str">
        <f>VLOOKUP(A112,Pns!C:D,2,0)</f>
        <v>WHEEL HALF ASSY-OUTER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3"/>
      <c r="AM112" s="33"/>
      <c r="AN112" s="33"/>
      <c r="AO112" s="33"/>
      <c r="AP112" s="33"/>
    </row>
    <row r="113">
      <c r="A113" s="57">
        <f>VLOOKUP(B113,Pns!B:C,2,0)</f>
        <v>436</v>
      </c>
      <c r="B113" s="120" t="s">
        <v>1554</v>
      </c>
      <c r="C113" s="45" t="str">
        <f>VLOOKUP(A113,Pns!C:D,2,0)</f>
        <v>CABLE FIRE DET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43" t="str">
        <f>VLOOKUP(B114,Pns!B:C,2,0)</f>
        <v>370</v>
      </c>
      <c r="B114" s="111" t="s">
        <v>1370</v>
      </c>
      <c r="C114" s="45" t="str">
        <f>VLOOKUP(A114,Pns!C:D,2,0)</f>
        <v>HINGE BKT INBD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3"/>
      <c r="AM114" s="33"/>
      <c r="AN114" s="33"/>
      <c r="AO114" s="33"/>
      <c r="AP114" s="33"/>
    </row>
    <row r="115">
      <c r="A115" s="43">
        <f>VLOOKUP(B115,Pns!B:C,2,0)</f>
        <v>621</v>
      </c>
      <c r="B115" s="44" t="s">
        <v>1984</v>
      </c>
      <c r="C115" s="45" t="str">
        <f>VLOOKUP(A115,Pns!C:D,2,0)</f>
        <v>RESTRAINT ASSY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3"/>
      <c r="AM115" s="33"/>
      <c r="AN115" s="33"/>
      <c r="AO115" s="33"/>
      <c r="AP115" s="33"/>
    </row>
    <row r="116">
      <c r="A116" s="43">
        <f>VLOOKUP(B116,Pns!B:C,2,0)</f>
        <v>227</v>
      </c>
      <c r="B116" s="115" t="s">
        <v>885</v>
      </c>
      <c r="C116" s="45" t="str">
        <f>VLOOKUP(A116,Pns!C:D,2,0)</f>
        <v>SUPPORT ASSY AFT NOSE GEAR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3"/>
      <c r="AM116" s="33"/>
      <c r="AN116" s="33"/>
      <c r="AO116" s="33"/>
      <c r="AP116" s="33"/>
    </row>
    <row r="117">
      <c r="A117" s="43">
        <f>VLOOKUP(B117,Pns!B:C,2,0)</f>
        <v>65</v>
      </c>
      <c r="B117" s="44" t="s">
        <v>338</v>
      </c>
      <c r="C117" s="45" t="str">
        <f>VLOOKUP(A117,Pns!C:D,2,0)</f>
        <v>COVER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3"/>
      <c r="AN117" s="33"/>
      <c r="AO117" s="33"/>
      <c r="AP117" s="33"/>
    </row>
    <row r="118">
      <c r="A118" s="43">
        <f>VLOOKUP(B118,Pns!B:C,2,0)</f>
        <v>625</v>
      </c>
      <c r="B118" s="134" t="s">
        <v>2001</v>
      </c>
      <c r="C118" s="45" t="str">
        <f>VLOOKUP(A118,Pns!C:D,2,0)</f>
        <v>SHIELD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3"/>
      <c r="AM118" s="33"/>
      <c r="AN118" s="33"/>
      <c r="AO118" s="33"/>
      <c r="AP118" s="33"/>
    </row>
    <row r="119">
      <c r="A119" s="43">
        <f>VLOOKUP(B119,Pns!B:C,2,0)</f>
        <v>619</v>
      </c>
      <c r="B119" s="44" t="s">
        <v>1980</v>
      </c>
      <c r="C119" s="45" t="str">
        <f>VLOOKUP(A119,Pns!C:D,2,0)</f>
        <v>RESERVOIR ASSY-BRAKE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3"/>
      <c r="AM119" s="33"/>
      <c r="AN119" s="33"/>
      <c r="AO119" s="33"/>
      <c r="AP119" s="33"/>
    </row>
    <row r="120">
      <c r="A120" s="43">
        <f>VLOOKUP(B120,Pns!B:C,2,0)</f>
        <v>695</v>
      </c>
      <c r="B120" s="281" t="s">
        <v>2211</v>
      </c>
      <c r="C120" s="45" t="str">
        <f>VLOOKUP(A120,Pns!C:D,2,0)</f>
        <v>STRUT ASSY-RH WING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3">
        <f>VLOOKUP(B121,Pns!B:C,2,0)</f>
        <v>685</v>
      </c>
      <c r="B121" s="115" t="s">
        <v>2184</v>
      </c>
      <c r="C121" s="45" t="str">
        <f>VLOOKUP(A121,Pns!C:D,2,0)</f>
        <v>TUBE ASSY-LONG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3"/>
      <c r="AM121" s="33"/>
      <c r="AN121" s="33"/>
      <c r="AO121" s="33"/>
      <c r="AP121" s="33"/>
    </row>
    <row r="122">
      <c r="A122" s="43">
        <f>VLOOKUP(B122,Pns!B:C,2,0)</f>
        <v>687</v>
      </c>
      <c r="B122" s="115" t="s">
        <v>2189</v>
      </c>
      <c r="C122" s="45" t="str">
        <f>VLOOKUP(A122,Pns!C:D,2,0)</f>
        <v>SCREW INTERNAL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3"/>
      <c r="AM122" s="33"/>
      <c r="AN122" s="33"/>
      <c r="AO122" s="33"/>
      <c r="AP122" s="33"/>
    </row>
    <row r="123">
      <c r="A123" s="43">
        <f>VLOOKUP(B123,Pns!B:C,2,0)</f>
        <v>689</v>
      </c>
      <c r="B123" s="115" t="s">
        <v>2194</v>
      </c>
      <c r="C123" s="45" t="str">
        <f>VLOOKUP(A123,Pns!C:D,2,0)</f>
        <v>RIB ASSY-RH-AILERON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3"/>
      <c r="AM123" s="33"/>
      <c r="AN123" s="33"/>
      <c r="AO123" s="33"/>
      <c r="AP123" s="33"/>
    </row>
    <row r="124">
      <c r="A124" s="43" t="str">
        <f>VLOOKUP(B124,Pns!B:C,2,0)</f>
        <v>229</v>
      </c>
      <c r="B124" s="115" t="s">
        <v>890</v>
      </c>
      <c r="C124" s="45" t="str">
        <f>VLOOKUP(A124,Pns!C:D,2,0)</f>
        <v>LOCKNUT,TUBE F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3"/>
      <c r="AM124" s="33"/>
      <c r="AN124" s="33"/>
      <c r="AO124" s="33"/>
      <c r="AP124" s="33"/>
    </row>
    <row r="125">
      <c r="A125" s="43" t="str">
        <f>VLOOKUP(B125,Pns!B:C,2,0)</f>
        <v>678</v>
      </c>
      <c r="B125" s="173" t="s">
        <v>2159</v>
      </c>
      <c r="C125" s="45" t="str">
        <f>VLOOKUP(A125,Pns!C:D,2,0)</f>
        <v>BOOT N G STEER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3"/>
      <c r="AM125" s="33"/>
      <c r="AN125" s="33"/>
      <c r="AO125" s="33"/>
      <c r="AP125" s="33"/>
    </row>
    <row r="126">
      <c r="A126" s="43" t="str">
        <f>VLOOKUP(B126,Pns!B:C,2,0)</f>
        <v>679</v>
      </c>
      <c r="B126" s="173" t="s">
        <v>2162</v>
      </c>
      <c r="C126" s="45" t="str">
        <f>VLOOKUP(A126,Pns!C:D,2,0)</f>
        <v>HOSE ASSY ELBOW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3"/>
      <c r="AM126" s="33"/>
      <c r="AN126" s="33"/>
      <c r="AO126" s="33"/>
      <c r="AP126" s="33"/>
    </row>
    <row r="127">
      <c r="A127" s="43">
        <f>VLOOKUP(B127,Pns!B:C,2,0)</f>
        <v>675</v>
      </c>
      <c r="B127" s="173" t="s">
        <v>2144</v>
      </c>
      <c r="C127" s="45" t="str">
        <f>VLOOKUP(A127,Pns!C:D,2,0)</f>
        <v>HINGE DOOR LH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3"/>
      <c r="AM127" s="33"/>
      <c r="AN127" s="33"/>
      <c r="AO127" s="33"/>
      <c r="AP127" s="33"/>
    </row>
    <row r="128">
      <c r="A128" s="43">
        <f>VLOOKUP(B128,Pns!B:C,2,0)</f>
        <v>636</v>
      </c>
      <c r="B128" s="44" t="s">
        <v>2031</v>
      </c>
      <c r="C128" s="45" t="str">
        <f>VLOOKUP(A128,Pns!C:D,2,0)</f>
        <v>SCUFF PLATE-LH CREW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3"/>
      <c r="AM128" s="33"/>
      <c r="AN128" s="33"/>
      <c r="AO128" s="33"/>
      <c r="AP128" s="33"/>
    </row>
    <row r="129">
      <c r="A129" s="43">
        <f>VLOOKUP(B129,Pns!B:C,2,0)</f>
        <v>637</v>
      </c>
      <c r="B129" s="44" t="s">
        <v>2033</v>
      </c>
      <c r="C129" s="45" t="str">
        <f>VLOOKUP(A129,Pns!C:D,2,0)</f>
        <v>SCUFF PLATE-RH CREW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3"/>
      <c r="AM129" s="33"/>
      <c r="AN129" s="33"/>
      <c r="AO129" s="33"/>
      <c r="AP129" s="33"/>
    </row>
    <row r="130">
      <c r="A130" s="43">
        <f>VLOOKUP(B130,Pns!B:C,2,0)</f>
        <v>631</v>
      </c>
      <c r="B130" s="44" t="s">
        <v>2013</v>
      </c>
      <c r="C130" s="45" t="str">
        <f>VLOOKUP(A130,Pns!C:D,2,0)</f>
        <v>PLATE - COVER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3"/>
      <c r="AM130" s="33"/>
      <c r="AN130" s="33"/>
      <c r="AO130" s="33"/>
      <c r="AP130" s="33"/>
    </row>
    <row r="131">
      <c r="A131" s="43">
        <f>VLOOKUP(B131,Pns!B:C,2,0)</f>
        <v>626</v>
      </c>
      <c r="B131" s="134" t="s">
        <v>2003</v>
      </c>
      <c r="C131" s="45" t="str">
        <f>VLOOKUP(A131,Pns!C:D,2,0)</f>
        <v>WINDOW MOLDING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3"/>
      <c r="AM131" s="33"/>
      <c r="AN131" s="33"/>
      <c r="AO131" s="33"/>
      <c r="AP131" s="33"/>
    </row>
    <row r="132">
      <c r="A132" s="43" t="str">
        <f>VLOOKUP(B132,Pns!B:C,2,0)</f>
        <v>562</v>
      </c>
      <c r="B132" s="115" t="s">
        <v>1817</v>
      </c>
      <c r="C132" s="45" t="str">
        <f>VLOOKUP(A132,Pns!C:D,2,0)</f>
        <v>TRUNNION ASSY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3"/>
      <c r="AM132" s="33"/>
      <c r="AN132" s="33"/>
      <c r="AO132" s="33"/>
      <c r="AP132" s="33"/>
    </row>
    <row r="133">
      <c r="A133" s="43" t="str">
        <f>VLOOKUP(B133,Pns!B:C,2,0)</f>
        <v>368</v>
      </c>
      <c r="B133" s="111" t="s">
        <v>1365</v>
      </c>
      <c r="C133" s="45" t="str">
        <f>VLOOKUP(A133,Pns!C:D,2,0)</f>
        <v>BRACKET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3"/>
      <c r="AM133" s="33"/>
      <c r="AN133" s="33"/>
      <c r="AO133" s="33"/>
      <c r="AP133" s="33"/>
    </row>
    <row r="134">
      <c r="A134" s="43">
        <f>VLOOKUP(B134,Pns!B:C,2,0)</f>
        <v>657</v>
      </c>
      <c r="B134" s="125" t="s">
        <v>2086</v>
      </c>
      <c r="C134" s="45" t="str">
        <f>VLOOKUP(A134,Pns!C:D,2,0)</f>
        <v>BRACKET ASSY-95 AMP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0"/>
      <c r="AM134" s="33"/>
      <c r="AN134" s="33"/>
      <c r="AO134" s="33"/>
      <c r="AP134" s="33"/>
    </row>
    <row r="135">
      <c r="A135" s="43">
        <f>VLOOKUP(B135,Pns!B:C,2,0)</f>
        <v>186</v>
      </c>
      <c r="B135" s="115" t="s">
        <v>761</v>
      </c>
      <c r="C135" s="45" t="str">
        <f>VLOOKUP(A135,Pns!C:D,2,0)</f>
        <v>LIGHT STROBE RH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56"/>
      <c r="AM135" s="33"/>
      <c r="AN135" s="33"/>
      <c r="AO135" s="33"/>
      <c r="AP135" s="33"/>
    </row>
    <row r="136">
      <c r="A136" s="43" t="str">
        <f>VLOOKUP(B136,Pns!B:C,2,0)</f>
        <v>672</v>
      </c>
      <c r="B136" s="281" t="s">
        <v>2136</v>
      </c>
      <c r="C136" s="45" t="str">
        <f>VLOOKUP(A136,Pns!C:D,2,0)</f>
        <v>MOLDING-WINDOW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</row>
    <row r="137">
      <c r="A137" s="57">
        <f>VLOOKUP(B137,Pns!B:C,2,0)</f>
        <v>103</v>
      </c>
      <c r="B137" s="44" t="s">
        <v>469</v>
      </c>
      <c r="C137" s="45" t="str">
        <f>VLOOKUP(A137,Pns!C:D,2,0)</f>
        <v>INDICATOR FUEL</v>
      </c>
      <c r="D137" s="46">
        <f t="shared" si="3"/>
        <v>2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3"/>
      <c r="AM137" s="33"/>
      <c r="AN137" s="33"/>
      <c r="AO137" s="33"/>
      <c r="AP137" s="33"/>
    </row>
    <row r="138">
      <c r="A138" s="43">
        <f>VLOOKUP(B138,Pns!B:C,2,0)</f>
        <v>629</v>
      </c>
      <c r="B138" s="44" t="s">
        <v>2010</v>
      </c>
      <c r="C138" s="45" t="str">
        <f>VLOOKUP(A138,Pns!C:D,2,0)</f>
        <v>HINGE-DOOR LH</v>
      </c>
      <c r="D138" s="46">
        <f t="shared" si="3"/>
        <v>2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3"/>
      <c r="AM138" s="33"/>
      <c r="AN138" s="33"/>
      <c r="AO138" s="33"/>
      <c r="AP138" s="33"/>
    </row>
    <row r="139">
      <c r="A139" s="43" t="str">
        <f>VLOOKUP(B139,Pns!B:C,2,0)</f>
        <v>736</v>
      </c>
      <c r="B139" s="278" t="s">
        <v>2340</v>
      </c>
      <c r="C139" s="45" t="str">
        <f>VLOOKUP(A139,Pns!C:D,2,0)</f>
        <v>WASHER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3"/>
      <c r="AM139" s="33"/>
      <c r="AN139" s="33"/>
      <c r="AO139" s="33"/>
      <c r="AP139" s="33"/>
    </row>
    <row r="140">
      <c r="A140" s="43" t="str">
        <f>VLOOKUP(B140,Pns!B:C,2,0)</f>
        <v>737</v>
      </c>
      <c r="B140" s="278" t="s">
        <v>2342</v>
      </c>
      <c r="C140" s="45" t="str">
        <f>VLOOKUP(A140,Pns!C:D,2,0)</f>
        <v>FITTING-WING STRUT U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3"/>
      <c r="AM140" s="33"/>
      <c r="AN140" s="33"/>
      <c r="AO140" s="33"/>
      <c r="AP140" s="33"/>
    </row>
    <row r="141">
      <c r="A141" s="57">
        <f>VLOOKUP(B141,Pns!B:C,2,0)</f>
        <v>378</v>
      </c>
      <c r="B141" s="111" t="s">
        <v>1398</v>
      </c>
      <c r="C141" s="45" t="str">
        <f>VLOOKUP(A141,Pns!C:D,2,0)</f>
        <v>TUBE 850X10</v>
      </c>
      <c r="D141" s="46">
        <f t="shared" si="3"/>
        <v>2</v>
      </c>
      <c r="E141" s="46">
        <f t="shared" si="4"/>
        <v>1</v>
      </c>
      <c r="F141" s="282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3"/>
      <c r="AM141" s="33"/>
      <c r="AN141" s="33"/>
      <c r="AO141" s="33"/>
      <c r="AP141" s="33"/>
    </row>
    <row r="142">
      <c r="A142" s="43" t="str">
        <f>VLOOKUP(B142,Pns!B:C,2,0)</f>
        <v>375</v>
      </c>
      <c r="B142" s="44" t="s">
        <v>1385</v>
      </c>
      <c r="C142" s="45" t="str">
        <f>VLOOKUP(A142,Pns!C:D,2,0)</f>
        <v>ACTUATOR ASSY-ELEVAT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3"/>
      <c r="AM142" s="33"/>
      <c r="AN142" s="33"/>
      <c r="AO142" s="33"/>
      <c r="AP142" s="33"/>
    </row>
    <row r="143">
      <c r="A143" s="43">
        <f>VLOOKUP(B143,Pns!B:C,2,0)</f>
        <v>690</v>
      </c>
      <c r="B143" s="281" t="s">
        <v>2196</v>
      </c>
      <c r="C143" s="45" t="str">
        <f>VLOOKUP(A143,Pns!C:D,2,0)</f>
        <v>PUSH ROD ASSY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43">
        <f>VLOOKUP(B144,Pns!B:C,2,0)</f>
        <v>692</v>
      </c>
      <c r="B144" s="281" t="s">
        <v>2203</v>
      </c>
      <c r="C144" s="45" t="str">
        <f>VLOOKUP(A144,Pns!C:D,2,0)</f>
        <v>BOLT,SHEAR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3">
        <f>VLOOKUP(B145,Pns!B:C,2,0)</f>
        <v>693</v>
      </c>
      <c r="B145" s="281" t="s">
        <v>2205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208</v>
      </c>
      <c r="B146" s="115" t="s">
        <v>824</v>
      </c>
      <c r="C146" s="45" t="str">
        <f>VLOOKUP(A146,Pns!C:D,2,0)</f>
        <v>BEARING ROLLER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3"/>
      <c r="AM146" s="33"/>
      <c r="AN146" s="33"/>
      <c r="AO146" s="33"/>
      <c r="AP146" s="33"/>
    </row>
    <row r="147">
      <c r="A147" s="43">
        <f>VLOOKUP(B147,Pns!B:C,2,0)</f>
        <v>611</v>
      </c>
      <c r="B147" s="115" t="s">
        <v>1960</v>
      </c>
      <c r="C147" s="45" t="str">
        <f>VLOOKUP(A147,Pns!C:D,2,0)</f>
        <v>WHEEL HALF ASSY-INNE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3"/>
      <c r="AM147" s="33"/>
      <c r="AN147" s="33"/>
      <c r="AO147" s="33"/>
      <c r="AP147" s="33"/>
    </row>
    <row r="148">
      <c r="A148" s="43">
        <f>VLOOKUP(B148,Pns!B:C,2,0)</f>
        <v>754</v>
      </c>
      <c r="B148" s="115" t="s">
        <v>2382</v>
      </c>
      <c r="C148" s="45" t="str">
        <f>VLOOKUP(A148,Pns!C:D,2,0)</f>
        <v>NUT,SELF-LOCKI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3"/>
      <c r="AM148" s="33"/>
      <c r="AN148" s="33"/>
      <c r="AO148" s="33"/>
      <c r="AP148" s="33"/>
    </row>
    <row r="149">
      <c r="A149" s="43">
        <f>VLOOKUP(B149,Pns!B:C,2,0)</f>
        <v>622</v>
      </c>
      <c r="B149" s="44" t="s">
        <v>1986</v>
      </c>
      <c r="C149" s="45" t="str">
        <f>VLOOKUP(A149,Pns!C:D,2,0)</f>
        <v>PASSENGER SEAT UPHOL</v>
      </c>
      <c r="D149" s="46">
        <f t="shared" si="3"/>
        <v>3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3"/>
      <c r="AM149" s="33"/>
      <c r="AN149" s="33"/>
      <c r="AO149" s="33"/>
      <c r="AP149" s="33"/>
    </row>
    <row r="150">
      <c r="A150" s="43" t="str">
        <f>VLOOKUP(B150,Pns!B:C,2,0)</f>
        <v>261</v>
      </c>
      <c r="B150" s="115" t="s">
        <v>1000</v>
      </c>
      <c r="C150" s="45" t="str">
        <f>VLOOKUP(A150,Pns!C:D,2,0)</f>
        <v>SPACER</v>
      </c>
      <c r="D150" s="46">
        <f t="shared" si="3"/>
        <v>3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3"/>
      <c r="AM150" s="33"/>
      <c r="AN150" s="33"/>
      <c r="AO150" s="33"/>
      <c r="AP150" s="33"/>
    </row>
    <row r="151">
      <c r="A151" s="57">
        <f>VLOOKUP(B151,Pns!B:C,2,0)</f>
        <v>490</v>
      </c>
      <c r="B151" s="44" t="s">
        <v>1638</v>
      </c>
      <c r="C151" s="45" t="str">
        <f>VLOOKUP(A151,Pns!C:D,2,0)</f>
        <v>CONE AND ROLLERS,TAP</v>
      </c>
      <c r="D151" s="46">
        <f t="shared" si="3"/>
        <v>4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3"/>
      <c r="AM151" s="33"/>
      <c r="AN151" s="33"/>
      <c r="AO151" s="33"/>
      <c r="AP151" s="33"/>
    </row>
    <row r="152">
      <c r="A152" s="43">
        <f>VLOOKUP(B152,Pns!B:C,2,0)</f>
        <v>696</v>
      </c>
      <c r="B152" s="44" t="s">
        <v>2214</v>
      </c>
      <c r="C152" s="45" t="str">
        <f>VLOOKUP(A152,Pns!C:D,2,0)</f>
        <v>FITTING-WING STRUT L</v>
      </c>
      <c r="D152" s="46">
        <f t="shared" si="3"/>
        <v>4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3"/>
      <c r="AM152" s="33"/>
      <c r="AN152" s="33"/>
      <c r="AO152" s="33"/>
      <c r="AP152" s="33"/>
    </row>
    <row r="153">
      <c r="A153" s="57">
        <f>VLOOKUP(B153,Pns!B:C,2,0)</f>
        <v>435</v>
      </c>
      <c r="B153" s="111" t="s">
        <v>1552</v>
      </c>
      <c r="C153" s="45" t="str">
        <f>VLOOKUP(A153,Pns!C:D,2,0)</f>
        <v>PIN-LOCWELL SINGLE A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665</v>
      </c>
      <c r="B154" s="44" t="s">
        <v>2113</v>
      </c>
      <c r="C154" s="45" t="str">
        <f>VLOOKUP(A154,Pns!C:D,2,0)</f>
        <v>LINK</v>
      </c>
      <c r="D154" s="46">
        <f t="shared" si="3"/>
        <v>4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3"/>
      <c r="AM154" s="33"/>
      <c r="AN154" s="33"/>
      <c r="AO154" s="33"/>
      <c r="AP154" s="33"/>
    </row>
    <row r="155">
      <c r="A155" s="43">
        <f>VLOOKUP(B155,Pns!B:C,2,0)</f>
        <v>691</v>
      </c>
      <c r="B155" s="281" t="s">
        <v>2198</v>
      </c>
      <c r="C155" s="45" t="str">
        <f>VLOOKUP(A155,Pns!C:D,2,0)</f>
        <v>VALVE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686</v>
      </c>
      <c r="B156" s="115" t="s">
        <v>2187</v>
      </c>
      <c r="C156" s="45" t="str">
        <f>VLOOKUP(A156,Pns!C:D,2,0)</f>
        <v>SPROCKET</v>
      </c>
      <c r="D156" s="46">
        <f t="shared" si="3"/>
        <v>5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3"/>
      <c r="AM156" s="33"/>
      <c r="AN156" s="33"/>
      <c r="AO156" s="33"/>
      <c r="AP156" s="33"/>
    </row>
    <row r="157">
      <c r="A157" s="43">
        <f>VLOOKUP(B157,Pns!B:C,2,0)</f>
        <v>163</v>
      </c>
      <c r="B157" s="124" t="s">
        <v>683</v>
      </c>
      <c r="C157" s="45" t="str">
        <f>VLOOKUP(A157,Pns!C:D,2,0)</f>
        <v>BRACKET CARGO PAD</v>
      </c>
      <c r="D157" s="46">
        <f t="shared" si="3"/>
        <v>5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56"/>
      <c r="AM157" s="33"/>
      <c r="AN157" s="33"/>
      <c r="AO157" s="33"/>
      <c r="AP157" s="33"/>
    </row>
    <row r="158">
      <c r="A158" s="43" t="str">
        <f>VLOOKUP(B158,Pns!B:C,2,0)</f>
        <v>280</v>
      </c>
      <c r="B158" s="115" t="s">
        <v>1058</v>
      </c>
      <c r="C158" s="45" t="str">
        <f>VLOOKUP(A158,Pns!C:D,2,0)</f>
        <v>ENGINE MOUNT</v>
      </c>
      <c r="D158" s="46">
        <f t="shared" si="3"/>
        <v>6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3"/>
      <c r="AM158" s="33"/>
      <c r="AN158" s="33"/>
      <c r="AO158" s="33"/>
      <c r="AP158" s="33"/>
    </row>
    <row r="159">
      <c r="A159" s="43" t="str">
        <f>VLOOKUP(B159,Pns!B:C,2,0)</f>
        <v>680</v>
      </c>
      <c r="B159" s="173" t="s">
        <v>2167</v>
      </c>
      <c r="C159" s="45" t="str">
        <f>VLOOKUP(A159,Pns!C:D,2,0)</f>
        <v>CLAMP, LOOP</v>
      </c>
      <c r="D159" s="46">
        <f t="shared" si="3"/>
        <v>8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3"/>
      <c r="AM159" s="33"/>
      <c r="AN159" s="33"/>
      <c r="AO159" s="33"/>
      <c r="AP159" s="33"/>
    </row>
    <row r="160">
      <c r="A160" s="57">
        <f>VLOOKUP(B160,Pns!B:C,2,0)</f>
        <v>395</v>
      </c>
      <c r="B160" s="278" t="s">
        <v>1440</v>
      </c>
      <c r="C160" s="45" t="str">
        <f>VLOOKUP(A160,Pns!C:D,2,0)</f>
        <v>MANGUEIRA</v>
      </c>
      <c r="D160" s="46">
        <f t="shared" si="3"/>
        <v>10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3"/>
      <c r="AM160" s="33"/>
      <c r="AN160" s="33"/>
      <c r="AO160" s="33"/>
    </row>
    <row r="161">
      <c r="A161" s="57">
        <f>VLOOKUP(B161,Pns!B:C,2,0)</f>
        <v>394</v>
      </c>
      <c r="B161" s="111" t="s">
        <v>1435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3"/>
      <c r="AM161" s="33"/>
      <c r="AN161" s="33"/>
      <c r="AO161" s="33"/>
      <c r="AP161" s="33"/>
    </row>
    <row r="162">
      <c r="A162" s="43" t="str">
        <f>VLOOKUP(B162,Pns!B:C,2,0)</f>
        <v>283</v>
      </c>
      <c r="B162" s="115" t="s">
        <v>1070</v>
      </c>
      <c r="C162" s="45" t="str">
        <f>VLOOKUP(A162,Pns!C:D,2,0)</f>
        <v>BOLT</v>
      </c>
      <c r="D162" s="46">
        <f t="shared" si="3"/>
        <v>12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3"/>
      <c r="AM162" s="33"/>
      <c r="AN162" s="33"/>
      <c r="AO162" s="33"/>
      <c r="AP162" s="33"/>
    </row>
    <row r="163">
      <c r="A163" s="43">
        <f>VLOOKUP(B163,Pns!B:C,2,0)</f>
        <v>688</v>
      </c>
      <c r="B163" s="115" t="s">
        <v>2191</v>
      </c>
      <c r="C163" s="45" t="str">
        <f>VLOOKUP(A163,Pns!C:D,2,0)</f>
        <v>CLIP, LOCKING</v>
      </c>
      <c r="D163" s="46">
        <f t="shared" si="3"/>
        <v>12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3"/>
      <c r="AM163" s="33"/>
      <c r="AN163" s="33"/>
      <c r="AO163" s="33"/>
      <c r="AP163" s="33"/>
    </row>
    <row r="164">
      <c r="A164" s="43">
        <f>VLOOKUP(B164,Pns!B:C,2,0)</f>
        <v>579</v>
      </c>
      <c r="B164" s="157" t="s">
        <v>1872</v>
      </c>
      <c r="C164" s="45" t="str">
        <f>VLOOKUP(A164,Pns!C:D,2,0)</f>
        <v>BEARING</v>
      </c>
      <c r="D164" s="46">
        <f t="shared" si="3"/>
        <v>14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3">
        <f>VLOOKUP(B165,Pns!B:C,2,0)</f>
        <v>168</v>
      </c>
      <c r="B165" s="123" t="s">
        <v>713</v>
      </c>
      <c r="C165" s="45" t="str">
        <f>VLOOKUP(A165,Pns!C:D,2,0)</f>
        <v>BUSHING,CABLE CLAMP</v>
      </c>
      <c r="D165" s="46">
        <f t="shared" si="3"/>
        <v>15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3"/>
      <c r="AM165" s="33"/>
      <c r="AN165" s="33"/>
      <c r="AO165" s="33"/>
      <c r="AP165" s="33"/>
    </row>
    <row r="166">
      <c r="A166" s="57">
        <f>VLOOKUP(B166,Pns!B:C,2,0)</f>
        <v>126</v>
      </c>
      <c r="B166" s="44" t="s">
        <v>543</v>
      </c>
      <c r="C166" s="45" t="str">
        <f>VLOOKUP(A166,Pns!C:D,2,0)</f>
        <v>POST LIGHT ASS</v>
      </c>
      <c r="D166" s="46">
        <f t="shared" si="3"/>
        <v>20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3"/>
      <c r="AM166" s="33"/>
      <c r="AN166" s="33"/>
      <c r="AO166" s="33"/>
      <c r="AP166" s="33"/>
    </row>
    <row r="167">
      <c r="A167" s="57" t="str">
        <f>VLOOKUP(B167,Pns!B:C,2,0)</f>
        <v>60</v>
      </c>
      <c r="B167" s="44" t="s">
        <v>322</v>
      </c>
      <c r="C167" s="45" t="str">
        <f>VLOOKUP(A167,Pns!C:D,2,0)</f>
        <v>CONTROL,DIRECTIONAL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3"/>
      <c r="AM167" s="33"/>
      <c r="AN167" s="33"/>
      <c r="AO167" s="33"/>
      <c r="AP167" s="33"/>
    </row>
    <row r="168">
      <c r="A168" s="57">
        <f>VLOOKUP(B168,Pns!B:C,2,0)</f>
        <v>89</v>
      </c>
      <c r="B168" s="115" t="s">
        <v>425</v>
      </c>
      <c r="C168" s="45" t="str">
        <f>VLOOKUP(A168,Pns!C:D,2,0)</f>
        <v>ALTERNATOR CONTROL UNIT ASSY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56"/>
      <c r="AM168" s="33"/>
      <c r="AN168" s="33"/>
      <c r="AO168" s="33"/>
    </row>
    <row r="169">
      <c r="A169" s="43">
        <f>VLOOKUP(B169,Pns!B:C,2,0)</f>
        <v>222</v>
      </c>
      <c r="B169" s="284" t="s">
        <v>870</v>
      </c>
      <c r="C169" s="45" t="str">
        <f>VLOOKUP(A169,Pns!C:D,2,0)</f>
        <v>IND RDR 2000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3"/>
      <c r="AM169" s="33"/>
      <c r="AN169" s="33"/>
      <c r="AO169" s="33"/>
      <c r="AP169" s="33"/>
    </row>
    <row r="170">
      <c r="A170" s="43">
        <f>VLOOKUP(B170,Pns!B:C,2,0)</f>
        <v>635</v>
      </c>
      <c r="B170" s="115" t="s">
        <v>2028</v>
      </c>
      <c r="C170" s="45" t="str">
        <f>VLOOKUP(A170,Pns!C:D,2,0)</f>
        <v>PNEU PRINCIPAL 8.50-10 08PR TT FCIII MLG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3"/>
      <c r="AM170" s="33"/>
      <c r="AN170" s="33"/>
      <c r="AO170" s="33"/>
      <c r="AP170" s="33"/>
    </row>
    <row r="171">
      <c r="A171" s="43">
        <f>VLOOKUP(B171,Pns!B:C,2,0)</f>
        <v>71</v>
      </c>
      <c r="B171" s="44" t="s">
        <v>357</v>
      </c>
      <c r="C171" s="45" t="str">
        <f>VLOOKUP(A171,Pns!C:D,2,0)</f>
        <v>RADAR GWX 68 WEATHER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3"/>
      <c r="AN171" s="33"/>
      <c r="AO171" s="33"/>
      <c r="AP171" s="33"/>
    </row>
    <row r="172">
      <c r="A172" s="57">
        <f>VLOOKUP(B172,Pns!B:C,2,0)</f>
        <v>543</v>
      </c>
      <c r="B172" s="116" t="s">
        <v>1740</v>
      </c>
      <c r="C172" s="45" t="str">
        <f>VLOOKUP(A172,Pns!C:D,2,0)</f>
        <v>DUCT-FLEX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</row>
    <row r="173">
      <c r="A173" s="57">
        <f>VLOOKUP(B173,Pns!B:C,2,0)</f>
        <v>419</v>
      </c>
      <c r="B173" s="111" t="s">
        <v>1490</v>
      </c>
      <c r="C173" s="45" t="str">
        <f>VLOOKUP(A173,Pns!C:D,2,0)</f>
        <v>INTEGRATED AVIONICS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390</v>
      </c>
      <c r="B174" s="115" t="s">
        <v>1426</v>
      </c>
      <c r="C174" s="45" t="str">
        <f>VLOOKUP(A174,Pns!C:D,2,0)</f>
        <v>COUPLING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3"/>
      <c r="AN174" s="33"/>
      <c r="AO174" s="33"/>
      <c r="AP174" s="33"/>
    </row>
    <row r="175">
      <c r="A175" s="43" t="str">
        <f>VLOOKUP(B175,Pns!B:C,2,0)</f>
        <v>786</v>
      </c>
      <c r="B175" s="44" t="s">
        <v>2470</v>
      </c>
      <c r="C175" s="45" t="str">
        <f>VLOOKUP(A175,Pns!C:D,2,0)</f>
        <v>COVER,ACCESS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3"/>
      <c r="AM175" s="33"/>
      <c r="AN175" s="33"/>
      <c r="AO175" s="33"/>
      <c r="AP175" s="33"/>
    </row>
    <row r="176">
      <c r="A176" s="57">
        <f>VLOOKUP(B176,Pns!B:C,2,0)</f>
        <v>13</v>
      </c>
      <c r="B176" s="44" t="s">
        <v>165</v>
      </c>
      <c r="C176" s="45" t="str">
        <f>VLOOKUP(A176,Pns!C:D,2,0)</f>
        <v>STARTER GENERATOR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3"/>
      <c r="AN176" s="33"/>
      <c r="AO176" s="33"/>
      <c r="AP176" s="33"/>
    </row>
    <row r="177">
      <c r="A177" s="57">
        <f>VLOOKUP(B177,Pns!B:C,2,0)</f>
        <v>105</v>
      </c>
      <c r="B177" s="44" t="s">
        <v>478</v>
      </c>
      <c r="C177" s="45" t="str">
        <f>VLOOKUP(A177,Pns!C:D,2,0)</f>
        <v>FLIGHT DIR HOR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3"/>
      <c r="AM177" s="33"/>
      <c r="AN177" s="33"/>
      <c r="AO177" s="33"/>
    </row>
    <row r="178">
      <c r="A178" s="43" t="str">
        <f>VLOOKUP(B178,Pns!B:C,2,0)</f>
        <v>792</v>
      </c>
      <c r="B178" s="279" t="s">
        <v>2496</v>
      </c>
      <c r="C178" s="45" t="str">
        <f>VLOOKUP(A178,Pns!C:D,2,0)</f>
        <v>FILLER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3"/>
      <c r="AN178" s="33"/>
      <c r="AO178" s="33"/>
      <c r="AP178" s="33"/>
    </row>
    <row r="179">
      <c r="A179" s="57">
        <f>VLOOKUP(B179,Pns!B:C,2,0)</f>
        <v>99</v>
      </c>
      <c r="B179" s="44" t="s">
        <v>457</v>
      </c>
      <c r="C179" s="45" t="str">
        <f>VLOOKUP(A179,Pns!C:D,2,0)</f>
        <v>RECEIVER-TRANSMITTER,RADIO - KX165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3"/>
      <c r="AM179" s="33"/>
      <c r="AN179" s="33"/>
      <c r="AO179" s="33"/>
      <c r="AP179" s="33"/>
    </row>
    <row r="180">
      <c r="A180" s="43">
        <f>VLOOKUP(B180,Pns!B:C,2,0)</f>
        <v>791</v>
      </c>
      <c r="B180" s="44" t="s">
        <v>2488</v>
      </c>
      <c r="C180" s="45" t="str">
        <f>VLOOKUP(A180,Pns!C:D,2,0)</f>
        <v>VALVE,FLOW CONTROL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3"/>
      <c r="AM180" s="33"/>
      <c r="AN180" s="33"/>
      <c r="AO180" s="33"/>
    </row>
    <row r="181">
      <c r="A181" s="43">
        <f>VLOOKUP(B181,Pns!B:C,2,0)</f>
        <v>789</v>
      </c>
      <c r="B181" s="44" t="s">
        <v>2481</v>
      </c>
      <c r="C181" s="45" t="str">
        <f>VLOOKUP(A181,Pns!C:D,2,0)</f>
        <v>MIXER MUFFLER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3"/>
      <c r="AM181" s="33"/>
      <c r="AN181" s="33"/>
      <c r="AO181" s="33"/>
      <c r="AP181" s="33"/>
    </row>
    <row r="182">
      <c r="A182" s="43" t="str">
        <f>VLOOKUP(B182,Pns!B:C,2,0)</f>
        <v>371</v>
      </c>
      <c r="B182" s="111" t="s">
        <v>1373</v>
      </c>
      <c r="C182" s="45" t="str">
        <f>VLOOKUP(A182,Pns!C:D,2,0)</f>
        <v>HINGE BKT OUTB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3"/>
      <c r="AM182" s="33"/>
      <c r="AN182" s="33"/>
      <c r="AO182" s="33"/>
      <c r="AP182" s="33"/>
    </row>
    <row r="183">
      <c r="A183" s="43">
        <f>VLOOKUP(B183,Pns!B:C,2,0)</f>
        <v>787</v>
      </c>
      <c r="B183" s="44" t="s">
        <v>2473</v>
      </c>
      <c r="C183" s="45" t="str">
        <f>VLOOKUP(A183,Pns!C:D,2,0)</f>
        <v>INDICATOR,FUEL FLOW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3"/>
      <c r="AM183" s="33"/>
      <c r="AN183" s="33"/>
      <c r="AO183" s="33"/>
      <c r="AP183" s="33"/>
    </row>
    <row r="184">
      <c r="A184" s="43">
        <f>VLOOKUP(B184,Pns!B:C,2,0)</f>
        <v>178</v>
      </c>
      <c r="B184" s="273" t="s">
        <v>736</v>
      </c>
      <c r="C184" s="45" t="str">
        <f>VLOOKUP(A184,Pns!C:D,2,0)</f>
        <v>CONJUNTO T5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3"/>
      <c r="AM184" s="33"/>
      <c r="AN184" s="33"/>
      <c r="AO184" s="33"/>
      <c r="AP184" s="33"/>
    </row>
    <row r="185">
      <c r="A185" s="43">
        <f>VLOOKUP(B185,Pns!B:C,2,0)</f>
        <v>670</v>
      </c>
      <c r="B185" s="115" t="s">
        <v>2130</v>
      </c>
      <c r="C185" s="45" t="str">
        <f>VLOOKUP(A185,Pns!C:D,2,0)</f>
        <v>GROMMET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3"/>
      <c r="AM185" s="33"/>
      <c r="AN185" s="33"/>
      <c r="AO185" s="33"/>
      <c r="AP185" s="33"/>
    </row>
    <row r="186">
      <c r="A186" s="43">
        <f>VLOOKUP(B186,Pns!B:C,2,0)</f>
        <v>663</v>
      </c>
      <c r="B186" s="44" t="s">
        <v>2105</v>
      </c>
      <c r="C186" s="45" t="str">
        <f>VLOOKUP(A186,Pns!C:D,2,0)</f>
        <v>BUSHING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3"/>
      <c r="AM186" s="33"/>
      <c r="AN186" s="33"/>
      <c r="AO186" s="33"/>
      <c r="AP186" s="33"/>
    </row>
    <row r="187">
      <c r="A187" s="43" t="str">
        <f>VLOOKUP(B187,Pns!B:C,2,0)</f>
        <v>783</v>
      </c>
      <c r="B187" s="44" t="s">
        <v>2463</v>
      </c>
      <c r="C187" s="45" t="str">
        <f>VLOOKUP(A187,Pns!C:D,2,0)</f>
        <v>CLAMP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3"/>
      <c r="AM187" s="33"/>
      <c r="AN187" s="33"/>
      <c r="AO187" s="33"/>
      <c r="AP187" s="33"/>
    </row>
    <row r="188">
      <c r="A188" s="43" t="str">
        <f>VLOOKUP(B188,Pns!B:C,2,0)</f>
        <v>782</v>
      </c>
      <c r="B188" s="44" t="s">
        <v>2461</v>
      </c>
      <c r="C188" s="45" t="str">
        <f>VLOOKUP(A188,Pns!C:D,2,0)</f>
        <v>ELBOW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3"/>
      <c r="AM188" s="33"/>
      <c r="AN188" s="33"/>
      <c r="AO188" s="33"/>
      <c r="AP188" s="33"/>
    </row>
    <row r="189">
      <c r="A189" s="57">
        <f>VLOOKUP(B189,Pns!B:C,2,0)</f>
        <v>97</v>
      </c>
      <c r="B189" s="44" t="s">
        <v>451</v>
      </c>
      <c r="C189" s="45" t="str">
        <f>VLOOKUP(A189,Pns!C:D,2,0)</f>
        <v>AUDIO CONTROL PANEL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21"/>
      <c r="AL189" s="33"/>
      <c r="AM189" s="33"/>
      <c r="AN189" s="33"/>
      <c r="AO189" s="33"/>
      <c r="AP189" s="33"/>
    </row>
    <row r="190">
      <c r="A190" s="43">
        <f>VLOOKUP(B190,Pns!B:C,2,0)</f>
        <v>769</v>
      </c>
      <c r="B190" s="276" t="s">
        <v>2421</v>
      </c>
      <c r="C190" s="45" t="str">
        <f>VLOOKUP(A190,Pns!C:D,2,0)</f>
        <v>RAIL,AIRFRAME,AIRCRA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3"/>
      <c r="AN190" s="33"/>
      <c r="AO190" s="33"/>
      <c r="AP190" s="33"/>
    </row>
    <row r="191">
      <c r="A191" s="57">
        <f>VLOOKUP(B191,Pns!B:C,2,0)</f>
        <v>82</v>
      </c>
      <c r="B191" s="285" t="s">
        <v>395</v>
      </c>
      <c r="C191" s="45" t="str">
        <f>VLOOKUP(A191,Pns!C:D,2,0)</f>
        <v>TRANSMISSION ASSY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3"/>
      <c r="AM191" s="33"/>
      <c r="AN191" s="33"/>
      <c r="AO191" s="33"/>
      <c r="AP191" s="33"/>
    </row>
    <row r="192">
      <c r="A192" s="43">
        <f>VLOOKUP(B192,Pns!B:C,2,0)</f>
        <v>146</v>
      </c>
      <c r="B192" s="124" t="s">
        <v>616</v>
      </c>
      <c r="C192" s="45" t="str">
        <f>VLOOKUP(A192,Pns!C:D,2,0)</f>
        <v>FUEL CONTROL UNIT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11"/>
      <c r="AL192" s="56"/>
      <c r="AM192" s="33"/>
      <c r="AN192" s="33"/>
      <c r="AO192" s="33"/>
      <c r="AP192" s="33"/>
    </row>
    <row r="193">
      <c r="A193" s="43" t="str">
        <f>VLOOKUP(B193,Pns!B:C,2,0)</f>
        <v>795</v>
      </c>
      <c r="B193" s="124" t="s">
        <v>2500</v>
      </c>
      <c r="C193" s="45" t="str">
        <f>VLOOKUP(A193,Pns!C:D,2,0)</f>
        <v>INSULATION BLANKET,T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11"/>
      <c r="AL193" s="56"/>
      <c r="AM193" s="33"/>
      <c r="AN193" s="33"/>
      <c r="AO193" s="33"/>
      <c r="AP193" s="33"/>
    </row>
    <row r="194">
      <c r="A194" s="57">
        <f>VLOOKUP(B194,Pns!B:C,2,0)</f>
        <v>100</v>
      </c>
      <c r="B194" s="44" t="s">
        <v>462</v>
      </c>
      <c r="C194" s="45" t="str">
        <f>VLOOKUP(A194,Pns!C:D,2,0)</f>
        <v>VALVE,COMPRESSOR BLEED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3"/>
      <c r="AN194" s="33"/>
      <c r="AO194" s="33"/>
      <c r="AP194" s="33"/>
    </row>
    <row r="195">
      <c r="A195" s="57">
        <f>VLOOKUP(B195,Pns!B:C,2,0)</f>
        <v>122</v>
      </c>
      <c r="B195" s="44" t="s">
        <v>531</v>
      </c>
      <c r="C195" s="45" t="str">
        <f>VLOOKUP(A195,Pns!C:D,2,0)</f>
        <v>CONTROL,INDICATOR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3"/>
      <c r="AM195" s="33"/>
      <c r="AN195" s="33"/>
      <c r="AO195" s="33"/>
      <c r="AP195" s="33"/>
    </row>
    <row r="196">
      <c r="A196" s="57">
        <f>VLOOKUP(B196,Pns!B:C,2,0)</f>
        <v>101</v>
      </c>
      <c r="B196" s="44" t="s">
        <v>463</v>
      </c>
      <c r="C196" s="45" t="str">
        <f>VLOOKUP(A196,Pns!C:D,2,0)</f>
        <v>AIRSPEED INDICATOR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3"/>
      <c r="AM196" s="33"/>
      <c r="AN196" s="33"/>
      <c r="AO196" s="33"/>
      <c r="AP196" s="33"/>
    </row>
    <row r="197">
      <c r="A197" s="43" t="str">
        <f>VLOOKUP(B197,Pns!B:C,2,0)</f>
        <v>226</v>
      </c>
      <c r="B197" s="115" t="s">
        <v>879</v>
      </c>
      <c r="C197" s="45" t="str">
        <f>VLOOKUP(A197,Pns!C:D,2,0)</f>
        <v>FUEL TOTALIZER INDICATOR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3"/>
      <c r="AM197" s="33"/>
      <c r="AN197" s="33"/>
      <c r="AO197" s="33"/>
      <c r="AP197" s="33"/>
    </row>
    <row r="198">
      <c r="A198" s="57">
        <f>VLOOKUP(B198,Pns!B:C,2,0)</f>
        <v>422</v>
      </c>
      <c r="B198" s="111" t="s">
        <v>1511</v>
      </c>
      <c r="C198" s="45" t="str">
        <f>VLOOKUP(A198,Pns!C:D,2,0)</f>
        <v>FLAP ACTUATOR AND MOTOR ASSEMBLY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57">
        <f>VLOOKUP(B199,Pns!B:C,2,0)</f>
        <v>423</v>
      </c>
      <c r="B199" s="111" t="s">
        <v>1519</v>
      </c>
      <c r="C199" s="45" t="str">
        <f>VLOOKUP(A199,Pns!C:D,2,0)</f>
        <v>RECEIVER-TRANSMITTER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43" t="str">
        <f>VLOOKUP(B200,Pns!B:C,2,0)</f>
        <v>333</v>
      </c>
      <c r="B200" s="44" t="s">
        <v>1267</v>
      </c>
      <c r="C200" s="45" t="str">
        <f>VLOOKUP(A200,Pns!C:D,2,0)</f>
        <v>AIRSPEED INDICATOR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3"/>
      <c r="AM200" s="33"/>
      <c r="AN200" s="33"/>
      <c r="AO200" s="33"/>
      <c r="AP200" s="33"/>
    </row>
    <row r="201">
      <c r="A201" s="43">
        <f>VLOOKUP(B201,Pns!B:C,2,0)</f>
        <v>781</v>
      </c>
      <c r="B201" s="115" t="s">
        <v>2459</v>
      </c>
      <c r="C201" s="45" t="str">
        <f>VLOOKUP(A201,Pns!C:D,2,0)</f>
        <v>BRAKE VALVE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3"/>
      <c r="AM201" s="33"/>
      <c r="AN201" s="33"/>
      <c r="AO201" s="33"/>
      <c r="AP201" s="33"/>
    </row>
    <row r="202">
      <c r="A202" s="43">
        <f>VLOOKUP(B202,Pns!B:C,2,0)</f>
        <v>581</v>
      </c>
      <c r="B202" s="44" t="s">
        <v>1878</v>
      </c>
      <c r="C202" s="45" t="str">
        <f>VLOOKUP(A202,Pns!C:D,2,0)</f>
        <v>SENSOR DE TEMPERATUR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3"/>
      <c r="AN202" s="33"/>
      <c r="AO202" s="33"/>
      <c r="AP202" s="33"/>
    </row>
    <row r="203">
      <c r="A203" s="43">
        <f>VLOOKUP(B203,Pns!B:C,2,0)</f>
        <v>710</v>
      </c>
      <c r="B203" s="44" t="s">
        <v>2252</v>
      </c>
      <c r="C203" s="45" t="str">
        <f>VLOOKUP(A203,Pns!C:D,2,0)</f>
        <v>HOSE AY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3"/>
      <c r="AM203" s="33"/>
      <c r="AN203" s="33"/>
      <c r="AO203" s="33"/>
      <c r="AP203" s="33"/>
    </row>
    <row r="204">
      <c r="A204" s="43" t="str">
        <f>VLOOKUP(B204,Pns!B:C,2,0)</f>
        <v>167</v>
      </c>
      <c r="B204" s="273" t="s">
        <v>708</v>
      </c>
      <c r="C204" s="45" t="str">
        <f>VLOOKUP(A204,Pns!C:D,2,0)</f>
        <v>CABLE FIRE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3"/>
      <c r="AM204" s="33"/>
      <c r="AN204" s="33"/>
      <c r="AO204" s="33"/>
      <c r="AP204" s="33"/>
    </row>
    <row r="205">
      <c r="A205" s="43" t="str">
        <f>VLOOKUP(B205,Pns!B:C,2,0)</f>
        <v>326</v>
      </c>
      <c r="B205" s="273" t="s">
        <v>1240</v>
      </c>
      <c r="C205" s="45" t="str">
        <f>VLOOKUP(A205,Pns!C:D,2,0)</f>
        <v>SLAVING ACCESS,SPEC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3"/>
      <c r="AM205" s="33"/>
      <c r="AN205" s="33"/>
      <c r="AO205" s="33"/>
      <c r="AP205" s="33"/>
    </row>
    <row r="206">
      <c r="A206" s="43" t="str">
        <f>VLOOKUP(B206,Pns!B:C,2,0)</f>
        <v>318</v>
      </c>
      <c r="B206" s="111" t="s">
        <v>1214</v>
      </c>
      <c r="C206" s="45" t="str">
        <f>VLOOKUP(A206,Pns!C:D,2,0)</f>
        <v>FUEL PUMP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3">
        <f>VLOOKUP(B207,Pns!B:C,2,0)</f>
        <v>790</v>
      </c>
      <c r="B207" s="44" t="s">
        <v>2485</v>
      </c>
      <c r="C207" s="45" t="str">
        <f>VLOOKUP(A207,Pns!C:D,2,0)</f>
        <v>CONNECTOR,PLUG,ELECT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3"/>
      <c r="AM207" s="33"/>
      <c r="AN207" s="33"/>
      <c r="AO207" s="33"/>
      <c r="AP207" s="33"/>
    </row>
    <row r="208">
      <c r="A208" s="57">
        <f>VLOOKUP(B208,Pns!B:C,2,0)</f>
        <v>80</v>
      </c>
      <c r="B208" s="44" t="s">
        <v>388</v>
      </c>
      <c r="C208" s="45" t="str">
        <f>VLOOKUP(A208,Pns!C:D,2,0)</f>
        <v>INDICATOR,HORIZONTAL SITUATION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1"/>
      <c r="AL208" s="56"/>
      <c r="AM208" s="33"/>
      <c r="AN208" s="33"/>
      <c r="AO208" s="33"/>
      <c r="AP208" s="33"/>
    </row>
    <row r="209">
      <c r="A209" s="43" t="str">
        <f>VLOOKUP(B209,Pns!B:C,2,0)</f>
        <v>374</v>
      </c>
      <c r="B209" s="44" t="s">
        <v>1382</v>
      </c>
      <c r="C209" s="45" t="str">
        <f>VLOOKUP(A209,Pns!C:D,2,0)</f>
        <v>CONNECTOR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3"/>
      <c r="AM209" s="33"/>
      <c r="AN209" s="33"/>
      <c r="AO209" s="33"/>
      <c r="AP209" s="33"/>
    </row>
    <row r="210">
      <c r="A210" s="43">
        <f>VLOOKUP(B210,Pns!B:C,2,0)</f>
        <v>164</v>
      </c>
      <c r="B210" s="44" t="s">
        <v>688</v>
      </c>
      <c r="C210" s="45" t="str">
        <f>VLOOKUP(A210,Pns!C:D,2,0)</f>
        <v>TURN COORD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3"/>
      <c r="AM210" s="33"/>
      <c r="AN210" s="33"/>
      <c r="AO210" s="33"/>
      <c r="AP210" s="33"/>
    </row>
    <row r="211">
      <c r="A211" s="57">
        <f>VLOOKUP(B211,Pns!B:C,2,0)</f>
        <v>433</v>
      </c>
      <c r="B211" s="111" t="s">
        <v>1548</v>
      </c>
      <c r="C211" s="45" t="str">
        <f>VLOOKUP(A211,Pns!C:D,2,0)</f>
        <v>OIL COOLER-LARGE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7"/>
    </row>
    <row r="212">
      <c r="A212" s="43" t="str">
        <f>VLOOKUP(B212,Pns!B:C,2,0)</f>
        <v>336</v>
      </c>
      <c r="B212" s="111" t="s">
        <v>1278</v>
      </c>
      <c r="C212" s="45" t="str">
        <f>VLOOKUP(A212,Pns!C:D,2,0)</f>
        <v>NUT,SELF-LOCKING,HEXAGON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43">
        <f>VLOOKUP(B213,Pns!B:C,2,0)</f>
        <v>779</v>
      </c>
      <c r="B213" s="274" t="s">
        <v>2453</v>
      </c>
      <c r="C213" s="45" t="str">
        <f>VLOOKUP(A213,Pns!C:D,2,0)</f>
        <v>TRANSCEIVER DME (KN6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>
        <f>VLOOKUP(B214,Pns!B:C,2,0)</f>
        <v>778</v>
      </c>
      <c r="B214" s="116" t="s">
        <v>2450</v>
      </c>
      <c r="C214" s="45" t="str">
        <f>VLOOKUP(A214,Pns!C:D,2,0)</f>
        <v>SWITCH,PUSH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>
        <f>VLOOKUP(B215,Pns!B:C,2,0)</f>
        <v>762</v>
      </c>
      <c r="B215" s="278" t="s">
        <v>2405</v>
      </c>
      <c r="C215" s="45" t="str">
        <f>VLOOKUP(A215,Pns!C:D,2,0)</f>
        <v>CABLE ASSY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 t="str">
        <f>VLOOKUP(B216,Pns!B:C,2,0)</f>
        <v>742</v>
      </c>
      <c r="B216" s="278" t="s">
        <v>2357</v>
      </c>
      <c r="C216" s="45" t="str">
        <f>VLOOKUP(A216,Pns!C:D,2,0)</f>
        <v>GASKET-LENS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 t="str">
        <f>VLOOKUP(B217,Pns!B:C,2,0)</f>
        <v>284</v>
      </c>
      <c r="B217" s="134" t="s">
        <v>1074</v>
      </c>
      <c r="C217" s="45" t="str">
        <f>VLOOKUP(A217,Pns!C:D,2,0)</f>
        <v>BRAKE CYL MAST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3"/>
      <c r="AM217" s="33"/>
      <c r="AN217" s="33"/>
      <c r="AO217" s="33"/>
      <c r="AP217" s="33"/>
    </row>
    <row r="218">
      <c r="A218" s="43">
        <f>VLOOKUP(B218,Pns!B:C,2,0)</f>
        <v>761</v>
      </c>
      <c r="B218" s="44" t="s">
        <v>2402</v>
      </c>
      <c r="C218" s="45" t="str">
        <f>VLOOKUP(A218,Pns!C:D,2,0)</f>
        <v>ROD END SPL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3"/>
      <c r="AM218" s="33"/>
      <c r="AN218" s="33"/>
      <c r="AO218" s="33"/>
      <c r="AP218" s="33"/>
    </row>
    <row r="219">
      <c r="A219" s="57">
        <f>VLOOKUP(B219,Pns!B:C,2,0)</f>
        <v>55</v>
      </c>
      <c r="B219" s="124" t="s">
        <v>308</v>
      </c>
      <c r="C219" s="45" t="str">
        <f>VLOOKUP(A219,Pns!C:D,2,0)</f>
        <v>RECEIVER-TRANSMITTE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3"/>
      <c r="AM219" s="33"/>
      <c r="AN219" s="33"/>
      <c r="AO219" s="33"/>
      <c r="AP219" s="33"/>
    </row>
    <row r="220">
      <c r="A220" s="43" t="str">
        <f>VLOOKUP(B220,Pns!B:C,2,0)</f>
        <v>231</v>
      </c>
      <c r="B220" s="115" t="s">
        <v>896</v>
      </c>
      <c r="C220" s="45" t="str">
        <f>VLOOKUP(A220,Pns!C:D,2,0)</f>
        <v>FEEDBACK BEARING ASSY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3"/>
      <c r="AM220" s="33"/>
      <c r="AN220" s="33"/>
      <c r="AO220" s="33"/>
      <c r="AP220" s="33"/>
    </row>
    <row r="221">
      <c r="A221" s="43">
        <f>VLOOKUP(B221,Pns!B:C,2,0)</f>
        <v>753</v>
      </c>
      <c r="B221" s="115" t="s">
        <v>2381</v>
      </c>
      <c r="C221" s="45" t="str">
        <f>VLOOKUP(A221,Pns!C:D,2,0)</f>
        <v>WASHER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56"/>
      <c r="AM221" s="33"/>
      <c r="AN221" s="33"/>
      <c r="AO221" s="33"/>
    </row>
    <row r="222">
      <c r="A222" s="43">
        <f>VLOOKUP(B222,Pns!B:C,2,0)</f>
        <v>751</v>
      </c>
      <c r="B222" s="44" t="s">
        <v>2378</v>
      </c>
      <c r="C222" s="45" t="str">
        <f>VLOOKUP(A222,Pns!C:D,2,0)</f>
        <v>BUSHING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3"/>
      <c r="AN222" s="33"/>
      <c r="AO222" s="33"/>
      <c r="AP222" s="33"/>
    </row>
    <row r="223">
      <c r="A223" s="43">
        <f>VLOOKUP(B223,Pns!B:C,2,0)</f>
        <v>745</v>
      </c>
      <c r="B223" s="44" t="s">
        <v>2366</v>
      </c>
      <c r="C223" s="45" t="str">
        <f>VLOOKUP(A223,Pns!C:D,2,0)</f>
        <v>ADAPTER ASSY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3"/>
      <c r="AM223" s="33"/>
      <c r="AN223" s="33"/>
      <c r="AO223" s="33"/>
      <c r="AP223" s="33"/>
    </row>
    <row r="224">
      <c r="A224" s="43">
        <f>VLOOKUP(B224,Pns!B:C,2,0)</f>
        <v>733</v>
      </c>
      <c r="B224" s="44" t="s">
        <v>2329</v>
      </c>
      <c r="C224" s="45" t="str">
        <f>VLOOKUP(A224,Pns!C:D,2,0)</f>
        <v>EXAUSHT DUCT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3"/>
      <c r="AM224" s="33"/>
      <c r="AN224" s="33"/>
      <c r="AO224" s="33"/>
      <c r="AP224" s="33"/>
    </row>
    <row r="225">
      <c r="A225" s="43">
        <f>VLOOKUP(B225,Pns!B:C,2,0)</f>
        <v>777</v>
      </c>
      <c r="B225" s="44" t="s">
        <v>2449</v>
      </c>
      <c r="C225" s="45" t="str">
        <f>VLOOKUP(A225,Pns!C:D,2,0)</f>
        <v>CONNECTOR,PLUG,ELECT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3"/>
      <c r="AM225" s="33"/>
      <c r="AN225" s="33"/>
      <c r="AO225" s="33"/>
      <c r="AP225" s="33"/>
    </row>
    <row r="226">
      <c r="A226" s="57">
        <f>VLOOKUP(B226,Pns!B:C,2,0)</f>
        <v>526</v>
      </c>
      <c r="B226" s="157" t="s">
        <v>1712</v>
      </c>
      <c r="C226" s="45" t="str">
        <f>VLOOKUP(A226,Pns!C:D,2,0)</f>
        <v>NUT,PLAIN,HEXAGON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 t="str">
        <f>VLOOKUP(B227,Pns!B:C,2,0)</f>
        <v>306</v>
      </c>
      <c r="B227" s="44" t="s">
        <v>1147</v>
      </c>
      <c r="C227" s="45" t="str">
        <f>VLOOKUP(A227,Pns!C:D,2,0)</f>
        <v>CELL BATTERY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1"/>
      <c r="AL227" s="56"/>
      <c r="AM227" s="33"/>
      <c r="AN227" s="33"/>
      <c r="AO227" s="33"/>
      <c r="AP227" s="33"/>
    </row>
    <row r="228">
      <c r="A228" s="43" t="str">
        <f>VLOOKUP(B228,Pns!B:C,2,0)</f>
        <v>701</v>
      </c>
      <c r="B228" s="44" t="s">
        <v>2225</v>
      </c>
      <c r="C228" s="45" t="str">
        <f>VLOOKUP(A228,Pns!C:D,2,0)</f>
        <v>FUEL LEVEL SENSOR,SPEC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56"/>
      <c r="AM228" s="33"/>
      <c r="AN228" s="33"/>
      <c r="AO228" s="33"/>
      <c r="AP228" s="33"/>
    </row>
    <row r="229">
      <c r="A229" s="43">
        <f>VLOOKUP(B229,Pns!B:C,2,0)</f>
        <v>776</v>
      </c>
      <c r="B229" s="288" t="s">
        <v>2444</v>
      </c>
      <c r="C229" s="45" t="str">
        <f>VLOOKUP(A229,Pns!C:D,2,0)</f>
        <v>VALVE,SAFETY RELIEF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3"/>
      <c r="AN229" s="33"/>
      <c r="AO229" s="33"/>
      <c r="AP229" s="33"/>
    </row>
    <row r="230">
      <c r="A230" s="43">
        <f>VLOOKUP(B230,Pns!B:C,2,0)</f>
        <v>759</v>
      </c>
      <c r="B230" s="44" t="s">
        <v>2396</v>
      </c>
      <c r="C230" s="45" t="str">
        <f>VLOOKUP(A230,Pns!C:D,2,0)</f>
        <v>CLEVIS,ROD END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3"/>
      <c r="AM230" s="33"/>
      <c r="AN230" s="33"/>
      <c r="AO230" s="33"/>
      <c r="AP230" s="33"/>
    </row>
    <row r="231">
      <c r="A231" s="43">
        <f>VLOOKUP(B231,Pns!B:C,2,0)</f>
        <v>179</v>
      </c>
      <c r="B231" s="115" t="s">
        <v>739</v>
      </c>
      <c r="C231" s="45" t="str">
        <f>VLOOKUP(A231,Pns!C:D,2,0)</f>
        <v>PTVR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3"/>
      <c r="AM231" s="33"/>
      <c r="AN231" s="33"/>
      <c r="AO231" s="33"/>
      <c r="AP231" s="33"/>
    </row>
    <row r="232">
      <c r="A232" s="43">
        <f>VLOOKUP(B232,Pns!B:C,2,0)</f>
        <v>149</v>
      </c>
      <c r="B232" s="44" t="s">
        <v>638</v>
      </c>
      <c r="C232" s="45" t="str">
        <f>VLOOKUP(A232,Pns!C:D,2,0)</f>
        <v>HOUSING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3"/>
      <c r="AM232" s="33"/>
      <c r="AN232" s="33"/>
      <c r="AO232" s="33"/>
      <c r="AP232" s="33"/>
    </row>
    <row r="233">
      <c r="A233" s="43">
        <f>VLOOKUP(B233,Pns!B:C,2,0)</f>
        <v>148</v>
      </c>
      <c r="B233" s="44" t="s">
        <v>636</v>
      </c>
      <c r="C233" s="45" t="str">
        <f>VLOOKUP(A233,Pns!C:D,2,0)</f>
        <v>DISK AND HUB,TURBIN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3"/>
      <c r="AM233" s="33"/>
      <c r="AN233" s="33"/>
      <c r="AO233" s="33"/>
      <c r="AP233" s="33"/>
    </row>
    <row r="234">
      <c r="A234" s="57">
        <f>VLOOKUP(B234,Pns!B:C,2,0)</f>
        <v>544</v>
      </c>
      <c r="B234" s="134" t="s">
        <v>1742</v>
      </c>
      <c r="C234" s="45" t="str">
        <f>VLOOKUP(A234,Pns!C:D,2,0)</f>
        <v>WINDSHIELD-RH 5/16 A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3"/>
      <c r="AM234" s="33"/>
      <c r="AN234" s="33"/>
      <c r="AO234" s="33"/>
      <c r="AP234" s="33"/>
    </row>
    <row r="235">
      <c r="A235" s="43">
        <f>VLOOKUP(B235,Pns!B:C,2,0)</f>
        <v>746</v>
      </c>
      <c r="B235" s="44" t="s">
        <v>2368</v>
      </c>
      <c r="C235" s="45" t="str">
        <f>VLOOKUP(A235,Pns!C:D,2,0)</f>
        <v>CAP ASSY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3"/>
      <c r="AM235" s="33"/>
      <c r="AN235" s="33"/>
      <c r="AO235" s="33"/>
      <c r="AP235" s="33"/>
    </row>
    <row r="236">
      <c r="A236" s="43">
        <f>VLOOKUP(B236,Pns!B:C,2,0)</f>
        <v>217</v>
      </c>
      <c r="B236" s="115" t="s">
        <v>852</v>
      </c>
      <c r="C236" s="45" t="str">
        <f>VLOOKUP(A236,Pns!C:D,2,0)</f>
        <v>BLOWER ASSY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3"/>
      <c r="AM236" s="33"/>
      <c r="AN236" s="33"/>
      <c r="AO236" s="33"/>
      <c r="AP236" s="33"/>
    </row>
    <row r="237">
      <c r="A237" s="43">
        <f>VLOOKUP(B237,Pns!B:C,2,0)</f>
        <v>156</v>
      </c>
      <c r="B237" s="44" t="s">
        <v>667</v>
      </c>
      <c r="C237" s="45" t="str">
        <f>VLOOKUP(A237,Pns!C:D,2,0)</f>
        <v>ENGINE INTERFA,SPEC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3"/>
      <c r="AM237" s="33"/>
      <c r="AN237" s="33"/>
      <c r="AO237" s="33"/>
      <c r="AP237" s="33"/>
    </row>
    <row r="238">
      <c r="A238" s="43" t="str">
        <f>VLOOKUP(B238,Pns!B:C,2,0)</f>
        <v>738</v>
      </c>
      <c r="B238" s="115" t="s">
        <v>2346</v>
      </c>
      <c r="C238" s="45" t="str">
        <f>VLOOKUP(A238,Pns!C:D,2,0)</f>
        <v>LOW L SWITCH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3"/>
      <c r="AM238" s="33"/>
      <c r="AN238" s="33"/>
      <c r="AO238" s="33"/>
      <c r="AP238" s="33"/>
    </row>
    <row r="239">
      <c r="A239" s="43">
        <f>VLOOKUP(B239,Pns!B:C,2,0)</f>
        <v>760</v>
      </c>
      <c r="B239" s="44" t="s">
        <v>2398</v>
      </c>
      <c r="C239" s="45" t="str">
        <f>VLOOKUP(A239,Pns!C:D,2,0)</f>
        <v>SLEEVE THREADED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3"/>
      <c r="AM239" s="33"/>
      <c r="AN239" s="33"/>
      <c r="AO239" s="33"/>
      <c r="AP239" s="33"/>
    </row>
    <row r="240">
      <c r="A240" s="43">
        <f>VLOOKUP(B240,Pns!B:C,2,0)</f>
        <v>748</v>
      </c>
      <c r="B240" s="44" t="s">
        <v>2372</v>
      </c>
      <c r="C240" s="45" t="str">
        <f>VLOOKUP(A240,Pns!C:D,2,0)</f>
        <v>SEALING COMPOUND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56"/>
      <c r="AM240" s="33"/>
      <c r="AN240" s="33"/>
      <c r="AO240" s="33"/>
      <c r="AP240" s="33"/>
    </row>
    <row r="241">
      <c r="A241" s="43">
        <f>VLOOKUP(B241,Pns!B:C,2,0)</f>
        <v>749</v>
      </c>
      <c r="B241" s="44" t="s">
        <v>2373</v>
      </c>
      <c r="C241" s="45" t="str">
        <f>VLOOKUP(A241,Pns!C:D,2,0)</f>
        <v>NUT,SELF-LOCKING,SLO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3"/>
      <c r="AN241" s="33"/>
      <c r="AO241" s="33"/>
      <c r="AP241" s="33"/>
    </row>
    <row r="242">
      <c r="A242" s="43">
        <f>VLOOKUP(B242,Pns!B:C,2,0)</f>
        <v>750</v>
      </c>
      <c r="B242" s="44" t="s">
        <v>2376</v>
      </c>
      <c r="C242" s="45" t="str">
        <f>VLOOKUP(A242,Pns!C:D,2,0)</f>
        <v>FITTING - WING LWR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3"/>
      <c r="AN242" s="33"/>
      <c r="AO242" s="33"/>
      <c r="AP242" s="33"/>
    </row>
    <row r="243">
      <c r="A243" s="43">
        <f>VLOOKUP(B243,Pns!B:C,2,0)</f>
        <v>145</v>
      </c>
      <c r="B243" s="124" t="s">
        <v>614</v>
      </c>
      <c r="C243" s="45" t="str">
        <f>VLOOKUP(A243,Pns!C:D,2,0)</f>
        <v>DISK AND HUB,COMPRE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3"/>
      <c r="AN243" s="33"/>
      <c r="AO243" s="33"/>
      <c r="AP243" s="33"/>
    </row>
    <row r="244">
      <c r="A244" s="43" t="str">
        <f>VLOOKUP(B244,Pns!B:C,2,0)</f>
        <v>552</v>
      </c>
      <c r="B244" s="289" t="s">
        <v>1773</v>
      </c>
      <c r="C244" s="45" t="str">
        <f>VLOOKUP(A244,Pns!C:D,2,0)</f>
        <v>WINDSHIELD-LH 5/16 ACRYLIC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3"/>
      <c r="AN244" s="33"/>
      <c r="AO244" s="33"/>
    </row>
    <row r="245">
      <c r="A245" s="43">
        <f>VLOOKUP(B245,Pns!B:C,2,0)</f>
        <v>743</v>
      </c>
      <c r="B245" s="44" t="s">
        <v>2362</v>
      </c>
      <c r="C245" s="45" t="str">
        <f>VLOOKUP(A245,Pns!C:D,2,0)</f>
        <v>RING,RETAINING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3"/>
      <c r="AM245" s="33"/>
      <c r="AN245" s="33"/>
      <c r="AO245" s="33"/>
      <c r="AP245" s="33"/>
    </row>
    <row r="246">
      <c r="A246" s="43">
        <f>VLOOKUP(B246,Pns!B:C,2,0)</f>
        <v>219</v>
      </c>
      <c r="B246" s="44" t="s">
        <v>857</v>
      </c>
      <c r="C246" s="45" t="str">
        <f>VLOOKUP(A246,Pns!C:D,2,0)</f>
        <v>SUMP TUBE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3"/>
      <c r="AM246" s="33"/>
      <c r="AN246" s="33"/>
      <c r="AO246" s="33"/>
      <c r="AP246" s="33"/>
    </row>
    <row r="247">
      <c r="A247" s="43">
        <f>VLOOKUP(B247,Pns!B:C,2,0)</f>
        <v>744</v>
      </c>
      <c r="B247" s="44" t="s">
        <v>2363</v>
      </c>
      <c r="C247" s="45" t="str">
        <f>VLOOKUP(A247,Pns!C:D,2,0)</f>
        <v>ESCUTCHEON PLATE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3"/>
      <c r="AM247" s="33"/>
      <c r="AN247" s="33"/>
      <c r="AO247" s="33"/>
      <c r="AP247" s="33"/>
    </row>
    <row r="248">
      <c r="A248" s="43">
        <f>VLOOKUP(B248,Pns!B:C,2,0)</f>
        <v>154</v>
      </c>
      <c r="B248" s="124" t="s">
        <v>662</v>
      </c>
      <c r="C248" s="45" t="str">
        <f>VLOOKUP(A248,Pns!C:D,2,0)</f>
        <v>MOTOR,DIRECT CURRENT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280"/>
      <c r="AM248" s="33"/>
      <c r="AN248" s="33"/>
      <c r="AO248" s="33"/>
      <c r="AP248" s="33"/>
    </row>
    <row r="249">
      <c r="A249" s="43">
        <f>VLOOKUP(B249,Pns!B:C,2,0)</f>
        <v>722</v>
      </c>
      <c r="B249" s="44" t="s">
        <v>2290</v>
      </c>
      <c r="C249" s="45" t="str">
        <f>VLOOKUP(A249,Pns!C:D,2,0)</f>
        <v>ACTUATOR ASSY-AILERO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3"/>
      <c r="AM249" s="33"/>
      <c r="AN249" s="33"/>
      <c r="AO249" s="33"/>
      <c r="AP249" s="33"/>
    </row>
    <row r="250">
      <c r="A250" s="43">
        <f>VLOOKUP(B250,Pns!B:C,2,0)</f>
        <v>198</v>
      </c>
      <c r="B250" s="115" t="s">
        <v>797</v>
      </c>
      <c r="C250" s="45" t="str">
        <f>VLOOKUP(A250,Pns!C:D,2,0)</f>
        <v>PIN,COTTER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3"/>
      <c r="AM250" s="33"/>
      <c r="AN250" s="33"/>
      <c r="AO250" s="33"/>
      <c r="AP250" s="33"/>
    </row>
    <row r="251">
      <c r="A251" s="57">
        <f>VLOOKUP(B251,Pns!B:C,2,0)</f>
        <v>7</v>
      </c>
      <c r="B251" s="44" t="s">
        <v>128</v>
      </c>
      <c r="C251" s="45" t="str">
        <f>VLOOKUP(A251,Pns!C:D,2,0)</f>
        <v>KIT HSI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3"/>
      <c r="AM251" s="33"/>
      <c r="AN251" s="33"/>
      <c r="AO251" s="33"/>
      <c r="AP251" s="33"/>
    </row>
    <row r="252">
      <c r="A252" s="43" t="str">
        <f>VLOOKUP(B252,Pns!B:C,2,0)</f>
        <v>250</v>
      </c>
      <c r="B252" s="124" t="s">
        <v>963</v>
      </c>
      <c r="C252" s="45" t="str">
        <f>VLOOKUP(A252,Pns!C:D,2,0)</f>
        <v>TUBE ASSY-FLAP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3"/>
      <c r="AM252" s="33"/>
      <c r="AN252" s="33"/>
      <c r="AO252" s="33"/>
      <c r="AP252" s="33"/>
    </row>
    <row r="253">
      <c r="A253" s="43" t="str">
        <f>VLOOKUP(B253,Pns!B:C,2,0)</f>
        <v>568</v>
      </c>
      <c r="B253" s="124" t="s">
        <v>1838</v>
      </c>
      <c r="C253" s="45" t="str">
        <f>VLOOKUP(A253,Pns!C:D,2,0)</f>
        <v>JACK POINT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3"/>
      <c r="AM253" s="33"/>
      <c r="AN253" s="33"/>
      <c r="AO253" s="33"/>
      <c r="AP253" s="33"/>
    </row>
    <row r="254">
      <c r="A254" s="43">
        <f>VLOOKUP(B254,Pns!B:C,2,0)</f>
        <v>181</v>
      </c>
      <c r="B254" s="124" t="s">
        <v>750</v>
      </c>
      <c r="C254" s="45" t="str">
        <f>VLOOKUP(A254,Pns!C:D,2,0)</f>
        <v>NAVIGATION SET,SATELLITE SIGNALS KLN-94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3"/>
      <c r="AM254" s="33"/>
      <c r="AN254" s="33"/>
      <c r="AO254" s="33"/>
      <c r="AP254" s="33"/>
    </row>
    <row r="255">
      <c r="A255" s="57">
        <f>VLOOKUP(B255,Pns!B:C,2,0)</f>
        <v>537</v>
      </c>
      <c r="B255" s="157" t="s">
        <v>1726</v>
      </c>
      <c r="C255" s="45" t="str">
        <f>VLOOKUP(A255,Pns!C:D,2,0)</f>
        <v>CAP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3">
        <f>VLOOKUP(B256,Pns!B:C,2,0)</f>
        <v>729</v>
      </c>
      <c r="B256" s="124" t="s">
        <v>2314</v>
      </c>
      <c r="C256" s="45" t="str">
        <f>VLOOKUP(A256,Pns!C:D,2,0)</f>
        <v>CONNECTOR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3"/>
      <c r="AM256" s="33"/>
      <c r="AN256" s="33"/>
      <c r="AO256" s="33"/>
      <c r="AP256" s="33"/>
    </row>
    <row r="257">
      <c r="A257" s="43">
        <f>VLOOKUP(B257,Pns!B:C,2,0)</f>
        <v>213</v>
      </c>
      <c r="B257" s="115" t="s">
        <v>836</v>
      </c>
      <c r="C257" s="45" t="str">
        <f>VLOOKUP(A257,Pns!C:D,2,0)</f>
        <v>SENSOR, FUEL LEVEL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3"/>
      <c r="AM257" s="33"/>
      <c r="AN257" s="33"/>
      <c r="AO257" s="33"/>
      <c r="AP257" s="33"/>
    </row>
    <row r="258">
      <c r="A258" s="43" t="str">
        <f>VLOOKUP(B258,Pns!B:C,2,0)</f>
        <v>731</v>
      </c>
      <c r="B258" s="124" t="s">
        <v>2319</v>
      </c>
      <c r="C258" s="45" t="str">
        <f>VLOOKUP(A258,Pns!C:D,2,0)</f>
        <v>ING DOOR RH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3"/>
      <c r="AM258" s="33"/>
      <c r="AN258" s="33"/>
      <c r="AO258" s="33"/>
      <c r="AP258" s="33"/>
    </row>
    <row r="259">
      <c r="A259" s="57">
        <f>VLOOKUP(B259,Pns!B:C,2,0)</f>
        <v>78</v>
      </c>
      <c r="B259" s="44" t="s">
        <v>383</v>
      </c>
      <c r="C259" s="45" t="str">
        <f>VLOOKUP(A259,Pns!C:D,2,0)</f>
        <v>GOVERNOR PROPELLER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3"/>
      <c r="AN259" s="33"/>
      <c r="AO259" s="33"/>
      <c r="AP259" s="33"/>
    </row>
    <row r="260">
      <c r="A260" s="43">
        <f>VLOOKUP(B260,Pns!B:C,2,0)</f>
        <v>633</v>
      </c>
      <c r="B260" s="44" t="s">
        <v>2019</v>
      </c>
      <c r="C260" s="45" t="str">
        <f>VLOOKUP(A260,Pns!C:D,2,0)</f>
        <v>NUT,SELF-LOCKING,BARREL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3"/>
      <c r="AM260" s="33"/>
      <c r="AN260" s="33"/>
      <c r="AO260" s="33"/>
      <c r="AP260" s="33"/>
    </row>
    <row r="261">
      <c r="A261" s="43">
        <f>VLOOKUP(B261,Pns!B:C,2,0)</f>
        <v>623</v>
      </c>
      <c r="B261" s="134" t="s">
        <v>1988</v>
      </c>
      <c r="C261" s="45" t="str">
        <f>VLOOKUP(A261,Pns!C:D,2,0)</f>
        <v>HINGE-DOOR LH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3"/>
      <c r="AM261" s="33"/>
      <c r="AN261" s="33"/>
      <c r="AO261" s="33"/>
      <c r="AP261" s="33"/>
    </row>
    <row r="262">
      <c r="A262" s="43" t="str">
        <f>VLOOKUP(B262,Pns!B:C,2,0)</f>
        <v>343</v>
      </c>
      <c r="B262" s="115" t="s">
        <v>1310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3"/>
      <c r="AM262" s="33"/>
      <c r="AN262" s="33"/>
      <c r="AO262" s="33"/>
      <c r="AP262" s="33"/>
    </row>
    <row r="263">
      <c r="A263" s="57">
        <f>VLOOKUP(B263,Pns!B:C,2,0)</f>
        <v>107</v>
      </c>
      <c r="B263" s="124" t="s">
        <v>486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3"/>
      <c r="AM263" s="33"/>
      <c r="AN263" s="33"/>
      <c r="AO263" s="33"/>
      <c r="AP263" s="33"/>
    </row>
    <row r="264">
      <c r="A264" s="43" t="str">
        <f>VLOOKUP(B264,Pns!B:C,2,0)</f>
        <v>243</v>
      </c>
      <c r="B264" s="115" t="s">
        <v>939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1"/>
      <c r="AL264" s="33"/>
      <c r="AM264" s="33"/>
      <c r="AN264" s="33"/>
      <c r="AO264" s="33"/>
      <c r="AP264" s="33"/>
    </row>
    <row r="265">
      <c r="A265" s="43" t="str">
        <f>VLOOKUP(B265,Pns!B:C,2,0)</f>
        <v>335</v>
      </c>
      <c r="B265" s="157" t="s">
        <v>1273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3" t="str">
        <f>VLOOKUP(B266,Pns!B:C,2,0)</f>
        <v>352</v>
      </c>
      <c r="B266" s="134" t="s">
        <v>1344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3"/>
      <c r="AM266" s="33"/>
      <c r="AN266" s="33"/>
      <c r="AO266" s="33"/>
      <c r="AP266" s="33"/>
    </row>
    <row r="267">
      <c r="A267" s="43">
        <f>VLOOKUP(B267,Pns!B:C,2,0)</f>
        <v>165</v>
      </c>
      <c r="B267" s="273" t="s">
        <v>696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3"/>
      <c r="AN267" s="33"/>
      <c r="AO267" s="33"/>
      <c r="AP267" s="33"/>
    </row>
    <row r="268">
      <c r="A268" s="43" t="str">
        <f>VLOOKUP(B268,Pns!B:C,2,0)</f>
        <v>587</v>
      </c>
      <c r="B268" s="278" t="s">
        <v>1894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3">
        <f>VLOOKUP(B269,Pns!B:C,2,0)</f>
        <v>650</v>
      </c>
      <c r="B269" s="134" t="s">
        <v>2071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3"/>
      <c r="AM269" s="33"/>
      <c r="AN269" s="33"/>
      <c r="AO269" s="33"/>
      <c r="AP269" s="33"/>
    </row>
    <row r="270">
      <c r="A270" s="43" t="str">
        <f>VLOOKUP(B270,Pns!B:C,2,0)</f>
        <v>741</v>
      </c>
      <c r="B270" s="278" t="s">
        <v>2354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3" t="str">
        <f>VLOOKUP(B271,Pns!B:C,2,0)</f>
        <v>735</v>
      </c>
      <c r="B271" s="173" t="s">
        <v>2333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3"/>
      <c r="AM271" s="33"/>
      <c r="AN271" s="33"/>
      <c r="AO271" s="33"/>
      <c r="AP271" s="33"/>
    </row>
    <row r="272">
      <c r="A272" s="43">
        <f>VLOOKUP(B272,Pns!B:C,2,0)</f>
        <v>583</v>
      </c>
      <c r="B272" s="134" t="s">
        <v>1882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3"/>
      <c r="AN272" s="33"/>
      <c r="AO272" s="33"/>
      <c r="AP272" s="33"/>
    </row>
    <row r="273">
      <c r="A273" s="57">
        <f>VLOOKUP(B273,Pns!B:C,2,0)</f>
        <v>81</v>
      </c>
      <c r="B273" s="44" t="s">
        <v>393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3"/>
      <c r="AM273" s="33"/>
      <c r="AN273" s="33"/>
      <c r="AO273" s="33"/>
      <c r="AP273" s="33"/>
    </row>
    <row r="274">
      <c r="A274" s="57">
        <f>VLOOKUP(B274,Pns!B:C,2,0)</f>
        <v>139</v>
      </c>
      <c r="B274" s="44" t="s">
        <v>596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11"/>
      <c r="AL274" s="33"/>
      <c r="AM274" s="33"/>
      <c r="AN274" s="33"/>
      <c r="AO274" s="33"/>
      <c r="AP274" s="33"/>
    </row>
    <row r="275">
      <c r="A275" s="43">
        <f>VLOOKUP(B275,Pns!B:C,2,0)</f>
        <v>174</v>
      </c>
      <c r="B275" s="273" t="s">
        <v>725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3"/>
      <c r="AM275" s="33"/>
      <c r="AN275" s="33"/>
      <c r="AO275" s="33"/>
      <c r="AP275" s="33"/>
    </row>
    <row r="276">
      <c r="A276" s="57">
        <f>VLOOKUP(B276,Pns!B:C,2,0)</f>
        <v>77</v>
      </c>
      <c r="B276" s="44" t="s">
        <v>378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3"/>
      <c r="AN276" s="33"/>
      <c r="AO276" s="33"/>
      <c r="AP276" s="33"/>
    </row>
    <row r="277">
      <c r="A277" s="57">
        <f>VLOOKUP(B277,Pns!B:C,2,0)</f>
        <v>114</v>
      </c>
      <c r="B277" s="124" t="s">
        <v>505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3"/>
      <c r="AM277" s="33"/>
      <c r="AN277" s="33"/>
      <c r="AO277" s="33"/>
      <c r="AP277" s="33"/>
    </row>
    <row r="278">
      <c r="A278" s="57">
        <f>VLOOKUP(B278,Pns!B:C,2,0)</f>
        <v>417</v>
      </c>
      <c r="B278" s="111" t="s">
        <v>1484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 t="str">
        <f>VLOOKUP(B279,Pns!B:C,2,0)</f>
        <v>732</v>
      </c>
      <c r="B279" s="124" t="s">
        <v>2324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3"/>
      <c r="AM279" s="33"/>
      <c r="AN279" s="33"/>
      <c r="AO279" s="33"/>
      <c r="AP279" s="33"/>
    </row>
    <row r="280">
      <c r="A280" s="57">
        <f>VLOOKUP(B280,Pns!B:C,2,0)</f>
        <v>528</v>
      </c>
      <c r="B280" s="157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658</v>
      </c>
      <c r="B281" s="44" t="s">
        <v>2091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3"/>
      <c r="AM281" s="33"/>
      <c r="AN281" s="33"/>
      <c r="AO281" s="33"/>
      <c r="AP281" s="33"/>
    </row>
    <row r="282">
      <c r="A282" s="43" t="str">
        <f>VLOOKUP(B282,Pns!B:C,2,0)</f>
        <v>347</v>
      </c>
      <c r="B282" s="124" t="s">
        <v>1323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0"/>
      <c r="AM282" s="33"/>
      <c r="AN282" s="33"/>
      <c r="AO282" s="33"/>
      <c r="AP282" s="33"/>
    </row>
    <row r="283">
      <c r="A283" s="43">
        <f>VLOOKUP(B283,Pns!B:C,2,0)</f>
        <v>644</v>
      </c>
      <c r="B283" s="134" t="s">
        <v>2056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3"/>
      <c r="AM283" s="33"/>
      <c r="AN283" s="33"/>
      <c r="AO283" s="33"/>
      <c r="AP283" s="33"/>
    </row>
    <row r="284">
      <c r="A284" s="43" t="str">
        <f>VLOOKUP(B284,Pns!B:C,2,0)</f>
        <v>659</v>
      </c>
      <c r="B284" s="44" t="s">
        <v>2093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3"/>
      <c r="AM284" s="33"/>
      <c r="AN284" s="33"/>
      <c r="AO284" s="33"/>
      <c r="AP284" s="33"/>
    </row>
    <row r="285">
      <c r="A285" s="43">
        <f>VLOOKUP(B285,Pns!B:C,2,0)</f>
        <v>662</v>
      </c>
      <c r="B285" s="44" t="s">
        <v>2104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3"/>
      <c r="AM285" s="33"/>
      <c r="AN285" s="33"/>
      <c r="AO285" s="33"/>
      <c r="AP285" s="33"/>
    </row>
    <row r="286">
      <c r="A286" s="43" t="str">
        <f>VLOOKUP(B286,Pns!B:C,2,0)</f>
        <v>668</v>
      </c>
      <c r="B286" s="44" t="s">
        <v>2125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3"/>
      <c r="AM286" s="33"/>
      <c r="AN286" s="33"/>
      <c r="AO286" s="33"/>
      <c r="AP286" s="33"/>
    </row>
    <row r="287">
      <c r="A287" s="57">
        <f>VLOOKUP(B287,Pns!B:C,2,0)</f>
        <v>413</v>
      </c>
      <c r="B287" s="111" t="s">
        <v>1476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>
        <f>VLOOKUP(B288,Pns!B:C,2,0)</f>
        <v>647</v>
      </c>
      <c r="B288" s="134" t="s">
        <v>2069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3"/>
      <c r="AM288" s="33"/>
      <c r="AN288" s="33"/>
      <c r="AO288" s="33"/>
      <c r="AP288" s="33"/>
    </row>
    <row r="289">
      <c r="A289" s="43">
        <f>VLOOKUP(B289,Pns!B:C,2,0)</f>
        <v>632</v>
      </c>
      <c r="B289" s="44" t="s">
        <v>2016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3"/>
      <c r="AM289" s="33"/>
      <c r="AN289" s="33"/>
      <c r="AO289" s="33"/>
      <c r="AP289" s="33"/>
    </row>
    <row r="290">
      <c r="A290" s="43">
        <f>VLOOKUP(B290,Pns!B:C,2,0)</f>
        <v>674</v>
      </c>
      <c r="B290" s="115" t="s">
        <v>2142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3"/>
      <c r="AM290" s="33"/>
      <c r="AN290" s="33"/>
      <c r="AO290" s="33"/>
      <c r="AP290" s="33"/>
    </row>
    <row r="291">
      <c r="A291" s="43">
        <f>VLOOKUP(B291,Pns!B:C,2,0)</f>
        <v>704</v>
      </c>
      <c r="B291" s="124" t="s">
        <v>2237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3"/>
      <c r="AM291" s="33"/>
      <c r="AN291" s="33"/>
      <c r="AO291" s="33"/>
      <c r="AP291" s="33"/>
    </row>
    <row r="292">
      <c r="A292" s="43">
        <f>VLOOKUP(B292,Pns!B:C,2,0)</f>
        <v>730</v>
      </c>
      <c r="B292" s="278" t="s">
        <v>2315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24" t="s">
        <v>514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3"/>
      <c r="AM293" s="33"/>
      <c r="AN293" s="33"/>
      <c r="AO293" s="33"/>
      <c r="AP293" s="33"/>
    </row>
    <row r="294">
      <c r="A294" s="43" t="str">
        <f>VLOOKUP(B294,Pns!B:C,2,0)</f>
        <v>682</v>
      </c>
      <c r="B294" s="115" t="s">
        <v>2173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3"/>
      <c r="AN294" s="33"/>
      <c r="AO294" s="33"/>
      <c r="AP294" s="33"/>
    </row>
    <row r="295">
      <c r="A295" s="43">
        <f>VLOOKUP(B295,Pns!B:C,2,0)</f>
        <v>661</v>
      </c>
      <c r="B295" s="44" t="s">
        <v>2100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3"/>
      <c r="AM295" s="33"/>
      <c r="AN295" s="33"/>
      <c r="AO295" s="33"/>
      <c r="AP295" s="33"/>
    </row>
    <row r="296">
      <c r="A296" s="43">
        <f>VLOOKUP(B296,Pns!B:C,2,0)</f>
        <v>705</v>
      </c>
      <c r="B296" s="124" t="s">
        <v>2239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3"/>
      <c r="AM296" s="33"/>
      <c r="AN296" s="33"/>
      <c r="AO296" s="33"/>
      <c r="AP296" s="33"/>
    </row>
    <row r="297">
      <c r="A297" s="43" t="str">
        <f>VLOOKUP(B297,Pns!B:C,2,0)</f>
        <v>592</v>
      </c>
      <c r="B297" s="124" t="s">
        <v>1907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3"/>
      <c r="AM297" s="33"/>
      <c r="AN297" s="33"/>
      <c r="AO297" s="33"/>
      <c r="AP297" s="33"/>
    </row>
    <row r="298">
      <c r="A298" s="43">
        <f>VLOOKUP(B298,Pns!B:C,2,0)</f>
        <v>669</v>
      </c>
      <c r="B298" s="115" t="s">
        <v>2128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3"/>
      <c r="AM298" s="33"/>
      <c r="AN298" s="33"/>
      <c r="AO298" s="33"/>
      <c r="AP298" s="33"/>
    </row>
    <row r="299">
      <c r="A299" s="43" t="str">
        <f>VLOOKUP(B299,Pns!B:C,2,0)</f>
        <v>316</v>
      </c>
      <c r="B299" s="276" t="s">
        <v>1196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3"/>
      <c r="AM299" s="33"/>
      <c r="AN299" s="33"/>
      <c r="AO299" s="33"/>
      <c r="AP299" s="33"/>
    </row>
    <row r="300">
      <c r="A300" s="43">
        <f>VLOOKUP(B300,Pns!B:C,2,0)</f>
        <v>724</v>
      </c>
      <c r="B300" s="44" t="s">
        <v>2303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3"/>
      <c r="AM300" s="33"/>
      <c r="AN300" s="33"/>
      <c r="AO300" s="33"/>
      <c r="AP300" s="33"/>
    </row>
    <row r="301">
      <c r="A301" s="57">
        <f>VLOOKUP(B301,Pns!B:C,2,0)</f>
        <v>79</v>
      </c>
      <c r="B301" s="44" t="s">
        <v>386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3"/>
      <c r="AM301" s="33"/>
      <c r="AN301" s="33"/>
      <c r="AO301" s="33"/>
      <c r="AP301" s="33"/>
    </row>
    <row r="302">
      <c r="A302" s="57">
        <f>VLOOKUP(B302,Pns!B:C,2,0)</f>
        <v>88</v>
      </c>
      <c r="B302" s="44" t="s">
        <v>419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3"/>
      <c r="AM302" s="33"/>
      <c r="AN302" s="33"/>
      <c r="AO302" s="33"/>
      <c r="AP302" s="33"/>
    </row>
    <row r="303">
      <c r="A303" s="43">
        <f>VLOOKUP(B303,Pns!B:C,2,0)</f>
        <v>725</v>
      </c>
      <c r="B303" s="274" t="s">
        <v>2305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3"/>
      <c r="AM303" s="33"/>
      <c r="AN303" s="33"/>
      <c r="AO303" s="33"/>
      <c r="AP303" s="33"/>
    </row>
    <row r="304">
      <c r="A304" s="43">
        <f>VLOOKUP(B304,Pns!B:C,2,0)</f>
        <v>671</v>
      </c>
      <c r="B304" s="281" t="s">
        <v>2131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3">
        <f>VLOOKUP(B305,Pns!B:C,2,0)</f>
        <v>660</v>
      </c>
      <c r="B305" s="44" t="s">
        <v>2098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3"/>
      <c r="AM305" s="33"/>
      <c r="AN305" s="33"/>
      <c r="AO305" s="33"/>
      <c r="AP305" s="33"/>
    </row>
    <row r="306">
      <c r="A306" s="43" t="str">
        <f>VLOOKUP(B306,Pns!B:C,2,0)</f>
        <v>614</v>
      </c>
      <c r="B306" s="115" t="s">
        <v>1967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3"/>
      <c r="AN306" s="33"/>
      <c r="AO306" s="33"/>
      <c r="AP306" s="33"/>
    </row>
    <row r="307">
      <c r="A307" s="43" t="str">
        <f>VLOOKUP(B307,Pns!B:C,2,0)</f>
        <v>349</v>
      </c>
      <c r="B307" s="134" t="s">
        <v>1335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3"/>
      <c r="AM307" s="33"/>
      <c r="AN307" s="33"/>
      <c r="AO307" s="33"/>
      <c r="AP307" s="33"/>
    </row>
    <row r="308">
      <c r="A308" s="43">
        <f>VLOOKUP(B308,Pns!B:C,2,0)</f>
        <v>653</v>
      </c>
      <c r="B308" s="134" t="s">
        <v>2077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3"/>
      <c r="AM308" s="33"/>
      <c r="AN308" s="33"/>
      <c r="AO308" s="33"/>
      <c r="AP308" s="33"/>
    </row>
    <row r="309">
      <c r="A309" s="43">
        <f>VLOOKUP(B309,Pns!B:C,2,0)</f>
        <v>630</v>
      </c>
      <c r="B309" s="44" t="s">
        <v>2011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3"/>
      <c r="AM309" s="33"/>
      <c r="AN309" s="33"/>
      <c r="AO309" s="33"/>
      <c r="AP309" s="33"/>
    </row>
    <row r="310">
      <c r="A310" s="57">
        <f>VLOOKUP(B310,Pns!B:C,2,0)</f>
        <v>415</v>
      </c>
      <c r="B310" s="111" t="s">
        <v>1480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3">
        <f>VLOOKUP(B311,Pns!B:C,2,0)</f>
        <v>142</v>
      </c>
      <c r="B311" s="44" t="s">
        <v>608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3"/>
      <c r="AM311" s="33"/>
      <c r="AN311" s="33"/>
      <c r="AO311" s="33"/>
      <c r="AP311" s="33"/>
    </row>
    <row r="312">
      <c r="A312" s="43">
        <f>VLOOKUP(B312,Pns!B:C,2,0)</f>
        <v>628</v>
      </c>
      <c r="B312" s="44" t="s">
        <v>2005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3"/>
      <c r="AM312" s="33"/>
      <c r="AN312" s="33"/>
      <c r="AO312" s="33"/>
      <c r="AP312" s="33"/>
    </row>
    <row r="313">
      <c r="A313" s="43">
        <f>VLOOKUP(B313,Pns!B:C,2,0)</f>
        <v>728</v>
      </c>
      <c r="B313" s="278" t="s">
        <v>2310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3">
        <f>VLOOKUP(B314,Pns!B:C,2,0)</f>
        <v>721</v>
      </c>
      <c r="B314" s="278" t="s">
        <v>2289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 t="str">
        <f>VLOOKUP(B315,Pns!B:C,2,0)</f>
        <v>570</v>
      </c>
      <c r="B315" s="124" t="s">
        <v>1842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3"/>
      <c r="AM315" s="33"/>
      <c r="AN315" s="33"/>
      <c r="AO315" s="33"/>
      <c r="AP315" s="33"/>
    </row>
    <row r="316">
      <c r="A316" s="43">
        <f>VLOOKUP(B316,Pns!B:C,2,0)</f>
        <v>707</v>
      </c>
      <c r="B316" s="44" t="s">
        <v>2245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3"/>
      <c r="AM316" s="33"/>
      <c r="AN316" s="33"/>
      <c r="AO316" s="33"/>
      <c r="AP316" s="33"/>
    </row>
    <row r="317">
      <c r="A317" s="43">
        <f>VLOOKUP(B317,Pns!B:C,2,0)</f>
        <v>708</v>
      </c>
      <c r="B317" s="44" t="s">
        <v>2247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3"/>
      <c r="AM317" s="33"/>
      <c r="AN317" s="33"/>
      <c r="AO317" s="33"/>
      <c r="AP317" s="33"/>
    </row>
    <row r="318">
      <c r="A318" s="43">
        <f>VLOOKUP(B318,Pns!B:C,2,0)</f>
        <v>709</v>
      </c>
      <c r="B318" s="44" t="s">
        <v>2249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3"/>
      <c r="AM318" s="33"/>
      <c r="AN318" s="33"/>
      <c r="AO318" s="33"/>
      <c r="AP318" s="33"/>
    </row>
    <row r="319">
      <c r="A319" s="43">
        <f>VLOOKUP(B319,Pns!B:C,2,0)</f>
        <v>726</v>
      </c>
      <c r="B319" s="274" t="s">
        <v>2309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3"/>
      <c r="AM319" s="33"/>
      <c r="AN319" s="33"/>
      <c r="AO319" s="33"/>
      <c r="AP319" s="33"/>
    </row>
    <row r="320">
      <c r="A320" s="43">
        <f>VLOOKUP(B320,Pns!B:C,2,0)</f>
        <v>712</v>
      </c>
      <c r="B320" s="44" t="s">
        <v>2259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3"/>
      <c r="AM320" s="33"/>
      <c r="AN320" s="33"/>
      <c r="AO320" s="33"/>
      <c r="AP320" s="33"/>
    </row>
    <row r="321">
      <c r="A321" s="43">
        <f>VLOOKUP(B321,Pns!B:C,2,0)</f>
        <v>716</v>
      </c>
      <c r="B321" s="44" t="s">
        <v>2271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3"/>
      <c r="AM321" s="33"/>
      <c r="AN321" s="33"/>
      <c r="AO321" s="33"/>
      <c r="AP321" s="33"/>
    </row>
    <row r="322">
      <c r="A322" s="43">
        <f>VLOOKUP(B322,Pns!B:C,2,0)</f>
        <v>717</v>
      </c>
      <c r="B322" s="44" t="s">
        <v>2275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3"/>
      <c r="AM322" s="33"/>
      <c r="AN322" s="33"/>
      <c r="AO322" s="33"/>
      <c r="AP322" s="33"/>
    </row>
    <row r="323">
      <c r="A323" s="43">
        <f>VLOOKUP(B323,Pns!B:C,2,0)</f>
        <v>711</v>
      </c>
      <c r="B323" s="44" t="s">
        <v>2258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3"/>
      <c r="AM323" s="33"/>
      <c r="AN323" s="33"/>
      <c r="AO323" s="33"/>
      <c r="AP323" s="33"/>
    </row>
    <row r="324">
      <c r="A324" s="43" t="str">
        <f>VLOOKUP(B324,Pns!B:C,2,0)</f>
        <v>342</v>
      </c>
      <c r="B324" s="44" t="s">
        <v>1301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3"/>
      <c r="AM324" s="33"/>
      <c r="AN324" s="33"/>
      <c r="AO324" s="33"/>
      <c r="AP324" s="33"/>
    </row>
    <row r="325">
      <c r="A325" s="43">
        <f>VLOOKUP(B325,Pns!B:C,2,0)</f>
        <v>643</v>
      </c>
      <c r="B325" s="134" t="s">
        <v>2054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3"/>
      <c r="AM325" s="33"/>
      <c r="AN325" s="33"/>
      <c r="AO325" s="33"/>
      <c r="AP325" s="33"/>
    </row>
    <row r="326">
      <c r="A326" s="43" t="str">
        <f>VLOOKUP(B326,Pns!B:C,2,0)</f>
        <v>341</v>
      </c>
      <c r="B326" s="44" t="s">
        <v>1297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3"/>
      <c r="AM326" s="33"/>
      <c r="AN326" s="33"/>
      <c r="AO326" s="33"/>
      <c r="AP326" s="33"/>
    </row>
    <row r="327">
      <c r="A327" s="43">
        <f>VLOOKUP(B327,Pns!B:C,2,0)</f>
        <v>706</v>
      </c>
      <c r="B327" s="124" t="s">
        <v>2241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3"/>
      <c r="AM327" s="33"/>
      <c r="AN327" s="33"/>
      <c r="AO327" s="33"/>
      <c r="AP327" s="33"/>
    </row>
    <row r="328">
      <c r="A328" s="43">
        <f>VLOOKUP(B328,Pns!B:C,2,0)</f>
        <v>723</v>
      </c>
      <c r="B328" s="288" t="s">
        <v>2299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3"/>
      <c r="AM328" s="33"/>
      <c r="AN328" s="33"/>
      <c r="AO328" s="33"/>
      <c r="AP328" s="33"/>
    </row>
    <row r="329">
      <c r="A329" s="57">
        <f>VLOOKUP(B329,Pns!B:C,2,0)</f>
        <v>133</v>
      </c>
      <c r="B329" s="115" t="s">
        <v>571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3"/>
      <c r="AM329" s="33"/>
      <c r="AN329" s="33"/>
      <c r="AO329" s="33"/>
      <c r="AP329" s="33"/>
    </row>
    <row r="330">
      <c r="A330" s="57">
        <f>VLOOKUP(B330,Pns!B:C,2,0)</f>
        <v>443</v>
      </c>
      <c r="B330" s="44" t="s">
        <v>1565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3"/>
      <c r="AM330" s="33"/>
      <c r="AN330" s="33"/>
      <c r="AO330" s="33"/>
      <c r="AP330" s="33"/>
    </row>
    <row r="331">
      <c r="A331" s="43">
        <f>VLOOKUP(B331,Pns!B:C,2,0)</f>
        <v>176</v>
      </c>
      <c r="B331" s="286" t="s">
        <v>730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3"/>
      <c r="AM331" s="33"/>
      <c r="AN331" s="33"/>
      <c r="AO331" s="33"/>
      <c r="AP331" s="33"/>
    </row>
    <row r="332">
      <c r="A332" s="57">
        <f>VLOOKUP(B332,Pns!B:C,2,0)</f>
        <v>9</v>
      </c>
      <c r="B332" s="124" t="s">
        <v>139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3"/>
      <c r="AM332" s="33"/>
      <c r="AN332" s="33"/>
      <c r="AO332" s="33"/>
      <c r="AP332" s="33"/>
    </row>
    <row r="333">
      <c r="A333" s="57">
        <f>VLOOKUP(B333,Pns!B:C,2,0)</f>
        <v>392</v>
      </c>
      <c r="B333" s="116" t="s">
        <v>1430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3"/>
      <c r="AM333" s="33"/>
      <c r="AN333" s="33"/>
      <c r="AO333" s="33"/>
      <c r="AP333" s="33"/>
    </row>
    <row r="334">
      <c r="A334" s="43">
        <f>VLOOKUP(B334,Pns!B:C,2,0)</f>
        <v>590</v>
      </c>
      <c r="B334" s="115" t="s">
        <v>1903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3"/>
      <c r="AM334" s="33"/>
      <c r="AN334" s="33"/>
      <c r="AO334" s="33"/>
      <c r="AP334" s="33"/>
    </row>
    <row r="335">
      <c r="A335" s="43" t="str">
        <f>VLOOKUP(B335,Pns!B:C,2,0)</f>
        <v>501</v>
      </c>
      <c r="B335" s="115" t="s">
        <v>1810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3"/>
      <c r="AM335" s="33"/>
      <c r="AN335" s="33"/>
      <c r="AO335" s="33"/>
      <c r="AP335" s="33"/>
    </row>
    <row r="336">
      <c r="A336" s="57">
        <f>VLOOKUP(B336,Pns!B:C,2,0)</f>
        <v>399</v>
      </c>
      <c r="B336" s="278" t="s">
        <v>1446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3"/>
      <c r="AM336" s="33"/>
      <c r="AN336" s="33"/>
      <c r="AO336" s="33"/>
      <c r="AP336" s="33"/>
    </row>
    <row r="337">
      <c r="A337" s="43">
        <f>VLOOKUP(B337,Pns!B:C,2,0)</f>
        <v>694</v>
      </c>
      <c r="B337" s="281" t="s">
        <v>2207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3">
        <f>VLOOKUP(B338,Pns!B:C,2,0)</f>
        <v>699</v>
      </c>
      <c r="B338" s="44" t="s">
        <v>2219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3"/>
      <c r="AN338" s="33"/>
      <c r="AO338" s="33"/>
      <c r="AP338" s="33"/>
    </row>
    <row r="339">
      <c r="A339" s="43">
        <f>VLOOKUP(B339,Pns!B:C,2,0)</f>
        <v>162</v>
      </c>
      <c r="B339" s="124" t="s">
        <v>679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3"/>
      <c r="AM339" s="33"/>
      <c r="AN339" s="33"/>
      <c r="AO339" s="33"/>
      <c r="AP339" s="33"/>
    </row>
    <row r="340">
      <c r="A340" s="43" t="str">
        <f>VLOOKUP(B340,Pns!B:C,2,0)</f>
        <v>676</v>
      </c>
      <c r="B340" s="173" t="s">
        <v>2150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3"/>
      <c r="AM340" s="33"/>
      <c r="AN340" s="33"/>
      <c r="AO340" s="33"/>
      <c r="AP340" s="33"/>
    </row>
    <row r="341">
      <c r="A341" s="43">
        <f>VLOOKUP(B341,Pns!B:C,2,0)</f>
        <v>702</v>
      </c>
      <c r="B341" s="44" t="s">
        <v>2233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3"/>
      <c r="AN341" s="33"/>
      <c r="AO341" s="33"/>
      <c r="AP341" s="33"/>
    </row>
    <row r="342">
      <c r="A342" s="43">
        <f>VLOOKUP(B342,Pns!B:C,2,0)</f>
        <v>703</v>
      </c>
      <c r="B342" s="44" t="s">
        <v>2235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3"/>
      <c r="AN342" s="33"/>
      <c r="AO342" s="33"/>
      <c r="AP342" s="33"/>
    </row>
    <row r="343">
      <c r="A343" s="43" t="str">
        <f>VLOOKUP(B343,Pns!B:C,2,0)</f>
        <v>601</v>
      </c>
      <c r="B343" s="44" t="s">
        <v>1932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3"/>
      <c r="AM343" s="33"/>
      <c r="AN343" s="33"/>
      <c r="AO343" s="33"/>
      <c r="AP343" s="33"/>
    </row>
    <row r="344">
      <c r="A344" s="43">
        <f>VLOOKUP(B344,Pns!B:C,2,0)</f>
        <v>666</v>
      </c>
      <c r="B344" s="44" t="s">
        <v>2115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3"/>
      <c r="AM344" s="33"/>
      <c r="AN344" s="33"/>
      <c r="AO344" s="33"/>
      <c r="AP344" s="33"/>
    </row>
    <row r="345">
      <c r="A345" s="43">
        <f>VLOOKUP(B345,Pns!B:C,2,0)</f>
        <v>655</v>
      </c>
      <c r="B345" s="134" t="s">
        <v>2080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3"/>
      <c r="AM345" s="33"/>
      <c r="AN345" s="33"/>
      <c r="AO345" s="33"/>
      <c r="AP345" s="33"/>
    </row>
    <row r="346">
      <c r="A346" s="43" t="str">
        <f>VLOOKUP(B346,Pns!B:C,2,0)</f>
        <v>673</v>
      </c>
      <c r="B346" s="281" t="s">
        <v>2139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 t="str">
        <f>VLOOKUP(B347,Pns!B:C,2,0)</f>
        <v>317</v>
      </c>
      <c r="B347" s="123" t="s">
        <v>1199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3"/>
      <c r="AM347" s="33"/>
      <c r="AN347" s="33"/>
      <c r="AO347" s="33"/>
      <c r="AP347" s="33"/>
    </row>
    <row r="348">
      <c r="A348" s="57">
        <f>VLOOKUP(B348,Pns!B:C,2,0)</f>
        <v>132</v>
      </c>
      <c r="B348" s="44" t="s">
        <v>568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3"/>
      <c r="AM348" s="33"/>
      <c r="AN348" s="33"/>
      <c r="AO348" s="33"/>
      <c r="AP348" s="33"/>
    </row>
    <row r="349">
      <c r="A349" s="43">
        <f>VLOOKUP(B349,Pns!B:C,2,0)</f>
        <v>684</v>
      </c>
      <c r="B349" s="115" t="s">
        <v>2179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3"/>
      <c r="AN349" s="33"/>
      <c r="AO349" s="33"/>
      <c r="AP349" s="33"/>
    </row>
    <row r="350">
      <c r="A350" s="43">
        <f>VLOOKUP(B350,Pns!B:C,2,0)</f>
        <v>649</v>
      </c>
      <c r="B350" s="134" t="s">
        <v>2070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3"/>
      <c r="AM350" s="33"/>
      <c r="AN350" s="33"/>
      <c r="AO350" s="33"/>
      <c r="AP350" s="33"/>
    </row>
    <row r="351">
      <c r="A351" s="43">
        <f>VLOOKUP(B351,Pns!B:C,2,0)</f>
        <v>651</v>
      </c>
      <c r="B351" s="134" t="s">
        <v>2073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3"/>
      <c r="AM351" s="33"/>
      <c r="AN351" s="33"/>
      <c r="AO351" s="33"/>
      <c r="AP351" s="33"/>
    </row>
    <row r="352">
      <c r="A352" s="43">
        <f>VLOOKUP(B352,Pns!B:C,2,0)</f>
        <v>652</v>
      </c>
      <c r="B352" s="134" t="s">
        <v>2075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3"/>
      <c r="AM352" s="33"/>
      <c r="AN352" s="33"/>
      <c r="AO352" s="33"/>
      <c r="AP352" s="33"/>
    </row>
    <row r="353">
      <c r="A353" s="43">
        <f>VLOOKUP(B353,Pns!B:C,2,0)</f>
        <v>624</v>
      </c>
      <c r="B353" s="134" t="s">
        <v>1991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3"/>
      <c r="AM353" s="33"/>
      <c r="AN353" s="33"/>
      <c r="AO353" s="33"/>
      <c r="AP353" s="33"/>
    </row>
    <row r="354">
      <c r="A354" s="43" t="str">
        <f>VLOOKUP(B354,Pns!B:C,2,0)</f>
        <v>232</v>
      </c>
      <c r="B354" s="115" t="s">
        <v>900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3"/>
      <c r="AN354" s="33"/>
      <c r="AO354" s="33"/>
      <c r="AP354" s="33"/>
    </row>
    <row r="355">
      <c r="A355" s="57">
        <f>VLOOKUP(B355,Pns!B:C,2,0)</f>
        <v>127</v>
      </c>
      <c r="B355" s="115" t="s">
        <v>552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3"/>
      <c r="AM355" s="33"/>
      <c r="AN355" s="33"/>
      <c r="AO355" s="33"/>
      <c r="AP355" s="33"/>
    </row>
    <row r="356">
      <c r="A356" s="57">
        <f>VLOOKUP(B356,Pns!B:C,2,0)</f>
        <v>410</v>
      </c>
      <c r="B356" s="111" t="s">
        <v>1469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3">
        <f>VLOOKUP(B357,Pns!B:C,2,0)</f>
        <v>191</v>
      </c>
      <c r="B357" s="123" t="s">
        <v>781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3"/>
      <c r="AM357" s="33"/>
      <c r="AN357" s="33"/>
      <c r="AO357" s="33"/>
      <c r="AP357" s="33"/>
    </row>
    <row r="358">
      <c r="A358" s="43" t="str">
        <f>VLOOKUP(B358,Pns!B:C,2,0)</f>
        <v>573</v>
      </c>
      <c r="B358" s="115" t="s">
        <v>1854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3"/>
      <c r="AN358" s="33"/>
      <c r="AO358" s="33"/>
      <c r="AP358" s="33"/>
    </row>
    <row r="359">
      <c r="A359" s="43">
        <f>VLOOKUP(B359,Pns!B:C,2,0)</f>
        <v>203</v>
      </c>
      <c r="B359" s="115" t="s">
        <v>811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3"/>
      <c r="AM359" s="33"/>
      <c r="AN359" s="33"/>
      <c r="AO359" s="33"/>
      <c r="AP359" s="33"/>
    </row>
    <row r="360">
      <c r="A360" s="57">
        <f>VLOOKUP(B360,Pns!B:C,2,0)</f>
        <v>83</v>
      </c>
      <c r="B360" s="44" t="s">
        <v>398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3"/>
      <c r="AM360" s="33"/>
      <c r="AN360" s="33"/>
      <c r="AO360" s="33"/>
      <c r="AP360" s="33"/>
    </row>
    <row r="361">
      <c r="A361" s="57">
        <f>VLOOKUP(B361,Pns!B:C,2,0)</f>
        <v>68</v>
      </c>
      <c r="B361" s="44" t="s">
        <v>345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3"/>
      <c r="AN361" s="33"/>
      <c r="AO361" s="33"/>
      <c r="AP361" s="33"/>
    </row>
    <row r="362">
      <c r="A362" s="43">
        <f>VLOOKUP(B362,Pns!B:C,2,0)</f>
        <v>580</v>
      </c>
      <c r="B362" s="44" t="s">
        <v>1877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3"/>
      <c r="AN362" s="33"/>
      <c r="AO362" s="33"/>
      <c r="AP362" s="33"/>
    </row>
    <row r="363">
      <c r="A363" s="57">
        <f>VLOOKUP(B363,Pns!B:C,2,0)</f>
        <v>40</v>
      </c>
      <c r="B363" s="124" t="s">
        <v>254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3"/>
      <c r="AM363" s="33"/>
      <c r="AN363" s="33"/>
      <c r="AO363" s="33"/>
      <c r="AP363" s="33"/>
    </row>
    <row r="364">
      <c r="A364" s="43" t="str">
        <f>VLOOKUP(B364,Pns!B:C,2,0)</f>
        <v>681</v>
      </c>
      <c r="B364" s="173" t="s">
        <v>2170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3"/>
      <c r="AM364" s="33"/>
      <c r="AN364" s="33"/>
      <c r="AO364" s="33"/>
      <c r="AP364" s="33"/>
    </row>
    <row r="365">
      <c r="A365" s="43">
        <f>VLOOKUP(B365,Pns!B:C,2,0)</f>
        <v>715</v>
      </c>
      <c r="B365" s="44" t="s">
        <v>2269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3"/>
      <c r="AM365" s="33"/>
      <c r="AN365" s="33"/>
      <c r="AO365" s="33"/>
      <c r="AP365" s="33"/>
    </row>
    <row r="366">
      <c r="A366" s="43">
        <f>VLOOKUP(B366,Pns!B:C,2,0)</f>
        <v>664</v>
      </c>
      <c r="B366" s="44" t="s">
        <v>2107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3"/>
      <c r="AM366" s="33"/>
      <c r="AN366" s="33"/>
      <c r="AO366" s="33"/>
      <c r="AP366" s="33"/>
    </row>
    <row r="367">
      <c r="A367" s="43" t="str">
        <f>VLOOKUP(B367,Pns!B:C,2,0)</f>
        <v>667</v>
      </c>
      <c r="B367" s="44" t="s">
        <v>2122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3"/>
      <c r="AM367" s="33"/>
      <c r="AN367" s="33"/>
      <c r="AO367" s="33"/>
      <c r="AP367" s="33"/>
    </row>
    <row r="368">
      <c r="A368" s="43" t="str">
        <f>VLOOKUP(B368,Pns!B:C,2,0)</f>
        <v>332</v>
      </c>
      <c r="B368" s="281" t="s">
        <v>1262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438</v>
      </c>
      <c r="B369" s="120" t="s">
        <v>1558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3">
        <f>VLOOKUP(B370,Pns!B:C,2,0)</f>
        <v>638</v>
      </c>
      <c r="B370" s="111" t="s">
        <v>2036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3"/>
      <c r="AM370" s="33"/>
      <c r="AN370" s="33"/>
      <c r="AO370" s="33"/>
      <c r="AP370" s="33"/>
    </row>
    <row r="371">
      <c r="A371" s="43">
        <f>VLOOKUP(B371,Pns!B:C,2,0)</f>
        <v>640</v>
      </c>
      <c r="B371" s="111" t="s">
        <v>2044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3"/>
      <c r="AM371" s="33"/>
      <c r="AN371" s="33"/>
      <c r="AO371" s="33"/>
      <c r="AP371" s="33"/>
    </row>
    <row r="372">
      <c r="A372" s="43">
        <f>VLOOKUP(B372,Pns!B:C,2,0)</f>
        <v>641</v>
      </c>
      <c r="B372" s="111" t="s">
        <v>2047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3"/>
      <c r="AM372" s="33"/>
      <c r="AN372" s="33"/>
      <c r="AO372" s="33"/>
      <c r="AP372" s="33"/>
    </row>
    <row r="373">
      <c r="A373" s="43">
        <f>VLOOKUP(B373,Pns!B:C,2,0)</f>
        <v>642</v>
      </c>
      <c r="B373" s="111" t="s">
        <v>2051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3"/>
      <c r="AM373" s="33"/>
      <c r="AN373" s="33"/>
      <c r="AO373" s="33"/>
      <c r="AP373" s="33"/>
    </row>
    <row r="374">
      <c r="A374" s="43">
        <f>VLOOKUP(B374,Pns!B:C,2,0)</f>
        <v>639</v>
      </c>
      <c r="B374" s="111" t="s">
        <v>2040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3"/>
      <c r="AM374" s="33"/>
      <c r="AN374" s="33"/>
      <c r="AO374" s="33"/>
      <c r="AP374" s="33"/>
    </row>
    <row r="375">
      <c r="A375" s="57">
        <f>VLOOKUP(B375,Pns!B:C,2,0)</f>
        <v>376</v>
      </c>
      <c r="B375" s="111" t="s">
        <v>1389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3"/>
      <c r="AM375" s="33"/>
      <c r="AN375" s="33"/>
      <c r="AO375" s="33"/>
      <c r="AP375" s="33"/>
    </row>
    <row r="376">
      <c r="A376" s="43" t="str">
        <f>VLOOKUP(B376,Pns!B:C,2,0)</f>
        <v>238</v>
      </c>
      <c r="B376" s="115" t="s">
        <v>917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3"/>
      <c r="AN376" s="33"/>
      <c r="AO376" s="33"/>
      <c r="AP376" s="33"/>
    </row>
    <row r="377">
      <c r="A377" s="43" t="str">
        <f>VLOOKUP(B377,Pns!B:C,2,0)</f>
        <v>329</v>
      </c>
      <c r="B377" s="276" t="s">
        <v>1249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3"/>
      <c r="AN377" s="33"/>
      <c r="AO377" s="33"/>
      <c r="AP377" s="33"/>
    </row>
    <row r="378">
      <c r="A378" s="43" t="str">
        <f>VLOOKUP(B378,Pns!B:C,2,0)</f>
        <v>328</v>
      </c>
      <c r="B378" s="289" t="s">
        <v>1246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3"/>
      <c r="AM378" s="33"/>
      <c r="AN378" s="33"/>
      <c r="AO378" s="33"/>
      <c r="AP378" s="33"/>
    </row>
    <row r="379">
      <c r="A379" s="43">
        <f>VLOOKUP(B379,Pns!B:C,2,0)</f>
        <v>697</v>
      </c>
      <c r="B379" s="115" t="s">
        <v>2216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3"/>
      <c r="AN379" s="33"/>
      <c r="AO379" s="33"/>
      <c r="AP379" s="33"/>
    </row>
    <row r="380">
      <c r="A380" s="43">
        <f>VLOOKUP(B380,Pns!B:C,2,0)</f>
        <v>698</v>
      </c>
      <c r="B380" s="115" t="s">
        <v>2218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3"/>
      <c r="AM380" s="33"/>
      <c r="AN380" s="33"/>
      <c r="AO380" s="33"/>
      <c r="AP380" s="33"/>
    </row>
    <row r="381">
      <c r="A381" s="57">
        <f>VLOOKUP(B381,Pns!B:C,2,0)</f>
        <v>400</v>
      </c>
      <c r="B381" s="111" t="s">
        <v>1448</v>
      </c>
      <c r="C381" s="45" t="str">
        <f>VLOOKUP(A381,Pns!C:D,2,0)</f>
        <v>BARREL NUT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3"/>
      <c r="AM381" s="33"/>
      <c r="AN381" s="33"/>
      <c r="AO381" s="33"/>
      <c r="AP381" s="33"/>
    </row>
    <row r="382">
      <c r="A382" s="43">
        <f>VLOOKUP(B382,Pns!B:C,2,0)</f>
        <v>645</v>
      </c>
      <c r="B382" s="134" t="s">
        <v>2061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3"/>
      <c r="AM382" s="33"/>
      <c r="AN382" s="33"/>
      <c r="AO382" s="33"/>
      <c r="AP382" s="33"/>
    </row>
    <row r="383">
      <c r="A383" s="43" t="str">
        <f>VLOOKUP(B383,Pns!B:C,2,0)</f>
        <v>346</v>
      </c>
      <c r="B383" s="44" t="s">
        <v>1321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3"/>
      <c r="AM383" s="33"/>
      <c r="AN383" s="33"/>
      <c r="AO383" s="33"/>
      <c r="AP383" s="33"/>
    </row>
    <row r="384">
      <c r="A384" s="43" t="str">
        <f>VLOOKUP(B384,Pns!B:C,2,0)</f>
        <v>344</v>
      </c>
      <c r="B384" s="115" t="s">
        <v>1314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3"/>
      <c r="AM384" s="33"/>
      <c r="AN384" s="33"/>
      <c r="AO384" s="33"/>
      <c r="AP384" s="33"/>
    </row>
    <row r="385">
      <c r="A385" s="43" t="str">
        <f>VLOOKUP(B385,Pns!B:C,2,0)</f>
        <v>634</v>
      </c>
      <c r="B385" s="115" t="s">
        <v>2023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3"/>
      <c r="AM385" s="33"/>
      <c r="AN385" s="33"/>
      <c r="AO385" s="33"/>
      <c r="AP385" s="33"/>
    </row>
    <row r="386">
      <c r="A386" s="43">
        <f>VLOOKUP(B386,Pns!B:C,2,0)</f>
        <v>646</v>
      </c>
      <c r="B386" s="134" t="s">
        <v>2063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3"/>
      <c r="AM386" s="33"/>
      <c r="AN386" s="33"/>
      <c r="AO386" s="33"/>
      <c r="AP386" s="33"/>
    </row>
    <row r="387">
      <c r="A387" s="43">
        <f>VLOOKUP(B387,Pns!B:C,2,0)</f>
        <v>207</v>
      </c>
      <c r="B387" s="115" t="s">
        <v>822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3"/>
      <c r="AM387" s="33"/>
      <c r="AN387" s="33"/>
      <c r="AO387" s="33"/>
      <c r="AP387" s="33"/>
    </row>
    <row r="388">
      <c r="A388" s="57">
        <f>VLOOKUP(B388,Pns!B:C,2,0)</f>
        <v>434</v>
      </c>
      <c r="B388" s="111" t="s">
        <v>1550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3" t="str">
        <f>VLOOKUP(B389,Pns!B:C,2,0)</f>
        <v>234</v>
      </c>
      <c r="B389" s="115" t="s">
        <v>907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3"/>
      <c r="AN389" s="33"/>
      <c r="AO389" s="33"/>
      <c r="AP389" s="33"/>
    </row>
    <row r="390">
      <c r="A390" s="43">
        <f>VLOOKUP(B390,Pns!B:C,2,0)</f>
        <v>589</v>
      </c>
      <c r="B390" s="115" t="s">
        <v>1902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3"/>
      <c r="AM390" s="33"/>
      <c r="AN390" s="33"/>
      <c r="AO390" s="33"/>
      <c r="AP390" s="33"/>
    </row>
    <row r="391">
      <c r="A391" s="43">
        <f>VLOOKUP(B391,Pns!B:C,2,0)</f>
        <v>158</v>
      </c>
      <c r="B391" s="124" t="s">
        <v>672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3"/>
      <c r="AM391" s="33"/>
      <c r="AN391" s="33"/>
      <c r="AO391" s="33"/>
      <c r="AP391" s="33"/>
    </row>
    <row r="392">
      <c r="A392" s="43" t="str">
        <f>VLOOKUP(B392,Pns!B:C,2,0)</f>
        <v>264</v>
      </c>
      <c r="B392" s="275" t="s">
        <v>1008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3"/>
      <c r="AM392" s="33"/>
      <c r="AN392" s="33"/>
      <c r="AO392" s="33"/>
      <c r="AP392" s="33"/>
    </row>
    <row r="393">
      <c r="A393" s="43" t="str">
        <f>VLOOKUP(B393,Pns!B:C,2,0)</f>
        <v>265</v>
      </c>
      <c r="B393" s="115" t="s">
        <v>1011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3"/>
      <c r="AM393" s="33"/>
      <c r="AN393" s="33"/>
      <c r="AO393" s="33"/>
      <c r="AP393" s="33"/>
    </row>
    <row r="394">
      <c r="A394" s="43" t="str">
        <f>VLOOKUP(B394,Pns!B:C,2,0)</f>
        <v>323</v>
      </c>
      <c r="B394" s="111" t="s">
        <v>1226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3"/>
      <c r="AM394" s="33"/>
      <c r="AN394" s="33"/>
      <c r="AO394" s="33"/>
      <c r="AP394" s="33"/>
    </row>
    <row r="395">
      <c r="A395" s="57">
        <f>VLOOKUP(B395,Pns!B:C,2,0)</f>
        <v>393</v>
      </c>
      <c r="B395" s="111" t="s">
        <v>1432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3"/>
      <c r="AM395" s="33"/>
      <c r="AN395" s="33"/>
      <c r="AO395" s="33"/>
      <c r="AP395" s="33"/>
    </row>
    <row r="396">
      <c r="A396" s="57">
        <f>VLOOKUP(B396,Pns!B:C,2,0)</f>
        <v>138</v>
      </c>
      <c r="B396" s="44" t="s">
        <v>594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3"/>
      <c r="AM396" s="33"/>
      <c r="AN396" s="33"/>
      <c r="AO396" s="33"/>
      <c r="AP396" s="33"/>
    </row>
    <row r="397">
      <c r="A397" s="57">
        <f>VLOOKUP(B397,Pns!B:C,2,0)</f>
        <v>416</v>
      </c>
      <c r="B397" s="111" t="s">
        <v>1482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11" t="s">
        <v>1489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6" t="s">
        <v>1561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157" t="s">
        <v>1716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157" t="s">
        <v>1715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157" t="s">
        <v>1568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3">
        <f>VLOOKUP(B403,Pns!B:C,2,0)</f>
        <v>195</v>
      </c>
      <c r="B403" s="115" t="s">
        <v>790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3"/>
      <c r="AM403" s="33"/>
      <c r="AN403" s="33"/>
      <c r="AO403" s="33"/>
      <c r="AP403" s="33"/>
    </row>
    <row r="404">
      <c r="A404" s="43">
        <f>VLOOKUP(B404,Pns!B:C,2,0)</f>
        <v>194</v>
      </c>
      <c r="B404" s="115" t="s">
        <v>788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3"/>
      <c r="AM404" s="33"/>
      <c r="AN404" s="33"/>
      <c r="AO404" s="33"/>
      <c r="AP404" s="33"/>
    </row>
    <row r="405">
      <c r="A405" s="57">
        <f>VLOOKUP(B405,Pns!B:C,2,0)</f>
        <v>16</v>
      </c>
      <c r="B405" s="44" t="s">
        <v>184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3"/>
      <c r="AM405" s="33"/>
      <c r="AN405" s="33"/>
      <c r="AO405" s="33"/>
      <c r="AP405" s="33"/>
    </row>
    <row r="406">
      <c r="A406" s="57">
        <f>VLOOKUP(B406,Pns!B:C,2,0)</f>
        <v>104</v>
      </c>
      <c r="B406" s="44" t="s">
        <v>471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3"/>
      <c r="AM406" s="33"/>
      <c r="AN406" s="33"/>
      <c r="AO406" s="33"/>
      <c r="AP406" s="33"/>
    </row>
    <row r="407">
      <c r="A407" s="43">
        <f>VLOOKUP(B407,Pns!B:C,2,0)</f>
        <v>67</v>
      </c>
      <c r="B407" s="124" t="s">
        <v>343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3"/>
      <c r="AM407" s="33"/>
      <c r="AN407" s="33"/>
      <c r="AO407" s="33"/>
      <c r="AP407" s="33"/>
    </row>
    <row r="408">
      <c r="A408" s="43" t="str">
        <f>VLOOKUP(B408,Pns!B:C,2,0)</f>
        <v>616</v>
      </c>
      <c r="B408" s="44" t="s">
        <v>1972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3"/>
      <c r="AN408" s="33"/>
      <c r="AO408" s="33"/>
    </row>
    <row r="409">
      <c r="A409" s="43" t="str">
        <f>VLOOKUP(B409,Pns!B:C,2,0)</f>
        <v>617</v>
      </c>
      <c r="B409" s="44" t="s">
        <v>1975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3"/>
      <c r="AN409" s="33"/>
      <c r="AO409" s="33"/>
    </row>
    <row r="410">
      <c r="A410" s="57">
        <f>VLOOKUP(B410,Pns!B:C,2,0)</f>
        <v>11</v>
      </c>
      <c r="B410" s="44" t="s">
        <v>156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3"/>
      <c r="AN410" s="33"/>
      <c r="AO410" s="33"/>
      <c r="AP410" s="33"/>
    </row>
    <row r="411">
      <c r="A411" s="43">
        <f>VLOOKUP(B411,Pns!B:C,2,0)</f>
        <v>206</v>
      </c>
      <c r="B411" s="115" t="s">
        <v>821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3"/>
      <c r="AM411" s="33"/>
      <c r="AN411" s="33"/>
      <c r="AO411" s="33"/>
      <c r="AP411" s="33"/>
    </row>
    <row r="412">
      <c r="A412" s="43">
        <f>VLOOKUP(B412,Pns!B:C,2,0)</f>
        <v>588</v>
      </c>
      <c r="B412" s="115" t="s">
        <v>1897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3"/>
      <c r="AM412" s="33"/>
      <c r="AN412" s="33"/>
      <c r="AO412" s="33"/>
      <c r="AP412" s="33"/>
    </row>
    <row r="413">
      <c r="A413" s="43" t="str">
        <f>VLOOKUP(B413,Pns!B:C,2,0)</f>
        <v>593</v>
      </c>
      <c r="B413" s="115" t="s">
        <v>1910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3"/>
      <c r="AN413" s="33"/>
      <c r="AO413" s="33"/>
      <c r="AP413" s="33"/>
    </row>
    <row r="414">
      <c r="A414" s="43">
        <f>VLOOKUP(B414,Pns!B:C,2,0)</f>
        <v>620</v>
      </c>
      <c r="B414" s="44" t="s">
        <v>1982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3"/>
      <c r="AN414" s="33"/>
      <c r="AO414" s="33"/>
    </row>
    <row r="415">
      <c r="A415" s="43" t="str">
        <f>VLOOKUP(B415,Pns!B:C,2,0)</f>
        <v>309</v>
      </c>
      <c r="B415" s="274" t="s">
        <v>1162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3"/>
      <c r="AM415" s="33"/>
      <c r="AN415" s="33"/>
      <c r="AO415" s="33"/>
      <c r="AP415" s="33"/>
    </row>
    <row r="416">
      <c r="A416" s="43" t="str">
        <f>VLOOKUP(B416,Pns!B:C,2,0)</f>
        <v>602</v>
      </c>
      <c r="B416" s="44" t="s">
        <v>1935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3"/>
      <c r="AM416" s="33"/>
      <c r="AN416" s="33"/>
      <c r="AO416" s="33"/>
      <c r="AP416" s="33"/>
    </row>
    <row r="417">
      <c r="A417" s="57">
        <f>VLOOKUP(B417,Pns!B:C,2,0)</f>
        <v>406</v>
      </c>
      <c r="B417" s="111" t="s">
        <v>1461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0" t="s">
        <v>1556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11" t="s">
        <v>1478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3">
        <f>VLOOKUP(B420,Pns!B:C,2,0)</f>
        <v>615</v>
      </c>
      <c r="B420" s="44" t="s">
        <v>1970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3"/>
      <c r="AN420" s="33"/>
      <c r="AO420" s="33"/>
    </row>
    <row r="421">
      <c r="A421" s="43" t="str">
        <f>VLOOKUP(B421,Pns!B:C,2,0)</f>
        <v>605</v>
      </c>
      <c r="B421" s="44" t="s">
        <v>1945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3"/>
      <c r="AM421" s="33"/>
      <c r="AN421" s="33"/>
      <c r="AO421" s="33"/>
      <c r="AP421" s="33"/>
    </row>
    <row r="422">
      <c r="A422" s="43" t="str">
        <f>VLOOKUP(B422,Pns!B:C,2,0)</f>
        <v>610</v>
      </c>
      <c r="B422" s="44" t="s">
        <v>1958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3"/>
      <c r="AN422" s="33"/>
      <c r="AO422" s="33"/>
      <c r="AP422" s="33"/>
    </row>
    <row r="423">
      <c r="A423" s="43" t="str">
        <f>VLOOKUP(B423,Pns!B:C,2,0)</f>
        <v>331</v>
      </c>
      <c r="B423" s="281" t="s">
        <v>1258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3"/>
      <c r="AM423" s="33"/>
      <c r="AN423" s="33"/>
      <c r="AO423" s="33"/>
      <c r="AP423" s="33"/>
    </row>
    <row r="424">
      <c r="A424" s="43" t="str">
        <f>VLOOKUP(B424,Pns!B:C,2,0)</f>
        <v>290</v>
      </c>
      <c r="B424" s="115" t="s">
        <v>1086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3"/>
      <c r="AN424" s="33"/>
      <c r="AO424" s="33"/>
      <c r="AP424" s="33"/>
    </row>
    <row r="425">
      <c r="A425" s="43" t="str">
        <f>VLOOKUP(B425,Pns!B:C,2,0)</f>
        <v>603</v>
      </c>
      <c r="B425" s="44" t="s">
        <v>1939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3"/>
      <c r="AM425" s="33"/>
      <c r="AN425" s="33"/>
      <c r="AO425" s="33"/>
      <c r="AP425" s="33"/>
    </row>
    <row r="426">
      <c r="A426" s="57">
        <f>VLOOKUP(B426,Pns!B:C,2,0)</f>
        <v>430</v>
      </c>
      <c r="B426" s="111" t="s">
        <v>1540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 t="str">
        <f>VLOOKUP(B427,Pns!B:C,2,0)</f>
        <v>604</v>
      </c>
      <c r="B427" s="44" t="s">
        <v>1942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3"/>
      <c r="AM427" s="33"/>
      <c r="AN427" s="33"/>
      <c r="AO427" s="33"/>
      <c r="AP427" s="33"/>
    </row>
    <row r="428">
      <c r="A428" s="43" t="str">
        <f>VLOOKUP(B428,Pns!B:C,2,0)</f>
        <v>608</v>
      </c>
      <c r="B428" s="44" t="s">
        <v>1955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3"/>
      <c r="AM428" s="33"/>
      <c r="AN428" s="33"/>
      <c r="AO428" s="33"/>
      <c r="AP428" s="33"/>
    </row>
    <row r="429">
      <c r="A429" s="43" t="str">
        <f>VLOOKUP(B429,Pns!B:C,2,0)</f>
        <v>607</v>
      </c>
      <c r="B429" s="44" t="s">
        <v>1953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3"/>
      <c r="AM429" s="33"/>
      <c r="AN429" s="33"/>
      <c r="AO429" s="33"/>
      <c r="AP429" s="33"/>
    </row>
    <row r="430">
      <c r="A430" s="57">
        <f>VLOOKUP(B430,Pns!B:C,2,0)</f>
        <v>70</v>
      </c>
      <c r="B430" s="44" t="s">
        <v>350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3"/>
      <c r="AM430" s="33"/>
      <c r="AN430" s="33"/>
      <c r="AO430" s="33"/>
      <c r="AP430" s="33"/>
    </row>
    <row r="431">
      <c r="A431" s="57">
        <f>VLOOKUP(B431,Pns!B:C,2,0)</f>
        <v>119</v>
      </c>
      <c r="B431" s="44" t="s">
        <v>525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3"/>
      <c r="AN431" s="33"/>
      <c r="AO431" s="33"/>
      <c r="AP431" s="33"/>
    </row>
    <row r="432">
      <c r="A432" s="43" t="str">
        <f>VLOOKUP(B432,Pns!B:C,2,0)</f>
        <v>313</v>
      </c>
      <c r="B432" s="123" t="s">
        <v>1180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3"/>
      <c r="AM432" s="33"/>
      <c r="AN432" s="33"/>
      <c r="AO432" s="33"/>
      <c r="AP432" s="33"/>
    </row>
    <row r="433">
      <c r="A433" s="57">
        <f>VLOOKUP(B433,Pns!B:C,2,0)</f>
        <v>508</v>
      </c>
      <c r="B433" s="124" t="s">
        <v>1680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3"/>
      <c r="AM433" s="33"/>
      <c r="AN433" s="33"/>
      <c r="AO433" s="33"/>
      <c r="AP433" s="33"/>
    </row>
    <row r="434">
      <c r="A434" s="43" t="str">
        <f>VLOOKUP(B434,Pns!B:C,2,0)</f>
        <v>596</v>
      </c>
      <c r="B434" s="124" t="s">
        <v>1917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3"/>
      <c r="AM434" s="33"/>
      <c r="AN434" s="33"/>
      <c r="AO434" s="33"/>
      <c r="AP434" s="33"/>
    </row>
    <row r="435">
      <c r="A435" s="43">
        <f>VLOOKUP(B435,Pns!B:C,2,0)</f>
        <v>599</v>
      </c>
      <c r="B435" s="124" t="s">
        <v>1923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3"/>
      <c r="AM435" s="33"/>
      <c r="AN435" s="33"/>
      <c r="AO435" s="33"/>
      <c r="AP435" s="33"/>
    </row>
    <row r="436">
      <c r="A436" s="57">
        <f>VLOOKUP(B436,Pns!B:C,2,0)</f>
        <v>507</v>
      </c>
      <c r="B436" s="124" t="s">
        <v>1679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3"/>
      <c r="AM436" s="33"/>
      <c r="AN436" s="33"/>
      <c r="AO436" s="33"/>
      <c r="AP436" s="33"/>
    </row>
    <row r="437">
      <c r="A437" s="43">
        <f>VLOOKUP(B437,Pns!B:C,2,0)</f>
        <v>600</v>
      </c>
      <c r="B437" s="44" t="s">
        <v>1925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3"/>
      <c r="AN437" s="33"/>
      <c r="AO437" s="33"/>
    </row>
    <row r="438">
      <c r="A438" s="43">
        <f>VLOOKUP(B438,Pns!B:C,2,0)</f>
        <v>212</v>
      </c>
      <c r="B438" s="115" t="s">
        <v>834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3"/>
      <c r="AN438" s="33"/>
      <c r="AO438" s="33"/>
      <c r="AP438" s="33"/>
    </row>
    <row r="439">
      <c r="A439" s="43" t="str">
        <f>VLOOKUP(B439,Pns!B:C,2,0)</f>
        <v>230</v>
      </c>
      <c r="B439" s="115" t="s">
        <v>893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3"/>
      <c r="AM439" s="33"/>
      <c r="AN439" s="33"/>
      <c r="AO439" s="33"/>
      <c r="AP439" s="33"/>
    </row>
    <row r="440">
      <c r="A440" s="43">
        <f>VLOOKUP(B440,Pns!B:C,2,0)</f>
        <v>595</v>
      </c>
      <c r="B440" s="115" t="s">
        <v>1915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3"/>
      <c r="AN440" s="33"/>
      <c r="AO440" s="33"/>
      <c r="AP440" s="33"/>
    </row>
    <row r="441">
      <c r="A441" s="43">
        <f>VLOOKUP(B441,Pns!B:C,2,0)</f>
        <v>594</v>
      </c>
      <c r="B441" s="115" t="s">
        <v>1914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3"/>
      <c r="AN441" s="33"/>
      <c r="AO441" s="33"/>
      <c r="AP441" s="33"/>
    </row>
    <row r="442">
      <c r="A442" s="57">
        <f>VLOOKUP(B442,Pns!B:C,2,0)</f>
        <v>384</v>
      </c>
      <c r="B442" s="111" t="s">
        <v>1411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3"/>
      <c r="AM442" s="33"/>
      <c r="AN442" s="33"/>
      <c r="AO442" s="33"/>
      <c r="AP442" s="33"/>
    </row>
    <row r="443">
      <c r="A443" s="43">
        <f>VLOOKUP(B443,Pns!B:C,2,0)</f>
        <v>220</v>
      </c>
      <c r="B443" s="115" t="s">
        <v>860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3"/>
      <c r="AM443" s="33"/>
      <c r="AN443" s="33"/>
      <c r="AO443" s="33"/>
      <c r="AP443" s="33"/>
    </row>
    <row r="444">
      <c r="A444" s="43">
        <f>VLOOKUP(B444,Pns!B:C,2,0)</f>
        <v>582</v>
      </c>
      <c r="B444" s="134" t="s">
        <v>1880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3"/>
      <c r="AN444" s="33"/>
      <c r="AO444" s="33"/>
      <c r="AP444" s="33"/>
    </row>
    <row r="445">
      <c r="A445" s="57">
        <f>VLOOKUP(B445,Pns!B:C,2,0)</f>
        <v>431</v>
      </c>
      <c r="B445" s="111" t="s">
        <v>1542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11" t="s">
        <v>1408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3"/>
      <c r="AM446" s="33"/>
      <c r="AN446" s="33"/>
      <c r="AO446" s="33"/>
      <c r="AP446" s="33"/>
    </row>
    <row r="447">
      <c r="A447" s="43" t="str">
        <f>VLOOKUP(B447,Pns!B:C,2,0)</f>
        <v>348</v>
      </c>
      <c r="B447" s="134" t="s">
        <v>1332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3"/>
      <c r="AN447" s="33"/>
      <c r="AO447" s="33"/>
      <c r="AP447" s="33"/>
    </row>
    <row r="448">
      <c r="A448" s="43" t="str">
        <f>VLOOKUP(B448,Pns!B:C,2,0)</f>
        <v>584</v>
      </c>
      <c r="B448" s="134" t="s">
        <v>1884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3"/>
      <c r="AN448" s="33"/>
      <c r="AO448" s="33"/>
      <c r="AP448" s="33"/>
    </row>
    <row r="449">
      <c r="A449" s="43">
        <f>VLOOKUP(B449,Pns!B:C,2,0)</f>
        <v>159</v>
      </c>
      <c r="B449" s="124" t="s">
        <v>675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3"/>
      <c r="AM449" s="33"/>
      <c r="AN449" s="33"/>
      <c r="AO449" s="33"/>
      <c r="AP449" s="33"/>
    </row>
    <row r="450">
      <c r="A450" s="43">
        <f>VLOOKUP(B450,Pns!B:C,2,0)</f>
        <v>160</v>
      </c>
      <c r="B450" s="124" t="s">
        <v>676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3"/>
      <c r="AM450" s="33"/>
      <c r="AN450" s="33"/>
      <c r="AO450" s="33"/>
      <c r="AP450" s="33"/>
    </row>
    <row r="451">
      <c r="A451" s="43" t="str">
        <f>VLOOKUP(B451,Pns!B:C,2,0)</f>
        <v>586</v>
      </c>
      <c r="B451" s="44" t="s">
        <v>1892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3"/>
      <c r="AN451" s="33"/>
      <c r="AO451" s="33"/>
      <c r="AP451" s="33"/>
    </row>
    <row r="452">
      <c r="A452" s="43" t="str">
        <f>VLOOKUP(B452,Pns!B:C,2,0)</f>
        <v>585</v>
      </c>
      <c r="B452" s="134" t="s">
        <v>1887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3"/>
      <c r="AN452" s="33"/>
      <c r="AO452" s="33"/>
      <c r="AP452" s="33"/>
    </row>
    <row r="453">
      <c r="A453" s="43" t="str">
        <f>VLOOKUP(B453,Pns!B:C,2,0)</f>
        <v>241</v>
      </c>
      <c r="B453" s="115" t="s">
        <v>928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3"/>
      <c r="AN453" s="33"/>
      <c r="AO453" s="33"/>
      <c r="AP453" s="33"/>
    </row>
    <row r="454">
      <c r="A454" s="43" t="str">
        <f>VLOOKUP(B454,Pns!B:C,2,0)</f>
        <v>572</v>
      </c>
      <c r="B454" s="44" t="s">
        <v>1852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3"/>
      <c r="AM454" s="33"/>
      <c r="AN454" s="33"/>
      <c r="AO454" s="33"/>
      <c r="AP454" s="33"/>
    </row>
    <row r="455">
      <c r="A455" s="57">
        <f>VLOOKUP(B455,Pns!B:C,2,0)</f>
        <v>542</v>
      </c>
      <c r="B455" s="116" t="s">
        <v>1738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3" t="str">
        <f>VLOOKUP(B456,Pns!B:C,2,0)</f>
        <v>576</v>
      </c>
      <c r="B456" s="273" t="s">
        <v>1865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3"/>
      <c r="AN456" s="33"/>
      <c r="AO456" s="33"/>
      <c r="AP456" s="33"/>
    </row>
    <row r="457">
      <c r="A457" s="43">
        <f>VLOOKUP(B457,Pns!B:C,2,0)</f>
        <v>574</v>
      </c>
      <c r="B457" s="273" t="s">
        <v>1860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3"/>
      <c r="AN457" s="33"/>
      <c r="AO457" s="33"/>
      <c r="AP457" s="33"/>
    </row>
    <row r="458">
      <c r="A458" s="43" t="str">
        <f>VLOOKUP(B458,Pns!B:C,2,0)</f>
        <v>575</v>
      </c>
      <c r="B458" s="273" t="s">
        <v>1862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3"/>
      <c r="AN458" s="33"/>
      <c r="AO458" s="33"/>
      <c r="AP458" s="33"/>
    </row>
    <row r="459">
      <c r="A459" s="43" t="str">
        <f>VLOOKUP(B459,Pns!B:C,2,0)</f>
        <v>577</v>
      </c>
      <c r="B459" s="273" t="s">
        <v>1868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3"/>
      <c r="AN459" s="33"/>
      <c r="AO459" s="33"/>
      <c r="AP459" s="33"/>
    </row>
    <row r="460">
      <c r="A460" s="57">
        <f>VLOOKUP(B460,Pns!B:C,2,0)</f>
        <v>402</v>
      </c>
      <c r="B460" s="111" t="s">
        <v>1454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3"/>
      <c r="AM460" s="33"/>
      <c r="AN460" s="33"/>
      <c r="AO460" s="33"/>
      <c r="AP460" s="33"/>
    </row>
    <row r="461">
      <c r="A461" s="57">
        <f>VLOOKUP(B461,Pns!B:C,2,0)</f>
        <v>85</v>
      </c>
      <c r="B461" s="44" t="s">
        <v>407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3"/>
      <c r="AM461" s="33"/>
      <c r="AN461" s="33"/>
      <c r="AO461" s="33"/>
      <c r="AP461" s="33"/>
    </row>
    <row r="462">
      <c r="A462" s="57">
        <f>VLOOKUP(B462,Pns!B:C,2,0)</f>
        <v>76</v>
      </c>
      <c r="B462" s="44" t="s">
        <v>374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3"/>
      <c r="AN462" s="33"/>
      <c r="AO462" s="33"/>
      <c r="AP462" s="33"/>
    </row>
    <row r="463">
      <c r="A463" s="43">
        <f>VLOOKUP(B463,Pns!B:C,2,0)</f>
        <v>155</v>
      </c>
      <c r="B463" s="124" t="s">
        <v>665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3"/>
      <c r="AM463" s="33"/>
      <c r="AN463" s="33"/>
      <c r="AO463" s="33"/>
      <c r="AP463" s="33"/>
    </row>
    <row r="464">
      <c r="A464" s="43" t="str">
        <f>VLOOKUP(B464,Pns!B:C,2,0)</f>
        <v>566</v>
      </c>
      <c r="B464" s="125" t="s">
        <v>1834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3"/>
      <c r="AM464" s="33"/>
      <c r="AN464" s="33"/>
      <c r="AO464" s="33"/>
      <c r="AP464" s="33"/>
    </row>
    <row r="465">
      <c r="A465" s="57">
        <f>VLOOKUP(B465,Pns!B:C,2,0)</f>
        <v>408</v>
      </c>
      <c r="B465" s="111" t="s">
        <v>1465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3" t="str">
        <f>VLOOKUP(B466,Pns!B:C,2,0)</f>
        <v>268</v>
      </c>
      <c r="B466" s="44" t="s">
        <v>1019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3"/>
      <c r="AN466" s="33"/>
      <c r="AO466" s="33"/>
      <c r="AP466" s="33"/>
    </row>
    <row r="467">
      <c r="A467" s="43" t="str">
        <f>VLOOKUP(B467,Pns!B:C,2,0)</f>
        <v>565</v>
      </c>
      <c r="B467" s="125" t="s">
        <v>1828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3"/>
      <c r="AM467" s="33"/>
      <c r="AN467" s="33"/>
      <c r="AO467" s="33"/>
      <c r="AP467" s="33"/>
    </row>
    <row r="468">
      <c r="A468" s="43">
        <f>VLOOKUP(B468,Pns!B:C,2,0)</f>
        <v>2</v>
      </c>
      <c r="B468" s="44" t="s">
        <v>28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3"/>
      <c r="AN468" s="33"/>
      <c r="AO468" s="33"/>
      <c r="AP468" s="33"/>
    </row>
    <row r="469">
      <c r="A469" s="43" t="str">
        <f>VLOOKUP(B469,Pns!B:C,2,0)</f>
        <v>558</v>
      </c>
      <c r="B469" s="125" t="s">
        <v>1801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3"/>
      <c r="AM469" s="33"/>
      <c r="AN469" s="33"/>
      <c r="AO469" s="33"/>
      <c r="AP469" s="33"/>
    </row>
    <row r="470">
      <c r="A470" s="43" t="str">
        <f>VLOOKUP(B470,Pns!B:C,2,0)</f>
        <v>559</v>
      </c>
      <c r="B470" s="125" t="s">
        <v>1804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3"/>
      <c r="AM470" s="33"/>
      <c r="AN470" s="33"/>
      <c r="AO470" s="33"/>
      <c r="AP470" s="33"/>
    </row>
    <row r="471">
      <c r="A471" s="57">
        <f>VLOOKUP(B471,Pns!B:C,2,0)</f>
        <v>426</v>
      </c>
      <c r="B471" s="111" t="s">
        <v>1524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4" t="s">
        <v>556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3"/>
      <c r="AM472" s="33"/>
      <c r="AN472" s="33"/>
      <c r="AO472" s="33"/>
      <c r="AP472" s="33"/>
    </row>
    <row r="473">
      <c r="A473" s="57">
        <f>VLOOKUP(B473,Pns!B:C,2,0)</f>
        <v>534</v>
      </c>
      <c r="B473" s="157" t="s">
        <v>1720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11" t="s">
        <v>1538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3">
        <f>VLOOKUP(B475,Pns!B:C,2,0)</f>
        <v>221</v>
      </c>
      <c r="B475" s="157" t="s">
        <v>862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3" t="str">
        <f>VLOOKUP(B476,Pns!B:C,2,0)</f>
        <v>315</v>
      </c>
      <c r="B476" s="123" t="s">
        <v>1189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1"/>
      <c r="AL476" s="33"/>
      <c r="AM476" s="33"/>
      <c r="AN476" s="33"/>
      <c r="AO476" s="33"/>
      <c r="AP476" s="33"/>
    </row>
    <row r="477">
      <c r="A477" s="43" t="str">
        <f>VLOOKUP(B477,Pns!B:C,2,0)</f>
        <v>339</v>
      </c>
      <c r="B477" s="157" t="s">
        <v>1292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3" t="str">
        <f>VLOOKUP(B478,Pns!B:C,2,0)</f>
        <v>319</v>
      </c>
      <c r="B478" s="111" t="s">
        <v>1215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3"/>
      <c r="AM478" s="33"/>
      <c r="AN478" s="33"/>
      <c r="AO478" s="33"/>
      <c r="AP478" s="33"/>
    </row>
    <row r="479">
      <c r="A479" s="57">
        <f>VLOOKUP(B479,Pns!B:C,2,0)</f>
        <v>535</v>
      </c>
      <c r="B479" s="157" t="s">
        <v>1722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334</v>
      </c>
      <c r="B480" s="157" t="s">
        <v>1270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554</v>
      </c>
      <c r="B481" s="44" t="s">
        <v>1787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3"/>
      <c r="AL481" s="56"/>
      <c r="AM481" s="33"/>
      <c r="AN481" s="33"/>
      <c r="AO481" s="33"/>
      <c r="AP481" s="33"/>
    </row>
    <row r="482">
      <c r="A482" s="57">
        <f>VLOOKUP(B482,Pns!B:C,2,0)</f>
        <v>106</v>
      </c>
      <c r="B482" s="44" t="s">
        <v>481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11"/>
      <c r="AL482" s="33"/>
      <c r="AM482" s="33"/>
      <c r="AN482" s="33"/>
      <c r="AO482" s="33"/>
      <c r="AP482" s="33"/>
    </row>
    <row r="483">
      <c r="A483" s="43" t="str">
        <f>VLOOKUP(B483,Pns!B:C,2,0)</f>
        <v>557</v>
      </c>
      <c r="B483" s="134" t="s">
        <v>1798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3"/>
      <c r="AL483" s="56"/>
      <c r="AM483" s="33"/>
      <c r="AN483" s="33"/>
      <c r="AO483" s="33"/>
      <c r="AP483" s="33"/>
    </row>
    <row r="484">
      <c r="A484" s="57">
        <f>VLOOKUP(B484,Pns!B:C,2,0)</f>
        <v>545</v>
      </c>
      <c r="B484" s="134" t="s">
        <v>1746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33"/>
      <c r="AM484" s="33"/>
      <c r="AN484" s="33"/>
      <c r="AO484" s="33"/>
      <c r="AP484" s="33"/>
    </row>
    <row r="485">
      <c r="A485" s="43" t="str">
        <f>VLOOKUP(B485,Pns!B:C,2,0)</f>
        <v>556</v>
      </c>
      <c r="B485" s="134" t="s">
        <v>1793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6"/>
      <c r="AM485" s="33"/>
      <c r="AN485" s="33"/>
      <c r="AO485" s="33"/>
    </row>
    <row r="486">
      <c r="A486" s="43" t="str">
        <f>VLOOKUP(B486,Pns!B:C,2,0)</f>
        <v>553</v>
      </c>
      <c r="B486" s="134" t="s">
        <v>1782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6"/>
      <c r="AM486" s="33"/>
      <c r="AN486" s="33"/>
      <c r="AO486" s="33"/>
      <c r="AP486" s="33"/>
    </row>
    <row r="487">
      <c r="A487" s="43">
        <f>VLOOKUP(B487,Pns!B:C,2,0)</f>
        <v>549</v>
      </c>
      <c r="B487" s="134" t="s">
        <v>1764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1"/>
      <c r="AL487" s="56"/>
      <c r="AM487" s="33"/>
      <c r="AN487" s="33"/>
      <c r="AO487" s="33"/>
      <c r="AP487" s="33"/>
    </row>
    <row r="488">
      <c r="A488" s="43" t="str">
        <f>VLOOKUP(B488,Pns!B:C,2,0)</f>
        <v>547</v>
      </c>
      <c r="B488" s="157" t="s">
        <v>1757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57">
        <f>VLOOKUP(B489,Pns!B:C,2,0)</f>
        <v>546</v>
      </c>
      <c r="B489" s="134" t="s">
        <v>1750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7"/>
      <c r="AL489" s="33"/>
      <c r="AM489" s="33"/>
      <c r="AN489" s="33"/>
      <c r="AO489" s="33"/>
      <c r="AP489" s="33"/>
    </row>
    <row r="490">
      <c r="A490" s="57">
        <f>VLOOKUP(B490,Pns!B:C,2,0)</f>
        <v>538</v>
      </c>
      <c r="B490" s="157" t="s">
        <v>1728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57">
        <f>VLOOKUP(B491,Pns!B:C,2,0)</f>
        <v>494</v>
      </c>
      <c r="B491" s="157" t="s">
        <v>1650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1"/>
    </row>
    <row r="492">
      <c r="A492" s="57">
        <f>VLOOKUP(B492,Pns!B:C,2,0)</f>
        <v>533</v>
      </c>
      <c r="B492" s="157" t="s">
        <v>1717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1"/>
    </row>
    <row r="493">
      <c r="A493" s="57">
        <f>VLOOKUP(B493,Pns!B:C,2,0)</f>
        <v>536</v>
      </c>
      <c r="B493" s="157" t="s">
        <v>1723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1"/>
    </row>
    <row r="494">
      <c r="A494" s="57">
        <f>VLOOKUP(B494,Pns!B:C,2,0)</f>
        <v>541</v>
      </c>
      <c r="B494" s="157" t="s">
        <v>1736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1"/>
    </row>
    <row r="495">
      <c r="A495" s="57">
        <f>VLOOKUP(B495,Pns!B:C,2,0)</f>
        <v>539</v>
      </c>
      <c r="B495" s="157" t="s">
        <v>1730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1"/>
    </row>
    <row r="496">
      <c r="A496" s="57">
        <f>VLOOKUP(B496,Pns!B:C,2,0)</f>
        <v>379</v>
      </c>
      <c r="B496" s="111" t="s">
        <v>1401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3"/>
      <c r="AM496" s="33"/>
      <c r="AN496" s="33"/>
      <c r="AO496" s="33"/>
      <c r="AP496" s="33"/>
    </row>
    <row r="497">
      <c r="A497" s="43" t="str">
        <f>VLOOKUP(B497,Pns!B:C,2,0)</f>
        <v>233</v>
      </c>
      <c r="B497" s="115" t="s">
        <v>903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1"/>
      <c r="AL497" s="56"/>
      <c r="AM497" s="33"/>
      <c r="AN497" s="33"/>
      <c r="AO497" s="33"/>
      <c r="AP497" s="33"/>
    </row>
    <row r="498">
      <c r="A498" s="43" t="str">
        <f>VLOOKUP(B498,Pns!B:C,2,0)</f>
        <v>233</v>
      </c>
      <c r="B498" s="115" t="s">
        <v>903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1"/>
      <c r="AL498" s="56"/>
      <c r="AM498" s="33"/>
      <c r="AN498" s="33"/>
      <c r="AO498" s="33"/>
      <c r="AP498" s="33"/>
    </row>
    <row r="499">
      <c r="A499" s="43" t="str">
        <f>VLOOKUP(B499,Pns!B:C,2,0)</f>
        <v>307</v>
      </c>
      <c r="B499" s="274" t="s">
        <v>1153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57">
        <f>VLOOKUP(B500,Pns!B:C,2,0)</f>
        <v>8</v>
      </c>
      <c r="B500" s="44" t="s">
        <v>130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1"/>
      <c r="AL500" s="33"/>
      <c r="AM500" s="33"/>
      <c r="AN500" s="33"/>
      <c r="AO500" s="33"/>
      <c r="AP500" s="33"/>
    </row>
    <row r="501">
      <c r="A501" s="43" t="str">
        <f>VLOOKUP(B501,Pns!B:C,2,0)</f>
        <v>251</v>
      </c>
      <c r="B501" s="115" t="s">
        <v>966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1"/>
      <c r="AL501" s="33"/>
      <c r="AM501" s="33"/>
      <c r="AN501" s="33"/>
      <c r="AO501" s="33"/>
      <c r="AP501" s="33"/>
    </row>
    <row r="502">
      <c r="A502" s="43">
        <f>VLOOKUP(B502,Pns!B:C,2,0)</f>
        <v>224</v>
      </c>
      <c r="B502" s="115" t="s">
        <v>874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11"/>
      <c r="AL502" s="33"/>
      <c r="AM502" s="33"/>
      <c r="AN502" s="33"/>
      <c r="AO502" s="33"/>
      <c r="AP502" s="33"/>
    </row>
    <row r="503">
      <c r="A503" s="57">
        <f>VLOOKUP(B503,Pns!B:C,2,0)</f>
        <v>84</v>
      </c>
      <c r="B503" s="124" t="s">
        <v>402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3"/>
      <c r="AM503" s="33"/>
      <c r="AN503" s="33"/>
      <c r="AO503" s="33"/>
      <c r="AP503" s="33"/>
    </row>
    <row r="504">
      <c r="A504" s="57">
        <f>VLOOKUP(B504,Pns!B:C,2,0)</f>
        <v>424</v>
      </c>
      <c r="B504" s="111" t="s">
        <v>1521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0" t="s">
        <v>1559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11" t="s">
        <v>1467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1"/>
    </row>
    <row r="507">
      <c r="A507" s="57">
        <f>VLOOKUP(B507,Pns!B:C,2,0)</f>
        <v>412</v>
      </c>
      <c r="B507" s="111" t="s">
        <v>1474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1"/>
    </row>
    <row r="508">
      <c r="A508" s="57">
        <f>VLOOKUP(B508,Pns!B:C,2,0)</f>
        <v>411</v>
      </c>
      <c r="B508" s="111" t="s">
        <v>1471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1"/>
    </row>
    <row r="509">
      <c r="A509" s="57">
        <f>VLOOKUP(B509,Pns!B:C,2,0)</f>
        <v>397</v>
      </c>
      <c r="B509" s="116" t="s">
        <v>1443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3"/>
      <c r="AM509" s="33"/>
      <c r="AN509" s="33"/>
      <c r="AO509" s="33"/>
      <c r="AP509" s="33"/>
    </row>
    <row r="510">
      <c r="A510" s="57">
        <f>VLOOKUP(B510,Pns!B:C,2,0)</f>
        <v>407</v>
      </c>
      <c r="B510" s="111" t="s">
        <v>1463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3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11" t="s">
        <v>1456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3"/>
      <c r="AM511" s="33"/>
      <c r="AN511" s="33"/>
      <c r="AO511" s="33"/>
      <c r="AP511" s="33"/>
    </row>
    <row r="512">
      <c r="A512" s="57">
        <f>VLOOKUP(B512,Pns!B:C,2,0)</f>
        <v>405</v>
      </c>
      <c r="B512" s="111" t="s">
        <v>1460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3"/>
      <c r="AM512" s="33"/>
      <c r="AN512" s="33"/>
      <c r="AO512" s="33"/>
      <c r="AP512" s="33"/>
    </row>
    <row r="513">
      <c r="A513" s="57">
        <f>VLOOKUP(B513,Pns!B:C,2,0)</f>
        <v>404</v>
      </c>
      <c r="B513" s="111" t="s">
        <v>1457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3"/>
      <c r="AM513" s="33"/>
      <c r="AN513" s="33"/>
      <c r="AO513" s="33"/>
      <c r="AP513" s="33"/>
    </row>
    <row r="514">
      <c r="A514" s="57">
        <f>VLOOKUP(B514,Pns!B:C,2,0)</f>
        <v>102</v>
      </c>
      <c r="B514" s="124" t="s">
        <v>467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3"/>
      <c r="AM514" s="33"/>
      <c r="AN514" s="33"/>
      <c r="AO514" s="33"/>
      <c r="AP514" s="33"/>
    </row>
    <row r="515">
      <c r="A515" s="57">
        <f>VLOOKUP(B515,Pns!B:C,2,0)</f>
        <v>391</v>
      </c>
      <c r="B515" s="116" t="s">
        <v>1429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11"/>
      <c r="AL515" s="33"/>
      <c r="AM515" s="33"/>
      <c r="AN515" s="33"/>
      <c r="AO515" s="33"/>
      <c r="AP515" s="33"/>
    </row>
    <row r="516">
      <c r="A516" s="57">
        <f>VLOOKUP(B516,Pns!B:C,2,0)</f>
        <v>396</v>
      </c>
      <c r="B516" s="116" t="s">
        <v>1441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1"/>
      <c r="AL516" s="33"/>
      <c r="AM516" s="33"/>
      <c r="AN516" s="33"/>
      <c r="AO516" s="33"/>
      <c r="AP516" s="33"/>
    </row>
    <row r="517">
      <c r="A517" s="57">
        <f>VLOOKUP(B517,Pns!B:C,2,0)</f>
        <v>377</v>
      </c>
      <c r="B517" s="111" t="s">
        <v>1393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3"/>
      <c r="AM517" s="33"/>
      <c r="AN517" s="33"/>
      <c r="AO517" s="33"/>
      <c r="AP517" s="33"/>
    </row>
    <row r="518">
      <c r="A518" s="57">
        <f>VLOOKUP(B518,Pns!B:C,2,0)</f>
        <v>386</v>
      </c>
      <c r="B518" s="111" t="s">
        <v>1414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3"/>
      <c r="AM518" s="33"/>
      <c r="AN518" s="33"/>
      <c r="AO518" s="33"/>
      <c r="AP518" s="33"/>
    </row>
    <row r="519">
      <c r="A519" s="57">
        <f>VLOOKUP(B519,Pns!B:C,2,0)</f>
        <v>387</v>
      </c>
      <c r="B519" s="111" t="s">
        <v>1420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3"/>
      <c r="AM519" s="33"/>
      <c r="AN519" s="33"/>
      <c r="AO519" s="33"/>
      <c r="AP519" s="33"/>
    </row>
    <row r="520">
      <c r="A520" s="57">
        <f>VLOOKUP(B520,Pns!B:C,2,0)</f>
        <v>388</v>
      </c>
      <c r="B520" s="111" t="s">
        <v>1421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3"/>
      <c r="AM520" s="33"/>
      <c r="AN520" s="33"/>
      <c r="AO520" s="33"/>
      <c r="AP520" s="33"/>
    </row>
    <row r="521">
      <c r="A521" s="57">
        <f>VLOOKUP(B521,Pns!B:C,2,0)</f>
        <v>389</v>
      </c>
      <c r="B521" s="111" t="s">
        <v>1423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3"/>
      <c r="AM521" s="33"/>
      <c r="AN521" s="33"/>
      <c r="AO521" s="33"/>
      <c r="AP521" s="33"/>
    </row>
    <row r="522">
      <c r="A522" s="57">
        <f>VLOOKUP(B522,Pns!B:C,2,0)</f>
        <v>380</v>
      </c>
      <c r="B522" s="123" t="s">
        <v>1403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1"/>
      <c r="AL522" s="33"/>
      <c r="AM522" s="33"/>
      <c r="AN522" s="33"/>
      <c r="AO522" s="33"/>
      <c r="AP522" s="33"/>
    </row>
    <row r="523">
      <c r="A523" s="57">
        <f>VLOOKUP(B523,Pns!B:C,2,0)</f>
        <v>382</v>
      </c>
      <c r="B523" s="123" t="s">
        <v>1407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1"/>
      <c r="AL523" s="33"/>
      <c r="AM523" s="33"/>
      <c r="AN523" s="33"/>
      <c r="AO523" s="33"/>
      <c r="AP523" s="33"/>
    </row>
    <row r="524">
      <c r="A524" s="57">
        <f>VLOOKUP(B524,Pns!B:C,2,0)</f>
        <v>72</v>
      </c>
      <c r="B524" s="123" t="s">
        <v>362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1"/>
      <c r="AL524" s="33"/>
      <c r="AM524" s="33"/>
      <c r="AN524" s="33"/>
      <c r="AO524" s="33"/>
      <c r="AP524" s="33"/>
    </row>
    <row r="525">
      <c r="A525" s="43" t="str">
        <f>VLOOKUP(B525,Pns!B:C,2,0)</f>
        <v>275</v>
      </c>
      <c r="B525" s="115" t="s">
        <v>1043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1"/>
      <c r="AL525" s="33"/>
      <c r="AM525" s="33"/>
      <c r="AN525" s="33"/>
      <c r="AO525" s="33"/>
      <c r="AP525" s="33"/>
    </row>
    <row r="526">
      <c r="A526" s="43" t="str">
        <f>VLOOKUP(B526,Pns!B:C,2,0)</f>
        <v>277</v>
      </c>
      <c r="B526" s="115" t="s">
        <v>1049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3"/>
      <c r="AM526" s="33"/>
      <c r="AN526" s="33"/>
      <c r="AO526" s="33"/>
      <c r="AP526" s="33"/>
    </row>
    <row r="527">
      <c r="A527" s="43" t="str">
        <f>VLOOKUP(B527,Pns!B:C,2,0)</f>
        <v>279</v>
      </c>
      <c r="B527" s="115" t="s">
        <v>1055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1"/>
      <c r="AL527" s="33"/>
      <c r="AM527" s="33"/>
      <c r="AN527" s="33"/>
      <c r="AO527" s="33"/>
      <c r="AP527" s="33"/>
    </row>
    <row r="528">
      <c r="A528" s="43" t="str">
        <f>VLOOKUP(B528,Pns!B:C,2,0)</f>
        <v>324</v>
      </c>
      <c r="B528" s="123" t="s">
        <v>1229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3"/>
      <c r="AM528" s="33"/>
      <c r="AN528" s="33"/>
      <c r="AO528" s="33"/>
      <c r="AP528" s="33"/>
    </row>
    <row r="529">
      <c r="A529" s="43" t="str">
        <f>VLOOKUP(B529,Pns!B:C,2,0)</f>
        <v>325</v>
      </c>
      <c r="B529" s="123" t="s">
        <v>1237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3"/>
      <c r="AM529" s="33"/>
      <c r="AN529" s="33"/>
      <c r="AO529" s="33"/>
      <c r="AP529" s="33"/>
    </row>
    <row r="530">
      <c r="A530" s="43" t="str">
        <f>VLOOKUP(B530,Pns!B:C,2,0)</f>
        <v>327</v>
      </c>
      <c r="B530" s="123" t="s">
        <v>1243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3"/>
      <c r="AM530" s="33"/>
      <c r="AN530" s="33"/>
      <c r="AO530" s="33"/>
      <c r="AP530" s="33"/>
    </row>
    <row r="531">
      <c r="A531" s="43" t="str">
        <f>VLOOKUP(B531,Pns!B:C,2,0)</f>
        <v>281</v>
      </c>
      <c r="B531" s="115" t="s">
        <v>1062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3"/>
      <c r="AM531" s="33"/>
      <c r="AN531" s="33"/>
      <c r="AO531" s="33"/>
      <c r="AP531" s="33"/>
    </row>
    <row r="532">
      <c r="A532" s="57">
        <f>VLOOKUP(B532,Pns!B:C,2,0)</f>
        <v>130</v>
      </c>
      <c r="B532" s="44" t="s">
        <v>560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3"/>
      <c r="AM532" s="33"/>
      <c r="AN532" s="33"/>
      <c r="AO532" s="33"/>
      <c r="AP532" s="33"/>
    </row>
    <row r="533">
      <c r="A533" s="43">
        <f>VLOOKUP(B533,Pns!B:C,2,0)</f>
        <v>223</v>
      </c>
      <c r="B533" s="115" t="s">
        <v>872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3"/>
      <c r="AM533" s="33"/>
      <c r="AN533" s="33"/>
      <c r="AO533" s="33"/>
      <c r="AP533" s="33"/>
    </row>
    <row r="534">
      <c r="A534" s="43" t="str">
        <f>VLOOKUP(B534,Pns!B:C,2,0)</f>
        <v>242</v>
      </c>
      <c r="B534" s="115" t="s">
        <v>934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3"/>
      <c r="AM534" s="33"/>
      <c r="AN534" s="33"/>
      <c r="AO534" s="33"/>
      <c r="AP534" s="33"/>
    </row>
    <row r="535">
      <c r="A535" s="57">
        <f>VLOOKUP(B535,Pns!B:C,2,0)</f>
        <v>72</v>
      </c>
      <c r="B535" s="44" t="s">
        <v>359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56"/>
      <c r="AM535" s="33"/>
      <c r="AN535" s="33"/>
      <c r="AO535" s="33"/>
      <c r="AP535" s="33"/>
    </row>
    <row r="536">
      <c r="A536" s="43" t="str">
        <f>VLOOKUP(B536,Pns!B:C,2,0)</f>
        <v>244</v>
      </c>
      <c r="B536" s="115" t="s">
        <v>942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3"/>
      <c r="AM536" s="33"/>
      <c r="AN536" s="33"/>
      <c r="AO536" s="33"/>
      <c r="AP536" s="33"/>
    </row>
    <row r="537">
      <c r="A537" s="43" t="str">
        <f>VLOOKUP(B537,Pns!B:C,2,0)</f>
        <v>245</v>
      </c>
      <c r="B537" s="115" t="s">
        <v>945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3"/>
      <c r="AM537" s="33"/>
      <c r="AN537" s="33"/>
      <c r="AO537" s="33"/>
      <c r="AP537" s="33"/>
    </row>
    <row r="538">
      <c r="A538" s="43" t="str">
        <f>VLOOKUP(B538,Pns!B:C,2,0)</f>
        <v>246</v>
      </c>
      <c r="B538" s="115" t="s">
        <v>950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3"/>
      <c r="AM538" s="33"/>
      <c r="AN538" s="33"/>
      <c r="AO538" s="33"/>
      <c r="AP538" s="33"/>
    </row>
    <row r="539">
      <c r="A539" s="43" t="str">
        <f>VLOOKUP(B539,Pns!B:C,2,0)</f>
        <v>253</v>
      </c>
      <c r="B539" s="115" t="s">
        <v>972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3"/>
      <c r="AM539" s="33"/>
      <c r="AN539" s="33"/>
      <c r="AO539" s="33"/>
      <c r="AP539" s="33"/>
    </row>
    <row r="540">
      <c r="A540" s="43" t="str">
        <f>VLOOKUP(B540,Pns!B:C,2,0)</f>
        <v>254</v>
      </c>
      <c r="B540" s="115" t="s">
        <v>975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3"/>
      <c r="AM540" s="33"/>
      <c r="AN540" s="33"/>
      <c r="AO540" s="33"/>
      <c r="AP540" s="33"/>
    </row>
    <row r="541">
      <c r="A541" s="43" t="str">
        <f>VLOOKUP(B541,Pns!B:C,2,0)</f>
        <v>255</v>
      </c>
      <c r="B541" s="115" t="s">
        <v>978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3"/>
      <c r="AM541" s="33"/>
      <c r="AN541" s="33"/>
      <c r="AO541" s="33"/>
      <c r="AP541" s="33"/>
    </row>
    <row r="542">
      <c r="A542" s="57">
        <f>VLOOKUP(B542,Pns!B:C,2,0)</f>
        <v>128</v>
      </c>
      <c r="B542" s="44" t="s">
        <v>553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3"/>
      <c r="AM542" s="33"/>
      <c r="AN542" s="33"/>
      <c r="AO542" s="33"/>
      <c r="AP542" s="33"/>
    </row>
    <row r="543">
      <c r="A543" s="43" t="str">
        <f>VLOOKUP(B543,Pns!B:C,2,0)</f>
        <v>256</v>
      </c>
      <c r="B543" s="115" t="s">
        <v>982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3"/>
      <c r="AM543" s="33"/>
      <c r="AN543" s="33"/>
      <c r="AO543" s="33"/>
      <c r="AP543" s="33"/>
    </row>
    <row r="544">
      <c r="A544" s="43" t="str">
        <f>VLOOKUP(B544,Pns!B:C,2,0)</f>
        <v>239</v>
      </c>
      <c r="B544" s="115" t="s">
        <v>921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56"/>
      <c r="AM544" s="33"/>
      <c r="AN544" s="33"/>
      <c r="AO544" s="33"/>
      <c r="AP544" s="33"/>
    </row>
    <row r="545">
      <c r="A545" s="43" t="str">
        <f>VLOOKUP(B545,Pns!B:C,2,0)</f>
        <v>239</v>
      </c>
      <c r="B545" s="115" t="s">
        <v>921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56"/>
      <c r="AM545" s="33"/>
      <c r="AN545" s="33"/>
      <c r="AO545" s="33"/>
      <c r="AP545" s="33"/>
    </row>
    <row r="546">
      <c r="A546" s="57">
        <f>VLOOKUP(B546,Pns!B:C,2,0)</f>
        <v>120</v>
      </c>
      <c r="B546" s="44" t="s">
        <v>527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3"/>
      <c r="AM546" s="33"/>
      <c r="AN546" s="33"/>
      <c r="AO546" s="33"/>
      <c r="AP546" s="33"/>
    </row>
    <row r="547">
      <c r="A547" s="57">
        <f>VLOOKUP(B547,Pns!B:C,2,0)</f>
        <v>131</v>
      </c>
      <c r="B547" s="44" t="s">
        <v>562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3"/>
      <c r="AM547" s="33"/>
      <c r="AN547" s="33"/>
      <c r="AO547" s="33"/>
      <c r="AP547" s="33"/>
    </row>
    <row r="548">
      <c r="A548" s="43" t="str">
        <f>VLOOKUP(B548,Pns!B:C,2,0)</f>
        <v>252</v>
      </c>
      <c r="B548" s="115" t="s">
        <v>969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3"/>
      <c r="AM548" s="33"/>
      <c r="AN548" s="33"/>
      <c r="AO548" s="33"/>
      <c r="AP548" s="33"/>
    </row>
    <row r="549">
      <c r="A549" s="57">
        <f>VLOOKUP(B549,Pns!B:C,2,0)</f>
        <v>57</v>
      </c>
      <c r="B549" s="44" t="s">
        <v>312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3"/>
      <c r="AM549" s="33"/>
      <c r="AN549" s="33"/>
      <c r="AO549" s="33"/>
      <c r="AP549" s="33"/>
    </row>
    <row r="550">
      <c r="A550" s="43">
        <f>VLOOKUP(B550,Pns!B:C,2,0)</f>
        <v>205</v>
      </c>
      <c r="B550" s="115" t="s">
        <v>819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3"/>
      <c r="AM550" s="33"/>
      <c r="AN550" s="33"/>
      <c r="AO550" s="33"/>
      <c r="AP550" s="33"/>
    </row>
    <row r="551">
      <c r="A551" s="43">
        <f>VLOOKUP(B551,Pns!B:C,2,0)</f>
        <v>210</v>
      </c>
      <c r="B551" s="115" t="s">
        <v>829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3"/>
      <c r="AM551" s="33"/>
      <c r="AN551" s="33"/>
      <c r="AO551" s="33"/>
      <c r="AP551" s="33"/>
    </row>
    <row r="552">
      <c r="A552" s="43">
        <f>VLOOKUP(B552,Pns!B:C,2,0)</f>
        <v>237</v>
      </c>
      <c r="B552" s="115" t="s">
        <v>915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56"/>
      <c r="AM552" s="33"/>
      <c r="AN552" s="33"/>
      <c r="AO552" s="33"/>
      <c r="AP552" s="33"/>
    </row>
    <row r="553">
      <c r="A553" s="57">
        <f>VLOOKUP(B553,Pns!B:C,2,0)</f>
        <v>46</v>
      </c>
      <c r="B553" s="124" t="s">
        <v>272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3"/>
      <c r="AM553" s="33"/>
      <c r="AN553" s="33"/>
      <c r="AO553" s="33"/>
      <c r="AP553" s="33"/>
    </row>
    <row r="554">
      <c r="A554" s="43">
        <f>VLOOKUP(B554,Pns!B:C,2,0)</f>
        <v>177</v>
      </c>
      <c r="B554" s="273" t="s">
        <v>732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3"/>
      <c r="AM554" s="33"/>
      <c r="AN554" s="33"/>
      <c r="AO554" s="33"/>
      <c r="AP554" s="33"/>
    </row>
    <row r="555">
      <c r="A555" s="43" t="str">
        <f>VLOOKUP(B555,Pns!B:C,2,0)</f>
        <v>249</v>
      </c>
      <c r="B555" s="115" t="s">
        <v>961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3"/>
      <c r="AM555" s="33"/>
      <c r="AN555" s="33"/>
      <c r="AO555" s="33"/>
      <c r="AP555" s="33"/>
    </row>
    <row r="556">
      <c r="A556" s="43" t="str">
        <f>VLOOKUP(B556,Pns!B:C,2,0)</f>
        <v>247</v>
      </c>
      <c r="B556" s="115" t="s">
        <v>953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3"/>
      <c r="AM556" s="33"/>
      <c r="AN556" s="33"/>
      <c r="AO556" s="33"/>
      <c r="AP556" s="33"/>
    </row>
    <row r="557">
      <c r="A557" s="43" t="str">
        <f>VLOOKUP(B557,Pns!B:C,2,0)</f>
        <v>248</v>
      </c>
      <c r="B557" s="115" t="s">
        <v>957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3"/>
      <c r="AM557" s="33"/>
      <c r="AN557" s="33"/>
      <c r="AO557" s="33"/>
      <c r="AP557" s="33"/>
    </row>
    <row r="558">
      <c r="A558" s="43">
        <f>VLOOKUP(B558,Pns!B:C,2,0)</f>
        <v>150</v>
      </c>
      <c r="B558" s="124" t="s">
        <v>641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3"/>
      <c r="AM558" s="33"/>
      <c r="AN558" s="33"/>
      <c r="AO558" s="33"/>
      <c r="AP558" s="33"/>
    </row>
    <row r="559">
      <c r="A559" s="43">
        <f>VLOOKUP(B559,Pns!B:C,2,0)</f>
        <v>153</v>
      </c>
      <c r="B559" s="124" t="s">
        <v>653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3"/>
      <c r="AM559" s="33"/>
      <c r="AN559" s="33"/>
      <c r="AO559" s="33"/>
      <c r="AP559" s="33"/>
    </row>
    <row r="560">
      <c r="A560" s="43">
        <f>VLOOKUP(B560,Pns!B:C,2,0)</f>
        <v>157</v>
      </c>
      <c r="B560" s="124" t="s">
        <v>670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3"/>
      <c r="AM560" s="33"/>
      <c r="AN560" s="33"/>
      <c r="AO560" s="33"/>
      <c r="AP560" s="33"/>
    </row>
    <row r="561">
      <c r="A561" s="43">
        <f>VLOOKUP(B561,Pns!B:C,2,0)</f>
        <v>169</v>
      </c>
      <c r="B561" s="273" t="s">
        <v>714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3"/>
      <c r="AM561" s="33"/>
      <c r="AN561" s="33"/>
      <c r="AO561" s="33"/>
      <c r="AP561" s="33"/>
    </row>
    <row r="562">
      <c r="A562" s="43">
        <f>VLOOKUP(B562,Pns!B:C,2,0)</f>
        <v>69</v>
      </c>
      <c r="B562" s="44" t="s">
        <v>348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3"/>
      <c r="AM562" s="33"/>
      <c r="AN562" s="33"/>
      <c r="AO562" s="33"/>
      <c r="AP562" s="33"/>
    </row>
    <row r="563">
      <c r="A563" s="57">
        <f>VLOOKUP(B563,Pns!B:C,2,0)</f>
        <v>136</v>
      </c>
      <c r="B563" s="115" t="s">
        <v>590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3"/>
      <c r="AM563" s="33"/>
      <c r="AN563" s="33"/>
      <c r="AO563" s="33"/>
      <c r="AP563" s="33"/>
    </row>
    <row r="564">
      <c r="A564" s="43" t="str">
        <f>VLOOKUP(B564,Pns!B:C,2,0)</f>
        <v>263</v>
      </c>
      <c r="B564" s="115" t="s">
        <v>1006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3"/>
      <c r="AM564" s="33"/>
      <c r="AN564" s="33"/>
      <c r="AO564" s="33"/>
      <c r="AP564" s="33"/>
    </row>
    <row r="565">
      <c r="A565" s="43" t="str">
        <f>VLOOKUP(B565,Pns!B:C,2,0)</f>
        <v>260</v>
      </c>
      <c r="B565" s="115" t="s">
        <v>995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3"/>
      <c r="AM565" s="33"/>
      <c r="AN565" s="33"/>
      <c r="AO565" s="33"/>
      <c r="AP565" s="33"/>
    </row>
    <row r="566">
      <c r="A566" s="43" t="str">
        <f>VLOOKUP(B566,Pns!B:C,2,0)</f>
        <v>258</v>
      </c>
      <c r="B566" s="115" t="s">
        <v>988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3"/>
      <c r="AM566" s="33"/>
      <c r="AN566" s="33"/>
      <c r="AO566" s="33"/>
      <c r="AP566" s="33"/>
    </row>
    <row r="567">
      <c r="A567" s="43" t="str">
        <f>VLOOKUP(B567,Pns!B:C,2,0)</f>
        <v>259</v>
      </c>
      <c r="B567" s="115" t="s">
        <v>992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3"/>
      <c r="AM567" s="33"/>
      <c r="AN567" s="33"/>
      <c r="AO567" s="33"/>
      <c r="AP567" s="33"/>
    </row>
    <row r="568">
      <c r="A568" s="57">
        <f>VLOOKUP(B568,Pns!B:C,2,0)</f>
        <v>6</v>
      </c>
      <c r="B568" s="44" t="s">
        <v>118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3"/>
      <c r="AM568" s="33"/>
      <c r="AN568" s="33"/>
      <c r="AO568" s="33"/>
      <c r="AP568" s="33"/>
    </row>
    <row r="569">
      <c r="A569" s="43">
        <f>VLOOKUP(B569,Pns!B:C,2,0)</f>
        <v>166</v>
      </c>
      <c r="B569" s="273" t="s">
        <v>702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3"/>
      <c r="AM569" s="33"/>
      <c r="AN569" s="33"/>
      <c r="AO569" s="33"/>
      <c r="AP569" s="33"/>
    </row>
    <row r="570">
      <c r="A570" s="43">
        <f>VLOOKUP(B570,Pns!B:C,2,0)</f>
        <v>218</v>
      </c>
      <c r="B570" s="115" t="s">
        <v>854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3"/>
      <c r="AM570" s="33"/>
      <c r="AN570" s="33"/>
      <c r="AO570" s="33"/>
      <c r="AP570" s="33"/>
    </row>
    <row r="571">
      <c r="A571" s="43">
        <f>VLOOKUP(B571,Pns!B:C,2,0)</f>
        <v>180</v>
      </c>
      <c r="B571" s="290" t="s">
        <v>748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3"/>
      <c r="AM571" s="33"/>
      <c r="AN571" s="33"/>
      <c r="AO571" s="33"/>
      <c r="AP571" s="33"/>
    </row>
    <row r="572">
      <c r="A572" s="43">
        <f>VLOOKUP(B572,Pns!B:C,2,0)</f>
        <v>147</v>
      </c>
      <c r="B572" s="124" t="s">
        <v>634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3"/>
      <c r="AM572" s="33"/>
      <c r="AN572" s="33"/>
      <c r="AO572" s="33"/>
      <c r="AP572" s="33"/>
    </row>
    <row r="573">
      <c r="A573" s="43">
        <f>VLOOKUP(B573,Pns!B:C,2,0)</f>
        <v>152</v>
      </c>
      <c r="B573" s="124" t="s">
        <v>649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3"/>
      <c r="AM573" s="33"/>
      <c r="AN573" s="33"/>
      <c r="AO573" s="33"/>
      <c r="AP573" s="33"/>
    </row>
    <row r="574">
      <c r="A574" s="43">
        <f>VLOOKUP(B574,Pns!B:C,2,0)</f>
        <v>161</v>
      </c>
      <c r="B574" s="124" t="s">
        <v>678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3"/>
      <c r="AM574" s="33"/>
      <c r="AN574" s="33"/>
      <c r="AO574" s="33"/>
      <c r="AP574" s="33"/>
    </row>
    <row r="575">
      <c r="A575" s="43">
        <f>VLOOKUP(B575,Pns!B:C,2,0)</f>
        <v>144</v>
      </c>
      <c r="B575" s="124" t="s">
        <v>612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3"/>
      <c r="AM575" s="33"/>
      <c r="AN575" s="33"/>
      <c r="AO575" s="33"/>
      <c r="AP575" s="33"/>
    </row>
    <row r="576">
      <c r="A576" s="43">
        <f>VLOOKUP(B576,Pns!B:C,2,0)</f>
        <v>140</v>
      </c>
      <c r="B576" s="44" t="s">
        <v>597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3"/>
      <c r="AM576" s="33"/>
      <c r="AN576" s="33"/>
      <c r="AO576" s="33"/>
      <c r="AP576" s="33"/>
    </row>
    <row r="577">
      <c r="A577" s="43">
        <f>VLOOKUP(B577,Pns!B:C,2,0)</f>
        <v>1</v>
      </c>
      <c r="B577" s="124" t="s">
        <v>8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3"/>
      <c r="AM577" s="33"/>
      <c r="AN577" s="33"/>
      <c r="AO577" s="33"/>
      <c r="AP577" s="33"/>
    </row>
    <row r="578">
      <c r="A578" s="57">
        <f>VLOOKUP(B578,Pns!B:C,2,0)</f>
        <v>3</v>
      </c>
      <c r="B578" s="124" t="s">
        <v>68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2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3"/>
      <c r="AM578" s="33"/>
      <c r="AN578" s="33"/>
      <c r="AO578" s="33"/>
      <c r="AP578" s="33"/>
    </row>
    <row r="579">
      <c r="A579" s="57">
        <f>VLOOKUP(B579,Pns!B:C,2,0)</f>
        <v>4</v>
      </c>
      <c r="B579" s="124" t="s">
        <v>80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2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3"/>
      <c r="AM579" s="33"/>
      <c r="AN579" s="33"/>
      <c r="AO579" s="33"/>
      <c r="AP579" s="33"/>
    </row>
    <row r="580">
      <c r="A580" s="57">
        <f>VLOOKUP(B580,Pns!B:C,2,0)</f>
        <v>10</v>
      </c>
      <c r="B580" s="124" t="s">
        <v>148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2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3"/>
      <c r="AM580" s="33"/>
      <c r="AN580" s="33"/>
      <c r="AO580" s="33"/>
      <c r="AP580" s="33"/>
    </row>
    <row r="581">
      <c r="A581" s="57">
        <f>VLOOKUP(B581,Pns!B:C,2,0)</f>
        <v>17</v>
      </c>
      <c r="B581" s="124" t="s">
        <v>186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2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3"/>
      <c r="AM581" s="33"/>
      <c r="AN581" s="33"/>
      <c r="AO581" s="33"/>
      <c r="AP581" s="33"/>
    </row>
    <row r="582">
      <c r="A582" s="57">
        <f>VLOOKUP(B582,Pns!B:C,2,0)</f>
        <v>18</v>
      </c>
      <c r="B582" s="124" t="s">
        <v>190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3"/>
      <c r="AM582" s="33"/>
      <c r="AN582" s="33"/>
      <c r="AO582" s="33"/>
      <c r="AP582" s="33"/>
    </row>
    <row r="583">
      <c r="A583" s="57">
        <f>VLOOKUP(B583,Pns!B:C,2,0)</f>
        <v>19</v>
      </c>
      <c r="B583" s="124" t="s">
        <v>192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3"/>
      <c r="AM583" s="33"/>
      <c r="AN583" s="33"/>
      <c r="AO583" s="33"/>
      <c r="AP583" s="33"/>
    </row>
    <row r="584">
      <c r="A584" s="57">
        <f>VLOOKUP(B584,Pns!B:C,2,0)</f>
        <v>20</v>
      </c>
      <c r="B584" s="124" t="s">
        <v>195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3"/>
      <c r="AM584" s="33"/>
      <c r="AN584" s="33"/>
      <c r="AO584" s="33"/>
      <c r="AP584" s="33"/>
    </row>
    <row r="585">
      <c r="A585" s="57">
        <f>VLOOKUP(B585,Pns!B:C,2,0)</f>
        <v>21</v>
      </c>
      <c r="B585" s="124" t="s">
        <v>197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3"/>
      <c r="AM585" s="33"/>
      <c r="AN585" s="33"/>
      <c r="AO585" s="33"/>
      <c r="AP585" s="33"/>
    </row>
    <row r="586">
      <c r="A586" s="57">
        <f>VLOOKUP(B586,Pns!B:C,2,0)</f>
        <v>22</v>
      </c>
      <c r="B586" s="124" t="s">
        <v>199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3"/>
      <c r="AM586" s="33"/>
      <c r="AN586" s="33"/>
      <c r="AO586" s="33"/>
      <c r="AP586" s="33"/>
    </row>
    <row r="587">
      <c r="A587" s="57">
        <f>VLOOKUP(B587,Pns!B:C,2,0)</f>
        <v>23</v>
      </c>
      <c r="B587" s="124" t="s">
        <v>201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3"/>
      <c r="AM587" s="33"/>
      <c r="AN587" s="33"/>
      <c r="AO587" s="33"/>
      <c r="AP587" s="33"/>
    </row>
    <row r="588">
      <c r="A588" s="57">
        <f>VLOOKUP(B588,Pns!B:C,2,0)</f>
        <v>24</v>
      </c>
      <c r="B588" s="124" t="s">
        <v>205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3"/>
      <c r="AM588" s="33"/>
      <c r="AN588" s="33"/>
      <c r="AO588" s="33"/>
      <c r="AP588" s="33"/>
    </row>
    <row r="589">
      <c r="A589" s="57">
        <f>VLOOKUP(B589,Pns!B:C,2,0)</f>
        <v>25</v>
      </c>
      <c r="B589" s="124" t="s">
        <v>207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3"/>
      <c r="AM589" s="33"/>
      <c r="AN589" s="33"/>
      <c r="AO589" s="33"/>
      <c r="AP589" s="33"/>
    </row>
    <row r="590">
      <c r="A590" s="57">
        <f>VLOOKUP(B590,Pns!B:C,2,0)</f>
        <v>26</v>
      </c>
      <c r="B590" s="124" t="s">
        <v>208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3"/>
      <c r="AM590" s="33"/>
      <c r="AN590" s="33"/>
      <c r="AO590" s="33"/>
      <c r="AP590" s="33"/>
    </row>
    <row r="591">
      <c r="A591" s="57">
        <f>VLOOKUP(B591,Pns!B:C,2,0)</f>
        <v>27</v>
      </c>
      <c r="B591" s="124" t="s">
        <v>214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3"/>
      <c r="AM591" s="33"/>
      <c r="AN591" s="33"/>
      <c r="AO591" s="33"/>
      <c r="AP591" s="33"/>
    </row>
    <row r="592">
      <c r="A592" s="57">
        <f>VLOOKUP(B592,Pns!B:C,2,0)</f>
        <v>28</v>
      </c>
      <c r="B592" s="124" t="s">
        <v>218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3"/>
      <c r="AM592" s="33"/>
      <c r="AN592" s="33"/>
      <c r="AO592" s="33"/>
      <c r="AP592" s="33"/>
    </row>
    <row r="593">
      <c r="A593" s="57">
        <f>VLOOKUP(B593,Pns!B:C,2,0)</f>
        <v>29</v>
      </c>
      <c r="B593" s="124" t="s">
        <v>222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3"/>
      <c r="AM593" s="33"/>
      <c r="AN593" s="33"/>
      <c r="AO593" s="33"/>
      <c r="AP593" s="33"/>
    </row>
    <row r="594">
      <c r="A594" s="57">
        <f>VLOOKUP(B594,Pns!B:C,2,0)</f>
        <v>30</v>
      </c>
      <c r="B594" s="124" t="s">
        <v>225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3"/>
      <c r="AM594" s="33"/>
      <c r="AN594" s="33"/>
      <c r="AO594" s="33"/>
      <c r="AP594" s="33"/>
    </row>
    <row r="595">
      <c r="A595" s="57">
        <f>VLOOKUP(B595,Pns!B:C,2,0)</f>
        <v>31</v>
      </c>
      <c r="B595" s="124" t="s">
        <v>228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3"/>
      <c r="AM595" s="33"/>
      <c r="AN595" s="33"/>
      <c r="AO595" s="33"/>
      <c r="AP595" s="33"/>
    </row>
    <row r="596">
      <c r="A596" s="57">
        <f>VLOOKUP(B596,Pns!B:C,2,0)</f>
        <v>32</v>
      </c>
      <c r="B596" s="124" t="s">
        <v>232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3"/>
      <c r="AM596" s="33"/>
      <c r="AN596" s="33"/>
      <c r="AO596" s="33"/>
      <c r="AP596" s="33"/>
    </row>
    <row r="597">
      <c r="A597" s="57">
        <f>VLOOKUP(B597,Pns!B:C,2,0)</f>
        <v>33</v>
      </c>
      <c r="B597" s="124" t="s">
        <v>235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3"/>
      <c r="AM597" s="33"/>
      <c r="AN597" s="33"/>
      <c r="AO597" s="33"/>
      <c r="AP597" s="33"/>
    </row>
    <row r="598">
      <c r="A598" s="57">
        <f>VLOOKUP(B598,Pns!B:C,2,0)</f>
        <v>34</v>
      </c>
      <c r="B598" s="124" t="s">
        <v>239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3"/>
      <c r="AM598" s="33"/>
      <c r="AN598" s="33"/>
      <c r="AO598" s="33"/>
      <c r="AP598" s="33"/>
    </row>
    <row r="599">
      <c r="A599" s="57">
        <f>VLOOKUP(B599,Pns!B:C,2,0)</f>
        <v>35</v>
      </c>
      <c r="B599" s="124" t="s">
        <v>243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3"/>
      <c r="AM599" s="33"/>
      <c r="AN599" s="33"/>
      <c r="AO599" s="33"/>
      <c r="AP599" s="33"/>
    </row>
    <row r="600">
      <c r="A600" s="57">
        <f>VLOOKUP(B600,Pns!B:C,2,0)</f>
        <v>36</v>
      </c>
      <c r="B600" s="124" t="s">
        <v>245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3"/>
      <c r="AM600" s="33"/>
      <c r="AN600" s="33"/>
      <c r="AO600" s="33"/>
      <c r="AP600" s="33"/>
    </row>
    <row r="601">
      <c r="A601" s="57">
        <f>VLOOKUP(B601,Pns!B:C,2,0)</f>
        <v>37</v>
      </c>
      <c r="B601" s="124" t="s">
        <v>248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3"/>
      <c r="AM601" s="33"/>
      <c r="AN601" s="33"/>
      <c r="AO601" s="33"/>
      <c r="AP601" s="33"/>
    </row>
    <row r="602">
      <c r="A602" s="57">
        <f>VLOOKUP(B602,Pns!B:C,2,0)</f>
        <v>38</v>
      </c>
      <c r="B602" s="124" t="s">
        <v>251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3"/>
      <c r="AM602" s="33"/>
      <c r="AN602" s="33"/>
      <c r="AO602" s="33"/>
      <c r="AP602" s="33"/>
    </row>
    <row r="603">
      <c r="A603" s="57">
        <f>VLOOKUP(B603,Pns!B:C,2,0)</f>
        <v>39</v>
      </c>
      <c r="B603" s="124" t="s">
        <v>253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3"/>
      <c r="AM603" s="33"/>
      <c r="AN603" s="33"/>
      <c r="AO603" s="33"/>
      <c r="AP603" s="33"/>
    </row>
    <row r="604">
      <c r="A604" s="57">
        <f>VLOOKUP(B604,Pns!B:C,2,0)</f>
        <v>43</v>
      </c>
      <c r="B604" s="291" t="s">
        <v>268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3"/>
      <c r="AM604" s="33"/>
      <c r="AN604" s="33"/>
      <c r="AO604" s="33"/>
      <c r="AP604" s="33"/>
    </row>
    <row r="605">
      <c r="A605" s="57">
        <f>VLOOKUP(B605,Pns!B:C,2,0)</f>
        <v>44</v>
      </c>
      <c r="B605" s="124" t="s">
        <v>269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3"/>
      <c r="AM605" s="33"/>
      <c r="AN605" s="33"/>
      <c r="AO605" s="33"/>
      <c r="AP605" s="33"/>
    </row>
    <row r="606">
      <c r="A606" s="57">
        <f>VLOOKUP(B606,Pns!B:C,2,0)</f>
        <v>45</v>
      </c>
      <c r="B606" s="124" t="s">
        <v>270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3"/>
      <c r="AM606" s="33"/>
      <c r="AN606" s="33"/>
      <c r="AO606" s="33"/>
      <c r="AP606" s="33"/>
    </row>
    <row r="607">
      <c r="A607" s="57">
        <f>VLOOKUP(B607,Pns!B:C,2,0)</f>
        <v>47</v>
      </c>
      <c r="B607" s="124" t="s">
        <v>287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3"/>
      <c r="AM607" s="33"/>
      <c r="AN607" s="33"/>
      <c r="AO607" s="33"/>
      <c r="AP607" s="33"/>
    </row>
    <row r="608">
      <c r="A608" s="57">
        <f>VLOOKUP(B608,Pns!B:C,2,0)</f>
        <v>49</v>
      </c>
      <c r="B608" s="124" t="s">
        <v>288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3"/>
      <c r="AM608" s="33"/>
      <c r="AN608" s="33"/>
      <c r="AO608" s="33"/>
      <c r="AP608" s="33"/>
    </row>
    <row r="609">
      <c r="A609" s="57">
        <f>VLOOKUP(B609,Pns!B:C,2,0)</f>
        <v>50</v>
      </c>
      <c r="B609" s="124" t="s">
        <v>289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3"/>
      <c r="AM609" s="33"/>
      <c r="AN609" s="33"/>
      <c r="AO609" s="33"/>
      <c r="AP609" s="33"/>
    </row>
    <row r="610">
      <c r="A610" s="57">
        <f>VLOOKUP(B610,Pns!B:C,2,0)</f>
        <v>51</v>
      </c>
      <c r="B610" s="124" t="s">
        <v>298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3"/>
      <c r="AM610" s="33"/>
      <c r="AN610" s="33"/>
      <c r="AO610" s="33"/>
      <c r="AP610" s="33"/>
    </row>
    <row r="611">
      <c r="A611" s="57">
        <f>VLOOKUP(B611,Pns!B:C,2,0)</f>
        <v>52</v>
      </c>
      <c r="B611" s="124" t="s">
        <v>301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3"/>
      <c r="AM611" s="33"/>
      <c r="AN611" s="33"/>
      <c r="AO611" s="33"/>
      <c r="AP611" s="33"/>
    </row>
    <row r="612">
      <c r="A612" s="57">
        <f>VLOOKUP(B612,Pns!B:C,2,0)</f>
        <v>53</v>
      </c>
      <c r="B612" s="124" t="s">
        <v>302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3"/>
      <c r="AM612" s="33"/>
      <c r="AN612" s="33"/>
      <c r="AO612" s="33"/>
      <c r="AP612" s="33"/>
    </row>
    <row r="613">
      <c r="A613" s="57">
        <f>VLOOKUP(B613,Pns!B:C,2,0)</f>
        <v>54</v>
      </c>
      <c r="B613" s="124" t="s">
        <v>306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3"/>
      <c r="AM613" s="33"/>
      <c r="AN613" s="33"/>
      <c r="AO613" s="33"/>
      <c r="AP613" s="33"/>
    </row>
    <row r="614">
      <c r="A614" s="57">
        <f>VLOOKUP(B614,Pns!B:C,2,0)</f>
        <v>56</v>
      </c>
      <c r="B614" s="124" t="s">
        <v>310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3"/>
      <c r="AM614" s="33"/>
      <c r="AN614" s="33"/>
      <c r="AO614" s="33"/>
      <c r="AP614" s="33"/>
    </row>
    <row r="615">
      <c r="A615" s="57">
        <f>VLOOKUP(B615,Pns!B:C,2,0)</f>
        <v>62</v>
      </c>
      <c r="B615" s="124" t="s">
        <v>332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3"/>
      <c r="AM615" s="33"/>
      <c r="AN615" s="33"/>
      <c r="AO615" s="33"/>
      <c r="AP615" s="33"/>
    </row>
    <row r="616">
      <c r="A616" s="57">
        <f>VLOOKUP(B616,Pns!B:C,2,0)</f>
        <v>64</v>
      </c>
      <c r="B616" s="124" t="s">
        <v>336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3"/>
      <c r="AM616" s="33"/>
      <c r="AN616" s="33"/>
      <c r="AO616" s="33"/>
      <c r="AP616" s="33"/>
    </row>
    <row r="617">
      <c r="A617" s="57">
        <f>VLOOKUP(B617,Pns!B:C,2,0)</f>
        <v>66</v>
      </c>
      <c r="B617" s="124" t="s">
        <v>342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3"/>
      <c r="AM617" s="33"/>
      <c r="AN617" s="33"/>
      <c r="AO617" s="33"/>
      <c r="AP617" s="33"/>
    </row>
    <row r="618">
      <c r="A618" s="57">
        <f>VLOOKUP(B618,Pns!B:C,2,0)</f>
        <v>95</v>
      </c>
      <c r="B618" s="124" t="s">
        <v>445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3"/>
      <c r="AM618" s="33"/>
      <c r="AN618" s="33"/>
      <c r="AO618" s="33"/>
      <c r="AP618" s="33"/>
    </row>
    <row r="619">
      <c r="A619" s="57">
        <f>VLOOKUP(B619,Pns!B:C,2,0)</f>
        <v>96</v>
      </c>
      <c r="B619" s="124" t="s">
        <v>447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3"/>
      <c r="AM619" s="33"/>
      <c r="AN619" s="33"/>
      <c r="AO619" s="33"/>
      <c r="AP619" s="33"/>
    </row>
    <row r="620">
      <c r="A620" s="57">
        <f>VLOOKUP(B620,Pns!B:C,2,0)</f>
        <v>98</v>
      </c>
      <c r="B620" s="124" t="s">
        <v>455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3"/>
      <c r="AM620" s="33"/>
      <c r="AN620" s="33"/>
      <c r="AO620" s="33"/>
      <c r="AP620" s="33"/>
    </row>
    <row r="621">
      <c r="A621" s="57">
        <f>VLOOKUP(B621,Pns!B:C,2,0)</f>
        <v>108</v>
      </c>
      <c r="B621" s="124" t="s">
        <v>488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3"/>
      <c r="AM621" s="33"/>
      <c r="AN621" s="33"/>
      <c r="AO621" s="33"/>
      <c r="AP621" s="33"/>
    </row>
    <row r="622">
      <c r="A622" s="57">
        <f>VLOOKUP(B622,Pns!B:C,2,0)</f>
        <v>110</v>
      </c>
      <c r="B622" s="124" t="s">
        <v>492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3"/>
      <c r="AM622" s="33"/>
      <c r="AN622" s="33"/>
      <c r="AO622" s="33"/>
      <c r="AP622" s="33"/>
    </row>
    <row r="623">
      <c r="A623" s="57">
        <f>VLOOKUP(B623,Pns!B:C,2,0)</f>
        <v>111</v>
      </c>
      <c r="B623" s="124" t="s">
        <v>498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3"/>
      <c r="AM623" s="33"/>
      <c r="AN623" s="33"/>
      <c r="AO623" s="33"/>
      <c r="AP623" s="33"/>
    </row>
    <row r="624">
      <c r="A624" s="57">
        <f>VLOOKUP(B624,Pns!B:C,2,0)</f>
        <v>112</v>
      </c>
      <c r="B624" s="124" t="s">
        <v>500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3"/>
      <c r="AM624" s="33"/>
      <c r="AN624" s="33"/>
      <c r="AO624" s="33"/>
      <c r="AP624" s="33"/>
    </row>
    <row r="625">
      <c r="A625" s="57">
        <f>VLOOKUP(B625,Pns!B:C,2,0)</f>
        <v>113</v>
      </c>
      <c r="B625" s="124" t="s">
        <v>502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3"/>
      <c r="AM625" s="33"/>
      <c r="AN625" s="33"/>
      <c r="AO625" s="33"/>
      <c r="AP625" s="33"/>
    </row>
    <row r="626">
      <c r="A626" s="57">
        <f>VLOOKUP(B626,Pns!B:C,2,0)</f>
        <v>115</v>
      </c>
      <c r="B626" s="124" t="s">
        <v>508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3"/>
      <c r="AM626" s="33"/>
      <c r="AN626" s="33"/>
      <c r="AO626" s="33"/>
      <c r="AP626" s="33"/>
    </row>
    <row r="627">
      <c r="A627" s="57">
        <f>VLOOKUP(B627,Pns!B:C,2,0)</f>
        <v>116</v>
      </c>
      <c r="B627" s="124" t="s">
        <v>511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3"/>
      <c r="AM627" s="33"/>
      <c r="AN627" s="33"/>
      <c r="AO627" s="33"/>
      <c r="AP627" s="33"/>
    </row>
    <row r="628">
      <c r="A628" s="57">
        <f>VLOOKUP(B628,Pns!B:C,2,0)</f>
        <v>118</v>
      </c>
      <c r="B628" s="124" t="s">
        <v>523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3"/>
      <c r="AM628" s="33"/>
      <c r="AN628" s="33"/>
      <c r="AO628" s="33"/>
      <c r="AP628" s="33"/>
    </row>
    <row r="629">
      <c r="A629" s="57">
        <f>VLOOKUP(B629,Pns!B:C,2,0)</f>
        <v>124</v>
      </c>
      <c r="B629" s="124" t="s">
        <v>538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3"/>
      <c r="AM629" s="33"/>
      <c r="AN629" s="33"/>
      <c r="AO629" s="33"/>
      <c r="AP629" s="33"/>
    </row>
    <row r="630">
      <c r="A630" s="43">
        <f>VLOOKUP(B630,Pns!B:C,2,0)</f>
        <v>170</v>
      </c>
      <c r="B630" s="292" t="s">
        <v>716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3"/>
      <c r="AM630" s="33"/>
      <c r="AN630" s="33"/>
      <c r="AO630" s="33"/>
      <c r="AP630" s="33"/>
    </row>
    <row r="631">
      <c r="A631" s="43">
        <f>VLOOKUP(B631,Pns!B:C,2,0)</f>
        <v>171</v>
      </c>
      <c r="B631" s="292" t="s">
        <v>718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3"/>
      <c r="AM631" s="33"/>
      <c r="AN631" s="33"/>
      <c r="AO631" s="33"/>
      <c r="AP631" s="33"/>
    </row>
    <row r="632">
      <c r="A632" s="43">
        <f>VLOOKUP(B632,Pns!B:C,2,0)</f>
        <v>63</v>
      </c>
      <c r="B632" s="273" t="s">
        <v>334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1"/>
      <c r="AL632" s="33"/>
      <c r="AM632" s="33"/>
      <c r="AN632" s="33"/>
      <c r="AO632" s="33"/>
      <c r="AP632" s="33"/>
    </row>
    <row r="633">
      <c r="A633" s="43">
        <f>VLOOKUP(B633,Pns!B:C,2,0)</f>
        <v>172</v>
      </c>
      <c r="B633" s="273" t="s">
        <v>720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3"/>
      <c r="AM633" s="33"/>
      <c r="AN633" s="33"/>
      <c r="AO633" s="33"/>
      <c r="AP633" s="33"/>
    </row>
    <row r="634">
      <c r="A634" s="43">
        <f>VLOOKUP(B634,Pns!B:C,2,0)</f>
        <v>175</v>
      </c>
      <c r="B634" s="273" t="s">
        <v>729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3"/>
      <c r="AM634" s="33"/>
      <c r="AN634" s="33"/>
      <c r="AO634" s="33"/>
      <c r="AP634" s="33"/>
    </row>
    <row r="635">
      <c r="A635" s="43">
        <f>VLOOKUP(B635,Pns!B:C,2,0)</f>
        <v>141</v>
      </c>
      <c r="B635" s="115" t="s">
        <v>600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3"/>
      <c r="AM635" s="33"/>
      <c r="AN635" s="33"/>
      <c r="AO635" s="33"/>
      <c r="AP635" s="33"/>
    </row>
    <row r="636">
      <c r="A636" s="57">
        <f>VLOOKUP(B636,Pns!B:C,2,0)</f>
        <v>137</v>
      </c>
      <c r="B636" s="115" t="s">
        <v>592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3"/>
      <c r="AM636" s="33"/>
      <c r="AN636" s="33"/>
      <c r="AO636" s="33"/>
      <c r="AP636" s="33"/>
    </row>
    <row r="637">
      <c r="A637" s="43">
        <f>VLOOKUP(B637,Pns!B:C,2,0)</f>
        <v>188</v>
      </c>
      <c r="B637" s="115" t="s">
        <v>771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3"/>
      <c r="AM637" s="33"/>
      <c r="AN637" s="33"/>
      <c r="AO637" s="33"/>
      <c r="AP637" s="33"/>
    </row>
    <row r="638">
      <c r="A638" s="43">
        <f>VLOOKUP(B638,Pns!B:C,2,0)</f>
        <v>193</v>
      </c>
      <c r="B638" s="115" t="s">
        <v>786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1"/>
      <c r="AL638" s="33"/>
      <c r="AM638" s="33"/>
      <c r="AN638" s="33"/>
      <c r="AO638" s="33"/>
      <c r="AP638" s="33"/>
    </row>
    <row r="639">
      <c r="A639" s="43">
        <f>VLOOKUP(B639,Pns!B:C,2,0)</f>
        <v>187</v>
      </c>
      <c r="B639" s="115" t="s">
        <v>767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1"/>
      <c r="AL639" s="33"/>
      <c r="AM639" s="33"/>
      <c r="AN639" s="33"/>
      <c r="AO639" s="33"/>
      <c r="AP639" s="33"/>
    </row>
    <row r="640">
      <c r="A640" s="57">
        <f>VLOOKUP(B640,Pns!B:C,2,0)</f>
        <v>135</v>
      </c>
      <c r="B640" s="115" t="s">
        <v>584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1"/>
      <c r="AL640" s="33"/>
      <c r="AM640" s="33"/>
      <c r="AN640" s="33"/>
      <c r="AO640" s="33"/>
      <c r="AP640" s="33"/>
    </row>
    <row r="641">
      <c r="A641" s="43">
        <f>VLOOKUP(B641,Pns!B:C,2,0)</f>
        <v>189</v>
      </c>
      <c r="B641" s="115" t="s">
        <v>773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3"/>
      <c r="AM641" s="33"/>
      <c r="AN641" s="33"/>
      <c r="AO641" s="33"/>
      <c r="AP641" s="33"/>
    </row>
    <row r="642">
      <c r="A642" s="43">
        <f>VLOOKUP(B642,Pns!B:C,2,0)</f>
        <v>196</v>
      </c>
      <c r="B642" s="115" t="s">
        <v>793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3"/>
      <c r="AM642" s="33"/>
      <c r="AN642" s="33"/>
      <c r="AO642" s="33"/>
      <c r="AP642" s="33"/>
    </row>
    <row r="643">
      <c r="A643" s="43">
        <f>VLOOKUP(B643,Pns!B:C,2,0)</f>
        <v>197</v>
      </c>
      <c r="B643" s="115" t="s">
        <v>795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3"/>
      <c r="AM643" s="33"/>
      <c r="AN643" s="33"/>
      <c r="AO643" s="33"/>
      <c r="AP643" s="33"/>
    </row>
    <row r="644">
      <c r="A644" s="43">
        <f>VLOOKUP(B644,Pns!B:C,2,0)</f>
        <v>199</v>
      </c>
      <c r="B644" s="115" t="s">
        <v>799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3"/>
      <c r="AM644" s="33"/>
      <c r="AN644" s="33"/>
      <c r="AO644" s="33"/>
      <c r="AP644" s="33"/>
    </row>
    <row r="645">
      <c r="A645" s="57">
        <f>VLOOKUP(B645,Pns!B:C,2,0)</f>
        <v>74</v>
      </c>
      <c r="B645" s="115" t="s">
        <v>368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3"/>
      <c r="AM645" s="33"/>
      <c r="AN645" s="33"/>
      <c r="AO645" s="33"/>
      <c r="AP645" s="33"/>
    </row>
    <row r="646">
      <c r="A646" s="43">
        <f>VLOOKUP(B646,Pns!B:C,2,0)</f>
        <v>200</v>
      </c>
      <c r="B646" s="115" t="s">
        <v>803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3"/>
      <c r="AM646" s="33"/>
      <c r="AN646" s="33"/>
      <c r="AO646" s="33"/>
      <c r="AP646" s="33"/>
    </row>
    <row r="647">
      <c r="A647" s="43">
        <f>VLOOKUP(B647,Pns!B:C,2,0)</f>
        <v>201</v>
      </c>
      <c r="B647" s="115" t="s">
        <v>805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3"/>
      <c r="AM647" s="33"/>
      <c r="AN647" s="33"/>
      <c r="AO647" s="33"/>
      <c r="AP647" s="33"/>
    </row>
    <row r="648">
      <c r="A648" s="43">
        <f>VLOOKUP(B648,Pns!B:C,2,0)</f>
        <v>202</v>
      </c>
      <c r="B648" s="115" t="s">
        <v>807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3"/>
      <c r="AM648" s="33"/>
      <c r="AN648" s="33"/>
      <c r="AO648" s="33"/>
      <c r="AP648" s="33"/>
    </row>
    <row r="649">
      <c r="A649" s="43">
        <f>VLOOKUP(B649,Pns!B:C,2,0)</f>
        <v>190</v>
      </c>
      <c r="B649" s="115" t="s">
        <v>777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3"/>
      <c r="AM649" s="33"/>
      <c r="AN649" s="33"/>
      <c r="AO649" s="33"/>
      <c r="AP649" s="33"/>
    </row>
    <row r="650">
      <c r="A650" s="43">
        <f>VLOOKUP(B650,Pns!B:C,2,0)</f>
        <v>192</v>
      </c>
      <c r="B650" s="115" t="s">
        <v>784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3"/>
      <c r="AM650" s="33"/>
      <c r="AN650" s="33"/>
      <c r="AO650" s="33"/>
      <c r="AP650" s="33"/>
    </row>
    <row r="651">
      <c r="A651" s="43">
        <f>VLOOKUP(B651,Pns!B:C,2,0)</f>
        <v>202</v>
      </c>
      <c r="B651" s="115" t="s">
        <v>807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3"/>
      <c r="AM651" s="33"/>
      <c r="AN651" s="33"/>
      <c r="AO651" s="33"/>
      <c r="AP651" s="33"/>
    </row>
    <row r="652">
      <c r="A652" s="43">
        <f>VLOOKUP(B652,Pns!B:C,2,0)</f>
        <v>200</v>
      </c>
      <c r="B652" s="115" t="s">
        <v>803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3"/>
      <c r="AM652" s="33"/>
      <c r="AN652" s="33"/>
      <c r="AO652" s="33"/>
      <c r="AP652" s="33"/>
    </row>
    <row r="653">
      <c r="A653" s="43">
        <f>VLOOKUP(B653,Pns!B:C,2,0)</f>
        <v>201</v>
      </c>
      <c r="B653" s="115" t="s">
        <v>805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3"/>
      <c r="AM653" s="33"/>
      <c r="AN653" s="33"/>
      <c r="AO653" s="33"/>
      <c r="AP653" s="33"/>
    </row>
    <row r="654">
      <c r="A654" s="43">
        <f>VLOOKUP(B654,Pns!B:C,2,0)</f>
        <v>204</v>
      </c>
      <c r="B654" s="115" t="s">
        <v>812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3"/>
      <c r="AM654" s="33"/>
      <c r="AN654" s="33"/>
      <c r="AO654" s="33"/>
      <c r="AP654" s="33"/>
    </row>
    <row r="655">
      <c r="A655" s="43">
        <f>VLOOKUP(B655,Pns!B:C,2,0)</f>
        <v>183</v>
      </c>
      <c r="B655" s="115" t="s">
        <v>754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3"/>
      <c r="AM655" s="33"/>
      <c r="AN655" s="33"/>
      <c r="AO655" s="33"/>
      <c r="AP655" s="33"/>
    </row>
    <row r="656">
      <c r="A656" s="43">
        <f>VLOOKUP(B656,Pns!B:C,2,0)</f>
        <v>184</v>
      </c>
      <c r="B656" s="115" t="s">
        <v>756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3"/>
      <c r="AM656" s="33"/>
      <c r="AN656" s="33"/>
      <c r="AO656" s="33"/>
      <c r="AP656" s="33"/>
    </row>
    <row r="657">
      <c r="A657" s="43">
        <f>VLOOKUP(B657,Pns!B:C,2,0)</f>
        <v>214</v>
      </c>
      <c r="B657" s="115" t="s">
        <v>843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3"/>
      <c r="AM657" s="33"/>
      <c r="AN657" s="33"/>
      <c r="AO657" s="33"/>
      <c r="AP657" s="33"/>
    </row>
    <row r="658">
      <c r="A658" s="43">
        <f>VLOOKUP(B658,Pns!B:C,2,0)</f>
        <v>215</v>
      </c>
      <c r="B658" s="115" t="s">
        <v>846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3"/>
      <c r="AM658" s="33"/>
      <c r="AN658" s="33"/>
      <c r="AO658" s="33"/>
      <c r="AP658" s="33"/>
    </row>
    <row r="659">
      <c r="A659" s="43" t="str">
        <f>VLOOKUP(B659,Pns!B:C,2,0)</f>
        <v>240</v>
      </c>
      <c r="B659" s="115" t="s">
        <v>924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3"/>
      <c r="AM659" s="33"/>
      <c r="AN659" s="33"/>
      <c r="AO659" s="33"/>
      <c r="AP659" s="33"/>
    </row>
    <row r="660">
      <c r="A660" s="43" t="str">
        <f>VLOOKUP(B660,Pns!B:C,2,0)</f>
        <v>262</v>
      </c>
      <c r="B660" s="115" t="s">
        <v>1003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3"/>
      <c r="AM660" s="33"/>
      <c r="AN660" s="33"/>
      <c r="AO660" s="33"/>
      <c r="AP660" s="33"/>
    </row>
    <row r="661">
      <c r="A661" s="43">
        <f>VLOOKUP(B661,Pns!B:C,2,0)</f>
        <v>173</v>
      </c>
      <c r="B661" s="292" t="s">
        <v>723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56"/>
      <c r="AM661" s="33"/>
      <c r="AN661" s="33"/>
      <c r="AO661" s="33"/>
      <c r="AP661" s="33"/>
    </row>
    <row r="662">
      <c r="A662" s="57">
        <f>VLOOKUP(B662,Pns!B:C,2,0)</f>
        <v>86</v>
      </c>
      <c r="B662" s="44" t="s">
        <v>414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56"/>
      <c r="AM662" s="33"/>
      <c r="AN662" s="33"/>
      <c r="AO662" s="33"/>
      <c r="AP662" s="33"/>
    </row>
    <row r="663">
      <c r="A663" s="43">
        <f>VLOOKUP(B663,Pns!B:C,2,0)</f>
        <v>151</v>
      </c>
      <c r="B663" s="124" t="s">
        <v>643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56"/>
      <c r="AM663" s="33"/>
      <c r="AN663" s="33"/>
      <c r="AO663" s="33"/>
      <c r="AP663" s="33"/>
    </row>
    <row r="664">
      <c r="A664" s="43" t="str">
        <f>VLOOKUP(B664,Pns!B:C,2,0)</f>
        <v>267</v>
      </c>
      <c r="B664" s="115" t="s">
        <v>1016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3"/>
      <c r="AM664" s="33"/>
      <c r="AN664" s="33"/>
      <c r="AO664" s="33"/>
      <c r="AP664" s="33"/>
    </row>
    <row r="665">
      <c r="A665" s="43" t="str">
        <f>VLOOKUP(B665,Pns!B:C,2,0)</f>
        <v>276</v>
      </c>
      <c r="B665" s="115" t="s">
        <v>1046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3"/>
      <c r="AM665" s="33"/>
      <c r="AN665" s="33"/>
      <c r="AO665" s="33"/>
      <c r="AP665" s="33"/>
    </row>
    <row r="666">
      <c r="A666" s="43" t="str">
        <f>VLOOKUP(B666,Pns!B:C,2,0)</f>
        <v>278</v>
      </c>
      <c r="B666" s="115" t="s">
        <v>1052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3"/>
      <c r="AM666" s="33"/>
      <c r="AN666" s="33"/>
      <c r="AO666" s="33"/>
      <c r="AP666" s="33"/>
    </row>
    <row r="667">
      <c r="A667" s="43" t="str">
        <f>VLOOKUP(B667,Pns!B:C,2,0)</f>
        <v>282</v>
      </c>
      <c r="B667" s="115" t="s">
        <v>1066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3"/>
      <c r="AM667" s="33"/>
      <c r="AN667" s="33"/>
      <c r="AO667" s="33"/>
      <c r="AP667" s="33"/>
    </row>
    <row r="668">
      <c r="A668" s="43" t="str">
        <f>VLOOKUP(B668,Pns!B:C,2,0)</f>
        <v>269</v>
      </c>
      <c r="B668" s="44" t="s">
        <v>1022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3"/>
      <c r="AM668" s="33"/>
      <c r="AN668" s="33"/>
      <c r="AO668" s="33"/>
      <c r="AP668" s="33"/>
    </row>
    <row r="669">
      <c r="A669" s="43" t="str">
        <f>VLOOKUP(B669,Pns!B:C,2,0)</f>
        <v>274</v>
      </c>
      <c r="B669" s="115" t="s">
        <v>1039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3"/>
      <c r="AM669" s="33"/>
      <c r="AN669" s="33"/>
      <c r="AO669" s="33"/>
      <c r="AP669" s="33"/>
    </row>
    <row r="670">
      <c r="A670" s="43" t="str">
        <f>VLOOKUP(B670,Pns!B:C,2,0)</f>
        <v>272</v>
      </c>
      <c r="B670" s="44" t="s">
        <v>1033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33"/>
      <c r="AM670" s="33"/>
      <c r="AN670" s="33"/>
      <c r="AO670" s="33"/>
      <c r="AP670" s="33"/>
    </row>
    <row r="671">
      <c r="A671" s="43" t="str">
        <f>VLOOKUP(B671,Pns!B:C,2,0)</f>
        <v>273</v>
      </c>
      <c r="B671" s="44" t="s">
        <v>1035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3"/>
      <c r="AM671" s="33"/>
      <c r="AN671" s="33"/>
      <c r="AO671" s="33"/>
      <c r="AP671" s="33"/>
    </row>
    <row r="672">
      <c r="A672" s="43" t="str">
        <f>VLOOKUP(B672,Pns!B:C,2,0)</f>
        <v>270</v>
      </c>
      <c r="B672" s="44" t="s">
        <v>1025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33"/>
      <c r="AM672" s="33"/>
      <c r="AN672" s="33"/>
      <c r="AO672" s="33"/>
      <c r="AP672" s="33"/>
    </row>
    <row r="673">
      <c r="A673" s="43" t="str">
        <f>VLOOKUP(B673,Pns!B:C,2,0)</f>
        <v>271</v>
      </c>
      <c r="B673" s="44" t="s">
        <v>1031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3"/>
      <c r="AM673" s="33"/>
      <c r="AN673" s="33"/>
      <c r="AO673" s="33"/>
      <c r="AP673" s="33"/>
    </row>
    <row r="674">
      <c r="A674" s="57">
        <f>VLOOKUP(B674,Pns!B:C,2,0)</f>
        <v>385</v>
      </c>
      <c r="B674" s="111" t="s">
        <v>1412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3"/>
      <c r="AM674" s="33"/>
      <c r="AN674" s="33"/>
      <c r="AO674" s="33"/>
      <c r="AP674" s="33"/>
    </row>
    <row r="675">
      <c r="A675" s="57">
        <f>VLOOKUP(B675,Pns!B:C,2,0)</f>
        <v>529</v>
      </c>
      <c r="B675" s="157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57">
        <f>VLOOKUP(B676,Pns!B:C,2,0)</f>
        <v>524</v>
      </c>
      <c r="B676" s="157" t="s">
        <v>1708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57">
        <f>VLOOKUP(B677,Pns!B:C,2,0)</f>
        <v>398</v>
      </c>
      <c r="B677" s="157" t="s">
        <v>1445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3"/>
      <c r="AM677" s="33"/>
      <c r="AN677" s="33"/>
      <c r="AO677" s="33"/>
      <c r="AP677" s="33"/>
    </row>
    <row r="678">
      <c r="A678" s="57">
        <f>VLOOKUP(B678,Pns!B:C,2,0)</f>
        <v>520</v>
      </c>
      <c r="B678" s="157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25"/>
    </row>
    <row r="680">
      <c r="B680" s="294"/>
      <c r="C680" s="25"/>
    </row>
    <row r="681">
      <c r="B681" s="294"/>
      <c r="C681" s="25"/>
    </row>
    <row r="682">
      <c r="B682" s="294"/>
      <c r="C682" s="25"/>
    </row>
    <row r="683">
      <c r="B683" s="294"/>
      <c r="C683" s="25"/>
    </row>
    <row r="684">
      <c r="B684" s="294"/>
      <c r="C684" s="25"/>
    </row>
    <row r="685">
      <c r="B685" s="294"/>
      <c r="C685" s="25"/>
    </row>
    <row r="686">
      <c r="B686" s="294"/>
      <c r="C686" s="25"/>
    </row>
    <row r="687">
      <c r="B687" s="294"/>
      <c r="C687" s="25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B206440F-AECE-4CC8-8285-A97EDB3CAE38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6" t="s">
        <v>6</v>
      </c>
      <c r="D1" s="6" t="s">
        <v>9</v>
      </c>
      <c r="E1" s="6" t="s">
        <v>10</v>
      </c>
      <c r="F1" s="6" t="s">
        <v>11</v>
      </c>
      <c r="G1" s="11" t="s">
        <v>12</v>
      </c>
      <c r="H1" s="6" t="s">
        <v>14</v>
      </c>
      <c r="I1" s="11" t="s">
        <v>0</v>
      </c>
      <c r="J1" s="6" t="s">
        <v>16</v>
      </c>
      <c r="K1" s="6" t="s">
        <v>18</v>
      </c>
      <c r="L1" s="6" t="s">
        <v>21</v>
      </c>
      <c r="M1" s="6" t="s">
        <v>23</v>
      </c>
      <c r="N1" s="6" t="s">
        <v>25</v>
      </c>
      <c r="O1" s="6" t="s">
        <v>26</v>
      </c>
      <c r="P1" s="6" t="s">
        <v>29</v>
      </c>
      <c r="Q1" s="6" t="s">
        <v>30</v>
      </c>
      <c r="R1" s="6" t="s">
        <v>31</v>
      </c>
      <c r="S1" s="6" t="s">
        <v>34</v>
      </c>
      <c r="T1" s="6" t="s">
        <v>35</v>
      </c>
      <c r="U1" s="6" t="s">
        <v>38</v>
      </c>
      <c r="V1" s="6" t="s">
        <v>39</v>
      </c>
      <c r="W1" s="6" t="s">
        <v>41</v>
      </c>
      <c r="X1" s="6" t="s">
        <v>43</v>
      </c>
      <c r="Y1" s="6" t="s">
        <v>45</v>
      </c>
      <c r="Z1" s="6" t="s">
        <v>47</v>
      </c>
      <c r="AA1" s="6" t="s">
        <v>49</v>
      </c>
      <c r="AB1" s="6" t="s">
        <v>51</v>
      </c>
      <c r="AC1" s="6" t="s">
        <v>53</v>
      </c>
      <c r="AD1" s="6" t="s">
        <v>55</v>
      </c>
      <c r="AE1" s="6" t="s">
        <v>57</v>
      </c>
      <c r="AF1" s="6" t="s">
        <v>59</v>
      </c>
      <c r="AG1" s="6" t="s">
        <v>61</v>
      </c>
      <c r="AH1" s="6" t="s">
        <v>63</v>
      </c>
      <c r="AI1" s="6" t="s">
        <v>65</v>
      </c>
      <c r="AJ1" s="6" t="s">
        <v>67</v>
      </c>
      <c r="AK1" s="6" t="s">
        <v>70</v>
      </c>
      <c r="AL1" s="6" t="s">
        <v>72</v>
      </c>
      <c r="AM1" s="6" t="s">
        <v>74</v>
      </c>
      <c r="AN1" s="6" t="s">
        <v>76</v>
      </c>
      <c r="AO1" s="6" t="s">
        <v>79</v>
      </c>
      <c r="AP1" s="6" t="s">
        <v>81</v>
      </c>
      <c r="AQ1" s="6" t="s">
        <v>83</v>
      </c>
      <c r="AR1" s="6" t="s">
        <v>86</v>
      </c>
      <c r="AS1" s="6" t="s">
        <v>87</v>
      </c>
      <c r="AT1" s="6" t="s">
        <v>90</v>
      </c>
      <c r="AU1" s="6" t="s">
        <v>93</v>
      </c>
      <c r="AV1" s="6" t="s">
        <v>94</v>
      </c>
      <c r="AW1" s="6" t="s">
        <v>98</v>
      </c>
      <c r="AX1" s="6" t="s">
        <v>100</v>
      </c>
      <c r="AY1" s="6" t="s">
        <v>103</v>
      </c>
      <c r="AZ1" s="6" t="s">
        <v>104</v>
      </c>
      <c r="BA1" s="6" t="s">
        <v>105</v>
      </c>
      <c r="BB1" s="6" t="s">
        <v>107</v>
      </c>
      <c r="BC1" s="6" t="s">
        <v>108</v>
      </c>
      <c r="BD1" s="6" t="s">
        <v>110</v>
      </c>
      <c r="BE1" s="6" t="s">
        <v>111</v>
      </c>
      <c r="BF1" s="24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6">
        <v>313.0</v>
      </c>
      <c r="D2" s="6">
        <v>313.0</v>
      </c>
      <c r="E2" s="6">
        <v>381.0</v>
      </c>
      <c r="F2" s="6" t="s">
        <v>149</v>
      </c>
      <c r="G2" s="11" t="s">
        <v>150</v>
      </c>
      <c r="H2" s="6">
        <v>2.02638100217939E14</v>
      </c>
      <c r="I2" s="11" t="s">
        <v>152</v>
      </c>
      <c r="J2" s="6" t="s">
        <v>153</v>
      </c>
      <c r="K2" s="6" t="s">
        <v>154</v>
      </c>
      <c r="L2" s="6" t="s">
        <v>155</v>
      </c>
      <c r="M2" s="6" t="s">
        <v>89</v>
      </c>
      <c r="N2" s="6">
        <v>38.68</v>
      </c>
      <c r="O2" s="6">
        <v>2732.0</v>
      </c>
      <c r="P2" s="6" t="s">
        <v>158</v>
      </c>
      <c r="Q2" s="6" t="s">
        <v>3</v>
      </c>
      <c r="R2" s="34">
        <v>46107.0</v>
      </c>
      <c r="S2" s="6">
        <v>9.0</v>
      </c>
      <c r="T2" s="6" t="s">
        <v>162</v>
      </c>
      <c r="U2" s="34">
        <v>46107.0</v>
      </c>
      <c r="V2" s="34">
        <v>46107.0</v>
      </c>
      <c r="W2" s="34">
        <v>46219.0</v>
      </c>
      <c r="X2" s="6">
        <v>112.0</v>
      </c>
      <c r="Y2" s="6">
        <v>1.0</v>
      </c>
      <c r="Z2" s="6">
        <v>3.0</v>
      </c>
      <c r="AA2" s="6"/>
      <c r="AB2" s="6"/>
      <c r="AC2" s="6"/>
      <c r="AF2" s="6"/>
      <c r="AG2" s="6"/>
      <c r="AH2" s="6"/>
      <c r="AI2" s="6"/>
      <c r="AJ2" s="6"/>
      <c r="AK2" s="6"/>
      <c r="AL2" s="34"/>
      <c r="AM2" s="6"/>
      <c r="AR2" s="6">
        <v>85.1</v>
      </c>
      <c r="AS2" s="6">
        <v>765.9</v>
      </c>
      <c r="AT2" s="6">
        <v>69.0</v>
      </c>
      <c r="AU2" s="6">
        <v>369.0</v>
      </c>
      <c r="AV2" s="6">
        <v>557.0</v>
      </c>
      <c r="AW2" s="6">
        <v>6780.0</v>
      </c>
      <c r="AX2" s="6">
        <v>0.0</v>
      </c>
      <c r="AY2" s="6" t="s">
        <v>168</v>
      </c>
      <c r="AZ2" s="6">
        <v>0.0</v>
      </c>
      <c r="BA2" s="6">
        <v>0.0</v>
      </c>
      <c r="BB2" s="6">
        <v>60.0</v>
      </c>
      <c r="BC2" s="6">
        <v>0.0</v>
      </c>
      <c r="BD2" s="6" t="s">
        <v>170</v>
      </c>
      <c r="BE2" s="6" t="s">
        <v>171</v>
      </c>
      <c r="BF2" s="6"/>
    </row>
    <row r="3">
      <c r="A3" s="30">
        <f>VLOOKUP(I3,Pns!B:C,2,0)</f>
        <v>488</v>
      </c>
      <c r="B3" s="31">
        <f>COUNTIF(Rac!A:A,A3)</f>
        <v>1</v>
      </c>
      <c r="C3" s="6">
        <v>313.0</v>
      </c>
      <c r="D3" s="6">
        <v>313.0</v>
      </c>
      <c r="E3" s="6">
        <v>381.0</v>
      </c>
      <c r="F3" s="6" t="s">
        <v>149</v>
      </c>
      <c r="G3" s="11" t="s">
        <v>176</v>
      </c>
      <c r="H3" s="6">
        <v>2.02638100220813E14</v>
      </c>
      <c r="I3" s="11" t="s">
        <v>152</v>
      </c>
      <c r="J3" s="6" t="s">
        <v>153</v>
      </c>
      <c r="K3" s="6" t="s">
        <v>154</v>
      </c>
      <c r="L3" s="6" t="s">
        <v>155</v>
      </c>
      <c r="M3" s="6" t="s">
        <v>89</v>
      </c>
      <c r="N3" s="6">
        <v>38.68</v>
      </c>
      <c r="O3" s="6">
        <v>2730.0</v>
      </c>
      <c r="P3" s="6" t="s">
        <v>158</v>
      </c>
      <c r="Q3" s="6" t="s">
        <v>3</v>
      </c>
      <c r="R3" s="34">
        <v>46204.0</v>
      </c>
      <c r="S3" s="6">
        <v>5.0</v>
      </c>
      <c r="T3" s="6" t="s">
        <v>162</v>
      </c>
      <c r="U3" s="34">
        <v>46204.0</v>
      </c>
      <c r="V3" s="34">
        <v>46204.0</v>
      </c>
      <c r="W3" s="34">
        <v>46205.0</v>
      </c>
      <c r="X3" s="6">
        <v>1.0</v>
      </c>
      <c r="Y3" s="6"/>
      <c r="Z3" s="6">
        <v>3.0</v>
      </c>
      <c r="AA3" s="6"/>
      <c r="AB3" s="6"/>
      <c r="AC3" s="6"/>
      <c r="AI3" s="6" t="s">
        <v>181</v>
      </c>
      <c r="AJ3" s="6">
        <v>60.0</v>
      </c>
      <c r="AK3" s="6" t="s">
        <v>182</v>
      </c>
      <c r="AL3" s="34">
        <v>46224.0</v>
      </c>
      <c r="AM3" s="6" t="s">
        <v>183</v>
      </c>
      <c r="AN3" s="6"/>
      <c r="AR3" s="6">
        <v>85.1</v>
      </c>
      <c r="AS3" s="6">
        <v>425.5</v>
      </c>
      <c r="AT3" s="6">
        <v>69.0</v>
      </c>
      <c r="AU3" s="6">
        <v>369.0</v>
      </c>
      <c r="AV3" s="6">
        <v>557.0</v>
      </c>
      <c r="AW3" s="6">
        <v>6780.0</v>
      </c>
      <c r="AX3" s="6">
        <v>0.0</v>
      </c>
      <c r="AY3" s="6" t="s">
        <v>168</v>
      </c>
      <c r="AZ3" s="6">
        <v>0.0</v>
      </c>
      <c r="BA3" s="6">
        <v>0.0</v>
      </c>
      <c r="BB3" s="6">
        <v>60.0</v>
      </c>
      <c r="BC3" s="6">
        <v>0.0</v>
      </c>
      <c r="BD3" s="6" t="s">
        <v>187</v>
      </c>
      <c r="BE3" s="6" t="s">
        <v>188</v>
      </c>
      <c r="BF3" s="6"/>
    </row>
    <row r="4">
      <c r="A4" s="30">
        <f>VLOOKUP(I4,Pns!B:C,2,0)</f>
        <v>488</v>
      </c>
      <c r="B4" s="31">
        <f>COUNTIF(Rac!A:A,A4)</f>
        <v>1</v>
      </c>
      <c r="C4" s="6">
        <v>313.0</v>
      </c>
      <c r="D4" s="6">
        <v>313.0</v>
      </c>
      <c r="E4" s="6">
        <v>381.0</v>
      </c>
      <c r="F4" s="6" t="s">
        <v>149</v>
      </c>
      <c r="G4" s="11" t="s">
        <v>193</v>
      </c>
      <c r="H4" s="6">
        <v>2.02638100220824E14</v>
      </c>
      <c r="I4" s="11" t="s">
        <v>152</v>
      </c>
      <c r="J4" s="6" t="s">
        <v>153</v>
      </c>
      <c r="K4" s="6" t="s">
        <v>154</v>
      </c>
      <c r="L4" s="6" t="s">
        <v>155</v>
      </c>
      <c r="M4" s="6" t="s">
        <v>89</v>
      </c>
      <c r="N4" s="6">
        <v>38.68</v>
      </c>
      <c r="O4" s="6">
        <v>2734.0</v>
      </c>
      <c r="P4" s="6" t="s">
        <v>158</v>
      </c>
      <c r="Q4" s="6" t="s">
        <v>3</v>
      </c>
      <c r="R4" s="34">
        <v>46204.0</v>
      </c>
      <c r="S4" s="6">
        <v>5.0</v>
      </c>
      <c r="T4" s="6" t="s">
        <v>162</v>
      </c>
      <c r="U4" s="34">
        <v>46204.0</v>
      </c>
      <c r="V4" s="34">
        <v>46204.0</v>
      </c>
      <c r="W4" s="34">
        <v>46205.0</v>
      </c>
      <c r="X4" s="6">
        <v>1.0</v>
      </c>
      <c r="Y4" s="6"/>
      <c r="Z4" s="6">
        <v>3.0</v>
      </c>
      <c r="AA4" s="6"/>
      <c r="AB4" s="6"/>
      <c r="AC4" s="6"/>
      <c r="AI4" s="6"/>
      <c r="AJ4" s="6"/>
      <c r="AK4" s="6"/>
      <c r="AL4" s="34"/>
      <c r="AM4" s="6"/>
      <c r="AR4" s="6">
        <v>85.1</v>
      </c>
      <c r="AS4" s="6">
        <v>425.5</v>
      </c>
      <c r="AT4" s="6">
        <v>69.0</v>
      </c>
      <c r="AU4" s="6">
        <v>369.0</v>
      </c>
      <c r="AV4" s="6">
        <v>557.0</v>
      </c>
      <c r="AW4" s="6">
        <v>6780.0</v>
      </c>
      <c r="AX4" s="6">
        <v>0.0</v>
      </c>
      <c r="AY4" s="6" t="s">
        <v>168</v>
      </c>
      <c r="AZ4" s="6">
        <v>0.0</v>
      </c>
      <c r="BA4" s="6">
        <v>0.0</v>
      </c>
      <c r="BB4" s="6">
        <v>60.0</v>
      </c>
      <c r="BC4" s="6">
        <v>0.0</v>
      </c>
      <c r="BD4" s="6" t="s">
        <v>202</v>
      </c>
      <c r="BE4" s="6" t="s">
        <v>204</v>
      </c>
      <c r="BF4" s="6"/>
    </row>
    <row r="5">
      <c r="A5" s="31">
        <f>VLOOKUP(I5,Pns!B:C,2,0)</f>
        <v>216</v>
      </c>
      <c r="B5" s="31">
        <f>COUNTIF(Rac!A:A,A5)</f>
        <v>1</v>
      </c>
      <c r="C5" s="6">
        <v>304.0</v>
      </c>
      <c r="D5" s="6">
        <v>304.0</v>
      </c>
      <c r="E5" s="6">
        <v>304.0</v>
      </c>
      <c r="F5" s="6" t="s">
        <v>209</v>
      </c>
      <c r="G5" s="11" t="s">
        <v>211</v>
      </c>
      <c r="H5" s="6"/>
      <c r="I5" s="11" t="s">
        <v>212</v>
      </c>
      <c r="J5" s="6" t="s">
        <v>213</v>
      </c>
      <c r="K5" s="6" t="s">
        <v>215</v>
      </c>
      <c r="L5" s="6" t="s">
        <v>216</v>
      </c>
      <c r="M5" s="6" t="s">
        <v>99</v>
      </c>
      <c r="N5" s="6">
        <v>17412.17</v>
      </c>
      <c r="O5" s="6">
        <v>2728.0</v>
      </c>
      <c r="P5" s="6" t="s">
        <v>219</v>
      </c>
      <c r="Q5" s="6" t="s">
        <v>114</v>
      </c>
      <c r="R5" s="34">
        <v>46198.0</v>
      </c>
      <c r="S5" s="6">
        <v>1.0</v>
      </c>
      <c r="T5" s="6" t="s">
        <v>221</v>
      </c>
      <c r="U5" s="34">
        <v>46198.0</v>
      </c>
      <c r="V5" s="34">
        <v>46198.0</v>
      </c>
      <c r="W5" s="34">
        <v>46219.0</v>
      </c>
      <c r="X5" s="6">
        <v>21.0</v>
      </c>
      <c r="Y5" s="6"/>
      <c r="Z5" s="6">
        <v>0.0</v>
      </c>
      <c r="AA5" s="6"/>
      <c r="AB5" s="6"/>
      <c r="AC5" s="6" t="s">
        <v>224</v>
      </c>
      <c r="AI5" s="6"/>
      <c r="AJ5" s="6"/>
      <c r="AK5" s="6"/>
      <c r="AL5" s="34"/>
      <c r="AM5" s="6"/>
      <c r="AR5" s="6">
        <v>97159.91</v>
      </c>
      <c r="AS5" s="6">
        <v>97159.91</v>
      </c>
      <c r="AT5" s="6" t="s">
        <v>168</v>
      </c>
      <c r="AU5" s="6" t="s">
        <v>168</v>
      </c>
      <c r="AV5" s="6">
        <v>2.0</v>
      </c>
      <c r="AW5" s="6">
        <v>37.0</v>
      </c>
      <c r="AX5" s="6">
        <v>0.0</v>
      </c>
      <c r="AY5" s="6">
        <v>0.0</v>
      </c>
      <c r="AZ5" s="6">
        <v>0.0</v>
      </c>
      <c r="BA5" s="6">
        <v>0.0</v>
      </c>
      <c r="BB5" s="6">
        <v>0.0</v>
      </c>
      <c r="BC5" s="6">
        <v>0.0</v>
      </c>
      <c r="BD5" s="6"/>
      <c r="BE5" s="6"/>
    </row>
    <row r="6">
      <c r="A6" s="31" t="str">
        <f>VLOOKUP(I6,Pns!B:C,2,0)</f>
        <v>134</v>
      </c>
      <c r="B6" s="31">
        <f>COUNTIF(Rac!A:A,A6)</f>
        <v>1</v>
      </c>
      <c r="C6" s="6">
        <v>304.0</v>
      </c>
      <c r="D6" s="6">
        <v>304.0</v>
      </c>
      <c r="E6" s="6">
        <v>304.0</v>
      </c>
      <c r="F6" s="6" t="s">
        <v>209</v>
      </c>
      <c r="G6" s="11" t="s">
        <v>237</v>
      </c>
      <c r="H6" s="6"/>
      <c r="I6" s="11" t="s">
        <v>238</v>
      </c>
      <c r="J6" s="6" t="s">
        <v>240</v>
      </c>
      <c r="K6" s="6" t="s">
        <v>241</v>
      </c>
      <c r="L6" s="6" t="s">
        <v>216</v>
      </c>
      <c r="M6" s="6" t="s">
        <v>99</v>
      </c>
      <c r="N6" s="6">
        <v>0.0</v>
      </c>
      <c r="O6" s="6">
        <v>2728.0</v>
      </c>
      <c r="P6" s="6" t="s">
        <v>219</v>
      </c>
      <c r="Q6" s="6" t="s">
        <v>114</v>
      </c>
      <c r="R6" s="34">
        <v>46198.0</v>
      </c>
      <c r="S6" s="6">
        <v>1.0</v>
      </c>
      <c r="T6" s="6" t="s">
        <v>221</v>
      </c>
      <c r="U6" s="34">
        <v>46198.0</v>
      </c>
      <c r="V6" s="34">
        <v>46198.0</v>
      </c>
      <c r="W6" s="34">
        <v>46219.0</v>
      </c>
      <c r="X6" s="6">
        <v>21.0</v>
      </c>
      <c r="Y6" s="6"/>
      <c r="Z6" s="6">
        <v>0.0</v>
      </c>
      <c r="AA6" s="6"/>
      <c r="AB6" s="6"/>
      <c r="AC6" s="6" t="s">
        <v>224</v>
      </c>
      <c r="AI6" s="6"/>
      <c r="AJ6" s="6"/>
      <c r="AK6" s="6"/>
      <c r="AL6" s="34"/>
      <c r="AM6" s="6"/>
      <c r="AR6" s="6" t="s">
        <v>246</v>
      </c>
      <c r="AS6" s="6" t="s">
        <v>246</v>
      </c>
      <c r="AT6" s="6" t="s">
        <v>168</v>
      </c>
      <c r="AU6" s="6" t="s">
        <v>168</v>
      </c>
      <c r="AV6" s="6" t="s">
        <v>168</v>
      </c>
      <c r="AW6" s="6" t="s">
        <v>168</v>
      </c>
      <c r="AX6" s="6">
        <v>0.0</v>
      </c>
      <c r="AY6" s="6">
        <v>0.0</v>
      </c>
      <c r="AZ6" s="6">
        <v>0.0</v>
      </c>
      <c r="BA6" s="6">
        <v>0.0</v>
      </c>
      <c r="BB6" s="6">
        <v>3.0</v>
      </c>
      <c r="BC6" s="6">
        <v>0.0</v>
      </c>
      <c r="BD6" s="6"/>
      <c r="BE6" s="6"/>
      <c r="BF6" s="6"/>
    </row>
    <row r="7">
      <c r="A7" s="30">
        <f>VLOOKUP(I7,Pns!B:C,2,0)</f>
        <v>41</v>
      </c>
      <c r="B7" s="31">
        <f>COUNTIF(Rac!A:A,A7)</f>
        <v>1</v>
      </c>
      <c r="C7" s="6">
        <v>304.0</v>
      </c>
      <c r="D7" s="6">
        <v>304.0</v>
      </c>
      <c r="E7" s="6">
        <v>304.0</v>
      </c>
      <c r="F7" s="6" t="s">
        <v>209</v>
      </c>
      <c r="G7" s="11" t="s">
        <v>255</v>
      </c>
      <c r="H7" s="6"/>
      <c r="I7" s="11" t="s">
        <v>257</v>
      </c>
      <c r="J7" s="6" t="s">
        <v>258</v>
      </c>
      <c r="K7" s="6" t="s">
        <v>259</v>
      </c>
      <c r="L7" s="6">
        <v>71513.0</v>
      </c>
      <c r="M7" s="6" t="s">
        <v>99</v>
      </c>
      <c r="N7" s="6">
        <v>1201.17</v>
      </c>
      <c r="O7" s="6">
        <v>2728.0</v>
      </c>
      <c r="P7" s="6" t="s">
        <v>219</v>
      </c>
      <c r="Q7" s="6" t="s">
        <v>114</v>
      </c>
      <c r="R7" s="34">
        <v>46203.0</v>
      </c>
      <c r="S7" s="6">
        <v>1.0</v>
      </c>
      <c r="T7" s="6" t="s">
        <v>221</v>
      </c>
      <c r="U7" s="34">
        <v>46203.0</v>
      </c>
      <c r="V7" s="34">
        <v>46203.0</v>
      </c>
      <c r="W7" s="34">
        <v>46219.0</v>
      </c>
      <c r="X7" s="6">
        <v>16.0</v>
      </c>
      <c r="Y7" s="6"/>
      <c r="Z7" s="6">
        <v>0.0</v>
      </c>
      <c r="AA7" s="6"/>
      <c r="AB7" s="6"/>
      <c r="AC7" s="6" t="s">
        <v>263</v>
      </c>
      <c r="AI7" s="6"/>
      <c r="AJ7" s="6"/>
      <c r="AK7" s="6"/>
      <c r="AL7" s="34"/>
      <c r="AM7" s="6"/>
      <c r="AR7" s="6">
        <v>4660.53</v>
      </c>
      <c r="AS7" s="6">
        <v>4660.53</v>
      </c>
      <c r="AT7" s="6">
        <v>6.0</v>
      </c>
      <c r="AU7" s="6">
        <v>9.0</v>
      </c>
      <c r="AV7" s="6">
        <v>14.0</v>
      </c>
      <c r="AW7" s="6">
        <v>157.0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31" t="str">
        <f>VLOOKUP(I8,Pns!B:C,2,0)</f>
        <v>578</v>
      </c>
      <c r="B8" s="31">
        <f>COUNTIF(Rac!A:A,A8)</f>
        <v>1</v>
      </c>
      <c r="C8" s="6">
        <v>304.0</v>
      </c>
      <c r="D8" s="6">
        <v>304.0</v>
      </c>
      <c r="E8" s="6">
        <v>304.0</v>
      </c>
      <c r="F8" s="6" t="s">
        <v>209</v>
      </c>
      <c r="G8" s="11" t="s">
        <v>274</v>
      </c>
      <c r="H8" s="6"/>
      <c r="I8" s="11" t="s">
        <v>275</v>
      </c>
      <c r="J8" s="6" t="s">
        <v>276</v>
      </c>
      <c r="K8" s="6" t="s">
        <v>278</v>
      </c>
      <c r="L8" s="6" t="s">
        <v>216</v>
      </c>
      <c r="M8" s="6" t="s">
        <v>89</v>
      </c>
      <c r="N8" s="6">
        <v>40.09</v>
      </c>
      <c r="O8" s="6">
        <v>2728.0</v>
      </c>
      <c r="P8" s="6" t="s">
        <v>219</v>
      </c>
      <c r="Q8" s="6" t="s">
        <v>114</v>
      </c>
      <c r="R8" s="34">
        <v>46203.0</v>
      </c>
      <c r="S8" s="6">
        <v>2.0</v>
      </c>
      <c r="T8" s="6" t="s">
        <v>221</v>
      </c>
      <c r="U8" s="34">
        <v>46203.0</v>
      </c>
      <c r="V8" s="34">
        <v>46203.0</v>
      </c>
      <c r="W8" s="34">
        <v>46219.0</v>
      </c>
      <c r="X8" s="6">
        <v>16.0</v>
      </c>
      <c r="Y8" s="6"/>
      <c r="Z8" s="6">
        <v>0.0</v>
      </c>
      <c r="AA8" s="6"/>
      <c r="AB8" s="6"/>
      <c r="AC8" s="6"/>
      <c r="AI8" s="6"/>
      <c r="AJ8" s="6"/>
      <c r="AK8" s="6"/>
      <c r="AL8" s="34"/>
      <c r="AM8" s="6"/>
      <c r="AR8" s="6">
        <v>133.9</v>
      </c>
      <c r="AS8" s="6">
        <v>267.8</v>
      </c>
      <c r="AT8" s="6">
        <v>1.0</v>
      </c>
      <c r="AU8" s="6">
        <v>11.0</v>
      </c>
      <c r="AV8" s="6">
        <v>21.0</v>
      </c>
      <c r="AW8" s="6">
        <v>424.0</v>
      </c>
      <c r="AX8" s="6" t="s">
        <v>168</v>
      </c>
      <c r="AY8" s="6" t="s">
        <v>168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30">
        <f>VLOOKUP(I9,Pns!B:C,2,0)</f>
        <v>92</v>
      </c>
      <c r="B9" s="31">
        <f>COUNTIF(Rac!A:A,A9)</f>
        <v>1</v>
      </c>
      <c r="C9" s="6">
        <v>304.0</v>
      </c>
      <c r="D9" s="6">
        <v>304.0</v>
      </c>
      <c r="E9" s="6">
        <v>304.0</v>
      </c>
      <c r="F9" s="6" t="s">
        <v>209</v>
      </c>
      <c r="G9" s="11" t="s">
        <v>291</v>
      </c>
      <c r="H9" s="6"/>
      <c r="I9" s="11" t="s">
        <v>293</v>
      </c>
      <c r="J9" s="6" t="s">
        <v>294</v>
      </c>
      <c r="K9" s="6" t="s">
        <v>296</v>
      </c>
      <c r="L9" s="6" t="s">
        <v>216</v>
      </c>
      <c r="M9" s="6" t="s">
        <v>132</v>
      </c>
      <c r="N9" s="6">
        <v>379.96</v>
      </c>
      <c r="O9" s="6">
        <v>2728.0</v>
      </c>
      <c r="P9" s="6" t="s">
        <v>219</v>
      </c>
      <c r="Q9" s="6" t="s">
        <v>114</v>
      </c>
      <c r="R9" s="34">
        <v>46203.0</v>
      </c>
      <c r="S9" s="6">
        <v>1.0</v>
      </c>
      <c r="T9" s="6" t="s">
        <v>221</v>
      </c>
      <c r="U9" s="34">
        <v>46203.0</v>
      </c>
      <c r="V9" s="34">
        <v>46203.0</v>
      </c>
      <c r="W9" s="34">
        <v>46219.0</v>
      </c>
      <c r="X9" s="6">
        <v>16.0</v>
      </c>
      <c r="Y9" s="6"/>
      <c r="Z9" s="6">
        <v>0.0</v>
      </c>
      <c r="AA9" s="6"/>
      <c r="AB9" s="6"/>
      <c r="AC9" s="6" t="s">
        <v>224</v>
      </c>
      <c r="AI9" s="6"/>
      <c r="AJ9" s="6"/>
      <c r="AK9" s="6"/>
      <c r="AL9" s="34"/>
      <c r="AM9" s="6"/>
      <c r="AR9" s="6">
        <v>1975.8</v>
      </c>
      <c r="AS9" s="6">
        <v>1975.8</v>
      </c>
      <c r="AT9" s="6" t="s">
        <v>168</v>
      </c>
      <c r="AU9" s="6" t="s">
        <v>168</v>
      </c>
      <c r="AV9" s="6" t="s">
        <v>168</v>
      </c>
      <c r="AW9" s="6">
        <v>25.0</v>
      </c>
      <c r="AX9" s="6">
        <v>0.0</v>
      </c>
      <c r="AY9" s="6" t="s">
        <v>168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31">
        <f>VLOOKUP(I10,Pns!B:C,2,0)</f>
        <v>793</v>
      </c>
      <c r="B10" s="31">
        <f>COUNTIF(Rac!A:A,A10)</f>
        <v>1</v>
      </c>
      <c r="C10" s="6">
        <v>304.0</v>
      </c>
      <c r="D10" s="6">
        <v>304.0</v>
      </c>
      <c r="E10" s="6">
        <v>304.0</v>
      </c>
      <c r="F10" s="6" t="s">
        <v>209</v>
      </c>
      <c r="G10" s="11" t="s">
        <v>326</v>
      </c>
      <c r="H10" s="6"/>
      <c r="I10" s="11" t="s">
        <v>328</v>
      </c>
      <c r="J10" s="6" t="s">
        <v>329</v>
      </c>
      <c r="K10" s="6" t="s">
        <v>331</v>
      </c>
      <c r="L10" s="6" t="s">
        <v>216</v>
      </c>
      <c r="M10" s="6" t="s">
        <v>89</v>
      </c>
      <c r="N10" s="6">
        <v>54.74</v>
      </c>
      <c r="O10" s="6">
        <v>2728.0</v>
      </c>
      <c r="P10" s="6" t="s">
        <v>219</v>
      </c>
      <c r="Q10" s="6" t="s">
        <v>114</v>
      </c>
      <c r="R10" s="34">
        <v>46203.0</v>
      </c>
      <c r="S10" s="6">
        <v>1.0</v>
      </c>
      <c r="T10" s="6" t="s">
        <v>221</v>
      </c>
      <c r="U10" s="34">
        <v>46203.0</v>
      </c>
      <c r="V10" s="34">
        <v>46203.0</v>
      </c>
      <c r="W10" s="34">
        <v>46219.0</v>
      </c>
      <c r="X10" s="6">
        <v>16.0</v>
      </c>
      <c r="Y10" s="6"/>
      <c r="Z10" s="6"/>
      <c r="AA10" s="6"/>
      <c r="AB10" s="6"/>
      <c r="AC10" s="6"/>
      <c r="AI10" s="6"/>
      <c r="AJ10" s="6"/>
      <c r="AK10" s="6"/>
      <c r="AL10" s="34"/>
      <c r="AM10" s="6"/>
      <c r="AR10" s="6">
        <v>110.58</v>
      </c>
      <c r="AS10" s="6">
        <v>110.58</v>
      </c>
      <c r="AT10" s="6" t="s">
        <v>168</v>
      </c>
      <c r="AU10" s="6" t="s">
        <v>168</v>
      </c>
      <c r="AV10" s="6" t="s">
        <v>168</v>
      </c>
      <c r="AW10" s="6" t="s">
        <v>168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  <c r="BF10" s="6"/>
    </row>
    <row r="11">
      <c r="A11" s="31" t="str">
        <f>VLOOKUP(I11,Pns!B:C,2,0)</f>
        <v>314</v>
      </c>
      <c r="B11" s="31">
        <f>COUNTIF(Rac!A:A,A11)</f>
        <v>1</v>
      </c>
      <c r="C11" s="6">
        <v>304.0</v>
      </c>
      <c r="D11" s="6">
        <v>304.0</v>
      </c>
      <c r="E11" s="6">
        <v>304.0</v>
      </c>
      <c r="F11" s="6" t="s">
        <v>209</v>
      </c>
      <c r="G11" s="11" t="s">
        <v>351</v>
      </c>
      <c r="H11" s="6"/>
      <c r="I11" s="11" t="s">
        <v>352</v>
      </c>
      <c r="J11" s="6" t="s">
        <v>354</v>
      </c>
      <c r="K11" s="6" t="s">
        <v>355</v>
      </c>
      <c r="L11" s="6">
        <v>80201.0</v>
      </c>
      <c r="M11" s="6" t="s">
        <v>89</v>
      </c>
      <c r="N11" s="6">
        <v>19.5</v>
      </c>
      <c r="O11" s="6">
        <v>2728.0</v>
      </c>
      <c r="P11" s="6" t="s">
        <v>219</v>
      </c>
      <c r="Q11" s="6" t="s">
        <v>114</v>
      </c>
      <c r="R11" s="34">
        <v>46203.0</v>
      </c>
      <c r="S11" s="6">
        <v>1.0</v>
      </c>
      <c r="T11" s="6" t="s">
        <v>221</v>
      </c>
      <c r="U11" s="34">
        <v>46203.0</v>
      </c>
      <c r="V11" s="34">
        <v>46203.0</v>
      </c>
      <c r="W11" s="34">
        <v>46219.0</v>
      </c>
      <c r="X11" s="6">
        <v>16.0</v>
      </c>
      <c r="Y11" s="6"/>
      <c r="Z11" s="6">
        <v>0.0</v>
      </c>
      <c r="AA11" s="6"/>
      <c r="AB11" s="6"/>
      <c r="AC11" s="6"/>
      <c r="AI11" s="6"/>
      <c r="AJ11" s="6"/>
      <c r="AK11" s="6"/>
      <c r="AL11" s="34"/>
      <c r="AM11" s="6"/>
      <c r="AR11" s="6">
        <v>56.75</v>
      </c>
      <c r="AS11" s="6">
        <v>56.75</v>
      </c>
      <c r="AT11" s="6" t="s">
        <v>168</v>
      </c>
      <c r="AU11" s="6" t="s">
        <v>168</v>
      </c>
      <c r="AV11" s="6">
        <v>2.0</v>
      </c>
      <c r="AW11" s="6">
        <v>20.0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31">
        <f>VLOOKUP(I12,Pns!B:C,2,0)</f>
        <v>75</v>
      </c>
      <c r="B12" s="31">
        <f>COUNTIF(Rac!A:A,A12)</f>
        <v>1</v>
      </c>
      <c r="C12" s="6">
        <v>304.0</v>
      </c>
      <c r="D12" s="6">
        <v>304.0</v>
      </c>
      <c r="E12" s="6">
        <v>304.0</v>
      </c>
      <c r="F12" s="6" t="s">
        <v>209</v>
      </c>
      <c r="G12" s="11" t="s">
        <v>375</v>
      </c>
      <c r="H12" s="6"/>
      <c r="I12" s="11" t="s">
        <v>370</v>
      </c>
      <c r="J12" s="6" t="s">
        <v>377</v>
      </c>
      <c r="K12" s="6" t="s">
        <v>371</v>
      </c>
      <c r="L12" s="6">
        <v>76275.0</v>
      </c>
      <c r="M12" s="6" t="s">
        <v>132</v>
      </c>
      <c r="N12" s="6">
        <v>17070.53</v>
      </c>
      <c r="O12" s="6">
        <v>2728.0</v>
      </c>
      <c r="P12" s="6" t="s">
        <v>219</v>
      </c>
      <c r="Q12" s="6" t="s">
        <v>114</v>
      </c>
      <c r="R12" s="34">
        <v>46204.0</v>
      </c>
      <c r="S12" s="6">
        <v>1.0</v>
      </c>
      <c r="T12" s="6" t="s">
        <v>221</v>
      </c>
      <c r="U12" s="34">
        <v>46204.0</v>
      </c>
      <c r="V12" s="34">
        <v>46204.0</v>
      </c>
      <c r="W12" s="34">
        <v>46219.0</v>
      </c>
      <c r="X12" s="6">
        <v>15.0</v>
      </c>
      <c r="Y12" s="6"/>
      <c r="Z12" s="6">
        <v>0.0</v>
      </c>
      <c r="AA12" s="6"/>
      <c r="AB12" s="6"/>
      <c r="AC12" s="6" t="s">
        <v>384</v>
      </c>
      <c r="AI12" s="6"/>
      <c r="AJ12" s="6"/>
      <c r="AK12" s="6"/>
      <c r="AL12" s="34"/>
      <c r="AM12" s="6"/>
      <c r="AR12" s="6">
        <v>43700.56</v>
      </c>
      <c r="AS12" s="6">
        <v>43700.56</v>
      </c>
      <c r="AT12" s="6">
        <v>5.0</v>
      </c>
      <c r="AU12" s="6">
        <v>7.0</v>
      </c>
      <c r="AV12" s="6">
        <v>15.0</v>
      </c>
      <c r="AW12" s="6">
        <v>109.0</v>
      </c>
      <c r="AX12" s="6">
        <v>0.0</v>
      </c>
      <c r="AY12" s="6" t="s">
        <v>168</v>
      </c>
      <c r="AZ12" s="6" t="s">
        <v>168</v>
      </c>
      <c r="BA12" s="6">
        <v>0.0</v>
      </c>
      <c r="BB12" s="6">
        <v>0.0</v>
      </c>
      <c r="BC12" s="6">
        <v>0.0</v>
      </c>
      <c r="BD12" s="6"/>
      <c r="BE12" s="6"/>
    </row>
    <row r="13">
      <c r="A13" s="31" t="str">
        <f>VLOOKUP(I13,Pns!B:C,2,0)</f>
        <v>330</v>
      </c>
      <c r="B13" s="31">
        <f>COUNTIF(Rac!A:A,A13)</f>
        <v>1</v>
      </c>
      <c r="C13" s="6">
        <v>304.0</v>
      </c>
      <c r="D13" s="6">
        <v>304.0</v>
      </c>
      <c r="E13" s="6">
        <v>304.0</v>
      </c>
      <c r="F13" s="6" t="s">
        <v>209</v>
      </c>
      <c r="G13" s="11" t="s">
        <v>409</v>
      </c>
      <c r="H13" s="6"/>
      <c r="I13" s="11" t="s">
        <v>411</v>
      </c>
      <c r="J13" s="6" t="s">
        <v>412</v>
      </c>
      <c r="K13" s="6" t="s">
        <v>413</v>
      </c>
      <c r="L13" s="6" t="s">
        <v>216</v>
      </c>
      <c r="M13" s="6" t="s">
        <v>99</v>
      </c>
      <c r="N13" s="6">
        <v>7275.0</v>
      </c>
      <c r="O13" s="6">
        <v>2728.0</v>
      </c>
      <c r="P13" s="6" t="s">
        <v>219</v>
      </c>
      <c r="Q13" s="6" t="s">
        <v>114</v>
      </c>
      <c r="R13" s="34">
        <v>46204.0</v>
      </c>
      <c r="S13" s="6">
        <v>1.0</v>
      </c>
      <c r="T13" s="6" t="s">
        <v>221</v>
      </c>
      <c r="U13" s="34">
        <v>46204.0</v>
      </c>
      <c r="V13" s="34">
        <v>46204.0</v>
      </c>
      <c r="W13" s="34">
        <v>46219.0</v>
      </c>
      <c r="X13" s="6">
        <v>15.0</v>
      </c>
      <c r="Y13" s="6"/>
      <c r="Z13" s="6">
        <v>0.0</v>
      </c>
      <c r="AA13" s="6"/>
      <c r="AB13" s="6"/>
      <c r="AC13" s="6" t="s">
        <v>424</v>
      </c>
      <c r="AI13" s="6"/>
      <c r="AJ13" s="6"/>
      <c r="AK13" s="6"/>
      <c r="AL13" s="34"/>
      <c r="AM13" s="6"/>
      <c r="AR13" s="6">
        <v>12222.0</v>
      </c>
      <c r="AS13" s="6">
        <v>12222.0</v>
      </c>
      <c r="AT13" s="6" t="s">
        <v>168</v>
      </c>
      <c r="AU13" s="6" t="s">
        <v>168</v>
      </c>
      <c r="AV13" s="6">
        <v>2.0</v>
      </c>
      <c r="AW13" s="6">
        <v>25.0</v>
      </c>
      <c r="AX13" s="6">
        <v>0.0</v>
      </c>
      <c r="AY13" s="6" t="s">
        <v>168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31">
        <f>VLOOKUP(I14,Pns!B:C,2,0)</f>
        <v>12</v>
      </c>
      <c r="B14" s="31">
        <f>COUNTIF(Rac!A:A,A14)</f>
        <v>1</v>
      </c>
      <c r="C14" s="6">
        <v>304.0</v>
      </c>
      <c r="D14" s="6">
        <v>304.0</v>
      </c>
      <c r="E14" s="6">
        <v>381.0</v>
      </c>
      <c r="F14" s="6" t="s">
        <v>209</v>
      </c>
      <c r="G14" s="11" t="s">
        <v>433</v>
      </c>
      <c r="H14" s="6">
        <v>2.02638100221084E14</v>
      </c>
      <c r="I14" s="11" t="s">
        <v>160</v>
      </c>
      <c r="J14" s="6" t="s">
        <v>435</v>
      </c>
      <c r="K14" s="6" t="s">
        <v>161</v>
      </c>
      <c r="L14" s="6">
        <v>198.0</v>
      </c>
      <c r="M14" s="6" t="s">
        <v>132</v>
      </c>
      <c r="N14" s="6">
        <v>288215.57</v>
      </c>
      <c r="O14" s="6">
        <v>2728.0</v>
      </c>
      <c r="P14" s="6" t="s">
        <v>158</v>
      </c>
      <c r="Q14" s="6" t="s">
        <v>114</v>
      </c>
      <c r="R14" s="34">
        <v>46204.0</v>
      </c>
      <c r="S14" s="6">
        <v>1.0</v>
      </c>
      <c r="T14" s="6" t="s">
        <v>221</v>
      </c>
      <c r="U14" s="34">
        <v>46204.0</v>
      </c>
      <c r="V14" s="34">
        <v>46204.0</v>
      </c>
      <c r="W14" s="34">
        <v>46220.0</v>
      </c>
      <c r="X14" s="6">
        <v>16.0</v>
      </c>
      <c r="Y14" s="6"/>
      <c r="Z14" s="6">
        <v>0.0</v>
      </c>
      <c r="AA14" s="6">
        <v>3.810280317E9</v>
      </c>
      <c r="AB14" s="6" t="s">
        <v>441</v>
      </c>
      <c r="AC14" s="6" t="s">
        <v>442</v>
      </c>
      <c r="AI14" s="6"/>
      <c r="AJ14" s="6"/>
      <c r="AK14" s="6"/>
      <c r="AL14" s="34"/>
      <c r="AM14" s="6"/>
      <c r="AR14" s="6">
        <v>902114.72</v>
      </c>
      <c r="AS14" s="6">
        <v>902114.72</v>
      </c>
      <c r="AT14" s="6">
        <v>6.0</v>
      </c>
      <c r="AU14" s="6">
        <v>9.0</v>
      </c>
      <c r="AV14" s="6">
        <v>15.0</v>
      </c>
      <c r="AW14" s="6">
        <v>110.0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 t="s">
        <v>444</v>
      </c>
      <c r="BF14" s="6"/>
    </row>
    <row r="15">
      <c r="A15" s="31" t="str">
        <f>VLOOKUP(I15,Pns!B:C,2,0)</f>
        <v>560</v>
      </c>
      <c r="B15" s="31">
        <f>COUNTIF(Rac!A:A,A15)</f>
        <v>1</v>
      </c>
      <c r="C15" s="6">
        <v>304.0</v>
      </c>
      <c r="D15" s="6">
        <v>304.0</v>
      </c>
      <c r="E15" s="6">
        <v>304.0</v>
      </c>
      <c r="F15" s="6" t="s">
        <v>209</v>
      </c>
      <c r="G15" s="11" t="s">
        <v>449</v>
      </c>
      <c r="H15" s="6"/>
      <c r="I15" s="11" t="s">
        <v>450</v>
      </c>
      <c r="J15" s="6" t="s">
        <v>452</v>
      </c>
      <c r="K15" s="6" t="s">
        <v>453</v>
      </c>
      <c r="L15" s="6" t="s">
        <v>216</v>
      </c>
      <c r="M15" s="6" t="s">
        <v>89</v>
      </c>
      <c r="N15" s="6">
        <v>429.03</v>
      </c>
      <c r="O15" s="6">
        <v>2728.0</v>
      </c>
      <c r="P15" s="6" t="s">
        <v>219</v>
      </c>
      <c r="Q15" s="6" t="s">
        <v>114</v>
      </c>
      <c r="R15" s="34">
        <v>46204.0</v>
      </c>
      <c r="S15" s="6">
        <v>2.0</v>
      </c>
      <c r="T15" s="6" t="s">
        <v>221</v>
      </c>
      <c r="U15" s="34">
        <v>46204.0</v>
      </c>
      <c r="V15" s="34">
        <v>46204.0</v>
      </c>
      <c r="W15" s="34">
        <v>46219.0</v>
      </c>
      <c r="X15" s="6">
        <v>15.0</v>
      </c>
      <c r="Y15" s="6"/>
      <c r="Z15" s="6">
        <v>0.0</v>
      </c>
      <c r="AA15" s="6"/>
      <c r="AB15" s="6"/>
      <c r="AC15" s="6" t="s">
        <v>460</v>
      </c>
      <c r="AI15" s="6"/>
      <c r="AJ15" s="6"/>
      <c r="AK15" s="6"/>
      <c r="AL15" s="34"/>
      <c r="AM15" s="6"/>
      <c r="AR15" s="6">
        <v>1776.2</v>
      </c>
      <c r="AS15" s="6">
        <v>3552.4</v>
      </c>
      <c r="AT15" s="6">
        <v>2.0</v>
      </c>
      <c r="AU15" s="6">
        <v>4.0</v>
      </c>
      <c r="AV15" s="6">
        <v>11.0</v>
      </c>
      <c r="AW15" s="6">
        <v>134.0</v>
      </c>
      <c r="AX15" s="6">
        <v>50.0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31" t="str">
        <f>VLOOKUP(I16,Pns!B:C,2,0)</f>
        <v>794</v>
      </c>
      <c r="B16" s="31">
        <f>COUNTIF(Rac!A:A,A16)</f>
        <v>1</v>
      </c>
      <c r="C16" s="6">
        <v>304.0</v>
      </c>
      <c r="D16" s="6">
        <v>304.0</v>
      </c>
      <c r="E16" s="6">
        <v>304.0</v>
      </c>
      <c r="F16" s="6" t="s">
        <v>209</v>
      </c>
      <c r="G16" s="11" t="s">
        <v>473</v>
      </c>
      <c r="H16" s="6"/>
      <c r="I16" s="11" t="s">
        <v>475</v>
      </c>
      <c r="J16" s="6" t="s">
        <v>476</v>
      </c>
      <c r="K16" s="6" t="s">
        <v>477</v>
      </c>
      <c r="L16" s="6" t="s">
        <v>216</v>
      </c>
      <c r="M16" s="6" t="s">
        <v>89</v>
      </c>
      <c r="N16" s="6">
        <v>66.39</v>
      </c>
      <c r="O16" s="6">
        <v>2728.0</v>
      </c>
      <c r="P16" s="6" t="s">
        <v>219</v>
      </c>
      <c r="Q16" s="6" t="s">
        <v>114</v>
      </c>
      <c r="R16" s="34">
        <v>46205.0</v>
      </c>
      <c r="S16" s="6">
        <v>2.0</v>
      </c>
      <c r="T16" s="6" t="s">
        <v>221</v>
      </c>
      <c r="U16" s="34">
        <v>46205.0</v>
      </c>
      <c r="V16" s="34">
        <v>46205.0</v>
      </c>
      <c r="W16" s="34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4"/>
      <c r="AM16" s="6"/>
      <c r="AR16" s="6">
        <v>136.1</v>
      </c>
      <c r="AS16" s="6">
        <v>272.2</v>
      </c>
      <c r="AT16" s="6" t="s">
        <v>168</v>
      </c>
      <c r="AU16" s="6" t="s">
        <v>168</v>
      </c>
      <c r="AV16" s="6" t="s">
        <v>168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  <c r="BF16" s="6"/>
    </row>
    <row r="17">
      <c r="A17" s="31" t="str">
        <f>VLOOKUP(I17,Pns!B:C,2,0)</f>
        <v>420</v>
      </c>
      <c r="B17" s="31">
        <f>COUNTIF(Rac!A:A,A17)</f>
        <v>1</v>
      </c>
      <c r="C17" s="6">
        <v>304.0</v>
      </c>
      <c r="D17" s="6">
        <v>304.0</v>
      </c>
      <c r="E17" s="6">
        <v>304.0</v>
      </c>
      <c r="F17" s="6" t="s">
        <v>209</v>
      </c>
      <c r="G17" s="11" t="s">
        <v>493</v>
      </c>
      <c r="H17" s="6"/>
      <c r="I17" s="11" t="s">
        <v>494</v>
      </c>
      <c r="J17" s="6" t="s">
        <v>496</v>
      </c>
      <c r="K17" s="6" t="s">
        <v>497</v>
      </c>
      <c r="L17" s="6" t="s">
        <v>216</v>
      </c>
      <c r="M17" s="6" t="s">
        <v>99</v>
      </c>
      <c r="N17" s="6">
        <v>4040.19</v>
      </c>
      <c r="O17" s="6">
        <v>2728.0</v>
      </c>
      <c r="P17" s="6" t="s">
        <v>219</v>
      </c>
      <c r="Q17" s="6" t="s">
        <v>114</v>
      </c>
      <c r="R17" s="34">
        <v>46205.0</v>
      </c>
      <c r="S17" s="6">
        <v>1.0</v>
      </c>
      <c r="T17" s="6" t="s">
        <v>221</v>
      </c>
      <c r="U17" s="34">
        <v>46205.0</v>
      </c>
      <c r="V17" s="34">
        <v>46205.0</v>
      </c>
      <c r="W17" s="34">
        <v>46219.0</v>
      </c>
      <c r="X17" s="6">
        <v>14.0</v>
      </c>
      <c r="Y17" s="6"/>
      <c r="Z17" s="6">
        <v>0.0</v>
      </c>
      <c r="AA17" s="6"/>
      <c r="AB17" s="6"/>
      <c r="AC17" s="6" t="s">
        <v>504</v>
      </c>
      <c r="AI17" s="6"/>
      <c r="AJ17" s="6"/>
      <c r="AK17" s="6"/>
      <c r="AL17" s="34"/>
      <c r="AM17" s="6"/>
      <c r="AR17" s="6">
        <v>7070.33</v>
      </c>
      <c r="AS17" s="6">
        <v>7070.33</v>
      </c>
      <c r="AT17" s="6" t="s">
        <v>168</v>
      </c>
      <c r="AU17" s="6">
        <v>2.0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</row>
    <row r="18">
      <c r="A18" s="31" t="str">
        <f>VLOOKUP(I18,Pns!B:C,2,0)</f>
        <v>350</v>
      </c>
      <c r="B18" s="31">
        <f>COUNTIF(Rac!A:A,A18)</f>
        <v>1</v>
      </c>
      <c r="C18" s="6">
        <v>304.0</v>
      </c>
      <c r="D18" s="6">
        <v>304.0</v>
      </c>
      <c r="E18" s="6">
        <v>304.0</v>
      </c>
      <c r="F18" s="6" t="s">
        <v>209</v>
      </c>
      <c r="G18" s="11" t="s">
        <v>515</v>
      </c>
      <c r="H18" s="6"/>
      <c r="I18" s="11" t="s">
        <v>516</v>
      </c>
      <c r="J18" s="6" t="s">
        <v>517</v>
      </c>
      <c r="K18" s="6" t="s">
        <v>518</v>
      </c>
      <c r="L18" s="6">
        <v>81349.0</v>
      </c>
      <c r="M18" s="6" t="s">
        <v>89</v>
      </c>
      <c r="N18" s="6">
        <v>46.95</v>
      </c>
      <c r="O18" s="6">
        <v>2728.0</v>
      </c>
      <c r="P18" s="6" t="s">
        <v>219</v>
      </c>
      <c r="Q18" s="6" t="s">
        <v>114</v>
      </c>
      <c r="R18" s="34">
        <v>46205.0</v>
      </c>
      <c r="S18" s="6">
        <v>4.0</v>
      </c>
      <c r="T18" s="6" t="s">
        <v>221</v>
      </c>
      <c r="U18" s="34">
        <v>46205.0</v>
      </c>
      <c r="V18" s="34">
        <v>46205.0</v>
      </c>
      <c r="W18" s="34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4"/>
      <c r="AM18" s="6"/>
      <c r="AR18" s="6">
        <v>101.88</v>
      </c>
      <c r="AS18" s="6">
        <v>407.52</v>
      </c>
      <c r="AT18" s="6" t="s">
        <v>168</v>
      </c>
      <c r="AU18" s="6" t="s">
        <v>168</v>
      </c>
      <c r="AV18" s="6" t="s">
        <v>168</v>
      </c>
      <c r="AW18" s="6">
        <v>18.0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/>
      <c r="BE18" s="6"/>
      <c r="BF18" s="6"/>
    </row>
    <row r="19">
      <c r="A19" s="31" t="str">
        <f>VLOOKUP(I19,Pns!B:C,2,0)</f>
        <v>420</v>
      </c>
      <c r="B19" s="31">
        <f>COUNTIF(Rac!A:A,A19)</f>
        <v>1</v>
      </c>
      <c r="C19" s="6">
        <v>304.0</v>
      </c>
      <c r="D19" s="6">
        <v>304.0</v>
      </c>
      <c r="E19" s="6">
        <v>304.0</v>
      </c>
      <c r="F19" s="6" t="s">
        <v>209</v>
      </c>
      <c r="G19" s="11" t="s">
        <v>545</v>
      </c>
      <c r="H19" s="6"/>
      <c r="I19" s="11" t="s">
        <v>494</v>
      </c>
      <c r="J19" s="6" t="s">
        <v>496</v>
      </c>
      <c r="K19" s="6" t="s">
        <v>497</v>
      </c>
      <c r="L19" s="6" t="s">
        <v>216</v>
      </c>
      <c r="M19" s="6" t="s">
        <v>99</v>
      </c>
      <c r="N19" s="6">
        <v>4040.19</v>
      </c>
      <c r="O19" s="6">
        <v>2728.0</v>
      </c>
      <c r="P19" s="6" t="s">
        <v>219</v>
      </c>
      <c r="Q19" s="6" t="s">
        <v>114</v>
      </c>
      <c r="R19" s="34">
        <v>46205.0</v>
      </c>
      <c r="S19" s="6">
        <v>1.0</v>
      </c>
      <c r="T19" s="6" t="s">
        <v>221</v>
      </c>
      <c r="U19" s="34">
        <v>46205.0</v>
      </c>
      <c r="V19" s="34">
        <v>46205.0</v>
      </c>
      <c r="W19" s="34">
        <v>46219.0</v>
      </c>
      <c r="X19" s="6">
        <v>14.0</v>
      </c>
      <c r="Y19" s="6"/>
      <c r="Z19" s="6">
        <v>0.0</v>
      </c>
      <c r="AA19" s="6"/>
      <c r="AB19" s="6"/>
      <c r="AC19" s="6" t="s">
        <v>504</v>
      </c>
      <c r="AI19" s="6"/>
      <c r="AJ19" s="6"/>
      <c r="AK19" s="6"/>
      <c r="AL19" s="34"/>
      <c r="AM19" s="6"/>
      <c r="AN19" s="6"/>
      <c r="AR19" s="6">
        <v>7070.33</v>
      </c>
      <c r="AS19" s="6">
        <v>7070.33</v>
      </c>
      <c r="AT19" s="6" t="s">
        <v>168</v>
      </c>
      <c r="AU19" s="6">
        <v>2.0</v>
      </c>
      <c r="AV19" s="6">
        <v>6.0</v>
      </c>
      <c r="AW19" s="6">
        <v>46.0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/>
      <c r="BE19" s="6"/>
      <c r="BF19" s="6"/>
    </row>
    <row r="20">
      <c r="A20" s="30">
        <f>VLOOKUP(I20,Pns!B:C,2,0)</f>
        <v>381</v>
      </c>
      <c r="B20" s="31">
        <f>COUNTIF(Rac!A:A,A20)</f>
        <v>1</v>
      </c>
      <c r="C20" s="6">
        <v>304.0</v>
      </c>
      <c r="D20" s="6">
        <v>304.0</v>
      </c>
      <c r="E20" s="6">
        <v>304.0</v>
      </c>
      <c r="F20" s="6" t="s">
        <v>209</v>
      </c>
      <c r="G20" s="11" t="s">
        <v>563</v>
      </c>
      <c r="H20" s="6"/>
      <c r="I20" s="11" t="s">
        <v>564</v>
      </c>
      <c r="J20" s="6" t="s">
        <v>566</v>
      </c>
      <c r="K20" s="6" t="s">
        <v>567</v>
      </c>
      <c r="L20" s="6" t="s">
        <v>216</v>
      </c>
      <c r="M20" s="6" t="s">
        <v>89</v>
      </c>
      <c r="N20" s="6">
        <v>681.23</v>
      </c>
      <c r="O20" s="6">
        <v>2728.0</v>
      </c>
      <c r="P20" s="6" t="s">
        <v>219</v>
      </c>
      <c r="Q20" s="6" t="s">
        <v>114</v>
      </c>
      <c r="R20" s="34">
        <v>46205.0</v>
      </c>
      <c r="S20" s="6">
        <v>4.0</v>
      </c>
      <c r="T20" s="6" t="s">
        <v>221</v>
      </c>
      <c r="U20" s="34">
        <v>46205.0</v>
      </c>
      <c r="V20" s="34">
        <v>46205.0</v>
      </c>
      <c r="W20" s="34">
        <v>46219.0</v>
      </c>
      <c r="X20" s="6">
        <v>14.0</v>
      </c>
      <c r="Y20" s="6"/>
      <c r="Z20" s="6">
        <v>0.0</v>
      </c>
      <c r="AA20" s="6"/>
      <c r="AB20" s="6"/>
      <c r="AC20" s="6"/>
      <c r="AI20" s="6"/>
      <c r="AJ20" s="6"/>
      <c r="AK20" s="6"/>
      <c r="AL20" s="34"/>
      <c r="AM20" s="6"/>
      <c r="AN20" s="6"/>
      <c r="AR20" s="6">
        <v>2213.98</v>
      </c>
      <c r="AS20" s="6">
        <v>8855.92</v>
      </c>
      <c r="AT20" s="6" t="s">
        <v>168</v>
      </c>
      <c r="AU20" s="6" t="s">
        <v>168</v>
      </c>
      <c r="AV20" s="6" t="s">
        <v>168</v>
      </c>
      <c r="AW20" s="6">
        <v>28.0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576</v>
      </c>
      <c r="BE20" s="6"/>
      <c r="BF20" s="6"/>
    </row>
    <row r="21">
      <c r="A21" s="31">
        <f>VLOOKUP(I21,Pns!B:C,2,0)</f>
        <v>209</v>
      </c>
      <c r="B21" s="31">
        <f>COUNTIF(Rac!A:A,A21)</f>
        <v>1</v>
      </c>
      <c r="C21" s="6">
        <v>304.0</v>
      </c>
      <c r="D21" s="6">
        <v>304.0</v>
      </c>
      <c r="E21" s="6">
        <v>304.0</v>
      </c>
      <c r="F21" s="6" t="s">
        <v>209</v>
      </c>
      <c r="G21" s="11" t="s">
        <v>585</v>
      </c>
      <c r="H21" s="6"/>
      <c r="I21" s="11" t="s">
        <v>586</v>
      </c>
      <c r="J21" s="6" t="s">
        <v>588</v>
      </c>
      <c r="K21" s="6" t="s">
        <v>589</v>
      </c>
      <c r="L21" s="6" t="s">
        <v>216</v>
      </c>
      <c r="M21" s="6" t="s">
        <v>99</v>
      </c>
      <c r="N21" s="6">
        <v>633.0</v>
      </c>
      <c r="O21" s="6">
        <v>2728.0</v>
      </c>
      <c r="P21" s="6" t="s">
        <v>219</v>
      </c>
      <c r="Q21" s="6" t="s">
        <v>114</v>
      </c>
      <c r="R21" s="34">
        <v>46209.0</v>
      </c>
      <c r="S21" s="6">
        <v>1.0</v>
      </c>
      <c r="T21" s="6" t="s">
        <v>221</v>
      </c>
      <c r="U21" s="34">
        <v>46209.0</v>
      </c>
      <c r="V21" s="34">
        <v>46209.0</v>
      </c>
      <c r="W21" s="34">
        <v>46219.0</v>
      </c>
      <c r="X21" s="6">
        <v>10.0</v>
      </c>
      <c r="Y21" s="6"/>
      <c r="Z21" s="6">
        <v>0.0</v>
      </c>
      <c r="AA21" s="6"/>
      <c r="AB21" s="6"/>
      <c r="AC21" s="6" t="s">
        <v>224</v>
      </c>
      <c r="AI21" s="6"/>
      <c r="AJ21" s="6"/>
      <c r="AK21" s="6"/>
      <c r="AL21" s="34"/>
      <c r="AM21" s="6"/>
      <c r="AN21" s="6"/>
      <c r="AR21" s="6">
        <v>1468.56</v>
      </c>
      <c r="AS21" s="6">
        <v>1468.56</v>
      </c>
      <c r="AT21" s="6" t="s">
        <v>168</v>
      </c>
      <c r="AU21" s="6" t="s">
        <v>168</v>
      </c>
      <c r="AV21" s="6" t="s">
        <v>168</v>
      </c>
      <c r="AW21" s="6">
        <v>1.0</v>
      </c>
      <c r="AX21" s="6">
        <v>0.0</v>
      </c>
      <c r="AY21" s="6">
        <v>0.0</v>
      </c>
      <c r="AZ21" s="6">
        <v>0.0</v>
      </c>
      <c r="BA21" s="6" t="s">
        <v>168</v>
      </c>
      <c r="BB21" s="6">
        <v>0.0</v>
      </c>
      <c r="BC21" s="6">
        <v>0.0</v>
      </c>
      <c r="BD21" s="6"/>
      <c r="BE21" s="6"/>
      <c r="BF21" s="6"/>
    </row>
    <row r="22">
      <c r="A22" s="31">
        <f>VLOOKUP(I22,Pns!B:C,2,0)</f>
        <v>648</v>
      </c>
      <c r="B22" s="31">
        <f>COUNTIF(Rac!A:A,A22)</f>
        <v>1</v>
      </c>
      <c r="C22" s="6">
        <v>304.0</v>
      </c>
      <c r="D22" s="6">
        <v>304.0</v>
      </c>
      <c r="E22" s="6">
        <v>304.0</v>
      </c>
      <c r="F22" s="6" t="s">
        <v>209</v>
      </c>
      <c r="G22" s="11" t="s">
        <v>601</v>
      </c>
      <c r="H22" s="6"/>
      <c r="I22" s="11" t="s">
        <v>603</v>
      </c>
      <c r="J22" s="6" t="s">
        <v>604</v>
      </c>
      <c r="K22" s="6" t="s">
        <v>605</v>
      </c>
      <c r="L22" s="6" t="s">
        <v>216</v>
      </c>
      <c r="M22" s="6" t="s">
        <v>89</v>
      </c>
      <c r="N22" s="6">
        <v>201.26</v>
      </c>
      <c r="O22" s="6">
        <v>2728.0</v>
      </c>
      <c r="P22" s="6" t="s">
        <v>219</v>
      </c>
      <c r="Q22" s="6" t="s">
        <v>114</v>
      </c>
      <c r="R22" s="34">
        <v>46209.0</v>
      </c>
      <c r="S22" s="6">
        <v>2.0</v>
      </c>
      <c r="T22" s="6" t="s">
        <v>221</v>
      </c>
      <c r="U22" s="34">
        <v>46209.0</v>
      </c>
      <c r="V22" s="34">
        <v>46209.0</v>
      </c>
      <c r="W22" s="34">
        <v>46219.0</v>
      </c>
      <c r="X22" s="6">
        <v>10.0</v>
      </c>
      <c r="Y22" s="6"/>
      <c r="Z22" s="6">
        <v>4.0</v>
      </c>
      <c r="AA22" s="6"/>
      <c r="AB22" s="6"/>
      <c r="AC22" s="6"/>
      <c r="AI22" s="6"/>
      <c r="AJ22" s="6"/>
      <c r="AK22" s="6"/>
      <c r="AL22" s="34"/>
      <c r="AM22" s="6"/>
      <c r="AN22" s="6"/>
      <c r="AR22" s="6">
        <v>454.84</v>
      </c>
      <c r="AS22" s="6">
        <v>909.68</v>
      </c>
      <c r="AT22" s="6" t="s">
        <v>168</v>
      </c>
      <c r="AU22" s="6">
        <v>1.0</v>
      </c>
      <c r="AV22" s="6">
        <v>1.0</v>
      </c>
      <c r="AW22" s="6">
        <v>22.0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31" t="str">
        <f>VLOOKUP(I23,Pns!B:C,2,0)</f>
        <v>569</v>
      </c>
      <c r="B23" s="31">
        <f>COUNTIF(Rac!A:A,A23)</f>
        <v>1</v>
      </c>
      <c r="C23" s="6">
        <v>304.0</v>
      </c>
      <c r="D23" s="6">
        <v>304.0</v>
      </c>
      <c r="E23" s="6">
        <v>304.0</v>
      </c>
      <c r="F23" s="6" t="s">
        <v>209</v>
      </c>
      <c r="G23" s="11" t="s">
        <v>625</v>
      </c>
      <c r="H23" s="6"/>
      <c r="I23" s="11" t="s">
        <v>626</v>
      </c>
      <c r="J23" s="6" t="s">
        <v>627</v>
      </c>
      <c r="K23" s="6" t="s">
        <v>628</v>
      </c>
      <c r="L23" s="6" t="s">
        <v>216</v>
      </c>
      <c r="M23" s="6" t="s">
        <v>89</v>
      </c>
      <c r="N23" s="6">
        <v>21.5</v>
      </c>
      <c r="O23" s="6">
        <v>2728.0</v>
      </c>
      <c r="P23" s="6" t="s">
        <v>219</v>
      </c>
      <c r="Q23" s="6" t="s">
        <v>114</v>
      </c>
      <c r="R23" s="34">
        <v>46209.0</v>
      </c>
      <c r="S23" s="6">
        <v>2.0</v>
      </c>
      <c r="T23" s="6" t="s">
        <v>221</v>
      </c>
      <c r="U23" s="34">
        <v>46209.0</v>
      </c>
      <c r="V23" s="34">
        <v>46209.0</v>
      </c>
      <c r="W23" s="34">
        <v>46219.0</v>
      </c>
      <c r="X23" s="6">
        <v>10.0</v>
      </c>
      <c r="Y23" s="6"/>
      <c r="Z23" s="6">
        <v>0.0</v>
      </c>
      <c r="AA23" s="6"/>
      <c r="AB23" s="6"/>
      <c r="AC23" s="6"/>
      <c r="AI23" s="6"/>
      <c r="AJ23" s="6"/>
      <c r="AK23" s="6"/>
      <c r="AL23" s="34"/>
      <c r="AM23" s="6"/>
      <c r="AR23" s="6">
        <v>21.5</v>
      </c>
      <c r="AS23" s="6">
        <v>43.0</v>
      </c>
      <c r="AT23" s="6" t="s">
        <v>168</v>
      </c>
      <c r="AU23" s="6">
        <v>1.0</v>
      </c>
      <c r="AV23" s="6">
        <v>1.0</v>
      </c>
      <c r="AW23" s="6">
        <v>17.0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31">
        <f>VLOOKUP(I24,Pns!B:C,2,0)</f>
        <v>727</v>
      </c>
      <c r="B24" s="31">
        <f>COUNTIF(Rac!A:A,A24)</f>
        <v>1</v>
      </c>
      <c r="C24" s="6">
        <v>304.0</v>
      </c>
      <c r="D24" s="6">
        <v>304.0</v>
      </c>
      <c r="E24" s="6">
        <v>304.0</v>
      </c>
      <c r="F24" s="6" t="s">
        <v>209</v>
      </c>
      <c r="G24" s="11" t="s">
        <v>644</v>
      </c>
      <c r="H24" s="6"/>
      <c r="I24" s="11" t="s">
        <v>645</v>
      </c>
      <c r="J24" s="6" t="s">
        <v>646</v>
      </c>
      <c r="K24" s="6" t="s">
        <v>647</v>
      </c>
      <c r="L24" s="6" t="s">
        <v>216</v>
      </c>
      <c r="M24" s="6" t="s">
        <v>89</v>
      </c>
      <c r="N24" s="6">
        <v>165.94</v>
      </c>
      <c r="O24" s="6">
        <v>2728.0</v>
      </c>
      <c r="P24" s="6" t="s">
        <v>219</v>
      </c>
      <c r="Q24" s="6" t="s">
        <v>114</v>
      </c>
      <c r="R24" s="34">
        <v>46216.0</v>
      </c>
      <c r="S24" s="6">
        <v>2.0</v>
      </c>
      <c r="T24" s="6" t="s">
        <v>221</v>
      </c>
      <c r="U24" s="34">
        <v>46216.0</v>
      </c>
      <c r="V24" s="34">
        <v>46216.0</v>
      </c>
      <c r="W24" s="34">
        <v>46219.0</v>
      </c>
      <c r="X24" s="6">
        <v>3.0</v>
      </c>
      <c r="Y24" s="6"/>
      <c r="Z24" s="6">
        <v>1.0</v>
      </c>
      <c r="AA24" s="6"/>
      <c r="AB24" s="6"/>
      <c r="AC24" s="6"/>
      <c r="AI24" s="6"/>
      <c r="AJ24" s="6"/>
      <c r="AK24" s="6"/>
      <c r="AL24" s="34"/>
      <c r="AM24" s="6"/>
      <c r="AN24" s="6"/>
      <c r="AR24" s="6">
        <v>539.31</v>
      </c>
      <c r="AS24" s="6">
        <v>1078.62</v>
      </c>
      <c r="AT24" s="6">
        <v>1.0</v>
      </c>
      <c r="AU24" s="6">
        <v>5.0</v>
      </c>
      <c r="AV24" s="6">
        <v>9.0</v>
      </c>
      <c r="AW24" s="6">
        <v>78.0</v>
      </c>
      <c r="AX24" s="6" t="s">
        <v>168</v>
      </c>
      <c r="AY24" s="6" t="s">
        <v>168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30">
        <f>VLOOKUP(I25,Pns!B:C,2,0)</f>
        <v>421</v>
      </c>
      <c r="B25" s="31">
        <f>COUNTIF(Rac!A:A,A25)</f>
        <v>1</v>
      </c>
      <c r="C25" s="6">
        <v>304.0</v>
      </c>
      <c r="D25" s="6">
        <v>304.0</v>
      </c>
      <c r="E25" s="6">
        <v>304.0</v>
      </c>
      <c r="F25" s="6" t="s">
        <v>209</v>
      </c>
      <c r="G25" s="11" t="s">
        <v>657</v>
      </c>
      <c r="H25" s="6"/>
      <c r="I25" s="11" t="s">
        <v>658</v>
      </c>
      <c r="J25" s="6" t="s">
        <v>660</v>
      </c>
      <c r="K25" s="6" t="s">
        <v>661</v>
      </c>
      <c r="L25" s="6" t="s">
        <v>216</v>
      </c>
      <c r="M25" s="6" t="s">
        <v>99</v>
      </c>
      <c r="N25" s="6">
        <v>5434.26</v>
      </c>
      <c r="O25" s="6">
        <v>2728.0</v>
      </c>
      <c r="P25" s="6" t="s">
        <v>219</v>
      </c>
      <c r="Q25" s="6" t="s">
        <v>114</v>
      </c>
      <c r="R25" s="34">
        <v>46217.0</v>
      </c>
      <c r="S25" s="6">
        <v>1.0</v>
      </c>
      <c r="T25" s="6" t="s">
        <v>221</v>
      </c>
      <c r="U25" s="34">
        <v>46217.0</v>
      </c>
      <c r="V25" s="34">
        <v>46217.0</v>
      </c>
      <c r="W25" s="34">
        <v>46219.0</v>
      </c>
      <c r="X25" s="6">
        <v>2.0</v>
      </c>
      <c r="Y25" s="6"/>
      <c r="Z25" s="6">
        <v>0.0</v>
      </c>
      <c r="AA25" s="6"/>
      <c r="AB25" s="6"/>
      <c r="AC25" s="6" t="s">
        <v>263</v>
      </c>
      <c r="AI25" s="6"/>
      <c r="AJ25" s="6"/>
      <c r="AK25" s="6"/>
      <c r="AL25" s="34"/>
      <c r="AM25" s="6"/>
      <c r="AN25" s="6"/>
      <c r="AR25" s="6">
        <v>10977.2</v>
      </c>
      <c r="AS25" s="6">
        <v>10977.2</v>
      </c>
      <c r="AT25" s="6">
        <v>2.0</v>
      </c>
      <c r="AU25" s="6">
        <v>2.0</v>
      </c>
      <c r="AV25" s="6">
        <v>4.0</v>
      </c>
      <c r="AW25" s="6">
        <v>26.0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31" t="str">
        <f>VLOOKUP(I26,Pns!B:C,2,0)</f>
        <v>796</v>
      </c>
      <c r="B26" s="31">
        <f>COUNTIF(Rac!A:A,A26)</f>
        <v>1</v>
      </c>
      <c r="C26" s="6">
        <v>304.0</v>
      </c>
      <c r="D26" s="6">
        <v>304.0</v>
      </c>
      <c r="E26" s="6">
        <v>304.0</v>
      </c>
      <c r="F26" s="6" t="s">
        <v>209</v>
      </c>
      <c r="G26" s="11" t="s">
        <v>682</v>
      </c>
      <c r="H26" s="6"/>
      <c r="I26" s="11" t="s">
        <v>684</v>
      </c>
      <c r="J26" s="6" t="s">
        <v>685</v>
      </c>
      <c r="K26" s="6" t="s">
        <v>687</v>
      </c>
      <c r="L26" s="6" t="s">
        <v>216</v>
      </c>
      <c r="M26" s="6" t="s">
        <v>89</v>
      </c>
      <c r="N26" s="6">
        <v>81.3</v>
      </c>
      <c r="O26" s="6">
        <v>2728.0</v>
      </c>
      <c r="P26" s="6" t="s">
        <v>219</v>
      </c>
      <c r="Q26" s="6" t="s">
        <v>114</v>
      </c>
      <c r="R26" s="34">
        <v>46225.0</v>
      </c>
      <c r="S26" s="6">
        <v>2.0</v>
      </c>
      <c r="T26" s="6" t="s">
        <v>221</v>
      </c>
      <c r="U26" s="34">
        <v>46225.0</v>
      </c>
      <c r="V26" s="34">
        <v>46225.0</v>
      </c>
      <c r="W26" s="34">
        <v>46226.0</v>
      </c>
      <c r="X26" s="6">
        <v>1.0</v>
      </c>
      <c r="Y26" s="6"/>
      <c r="Z26" s="6"/>
      <c r="AA26" s="6"/>
      <c r="AB26" s="6"/>
      <c r="AC26" s="6"/>
      <c r="AI26" s="6"/>
      <c r="AJ26" s="6"/>
      <c r="AK26" s="6"/>
      <c r="AL26" s="34"/>
      <c r="AM26" s="6"/>
      <c r="AR26" s="6">
        <v>256.9</v>
      </c>
      <c r="AS26" s="6">
        <v>513.8</v>
      </c>
      <c r="AT26" s="6" t="s">
        <v>168</v>
      </c>
      <c r="AU26" s="6" t="s">
        <v>168</v>
      </c>
      <c r="AV26" s="6" t="s">
        <v>168</v>
      </c>
      <c r="AW26" s="6">
        <v>6.0</v>
      </c>
      <c r="AX26" s="6">
        <v>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31" t="str">
        <f>VLOOKUP(I27,Pns!B:C,2,0)</f>
        <v>797</v>
      </c>
      <c r="B27" s="31">
        <f>COUNTIF(Rac!A:A,A27)</f>
        <v>1</v>
      </c>
      <c r="C27" s="6">
        <v>304.0</v>
      </c>
      <c r="D27" s="6">
        <v>304.0</v>
      </c>
      <c r="E27" s="6">
        <v>304.0</v>
      </c>
      <c r="F27" s="6" t="s">
        <v>209</v>
      </c>
      <c r="G27" s="11" t="s">
        <v>703</v>
      </c>
      <c r="H27" s="6"/>
      <c r="I27" s="11" t="s">
        <v>704</v>
      </c>
      <c r="J27" s="6" t="s">
        <v>706</v>
      </c>
      <c r="K27" s="6" t="s">
        <v>707</v>
      </c>
      <c r="L27" s="6" t="s">
        <v>216</v>
      </c>
      <c r="M27" s="6" t="s">
        <v>89</v>
      </c>
      <c r="N27" s="6">
        <v>346.24</v>
      </c>
      <c r="O27" s="6">
        <v>2728.0</v>
      </c>
      <c r="P27" s="6" t="s">
        <v>219</v>
      </c>
      <c r="Q27" s="6" t="s">
        <v>114</v>
      </c>
      <c r="R27" s="34">
        <v>46225.0</v>
      </c>
      <c r="S27" s="6">
        <v>4.0</v>
      </c>
      <c r="T27" s="6" t="s">
        <v>221</v>
      </c>
      <c r="U27" s="34">
        <v>46225.0</v>
      </c>
      <c r="V27" s="34">
        <v>46225.0</v>
      </c>
      <c r="W27" s="34">
        <v>46226.0</v>
      </c>
      <c r="X27" s="6">
        <v>1.0</v>
      </c>
      <c r="Y27" s="6"/>
      <c r="Z27" s="6"/>
      <c r="AA27" s="6"/>
      <c r="AB27" s="6"/>
      <c r="AC27" s="6"/>
      <c r="AI27" s="6"/>
      <c r="AJ27" s="6"/>
      <c r="AK27" s="6"/>
      <c r="AL27" s="34"/>
      <c r="AM27" s="6"/>
      <c r="AR27" s="6">
        <v>1322.64</v>
      </c>
      <c r="AS27" s="6">
        <v>5290.56</v>
      </c>
      <c r="AT27" s="6" t="s">
        <v>168</v>
      </c>
      <c r="AU27" s="6" t="s">
        <v>168</v>
      </c>
      <c r="AV27" s="6" t="s">
        <v>168</v>
      </c>
      <c r="AW27" s="6">
        <v>6.0</v>
      </c>
      <c r="AX27" s="6">
        <v>0.0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31">
        <f>VLOOKUP(I28,Pns!B:C,2,0)</f>
        <v>718</v>
      </c>
      <c r="B28" s="31">
        <f>COUNTIF(Rac!A:A,A28)</f>
        <v>1</v>
      </c>
      <c r="C28" s="6">
        <v>313.0</v>
      </c>
      <c r="D28" s="6">
        <v>313.0</v>
      </c>
      <c r="E28" s="6">
        <v>304.0</v>
      </c>
      <c r="F28" s="6" t="s">
        <v>209</v>
      </c>
      <c r="G28" s="11" t="s">
        <v>740</v>
      </c>
      <c r="H28" s="6">
        <v>2.02530400198667E14</v>
      </c>
      <c r="I28" s="11" t="s">
        <v>741</v>
      </c>
      <c r="J28" s="6" t="s">
        <v>742</v>
      </c>
      <c r="K28" s="6" t="s">
        <v>743</v>
      </c>
      <c r="L28" s="6" t="s">
        <v>745</v>
      </c>
      <c r="M28" s="6" t="s">
        <v>99</v>
      </c>
      <c r="N28" s="6">
        <v>3085.22</v>
      </c>
      <c r="O28" s="6">
        <v>2730.0</v>
      </c>
      <c r="P28" s="6" t="s">
        <v>158</v>
      </c>
      <c r="Q28" s="6" t="s">
        <v>3</v>
      </c>
      <c r="R28" s="34">
        <v>45126.0</v>
      </c>
      <c r="S28" s="6">
        <v>1.0</v>
      </c>
      <c r="T28" s="6" t="s">
        <v>221</v>
      </c>
      <c r="U28" s="34">
        <v>45126.0</v>
      </c>
      <c r="V28" s="34">
        <v>45126.0</v>
      </c>
      <c r="W28" s="34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224</v>
      </c>
      <c r="AI28" s="6"/>
      <c r="AJ28" s="6"/>
      <c r="AK28" s="6"/>
      <c r="AL28" s="34"/>
      <c r="AM28" s="6"/>
      <c r="AR28" s="6">
        <v>5337.44</v>
      </c>
      <c r="AS28" s="6">
        <v>5337.44</v>
      </c>
      <c r="AT28" s="6" t="s">
        <v>168</v>
      </c>
      <c r="AU28" s="6" t="s">
        <v>168</v>
      </c>
      <c r="AV28" s="6" t="s">
        <v>168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764</v>
      </c>
      <c r="BE28" s="6" t="s">
        <v>766</v>
      </c>
      <c r="BF28" s="6"/>
    </row>
    <row r="29">
      <c r="A29" s="31">
        <f>VLOOKUP(I29,Pns!B:C,2,0)</f>
        <v>770</v>
      </c>
      <c r="B29" s="31">
        <f>COUNTIF(Rac!A:A,A29)</f>
        <v>1</v>
      </c>
      <c r="C29" s="6">
        <v>313.0</v>
      </c>
      <c r="D29" s="6">
        <v>313.0</v>
      </c>
      <c r="E29" s="6">
        <v>304.0</v>
      </c>
      <c r="F29" s="6" t="s">
        <v>209</v>
      </c>
      <c r="G29" s="11" t="s">
        <v>770</v>
      </c>
      <c r="H29" s="6">
        <v>2.02430400180262E14</v>
      </c>
      <c r="I29" s="11" t="s">
        <v>772</v>
      </c>
      <c r="J29" s="6" t="s">
        <v>774</v>
      </c>
      <c r="K29" s="6" t="s">
        <v>776</v>
      </c>
      <c r="L29" s="6" t="s">
        <v>216</v>
      </c>
      <c r="M29" s="6" t="s">
        <v>89</v>
      </c>
      <c r="N29" s="6">
        <v>0.0</v>
      </c>
      <c r="O29" s="6">
        <v>2734.0</v>
      </c>
      <c r="P29" s="6" t="s">
        <v>158</v>
      </c>
      <c r="Q29" s="6" t="s">
        <v>3</v>
      </c>
      <c r="R29" s="34">
        <v>45398.0</v>
      </c>
      <c r="S29" s="6">
        <v>1.0</v>
      </c>
      <c r="T29" s="6" t="s">
        <v>221</v>
      </c>
      <c r="U29" s="34">
        <v>45398.0</v>
      </c>
      <c r="V29" s="34">
        <v>45398.0</v>
      </c>
      <c r="W29" s="34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4"/>
      <c r="AM29" s="6"/>
      <c r="AR29" s="6" t="s">
        <v>246</v>
      </c>
      <c r="AS29" s="6" t="s">
        <v>246</v>
      </c>
      <c r="AT29" s="6" t="s">
        <v>168</v>
      </c>
      <c r="AU29" s="6" t="s">
        <v>168</v>
      </c>
      <c r="AV29" s="6" t="s">
        <v>168</v>
      </c>
      <c r="AW29" s="6" t="s">
        <v>168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800</v>
      </c>
      <c r="BE29" s="6" t="s">
        <v>802</v>
      </c>
      <c r="BF29" s="6"/>
    </row>
    <row r="30">
      <c r="A30" s="30">
        <f>VLOOKUP(I30,Pns!B:C,2,0)</f>
        <v>425</v>
      </c>
      <c r="B30" s="31">
        <f>COUNTIF(Rac!A:A,A30)</f>
        <v>1</v>
      </c>
      <c r="C30" s="6">
        <v>313.0</v>
      </c>
      <c r="D30" s="6">
        <v>313.0</v>
      </c>
      <c r="E30" s="6">
        <v>304.0</v>
      </c>
      <c r="F30" s="6" t="s">
        <v>209</v>
      </c>
      <c r="G30" s="11" t="s">
        <v>813</v>
      </c>
      <c r="H30" s="6">
        <v>2.02430400179889E14</v>
      </c>
      <c r="I30" s="11" t="s">
        <v>816</v>
      </c>
      <c r="J30" s="6" t="s">
        <v>817</v>
      </c>
      <c r="K30" s="6" t="s">
        <v>818</v>
      </c>
      <c r="L30" s="6" t="s">
        <v>216</v>
      </c>
      <c r="M30" s="6" t="s">
        <v>89</v>
      </c>
      <c r="N30" s="6">
        <v>1724.94</v>
      </c>
      <c r="O30" s="6">
        <v>2734.0</v>
      </c>
      <c r="P30" s="6" t="s">
        <v>158</v>
      </c>
      <c r="Q30" s="6" t="s">
        <v>3</v>
      </c>
      <c r="R30" s="34">
        <v>45398.0</v>
      </c>
      <c r="S30" s="6">
        <v>1.0</v>
      </c>
      <c r="T30" s="6" t="s">
        <v>221</v>
      </c>
      <c r="U30" s="34">
        <v>45398.0</v>
      </c>
      <c r="V30" s="34">
        <v>45398.0</v>
      </c>
      <c r="W30" s="34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4"/>
      <c r="AM30" s="6"/>
      <c r="AR30" s="6">
        <v>5519.82</v>
      </c>
      <c r="AS30" s="6">
        <v>5519.82</v>
      </c>
      <c r="AT30" s="6" t="s">
        <v>168</v>
      </c>
      <c r="AU30" s="6" t="s">
        <v>168</v>
      </c>
      <c r="AV30" s="6" t="s">
        <v>168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800</v>
      </c>
      <c r="BE30" s="6" t="s">
        <v>830</v>
      </c>
      <c r="BF30" s="6"/>
      <c r="BG30" s="6"/>
    </row>
    <row r="31">
      <c r="A31" s="31" t="str">
        <f>VLOOKUP(I31,Pns!B:C,2,0)</f>
        <v>567</v>
      </c>
      <c r="B31" s="31">
        <f>COUNTIF(Rac!A:A,A31)</f>
        <v>1</v>
      </c>
      <c r="C31" s="6">
        <v>313.0</v>
      </c>
      <c r="D31" s="6">
        <v>313.0</v>
      </c>
      <c r="E31" s="6">
        <v>304.0</v>
      </c>
      <c r="F31" s="6" t="s">
        <v>209</v>
      </c>
      <c r="G31" s="11" t="s">
        <v>840</v>
      </c>
      <c r="H31" s="6">
        <v>2.02430400179899E14</v>
      </c>
      <c r="I31" s="11" t="s">
        <v>841</v>
      </c>
      <c r="J31" s="6" t="s">
        <v>842</v>
      </c>
      <c r="K31" s="6" t="s">
        <v>844</v>
      </c>
      <c r="L31" s="6" t="s">
        <v>216</v>
      </c>
      <c r="M31" s="6" t="s">
        <v>89</v>
      </c>
      <c r="N31" s="6">
        <v>424.13</v>
      </c>
      <c r="O31" s="6">
        <v>2734.0</v>
      </c>
      <c r="P31" s="6" t="s">
        <v>158</v>
      </c>
      <c r="Q31" s="6" t="s">
        <v>3</v>
      </c>
      <c r="R31" s="34">
        <v>45398.0</v>
      </c>
      <c r="S31" s="6">
        <v>1.0</v>
      </c>
      <c r="T31" s="6" t="s">
        <v>221</v>
      </c>
      <c r="U31" s="34">
        <v>45398.0</v>
      </c>
      <c r="V31" s="34">
        <v>45398.0</v>
      </c>
      <c r="W31" s="34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4"/>
      <c r="AM31" s="6"/>
      <c r="AR31" s="6">
        <v>1005.19</v>
      </c>
      <c r="AS31" s="6">
        <v>1005.19</v>
      </c>
      <c r="AT31" s="6" t="s">
        <v>168</v>
      </c>
      <c r="AU31" s="6" t="s">
        <v>168</v>
      </c>
      <c r="AV31" s="6" t="s">
        <v>168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800</v>
      </c>
      <c r="BE31" s="6" t="s">
        <v>856</v>
      </c>
      <c r="BF31" s="6"/>
    </row>
    <row r="32">
      <c r="A32" s="31" t="str">
        <f>VLOOKUP(I32,Pns!B:C,2,0)</f>
        <v>798</v>
      </c>
      <c r="B32" s="31">
        <f>COUNTIF(Rac!A:A,A32)</f>
        <v>1</v>
      </c>
      <c r="C32" s="6">
        <v>313.0</v>
      </c>
      <c r="D32" s="6">
        <v>313.0</v>
      </c>
      <c r="E32" s="6">
        <v>304.0</v>
      </c>
      <c r="F32" s="6" t="s">
        <v>209</v>
      </c>
      <c r="G32" s="11" t="s">
        <v>866</v>
      </c>
      <c r="H32" s="6">
        <v>2.02430400180539E14</v>
      </c>
      <c r="I32" s="11" t="s">
        <v>868</v>
      </c>
      <c r="J32" s="6" t="s">
        <v>869</v>
      </c>
      <c r="K32" s="6" t="s">
        <v>871</v>
      </c>
      <c r="L32" s="6">
        <v>624.0</v>
      </c>
      <c r="M32" s="6" t="s">
        <v>89</v>
      </c>
      <c r="N32" s="6">
        <v>201.94</v>
      </c>
      <c r="O32" s="6">
        <v>2734.0</v>
      </c>
      <c r="P32" s="6" t="s">
        <v>158</v>
      </c>
      <c r="Q32" s="6" t="s">
        <v>3</v>
      </c>
      <c r="R32" s="34">
        <v>45428.0</v>
      </c>
      <c r="S32" s="6">
        <v>1.0</v>
      </c>
      <c r="T32" s="6" t="s">
        <v>221</v>
      </c>
      <c r="U32" s="34">
        <v>45428.0</v>
      </c>
      <c r="V32" s="34">
        <v>45428.0</v>
      </c>
      <c r="W32" s="34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4"/>
      <c r="AM32" s="6"/>
      <c r="AR32" s="6">
        <v>1050.1</v>
      </c>
      <c r="AS32" s="6">
        <v>1050.1</v>
      </c>
      <c r="AT32" s="6" t="s">
        <v>168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800</v>
      </c>
      <c r="BE32" s="6" t="s">
        <v>830</v>
      </c>
      <c r="BF32" s="6"/>
    </row>
    <row r="33">
      <c r="A33" s="31">
        <f>VLOOKUP(I33,Pns!B:C,2,0)</f>
        <v>770</v>
      </c>
      <c r="B33" s="31">
        <f>COUNTIF(Rac!A:A,A33)</f>
        <v>1</v>
      </c>
      <c r="C33" s="6">
        <v>313.0</v>
      </c>
      <c r="D33" s="6">
        <v>313.0</v>
      </c>
      <c r="E33" s="6">
        <v>304.0</v>
      </c>
      <c r="F33" s="6" t="s">
        <v>209</v>
      </c>
      <c r="G33" s="11" t="s">
        <v>906</v>
      </c>
      <c r="H33" s="6">
        <v>2.02430400180545E14</v>
      </c>
      <c r="I33" s="11" t="s">
        <v>772</v>
      </c>
      <c r="J33" s="6" t="s">
        <v>774</v>
      </c>
      <c r="K33" s="6" t="s">
        <v>776</v>
      </c>
      <c r="L33" s="6" t="s">
        <v>216</v>
      </c>
      <c r="M33" s="6" t="s">
        <v>89</v>
      </c>
      <c r="N33" s="6">
        <v>0.0</v>
      </c>
      <c r="O33" s="6">
        <v>2730.0</v>
      </c>
      <c r="P33" s="6" t="s">
        <v>158</v>
      </c>
      <c r="Q33" s="6" t="s">
        <v>3</v>
      </c>
      <c r="R33" s="34">
        <v>45428.0</v>
      </c>
      <c r="S33" s="6">
        <v>1.0</v>
      </c>
      <c r="T33" s="6" t="s">
        <v>221</v>
      </c>
      <c r="U33" s="34">
        <v>45428.0</v>
      </c>
      <c r="V33" s="34">
        <v>45428.0</v>
      </c>
      <c r="W33" s="34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4"/>
      <c r="AM33" s="6"/>
      <c r="AR33" s="6" t="s">
        <v>246</v>
      </c>
      <c r="AS33" s="6" t="s">
        <v>246</v>
      </c>
      <c r="AT33" s="6" t="s">
        <v>168</v>
      </c>
      <c r="AU33" s="6" t="s">
        <v>168</v>
      </c>
      <c r="AV33" s="6" t="s">
        <v>168</v>
      </c>
      <c r="AW33" s="6" t="s">
        <v>168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800</v>
      </c>
      <c r="BE33" s="6" t="s">
        <v>830</v>
      </c>
      <c r="BF33" s="6"/>
    </row>
    <row r="34">
      <c r="A34" s="31">
        <f>VLOOKUP(I34,Pns!B:C,2,0)</f>
        <v>771</v>
      </c>
      <c r="B34" s="31">
        <f>COUNTIF(Rac!A:A,A34)</f>
        <v>1</v>
      </c>
      <c r="C34" s="6">
        <v>313.0</v>
      </c>
      <c r="D34" s="6">
        <v>313.0</v>
      </c>
      <c r="E34" s="6">
        <v>304.0</v>
      </c>
      <c r="F34" s="6" t="s">
        <v>209</v>
      </c>
      <c r="G34" s="11" t="s">
        <v>930</v>
      </c>
      <c r="H34" s="6">
        <v>2.0263040020417E14</v>
      </c>
      <c r="I34" s="11" t="s">
        <v>932</v>
      </c>
      <c r="J34" s="6" t="s">
        <v>933</v>
      </c>
      <c r="K34" s="6" t="s">
        <v>935</v>
      </c>
      <c r="L34" s="6" t="s">
        <v>216</v>
      </c>
      <c r="M34" s="6" t="s">
        <v>89</v>
      </c>
      <c r="N34" s="6">
        <v>0.0</v>
      </c>
      <c r="O34" s="6">
        <v>2730.0</v>
      </c>
      <c r="P34" s="6" t="s">
        <v>158</v>
      </c>
      <c r="Q34" s="6" t="s">
        <v>3</v>
      </c>
      <c r="R34" s="34">
        <v>45428.0</v>
      </c>
      <c r="S34" s="6">
        <v>1.0</v>
      </c>
      <c r="T34" s="6" t="s">
        <v>221</v>
      </c>
      <c r="U34" s="34">
        <v>45428.0</v>
      </c>
      <c r="V34" s="34">
        <v>45428.0</v>
      </c>
      <c r="W34" s="34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4"/>
      <c r="AM34" s="6"/>
      <c r="AN34" s="6"/>
      <c r="AR34" s="6" t="s">
        <v>246</v>
      </c>
      <c r="AS34" s="6" t="s">
        <v>246</v>
      </c>
      <c r="AT34" s="6" t="s">
        <v>168</v>
      </c>
      <c r="AU34" s="6" t="s">
        <v>168</v>
      </c>
      <c r="AV34" s="6" t="s">
        <v>168</v>
      </c>
      <c r="AW34" s="6" t="s">
        <v>168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948</v>
      </c>
      <c r="BE34" s="6" t="s">
        <v>949</v>
      </c>
      <c r="BF34" s="6"/>
      <c r="BG34" s="6"/>
    </row>
    <row r="35">
      <c r="A35" s="31" t="str">
        <f>VLOOKUP(I35,Pns!B:C,2,0)</f>
        <v>567</v>
      </c>
      <c r="B35" s="31">
        <f>COUNTIF(Rac!A:A,A35)</f>
        <v>1</v>
      </c>
      <c r="C35" s="6">
        <v>313.0</v>
      </c>
      <c r="D35" s="6">
        <v>313.0</v>
      </c>
      <c r="E35" s="6">
        <v>304.0</v>
      </c>
      <c r="F35" s="6" t="s">
        <v>209</v>
      </c>
      <c r="G35" s="11" t="s">
        <v>958</v>
      </c>
      <c r="H35" s="6">
        <v>2.02430400180543E14</v>
      </c>
      <c r="I35" s="11" t="s">
        <v>841</v>
      </c>
      <c r="J35" s="6" t="s">
        <v>842</v>
      </c>
      <c r="K35" s="6" t="s">
        <v>844</v>
      </c>
      <c r="L35" s="6" t="s">
        <v>216</v>
      </c>
      <c r="M35" s="6" t="s">
        <v>89</v>
      </c>
      <c r="N35" s="6">
        <v>424.13</v>
      </c>
      <c r="O35" s="6">
        <v>2730.0</v>
      </c>
      <c r="P35" s="6" t="s">
        <v>158</v>
      </c>
      <c r="Q35" s="6" t="s">
        <v>3</v>
      </c>
      <c r="R35" s="34">
        <v>45428.0</v>
      </c>
      <c r="S35" s="6">
        <v>1.0</v>
      </c>
      <c r="T35" s="6" t="s">
        <v>221</v>
      </c>
      <c r="U35" s="34">
        <v>45428.0</v>
      </c>
      <c r="V35" s="34">
        <v>45428.0</v>
      </c>
      <c r="W35" s="34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4"/>
      <c r="AM35" s="6"/>
      <c r="AR35" s="6">
        <v>1005.19</v>
      </c>
      <c r="AS35" s="6">
        <v>1005.19</v>
      </c>
      <c r="AT35" s="6" t="s">
        <v>168</v>
      </c>
      <c r="AU35" s="6" t="s">
        <v>168</v>
      </c>
      <c r="AV35" s="6" t="s">
        <v>168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800</v>
      </c>
      <c r="BE35" s="6" t="s">
        <v>830</v>
      </c>
      <c r="BF35" s="6"/>
    </row>
    <row r="36">
      <c r="A36" s="30">
        <f>VLOOKUP(I36,Pns!B:C,2,0)</f>
        <v>421</v>
      </c>
      <c r="B36" s="31">
        <f>COUNTIF(Rac!A:A,A36)</f>
        <v>1</v>
      </c>
      <c r="C36" s="6">
        <v>313.0</v>
      </c>
      <c r="D36" s="6">
        <v>313.0</v>
      </c>
      <c r="E36" s="6">
        <v>304.0</v>
      </c>
      <c r="F36" s="6" t="s">
        <v>209</v>
      </c>
      <c r="G36" s="11" t="s">
        <v>998</v>
      </c>
      <c r="H36" s="6">
        <v>2.02430400180679E14</v>
      </c>
      <c r="I36" s="11" t="s">
        <v>658</v>
      </c>
      <c r="J36" s="6" t="s">
        <v>660</v>
      </c>
      <c r="K36" s="6" t="s">
        <v>661</v>
      </c>
      <c r="L36" s="6" t="s">
        <v>216</v>
      </c>
      <c r="M36" s="6" t="s">
        <v>99</v>
      </c>
      <c r="N36" s="6">
        <v>5434.26</v>
      </c>
      <c r="O36" s="6">
        <v>2734.0</v>
      </c>
      <c r="P36" s="6" t="s">
        <v>158</v>
      </c>
      <c r="Q36" s="6" t="s">
        <v>3</v>
      </c>
      <c r="R36" s="34">
        <v>45434.0</v>
      </c>
      <c r="S36" s="6">
        <v>1.0</v>
      </c>
      <c r="T36" s="6" t="s">
        <v>221</v>
      </c>
      <c r="U36" s="34">
        <v>45434.0</v>
      </c>
      <c r="V36" s="34">
        <v>45434.0</v>
      </c>
      <c r="W36" s="34">
        <v>46063.0</v>
      </c>
      <c r="X36" s="6">
        <v>629.0</v>
      </c>
      <c r="Y36" s="6"/>
      <c r="Z36" s="6">
        <v>0.0</v>
      </c>
      <c r="AA36" s="6"/>
      <c r="AB36" s="6"/>
      <c r="AC36" s="6" t="s">
        <v>263</v>
      </c>
      <c r="AI36" s="6"/>
      <c r="AJ36" s="6"/>
      <c r="AK36" s="6"/>
      <c r="AL36" s="34"/>
      <c r="AM36" s="6"/>
      <c r="AN36" s="6"/>
      <c r="AR36" s="6">
        <v>10977.2</v>
      </c>
      <c r="AS36" s="6">
        <v>10977.2</v>
      </c>
      <c r="AT36" s="6">
        <v>2.0</v>
      </c>
      <c r="AU36" s="6">
        <v>2.0</v>
      </c>
      <c r="AV36" s="6">
        <v>4.0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1026</v>
      </c>
      <c r="BE36" s="6" t="s">
        <v>1028</v>
      </c>
      <c r="BF36" s="6" t="s">
        <v>1030</v>
      </c>
    </row>
    <row r="37">
      <c r="A37" s="31" t="str">
        <f>VLOOKUP(I37,Pns!B:C,2,0)</f>
        <v>420</v>
      </c>
      <c r="B37" s="31">
        <f>COUNTIF(Rac!A:A,A37)</f>
        <v>1</v>
      </c>
      <c r="C37" s="6">
        <v>313.0</v>
      </c>
      <c r="D37" s="6">
        <v>313.0</v>
      </c>
      <c r="E37" s="6">
        <v>304.0</v>
      </c>
      <c r="F37" s="6" t="s">
        <v>209</v>
      </c>
      <c r="G37" s="11" t="s">
        <v>1041</v>
      </c>
      <c r="H37" s="6">
        <v>2.02430400180678E14</v>
      </c>
      <c r="I37" s="11" t="s">
        <v>494</v>
      </c>
      <c r="J37" s="6" t="s">
        <v>496</v>
      </c>
      <c r="K37" s="6" t="s">
        <v>497</v>
      </c>
      <c r="L37" s="6" t="s">
        <v>216</v>
      </c>
      <c r="M37" s="6" t="s">
        <v>99</v>
      </c>
      <c r="N37" s="6">
        <v>4040.19</v>
      </c>
      <c r="O37" s="6">
        <v>2734.0</v>
      </c>
      <c r="P37" s="6" t="s">
        <v>158</v>
      </c>
      <c r="Q37" s="6" t="s">
        <v>3</v>
      </c>
      <c r="R37" s="34">
        <v>45434.0</v>
      </c>
      <c r="S37" s="6">
        <v>2.0</v>
      </c>
      <c r="T37" s="6" t="s">
        <v>221</v>
      </c>
      <c r="U37" s="34">
        <v>45434.0</v>
      </c>
      <c r="V37" s="34">
        <v>45434.0</v>
      </c>
      <c r="W37" s="34">
        <v>46063.0</v>
      </c>
      <c r="X37" s="6">
        <v>629.0</v>
      </c>
      <c r="Y37" s="6"/>
      <c r="Z37" s="6">
        <v>0.0</v>
      </c>
      <c r="AA37" s="6"/>
      <c r="AB37" s="6"/>
      <c r="AC37" s="6" t="s">
        <v>504</v>
      </c>
      <c r="AI37" s="6"/>
      <c r="AJ37" s="6"/>
      <c r="AK37" s="6"/>
      <c r="AL37" s="34"/>
      <c r="AM37" s="6"/>
      <c r="AR37" s="6">
        <v>7070.33</v>
      </c>
      <c r="AS37" s="6">
        <v>14140.66</v>
      </c>
      <c r="AT37" s="6" t="s">
        <v>168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1026</v>
      </c>
      <c r="BE37" s="6" t="s">
        <v>1028</v>
      </c>
      <c r="BF37" s="6" t="s">
        <v>1030</v>
      </c>
    </row>
    <row r="38">
      <c r="A38" s="30">
        <f>VLOOKUP(I38,Pns!B:C,2,0)</f>
        <v>442</v>
      </c>
      <c r="B38" s="31">
        <f>COUNTIF(Rac!A:A,A38)</f>
        <v>1</v>
      </c>
      <c r="C38" s="6">
        <v>313.0</v>
      </c>
      <c r="D38" s="6">
        <v>313.0</v>
      </c>
      <c r="E38" s="6">
        <v>304.0</v>
      </c>
      <c r="F38" s="6" t="s">
        <v>209</v>
      </c>
      <c r="G38" s="11" t="s">
        <v>1068</v>
      </c>
      <c r="H38" s="6">
        <v>2.02430400181973E14</v>
      </c>
      <c r="I38" s="11" t="s">
        <v>1069</v>
      </c>
      <c r="J38" s="6" t="s">
        <v>1071</v>
      </c>
      <c r="K38" s="6" t="s">
        <v>743</v>
      </c>
      <c r="L38" s="6" t="s">
        <v>745</v>
      </c>
      <c r="M38" s="6" t="s">
        <v>99</v>
      </c>
      <c r="N38" s="6">
        <v>2752.52</v>
      </c>
      <c r="O38" s="6">
        <v>2730.0</v>
      </c>
      <c r="P38" s="6" t="s">
        <v>158</v>
      </c>
      <c r="Q38" s="6" t="s">
        <v>3</v>
      </c>
      <c r="R38" s="34">
        <v>45460.0</v>
      </c>
      <c r="S38" s="6">
        <v>1.0</v>
      </c>
      <c r="T38" s="6" t="s">
        <v>221</v>
      </c>
      <c r="U38" s="34">
        <v>45460.0</v>
      </c>
      <c r="V38" s="34">
        <v>45460.0</v>
      </c>
      <c r="W38" s="34">
        <v>46063.0</v>
      </c>
      <c r="X38" s="6">
        <v>603.0</v>
      </c>
      <c r="Y38" s="6"/>
      <c r="Z38" s="6">
        <v>0.0</v>
      </c>
      <c r="AA38" s="6"/>
      <c r="AB38" s="6"/>
      <c r="AC38" s="6" t="s">
        <v>224</v>
      </c>
      <c r="AI38" s="6"/>
      <c r="AJ38" s="6"/>
      <c r="AK38" s="6"/>
      <c r="AL38" s="34"/>
      <c r="AM38" s="6"/>
      <c r="AN38" s="6"/>
      <c r="AR38" s="6">
        <v>4761.86</v>
      </c>
      <c r="AS38" s="6">
        <v>4761.86</v>
      </c>
      <c r="AT38" s="6" t="s">
        <v>168</v>
      </c>
      <c r="AU38" s="6" t="s">
        <v>168</v>
      </c>
      <c r="AV38" s="6" t="s">
        <v>168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1088</v>
      </c>
      <c r="BE38" s="6" t="s">
        <v>1090</v>
      </c>
      <c r="BF38" s="6"/>
    </row>
    <row r="39">
      <c r="A39" s="31">
        <f>VLOOKUP(I39,Pns!B:C,2,0)</f>
        <v>59</v>
      </c>
      <c r="B39" s="31">
        <f>COUNTIF(Rac!A:A,A39)</f>
        <v>1</v>
      </c>
      <c r="C39" s="6">
        <v>313.0</v>
      </c>
      <c r="D39" s="6">
        <v>313.0</v>
      </c>
      <c r="E39" s="6">
        <v>304.0</v>
      </c>
      <c r="F39" s="6" t="s">
        <v>209</v>
      </c>
      <c r="G39" s="11" t="s">
        <v>1100</v>
      </c>
      <c r="H39" s="6">
        <v>2.02430400182343E14</v>
      </c>
      <c r="I39" s="11" t="s">
        <v>319</v>
      </c>
      <c r="J39" s="6" t="s">
        <v>1102</v>
      </c>
      <c r="K39" s="6" t="s">
        <v>1103</v>
      </c>
      <c r="L39" s="6" t="s">
        <v>216</v>
      </c>
      <c r="M39" s="6" t="s">
        <v>89</v>
      </c>
      <c r="N39" s="6">
        <v>276.2</v>
      </c>
      <c r="O39" s="6">
        <v>2732.0</v>
      </c>
      <c r="P39" s="6" t="s">
        <v>158</v>
      </c>
      <c r="Q39" s="6" t="s">
        <v>3</v>
      </c>
      <c r="R39" s="34">
        <v>45476.0</v>
      </c>
      <c r="S39" s="6">
        <v>1.0</v>
      </c>
      <c r="T39" s="6" t="s">
        <v>221</v>
      </c>
      <c r="U39" s="34">
        <v>45476.0</v>
      </c>
      <c r="V39" s="34">
        <v>45476.0</v>
      </c>
      <c r="W39" s="34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4"/>
      <c r="AM39" s="6"/>
      <c r="AR39" s="6">
        <v>922.51</v>
      </c>
      <c r="AS39" s="6">
        <v>922.51</v>
      </c>
      <c r="AT39" s="6" t="s">
        <v>168</v>
      </c>
      <c r="AU39" s="6" t="s">
        <v>168</v>
      </c>
      <c r="AV39" s="6">
        <v>1.0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800</v>
      </c>
      <c r="BE39" s="6" t="s">
        <v>1113</v>
      </c>
      <c r="BF39" s="6"/>
    </row>
    <row r="40">
      <c r="A40" s="31" t="str">
        <f>VLOOKUP(I40,Pns!B:C,2,0)</f>
        <v>799</v>
      </c>
      <c r="B40" s="31">
        <f>COUNTIF(Rac!A:A,A40)</f>
        <v>1</v>
      </c>
      <c r="C40" s="6">
        <v>313.0</v>
      </c>
      <c r="D40" s="6">
        <v>313.0</v>
      </c>
      <c r="E40" s="6">
        <v>304.0</v>
      </c>
      <c r="F40" s="6" t="s">
        <v>209</v>
      </c>
      <c r="G40" s="11" t="s">
        <v>1126</v>
      </c>
      <c r="H40" s="6">
        <v>2.02430400182556E14</v>
      </c>
      <c r="I40" s="11" t="s">
        <v>1129</v>
      </c>
      <c r="J40" s="6" t="s">
        <v>1131</v>
      </c>
      <c r="K40" s="6" t="s">
        <v>1132</v>
      </c>
      <c r="L40" s="6" t="s">
        <v>216</v>
      </c>
      <c r="M40" s="6" t="s">
        <v>89</v>
      </c>
      <c r="N40" s="6">
        <v>5.21</v>
      </c>
      <c r="O40" s="6">
        <v>2734.0</v>
      </c>
      <c r="P40" s="6" t="s">
        <v>158</v>
      </c>
      <c r="Q40" s="6" t="s">
        <v>3</v>
      </c>
      <c r="R40" s="34">
        <v>45488.0</v>
      </c>
      <c r="S40" s="6">
        <v>10.0</v>
      </c>
      <c r="T40" s="6" t="s">
        <v>221</v>
      </c>
      <c r="U40" s="34">
        <v>45488.0</v>
      </c>
      <c r="V40" s="34">
        <v>45488.0</v>
      </c>
      <c r="W40" s="34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4"/>
      <c r="AM40" s="6"/>
      <c r="AN40" s="6"/>
      <c r="AR40" s="6">
        <v>16.66</v>
      </c>
      <c r="AS40" s="6">
        <v>166.6</v>
      </c>
      <c r="AT40" s="6">
        <v>2.0</v>
      </c>
      <c r="AU40" s="6">
        <v>17.0</v>
      </c>
      <c r="AV40" s="6">
        <v>17.0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800</v>
      </c>
      <c r="BE40" s="6" t="s">
        <v>802</v>
      </c>
      <c r="BF40" s="6"/>
    </row>
    <row r="41">
      <c r="A41" s="31">
        <f>VLOOKUP(I41,Pns!B:C,2,0)</f>
        <v>752</v>
      </c>
      <c r="B41" s="31">
        <f>COUNTIF(Rac!A:A,A41)</f>
        <v>1</v>
      </c>
      <c r="C41" s="6">
        <v>313.0</v>
      </c>
      <c r="D41" s="6">
        <v>313.0</v>
      </c>
      <c r="E41" s="6">
        <v>304.0</v>
      </c>
      <c r="F41" s="6" t="s">
        <v>209</v>
      </c>
      <c r="G41" s="11" t="s">
        <v>1154</v>
      </c>
      <c r="H41" s="6">
        <v>2.02430400183018E14</v>
      </c>
      <c r="I41" s="11" t="s">
        <v>1155</v>
      </c>
      <c r="J41" s="6" t="s">
        <v>1156</v>
      </c>
      <c r="K41" s="6" t="s">
        <v>1157</v>
      </c>
      <c r="L41" s="6" t="s">
        <v>216</v>
      </c>
      <c r="M41" s="6" t="s">
        <v>99</v>
      </c>
      <c r="N41" s="6">
        <v>3025.25</v>
      </c>
      <c r="O41" s="6">
        <v>2734.0</v>
      </c>
      <c r="P41" s="6" t="s">
        <v>158</v>
      </c>
      <c r="Q41" s="6" t="s">
        <v>3</v>
      </c>
      <c r="R41" s="34">
        <v>45499.0</v>
      </c>
      <c r="S41" s="6">
        <v>1.0</v>
      </c>
      <c r="T41" s="6" t="s">
        <v>221</v>
      </c>
      <c r="U41" s="34">
        <v>45499.0</v>
      </c>
      <c r="V41" s="34">
        <v>45499.0</v>
      </c>
      <c r="W41" s="34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4"/>
      <c r="AM41" s="6"/>
      <c r="AN41" s="6"/>
      <c r="AR41" s="6">
        <v>12524.54</v>
      </c>
      <c r="AS41" s="6">
        <v>12524.54</v>
      </c>
      <c r="AT41" s="6" t="s">
        <v>168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1168</v>
      </c>
      <c r="BE41" s="6" t="s">
        <v>1028</v>
      </c>
      <c r="BF41" s="6" t="s">
        <v>1170</v>
      </c>
    </row>
    <row r="42">
      <c r="A42" s="31">
        <f>VLOOKUP(I42,Pns!B:C,2,0)</f>
        <v>618</v>
      </c>
      <c r="B42" s="31">
        <f>COUNTIF(Rac!A:A,A42)</f>
        <v>1</v>
      </c>
      <c r="C42" s="6">
        <v>313.0</v>
      </c>
      <c r="D42" s="6">
        <v>313.0</v>
      </c>
      <c r="E42" s="6">
        <v>304.0</v>
      </c>
      <c r="F42" s="6" t="s">
        <v>209</v>
      </c>
      <c r="G42" s="11" t="s">
        <v>1181</v>
      </c>
      <c r="H42" s="6">
        <v>2.02430400183019E14</v>
      </c>
      <c r="I42" s="11" t="s">
        <v>1183</v>
      </c>
      <c r="J42" s="6" t="s">
        <v>1185</v>
      </c>
      <c r="K42" s="6" t="s">
        <v>1186</v>
      </c>
      <c r="L42" s="6">
        <v>26433.0</v>
      </c>
      <c r="M42" s="6" t="s">
        <v>99</v>
      </c>
      <c r="N42" s="6">
        <v>9185.28</v>
      </c>
      <c r="O42" s="6">
        <v>2730.0</v>
      </c>
      <c r="P42" s="6" t="s">
        <v>158</v>
      </c>
      <c r="Q42" s="6" t="s">
        <v>3</v>
      </c>
      <c r="R42" s="34">
        <v>45502.0</v>
      </c>
      <c r="S42" s="6">
        <v>1.0</v>
      </c>
      <c r="T42" s="6" t="s">
        <v>221</v>
      </c>
      <c r="U42" s="34">
        <v>45502.0</v>
      </c>
      <c r="V42" s="34">
        <v>45502.0</v>
      </c>
      <c r="W42" s="34">
        <v>46063.0</v>
      </c>
      <c r="X42" s="6">
        <v>561.0</v>
      </c>
      <c r="Y42" s="6"/>
      <c r="Z42" s="6">
        <v>0.0</v>
      </c>
      <c r="AA42" s="6"/>
      <c r="AB42" s="6"/>
      <c r="AC42" s="6" t="s">
        <v>1192</v>
      </c>
      <c r="AI42" s="6"/>
      <c r="AJ42" s="6"/>
      <c r="AK42" s="6"/>
      <c r="AL42" s="34"/>
      <c r="AM42" s="6"/>
      <c r="AN42" s="6"/>
      <c r="AR42" s="6">
        <v>34444.79</v>
      </c>
      <c r="AS42" s="6">
        <v>34444.79</v>
      </c>
      <c r="AT42" s="6" t="s">
        <v>168</v>
      </c>
      <c r="AU42" s="6">
        <v>1.0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1198</v>
      </c>
      <c r="BE42" s="6" t="s">
        <v>1028</v>
      </c>
      <c r="BF42" s="6" t="s">
        <v>1170</v>
      </c>
    </row>
    <row r="43">
      <c r="A43" s="31">
        <f>VLOOKUP(I43,Pns!B:C,2,0)</f>
        <v>700</v>
      </c>
      <c r="B43" s="31">
        <f>COUNTIF(Rac!A:A,A43)</f>
        <v>1</v>
      </c>
      <c r="C43" s="6">
        <v>313.0</v>
      </c>
      <c r="D43" s="6">
        <v>313.0</v>
      </c>
      <c r="E43" s="6">
        <v>304.0</v>
      </c>
      <c r="F43" s="6" t="s">
        <v>209</v>
      </c>
      <c r="G43" s="11" t="s">
        <v>1208</v>
      </c>
      <c r="H43" s="6">
        <v>2.02430400183062E14</v>
      </c>
      <c r="I43" s="11" t="s">
        <v>1210</v>
      </c>
      <c r="J43" s="6" t="s">
        <v>1211</v>
      </c>
      <c r="K43" s="6" t="s">
        <v>1212</v>
      </c>
      <c r="L43" s="6" t="s">
        <v>216</v>
      </c>
      <c r="M43" s="6" t="s">
        <v>89</v>
      </c>
      <c r="N43" s="6">
        <v>6043.13</v>
      </c>
      <c r="O43" s="6">
        <v>2734.0</v>
      </c>
      <c r="P43" s="6" t="s">
        <v>158</v>
      </c>
      <c r="Q43" s="6" t="s">
        <v>3</v>
      </c>
      <c r="R43" s="34">
        <v>45509.0</v>
      </c>
      <c r="S43" s="6">
        <v>1.0</v>
      </c>
      <c r="T43" s="6" t="s">
        <v>221</v>
      </c>
      <c r="U43" s="34">
        <v>45509.0</v>
      </c>
      <c r="V43" s="34">
        <v>45509.0</v>
      </c>
      <c r="W43" s="34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4"/>
      <c r="AM43" s="6"/>
      <c r="AR43" s="6">
        <v>19640.17</v>
      </c>
      <c r="AS43" s="6">
        <v>19640.17</v>
      </c>
      <c r="AT43" s="6" t="s">
        <v>168</v>
      </c>
      <c r="AU43" s="6" t="s">
        <v>168</v>
      </c>
      <c r="AV43" s="6" t="s">
        <v>168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800</v>
      </c>
      <c r="BE43" s="6" t="s">
        <v>802</v>
      </c>
    </row>
    <row r="44">
      <c r="A44" s="31" t="str">
        <f>VLOOKUP(I44,Pns!B:C,2,0)</f>
        <v>734</v>
      </c>
      <c r="B44" s="31">
        <f>COUNTIF(Rac!A:A,A44)</f>
        <v>1</v>
      </c>
      <c r="C44" s="6">
        <v>313.0</v>
      </c>
      <c r="D44" s="6">
        <v>313.0</v>
      </c>
      <c r="E44" s="6">
        <v>304.0</v>
      </c>
      <c r="F44" s="6" t="s">
        <v>209</v>
      </c>
      <c r="G44" s="11" t="s">
        <v>1233</v>
      </c>
      <c r="H44" s="6">
        <v>2.02430400183439E14</v>
      </c>
      <c r="I44" s="11" t="s">
        <v>1234</v>
      </c>
      <c r="J44" s="6" t="s">
        <v>1235</v>
      </c>
      <c r="K44" s="6" t="s">
        <v>1236</v>
      </c>
      <c r="L44" s="6">
        <v>71379.0</v>
      </c>
      <c r="M44" s="6" t="s">
        <v>89</v>
      </c>
      <c r="N44" s="6">
        <v>272.68</v>
      </c>
      <c r="O44" s="6">
        <v>2734.0</v>
      </c>
      <c r="P44" s="6" t="s">
        <v>158</v>
      </c>
      <c r="Q44" s="6" t="s">
        <v>3</v>
      </c>
      <c r="R44" s="34">
        <v>45524.0</v>
      </c>
      <c r="S44" s="6">
        <v>1.0</v>
      </c>
      <c r="T44" s="6" t="s">
        <v>221</v>
      </c>
      <c r="U44" s="34">
        <v>45524.0</v>
      </c>
      <c r="V44" s="34">
        <v>45524.0</v>
      </c>
      <c r="W44" s="34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4"/>
      <c r="AM44" s="6"/>
      <c r="AN44" s="6"/>
      <c r="AR44" s="6">
        <v>605.35</v>
      </c>
      <c r="AS44" s="6">
        <v>605.35</v>
      </c>
      <c r="AT44" s="6" t="s">
        <v>168</v>
      </c>
      <c r="AU44" s="6" t="s">
        <v>168</v>
      </c>
      <c r="AV44" s="6" t="s">
        <v>168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1252</v>
      </c>
      <c r="BE44" s="6" t="s">
        <v>1254</v>
      </c>
    </row>
    <row r="45">
      <c r="A45" s="31">
        <f>VLOOKUP(I45,Pns!B:C,2,0)</f>
        <v>59</v>
      </c>
      <c r="B45" s="31">
        <f>COUNTIF(Rac!A:A,A45)</f>
        <v>1</v>
      </c>
      <c r="C45" s="6">
        <v>313.0</v>
      </c>
      <c r="D45" s="6">
        <v>313.0</v>
      </c>
      <c r="E45" s="6">
        <v>304.0</v>
      </c>
      <c r="F45" s="6" t="s">
        <v>209</v>
      </c>
      <c r="G45" s="11" t="s">
        <v>1260</v>
      </c>
      <c r="H45" s="6">
        <v>2.02430400183438E14</v>
      </c>
      <c r="I45" s="11" t="s">
        <v>319</v>
      </c>
      <c r="J45" s="6" t="s">
        <v>1102</v>
      </c>
      <c r="K45" s="6" t="s">
        <v>1103</v>
      </c>
      <c r="L45" s="6" t="s">
        <v>216</v>
      </c>
      <c r="M45" s="6" t="s">
        <v>89</v>
      </c>
      <c r="N45" s="6">
        <v>276.2</v>
      </c>
      <c r="O45" s="6">
        <v>2734.0</v>
      </c>
      <c r="P45" s="6" t="s">
        <v>158</v>
      </c>
      <c r="Q45" s="6" t="s">
        <v>3</v>
      </c>
      <c r="R45" s="34">
        <v>45524.0</v>
      </c>
      <c r="S45" s="6">
        <v>1.0</v>
      </c>
      <c r="T45" s="6" t="s">
        <v>221</v>
      </c>
      <c r="U45" s="34">
        <v>45524.0</v>
      </c>
      <c r="V45" s="34">
        <v>45524.0</v>
      </c>
      <c r="W45" s="34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4"/>
      <c r="AM45" s="6"/>
      <c r="AN45" s="6"/>
      <c r="AR45" s="6">
        <v>922.51</v>
      </c>
      <c r="AS45" s="6">
        <v>922.51</v>
      </c>
      <c r="AT45" s="6" t="s">
        <v>168</v>
      </c>
      <c r="AU45" s="6" t="s">
        <v>168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1275</v>
      </c>
      <c r="BE45" s="6" t="s">
        <v>1277</v>
      </c>
    </row>
    <row r="46">
      <c r="A46" s="30">
        <f>VLOOKUP(I46,Pns!B:C,2,0)</f>
        <v>540</v>
      </c>
      <c r="B46" s="31">
        <f>COUNTIF(Rac!A:A,A46)</f>
        <v>1</v>
      </c>
      <c r="C46" s="6">
        <v>313.0</v>
      </c>
      <c r="D46" s="6">
        <v>313.0</v>
      </c>
      <c r="E46" s="6">
        <v>304.0</v>
      </c>
      <c r="F46" s="6" t="s">
        <v>209</v>
      </c>
      <c r="G46" s="11" t="s">
        <v>1284</v>
      </c>
      <c r="H46" s="6">
        <v>2.02430400183533E14</v>
      </c>
      <c r="I46" s="11" t="s">
        <v>1285</v>
      </c>
      <c r="J46" s="6" t="s">
        <v>1287</v>
      </c>
      <c r="K46" s="6" t="s">
        <v>1288</v>
      </c>
      <c r="L46" s="6" t="s">
        <v>216</v>
      </c>
      <c r="M46" s="6" t="s">
        <v>89</v>
      </c>
      <c r="N46" s="6">
        <v>19.03</v>
      </c>
      <c r="O46" s="6">
        <v>2734.0</v>
      </c>
      <c r="P46" s="6" t="s">
        <v>158</v>
      </c>
      <c r="Q46" s="6" t="s">
        <v>3</v>
      </c>
      <c r="R46" s="34">
        <v>45531.0</v>
      </c>
      <c r="S46" s="6">
        <v>15.0</v>
      </c>
      <c r="T46" s="6" t="s">
        <v>221</v>
      </c>
      <c r="U46" s="34">
        <v>45531.0</v>
      </c>
      <c r="V46" s="34">
        <v>45531.0</v>
      </c>
      <c r="W46" s="34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4"/>
      <c r="AM46" s="6"/>
      <c r="AN46" s="6"/>
      <c r="AR46" s="6">
        <v>62.03</v>
      </c>
      <c r="AS46" s="6">
        <v>930.45</v>
      </c>
      <c r="AT46" s="6" t="s">
        <v>168</v>
      </c>
      <c r="AU46" s="6" t="s">
        <v>168</v>
      </c>
      <c r="AV46" s="6">
        <v>8.0</v>
      </c>
      <c r="AW46" s="6">
        <v>1229.0</v>
      </c>
      <c r="AX46" s="6">
        <v>0.0</v>
      </c>
      <c r="AY46" s="6">
        <v>0.0</v>
      </c>
      <c r="AZ46" s="6" t="s">
        <v>168</v>
      </c>
      <c r="BA46" s="6">
        <v>0.0</v>
      </c>
      <c r="BB46" s="6">
        <v>10.0</v>
      </c>
      <c r="BC46" s="6">
        <v>0.0</v>
      </c>
      <c r="BD46" s="6" t="s">
        <v>1299</v>
      </c>
      <c r="BE46" s="6"/>
    </row>
    <row r="47">
      <c r="A47" s="31">
        <f>VLOOKUP(I47,Pns!B:C,2,0)</f>
        <v>609</v>
      </c>
      <c r="B47" s="31">
        <f>COUNTIF(Rac!A:A,A47)</f>
        <v>1</v>
      </c>
      <c r="C47" s="6">
        <v>313.0</v>
      </c>
      <c r="D47" s="6">
        <v>313.0</v>
      </c>
      <c r="E47" s="6">
        <v>304.0</v>
      </c>
      <c r="F47" s="6" t="s">
        <v>209</v>
      </c>
      <c r="G47" s="11" t="s">
        <v>1309</v>
      </c>
      <c r="H47" s="6">
        <v>2.02530400192738E14</v>
      </c>
      <c r="I47" s="11" t="s">
        <v>1311</v>
      </c>
      <c r="J47" s="6" t="s">
        <v>1312</v>
      </c>
      <c r="K47" s="6" t="s">
        <v>1313</v>
      </c>
      <c r="L47" s="6" t="s">
        <v>216</v>
      </c>
      <c r="M47" s="6" t="s">
        <v>89</v>
      </c>
      <c r="N47" s="6">
        <v>96.56</v>
      </c>
      <c r="O47" s="6">
        <v>2734.0</v>
      </c>
      <c r="P47" s="6" t="s">
        <v>158</v>
      </c>
      <c r="Q47" s="6" t="s">
        <v>3</v>
      </c>
      <c r="R47" s="34">
        <v>45548.0</v>
      </c>
      <c r="S47" s="6">
        <v>1.0</v>
      </c>
      <c r="T47" s="6" t="s">
        <v>221</v>
      </c>
      <c r="U47" s="34">
        <v>45548.0</v>
      </c>
      <c r="V47" s="34">
        <v>45548.0</v>
      </c>
      <c r="W47" s="34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4"/>
      <c r="AM47" s="6"/>
      <c r="AR47" s="6">
        <v>193.11</v>
      </c>
      <c r="AS47" s="6">
        <v>193.11</v>
      </c>
      <c r="AT47" s="6" t="s">
        <v>168</v>
      </c>
      <c r="AU47" s="6" t="s">
        <v>168</v>
      </c>
      <c r="AV47" s="6" t="s">
        <v>168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1326</v>
      </c>
      <c r="BE47" s="6" t="s">
        <v>1327</v>
      </c>
      <c r="BF47" s="6"/>
    </row>
    <row r="48">
      <c r="A48" s="31">
        <f>VLOOKUP(I48,Pns!B:C,2,0)</f>
        <v>12</v>
      </c>
      <c r="B48" s="31">
        <f>COUNTIF(Rac!A:A,A48)</f>
        <v>1</v>
      </c>
      <c r="C48" s="6">
        <v>313.0</v>
      </c>
      <c r="D48" s="6">
        <v>313.0</v>
      </c>
      <c r="E48" s="6">
        <v>381.0</v>
      </c>
      <c r="F48" s="6" t="s">
        <v>209</v>
      </c>
      <c r="G48" s="11" t="s">
        <v>1339</v>
      </c>
      <c r="H48" s="6">
        <v>2.02638100219464E14</v>
      </c>
      <c r="I48" s="11" t="s">
        <v>160</v>
      </c>
      <c r="J48" s="6" t="s">
        <v>435</v>
      </c>
      <c r="K48" s="6" t="s">
        <v>161</v>
      </c>
      <c r="L48" s="6">
        <v>198.0</v>
      </c>
      <c r="M48" s="6" t="s">
        <v>132</v>
      </c>
      <c r="N48" s="6">
        <v>288215.57</v>
      </c>
      <c r="O48" s="6">
        <v>2734.0</v>
      </c>
      <c r="P48" s="6" t="s">
        <v>158</v>
      </c>
      <c r="Q48" s="6" t="s">
        <v>3</v>
      </c>
      <c r="R48" s="34">
        <v>45552.0</v>
      </c>
      <c r="S48" s="6">
        <v>1.0</v>
      </c>
      <c r="T48" s="6" t="s">
        <v>221</v>
      </c>
      <c r="U48" s="34">
        <v>45552.0</v>
      </c>
      <c r="V48" s="34">
        <v>45552.0</v>
      </c>
      <c r="W48" s="34">
        <v>46156.0</v>
      </c>
      <c r="X48" s="6">
        <v>604.0</v>
      </c>
      <c r="Y48" s="6"/>
      <c r="Z48" s="6">
        <v>0.0</v>
      </c>
      <c r="AA48" s="6">
        <v>3.810277703E9</v>
      </c>
      <c r="AB48" s="6" t="s">
        <v>441</v>
      </c>
      <c r="AC48" s="6" t="s">
        <v>1350</v>
      </c>
      <c r="AI48" s="6"/>
      <c r="AJ48" s="6"/>
      <c r="AK48" s="6"/>
      <c r="AL48" s="34"/>
      <c r="AM48" s="6"/>
      <c r="AR48" s="6">
        <v>902114.72</v>
      </c>
      <c r="AS48" s="6">
        <v>902114.72</v>
      </c>
      <c r="AT48" s="6">
        <v>6.0</v>
      </c>
      <c r="AU48" s="6">
        <v>9.0</v>
      </c>
      <c r="AV48" s="6">
        <v>15.0</v>
      </c>
      <c r="AW48" s="6">
        <v>110.0</v>
      </c>
      <c r="AX48" s="6">
        <v>0.0</v>
      </c>
      <c r="AY48" s="6" t="s">
        <v>168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1358</v>
      </c>
      <c r="BE48" s="6" t="s">
        <v>1360</v>
      </c>
      <c r="BF48" s="6"/>
    </row>
    <row r="49">
      <c r="A49" s="31" t="str">
        <f>VLOOKUP(I49,Pns!B:C,2,0)</f>
        <v>569</v>
      </c>
      <c r="B49" s="31">
        <f>COUNTIF(Rac!A:A,A49)</f>
        <v>1</v>
      </c>
      <c r="C49" s="6">
        <v>313.0</v>
      </c>
      <c r="D49" s="6">
        <v>313.0</v>
      </c>
      <c r="E49" s="6">
        <v>304.0</v>
      </c>
      <c r="F49" s="6" t="s">
        <v>209</v>
      </c>
      <c r="G49" s="11" t="s">
        <v>1369</v>
      </c>
      <c r="H49" s="6">
        <v>2.02530400192708E14</v>
      </c>
      <c r="I49" s="11" t="s">
        <v>626</v>
      </c>
      <c r="J49" s="6" t="s">
        <v>627</v>
      </c>
      <c r="K49" s="6" t="s">
        <v>628</v>
      </c>
      <c r="L49" s="6" t="s">
        <v>216</v>
      </c>
      <c r="M49" s="6" t="s">
        <v>89</v>
      </c>
      <c r="N49" s="6">
        <v>21.5</v>
      </c>
      <c r="O49" s="6">
        <v>2734.0</v>
      </c>
      <c r="P49" s="6" t="s">
        <v>158</v>
      </c>
      <c r="Q49" s="6" t="s">
        <v>3</v>
      </c>
      <c r="R49" s="34">
        <v>45569.0</v>
      </c>
      <c r="S49" s="6">
        <v>4.0</v>
      </c>
      <c r="T49" s="6" t="s">
        <v>221</v>
      </c>
      <c r="U49" s="34">
        <v>45569.0</v>
      </c>
      <c r="V49" s="34">
        <v>45569.0</v>
      </c>
      <c r="W49" s="34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1380</v>
      </c>
      <c r="AJ49" s="6">
        <v>4.0</v>
      </c>
      <c r="AK49" s="6">
        <v>4.0</v>
      </c>
      <c r="AL49" s="34">
        <v>46072.0</v>
      </c>
      <c r="AM49" s="6" t="s">
        <v>183</v>
      </c>
      <c r="AN49" s="6"/>
      <c r="AR49" s="6">
        <v>21.5</v>
      </c>
      <c r="AS49" s="6">
        <v>86.0</v>
      </c>
      <c r="AT49" s="6" t="s">
        <v>168</v>
      </c>
      <c r="AU49" s="6">
        <v>1.0</v>
      </c>
      <c r="AV49" s="6">
        <v>1.0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1386</v>
      </c>
      <c r="BE49" s="6"/>
      <c r="BF49" s="6"/>
    </row>
    <row r="50">
      <c r="A50" s="31" t="str">
        <f>VLOOKUP(I50,Pns!B:C,2,0)</f>
        <v>612</v>
      </c>
      <c r="B50" s="31">
        <f>COUNTIF(Rac!A:A,A50)</f>
        <v>1</v>
      </c>
      <c r="C50" s="6">
        <v>313.0</v>
      </c>
      <c r="D50" s="6">
        <v>313.0</v>
      </c>
      <c r="E50" s="6">
        <v>304.0</v>
      </c>
      <c r="F50" s="6" t="s">
        <v>209</v>
      </c>
      <c r="G50" s="11" t="s">
        <v>1394</v>
      </c>
      <c r="H50" s="6">
        <v>2.02530400192767E14</v>
      </c>
      <c r="I50" s="11" t="s">
        <v>1396</v>
      </c>
      <c r="J50" s="6" t="s">
        <v>1397</v>
      </c>
      <c r="K50" s="6" t="s">
        <v>1399</v>
      </c>
      <c r="L50" s="6" t="s">
        <v>216</v>
      </c>
      <c r="M50" s="6" t="s">
        <v>89</v>
      </c>
      <c r="N50" s="6">
        <v>172.29</v>
      </c>
      <c r="O50" s="6">
        <v>2734.0</v>
      </c>
      <c r="P50" s="6" t="s">
        <v>158</v>
      </c>
      <c r="Q50" s="6" t="s">
        <v>3</v>
      </c>
      <c r="R50" s="34">
        <v>45569.0</v>
      </c>
      <c r="S50" s="6">
        <v>1.0</v>
      </c>
      <c r="T50" s="6" t="s">
        <v>221</v>
      </c>
      <c r="U50" s="34">
        <v>45569.0</v>
      </c>
      <c r="V50" s="34">
        <v>45569.0</v>
      </c>
      <c r="W50" s="34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1405</v>
      </c>
      <c r="AJ50" s="6">
        <v>2.0</v>
      </c>
      <c r="AK50" s="6" t="s">
        <v>1406</v>
      </c>
      <c r="AL50" s="34">
        <v>46136.0</v>
      </c>
      <c r="AM50" s="6" t="s">
        <v>183</v>
      </c>
      <c r="AR50" s="6">
        <v>344.58</v>
      </c>
      <c r="AS50" s="6">
        <v>344.58</v>
      </c>
      <c r="AT50" s="6" t="s">
        <v>168</v>
      </c>
      <c r="AU50" s="6" t="s">
        <v>168</v>
      </c>
      <c r="AV50" s="6">
        <v>1.0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1409</v>
      </c>
      <c r="BE50" s="6"/>
      <c r="BF50" s="6"/>
    </row>
    <row r="51">
      <c r="A51" s="31">
        <f>VLOOKUP(I51,Pns!B:C,2,0)</f>
        <v>613</v>
      </c>
      <c r="B51" s="31">
        <f>COUNTIF(Rac!A:A,A51)</f>
        <v>1</v>
      </c>
      <c r="C51" s="6">
        <v>313.0</v>
      </c>
      <c r="D51" s="6">
        <v>313.0</v>
      </c>
      <c r="E51" s="6">
        <v>304.0</v>
      </c>
      <c r="F51" s="6" t="s">
        <v>209</v>
      </c>
      <c r="G51" s="11" t="s">
        <v>1416</v>
      </c>
      <c r="H51" s="6">
        <v>2.02530400192768E14</v>
      </c>
      <c r="I51" s="11" t="s">
        <v>1417</v>
      </c>
      <c r="J51" s="6" t="s">
        <v>1418</v>
      </c>
      <c r="K51" s="6" t="s">
        <v>1419</v>
      </c>
      <c r="L51" s="6" t="s">
        <v>216</v>
      </c>
      <c r="M51" s="6" t="s">
        <v>89</v>
      </c>
      <c r="N51" s="6">
        <v>103.97</v>
      </c>
      <c r="O51" s="6">
        <v>2734.0</v>
      </c>
      <c r="P51" s="6" t="s">
        <v>158</v>
      </c>
      <c r="Q51" s="6" t="s">
        <v>3</v>
      </c>
      <c r="R51" s="34">
        <v>45569.0</v>
      </c>
      <c r="S51" s="6">
        <v>1.0</v>
      </c>
      <c r="T51" s="6" t="s">
        <v>221</v>
      </c>
      <c r="U51" s="34">
        <v>45569.0</v>
      </c>
      <c r="V51" s="34">
        <v>45569.0</v>
      </c>
      <c r="W51" s="34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1424</v>
      </c>
      <c r="AJ51" s="6">
        <v>2.0</v>
      </c>
      <c r="AK51" s="6" t="s">
        <v>1406</v>
      </c>
      <c r="AL51" s="34">
        <v>46136.0</v>
      </c>
      <c r="AM51" s="6" t="s">
        <v>183</v>
      </c>
      <c r="AN51" s="6"/>
      <c r="AR51" s="6">
        <v>253.69</v>
      </c>
      <c r="AS51" s="6">
        <v>253.69</v>
      </c>
      <c r="AT51" s="6" t="s">
        <v>168</v>
      </c>
      <c r="AU51" s="6" t="s">
        <v>168</v>
      </c>
      <c r="AV51" s="6">
        <v>1.0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1427</v>
      </c>
      <c r="BE51" s="6" t="s">
        <v>1428</v>
      </c>
      <c r="BF51" s="6"/>
    </row>
    <row r="52">
      <c r="A52" s="31">
        <f>VLOOKUP(I52,Pns!B:C,2,0)</f>
        <v>236</v>
      </c>
      <c r="B52" s="31">
        <f>COUNTIF(Rac!A:A,A52)</f>
        <v>1</v>
      </c>
      <c r="C52" s="6">
        <v>313.0</v>
      </c>
      <c r="D52" s="6">
        <v>313.0</v>
      </c>
      <c r="E52" s="6">
        <v>304.0</v>
      </c>
      <c r="F52" s="6" t="s">
        <v>209</v>
      </c>
      <c r="G52" s="11" t="s">
        <v>1434</v>
      </c>
      <c r="H52" s="6">
        <v>2.02430400184929E14</v>
      </c>
      <c r="I52" s="11" t="s">
        <v>913</v>
      </c>
      <c r="J52" s="6" t="s">
        <v>1436</v>
      </c>
      <c r="K52" s="6" t="s">
        <v>1437</v>
      </c>
      <c r="L52" s="6" t="s">
        <v>216</v>
      </c>
      <c r="M52" s="6" t="s">
        <v>89</v>
      </c>
      <c r="N52" s="6">
        <v>0.0</v>
      </c>
      <c r="O52" s="6">
        <v>2734.0</v>
      </c>
      <c r="P52" s="6" t="s">
        <v>158</v>
      </c>
      <c r="Q52" s="6" t="s">
        <v>3</v>
      </c>
      <c r="R52" s="72">
        <v>45586.0</v>
      </c>
      <c r="S52" s="6">
        <v>1.0</v>
      </c>
      <c r="T52" s="6" t="s">
        <v>221</v>
      </c>
      <c r="U52" s="72">
        <v>45586.0</v>
      </c>
      <c r="V52" s="72">
        <v>45586.0</v>
      </c>
      <c r="W52" s="34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4"/>
      <c r="AM52" s="6"/>
      <c r="AN52" s="6"/>
      <c r="AR52" s="6" t="s">
        <v>246</v>
      </c>
      <c r="AS52" s="6" t="s">
        <v>246</v>
      </c>
      <c r="AT52" s="6" t="s">
        <v>168</v>
      </c>
      <c r="AU52" s="6" t="s">
        <v>168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1451</v>
      </c>
      <c r="BE52" s="6" t="s">
        <v>1452</v>
      </c>
    </row>
    <row r="53">
      <c r="A53" s="31">
        <f>VLOOKUP(I53,Pns!B:C,2,0)</f>
        <v>12</v>
      </c>
      <c r="B53" s="31">
        <f>COUNTIF(Rac!A:A,A53)</f>
        <v>1</v>
      </c>
      <c r="C53" s="6">
        <v>313.0</v>
      </c>
      <c r="D53" s="6">
        <v>313.0</v>
      </c>
      <c r="E53" s="6">
        <v>381.0</v>
      </c>
      <c r="F53" s="6" t="s">
        <v>209</v>
      </c>
      <c r="G53" s="11" t="s">
        <v>1458</v>
      </c>
      <c r="H53" s="6">
        <v>2.02538100215016E14</v>
      </c>
      <c r="I53" s="11" t="s">
        <v>160</v>
      </c>
      <c r="J53" s="6" t="s">
        <v>435</v>
      </c>
      <c r="K53" s="6" t="s">
        <v>161</v>
      </c>
      <c r="L53" s="6">
        <v>198.0</v>
      </c>
      <c r="M53" s="6" t="s">
        <v>132</v>
      </c>
      <c r="N53" s="6">
        <v>288215.57</v>
      </c>
      <c r="O53" s="6">
        <v>2730.0</v>
      </c>
      <c r="P53" s="6" t="s">
        <v>158</v>
      </c>
      <c r="Q53" s="6" t="s">
        <v>3</v>
      </c>
      <c r="R53" s="72">
        <v>45590.0</v>
      </c>
      <c r="S53" s="6">
        <v>1.0</v>
      </c>
      <c r="T53" s="6" t="s">
        <v>221</v>
      </c>
      <c r="U53" s="72">
        <v>45590.0</v>
      </c>
      <c r="V53" s="72">
        <v>45590.0</v>
      </c>
      <c r="W53" s="34">
        <v>46063.0</v>
      </c>
      <c r="X53" s="6">
        <v>473.0</v>
      </c>
      <c r="Y53" s="6"/>
      <c r="Z53" s="6">
        <v>0.0</v>
      </c>
      <c r="AA53" s="6"/>
      <c r="AB53" s="6"/>
      <c r="AC53" s="6" t="s">
        <v>1464</v>
      </c>
      <c r="AI53" s="6"/>
      <c r="AJ53" s="6"/>
      <c r="AK53" s="6"/>
      <c r="AL53" s="34"/>
      <c r="AM53" s="6"/>
      <c r="AR53" s="6">
        <v>902114.72</v>
      </c>
      <c r="AS53" s="6">
        <v>902114.72</v>
      </c>
      <c r="AT53" s="6">
        <v>6.0</v>
      </c>
      <c r="AU53" s="6">
        <v>9.0</v>
      </c>
      <c r="AV53" s="6">
        <v>15.0</v>
      </c>
      <c r="AW53" s="6">
        <v>110.0</v>
      </c>
      <c r="AX53" s="6">
        <v>0.0</v>
      </c>
      <c r="AY53" s="6" t="s">
        <v>168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1470</v>
      </c>
      <c r="BE53" s="6" t="s">
        <v>1472</v>
      </c>
      <c r="BF53" s="6"/>
    </row>
    <row r="54">
      <c r="A54" s="31">
        <f>VLOOKUP(I54,Pns!B:C,2,0)</f>
        <v>75</v>
      </c>
      <c r="B54" s="31">
        <f>COUNTIF(Rac!A:A,A54)</f>
        <v>1</v>
      </c>
      <c r="C54" s="6">
        <v>313.0</v>
      </c>
      <c r="D54" s="6">
        <v>313.0</v>
      </c>
      <c r="E54" s="6">
        <v>304.0</v>
      </c>
      <c r="F54" s="6" t="s">
        <v>209</v>
      </c>
      <c r="G54" s="11" t="s">
        <v>1486</v>
      </c>
      <c r="H54" s="6">
        <v>2.02430400185106E14</v>
      </c>
      <c r="I54" s="11" t="s">
        <v>370</v>
      </c>
      <c r="J54" s="6" t="s">
        <v>377</v>
      </c>
      <c r="K54" s="6" t="s">
        <v>371</v>
      </c>
      <c r="L54" s="6">
        <v>76275.0</v>
      </c>
      <c r="M54" s="6" t="s">
        <v>132</v>
      </c>
      <c r="N54" s="6">
        <v>17070.53</v>
      </c>
      <c r="O54" s="6">
        <v>2734.0</v>
      </c>
      <c r="P54" s="6" t="s">
        <v>158</v>
      </c>
      <c r="Q54" s="6" t="s">
        <v>3</v>
      </c>
      <c r="R54" s="72">
        <v>45590.0</v>
      </c>
      <c r="S54" s="6">
        <v>1.0</v>
      </c>
      <c r="T54" s="6" t="s">
        <v>221</v>
      </c>
      <c r="U54" s="72">
        <v>45590.0</v>
      </c>
      <c r="V54" s="72">
        <v>45590.0</v>
      </c>
      <c r="W54" s="34">
        <v>46063.0</v>
      </c>
      <c r="X54" s="6">
        <v>473.0</v>
      </c>
      <c r="Y54" s="6"/>
      <c r="Z54" s="6">
        <v>0.0</v>
      </c>
      <c r="AA54" s="6"/>
      <c r="AB54" s="6"/>
      <c r="AC54" s="6" t="s">
        <v>384</v>
      </c>
      <c r="AI54" s="6"/>
      <c r="AJ54" s="6"/>
      <c r="AK54" s="6"/>
      <c r="AL54" s="34"/>
      <c r="AM54" s="6"/>
      <c r="AN54" s="6"/>
      <c r="AR54" s="6">
        <v>43700.56</v>
      </c>
      <c r="AS54" s="6">
        <v>43700.56</v>
      </c>
      <c r="AT54" s="6">
        <v>5.0</v>
      </c>
      <c r="AU54" s="6">
        <v>7.0</v>
      </c>
      <c r="AV54" s="6">
        <v>15.0</v>
      </c>
      <c r="AW54" s="6">
        <v>109.0</v>
      </c>
      <c r="AX54" s="6">
        <v>0.0</v>
      </c>
      <c r="AY54" s="6" t="s">
        <v>168</v>
      </c>
      <c r="AZ54" s="6" t="s">
        <v>168</v>
      </c>
      <c r="BA54" s="6">
        <v>0.0</v>
      </c>
      <c r="BB54" s="6">
        <v>0.0</v>
      </c>
      <c r="BC54" s="6">
        <v>0.0</v>
      </c>
      <c r="BD54" s="6" t="s">
        <v>1496</v>
      </c>
      <c r="BE54" s="6" t="s">
        <v>1497</v>
      </c>
    </row>
    <row r="55">
      <c r="A55" s="31">
        <f>VLOOKUP(I55,Pns!B:C,2,0)</f>
        <v>15</v>
      </c>
      <c r="B55" s="31">
        <f>COUNTIF(Rac!A:A,A55)</f>
        <v>1</v>
      </c>
      <c r="C55" s="6">
        <v>313.0</v>
      </c>
      <c r="D55" s="6">
        <v>313.0</v>
      </c>
      <c r="E55" s="6">
        <v>304.0</v>
      </c>
      <c r="F55" s="6" t="s">
        <v>209</v>
      </c>
      <c r="G55" s="11" t="s">
        <v>1508</v>
      </c>
      <c r="H55" s="6">
        <v>2.02530400187551E14</v>
      </c>
      <c r="I55" s="11" t="s">
        <v>179</v>
      </c>
      <c r="J55" s="6" t="s">
        <v>1510</v>
      </c>
      <c r="K55" s="6" t="s">
        <v>180</v>
      </c>
      <c r="L55" s="6" t="s">
        <v>216</v>
      </c>
      <c r="M55" s="6" t="s">
        <v>99</v>
      </c>
      <c r="N55" s="6">
        <v>886.29</v>
      </c>
      <c r="O55" s="6">
        <v>2734.0</v>
      </c>
      <c r="P55" s="6" t="s">
        <v>158</v>
      </c>
      <c r="Q55" s="6" t="s">
        <v>3</v>
      </c>
      <c r="R55" s="72">
        <v>45593.0</v>
      </c>
      <c r="S55" s="6">
        <v>1.0</v>
      </c>
      <c r="T55" s="6" t="s">
        <v>221</v>
      </c>
      <c r="U55" s="72">
        <v>45593.0</v>
      </c>
      <c r="V55" s="72">
        <v>45593.0</v>
      </c>
      <c r="W55" s="34">
        <v>46203.0</v>
      </c>
      <c r="X55" s="6">
        <v>610.0</v>
      </c>
      <c r="Y55" s="6"/>
      <c r="Z55" s="6">
        <v>0.0</v>
      </c>
      <c r="AA55" s="6"/>
      <c r="AB55" s="6"/>
      <c r="AC55" s="6" t="s">
        <v>224</v>
      </c>
      <c r="AI55" s="6" t="s">
        <v>1523</v>
      </c>
      <c r="AJ55" s="6">
        <v>1.0</v>
      </c>
      <c r="AK55" s="6" t="s">
        <v>1406</v>
      </c>
      <c r="AL55" s="34">
        <v>45726.0</v>
      </c>
      <c r="AM55" s="6" t="s">
        <v>1527</v>
      </c>
      <c r="AR55" s="6">
        <v>1772.58</v>
      </c>
      <c r="AS55" s="6">
        <v>1772.58</v>
      </c>
      <c r="AT55" s="6" t="s">
        <v>168</v>
      </c>
      <c r="AU55" s="6">
        <v>1.0</v>
      </c>
      <c r="AV55" s="6">
        <v>2.0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1536</v>
      </c>
      <c r="BE55" s="6" t="s">
        <v>1537</v>
      </c>
    </row>
    <row r="56">
      <c r="A56" s="31">
        <f>VLOOKUP(I56,Pns!B:C,2,0)</f>
        <v>618</v>
      </c>
      <c r="B56" s="31">
        <f>COUNTIF(Rac!A:A,A56)</f>
        <v>1</v>
      </c>
      <c r="C56" s="6">
        <v>313.0</v>
      </c>
      <c r="D56" s="6">
        <v>313.0</v>
      </c>
      <c r="E56" s="6">
        <v>304.0</v>
      </c>
      <c r="F56" s="6" t="s">
        <v>209</v>
      </c>
      <c r="G56" s="11" t="s">
        <v>1551</v>
      </c>
      <c r="H56" s="6">
        <v>2.02430400185692E14</v>
      </c>
      <c r="I56" s="11" t="s">
        <v>1183</v>
      </c>
      <c r="J56" s="6" t="s">
        <v>1185</v>
      </c>
      <c r="K56" s="6" t="s">
        <v>1186</v>
      </c>
      <c r="L56" s="6">
        <v>26433.0</v>
      </c>
      <c r="M56" s="6" t="s">
        <v>99</v>
      </c>
      <c r="N56" s="6">
        <v>9185.28</v>
      </c>
      <c r="O56" s="6">
        <v>2734.0</v>
      </c>
      <c r="P56" s="6" t="s">
        <v>158</v>
      </c>
      <c r="Q56" s="6" t="s">
        <v>3</v>
      </c>
      <c r="R56" s="72">
        <v>45596.0</v>
      </c>
      <c r="S56" s="6">
        <v>1.0</v>
      </c>
      <c r="T56" s="6" t="s">
        <v>221</v>
      </c>
      <c r="U56" s="72">
        <v>45596.0</v>
      </c>
      <c r="V56" s="72">
        <v>45596.0</v>
      </c>
      <c r="W56" s="34">
        <v>46219.0</v>
      </c>
      <c r="X56" s="6">
        <v>623.0</v>
      </c>
      <c r="Y56" s="6"/>
      <c r="Z56" s="6">
        <v>0.0</v>
      </c>
      <c r="AA56" s="6"/>
      <c r="AB56" s="6"/>
      <c r="AC56" s="6" t="s">
        <v>1192</v>
      </c>
      <c r="AI56" s="6"/>
      <c r="AJ56" s="6"/>
      <c r="AK56" s="6"/>
      <c r="AL56" s="34"/>
      <c r="AM56" s="6"/>
      <c r="AR56" s="6">
        <v>34444.79</v>
      </c>
      <c r="AS56" s="6">
        <v>34444.79</v>
      </c>
      <c r="AT56" s="6" t="s">
        <v>168</v>
      </c>
      <c r="AU56" s="6">
        <v>1.0</v>
      </c>
      <c r="AV56" s="6">
        <v>1.0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1583</v>
      </c>
      <c r="BE56" s="6" t="s">
        <v>766</v>
      </c>
    </row>
    <row r="57">
      <c r="A57" s="31">
        <f>VLOOKUP(I57,Pns!B:C,2,0)</f>
        <v>15</v>
      </c>
      <c r="B57" s="31">
        <f>COUNTIF(Rac!A:A,A57)</f>
        <v>1</v>
      </c>
      <c r="C57" s="6">
        <v>313.0</v>
      </c>
      <c r="D57" s="6">
        <v>313.0</v>
      </c>
      <c r="E57" s="6">
        <v>304.0</v>
      </c>
      <c r="F57" s="6" t="s">
        <v>209</v>
      </c>
      <c r="G57" s="11" t="s">
        <v>1603</v>
      </c>
      <c r="H57" s="6">
        <v>2.02530400188094E14</v>
      </c>
      <c r="I57" s="11" t="s">
        <v>179</v>
      </c>
      <c r="J57" s="6" t="s">
        <v>1510</v>
      </c>
      <c r="K57" s="6" t="s">
        <v>180</v>
      </c>
      <c r="L57" s="6" t="s">
        <v>216</v>
      </c>
      <c r="M57" s="6" t="s">
        <v>99</v>
      </c>
      <c r="N57" s="6">
        <v>886.29</v>
      </c>
      <c r="O57" s="6">
        <v>2732.0</v>
      </c>
      <c r="P57" s="6" t="s">
        <v>158</v>
      </c>
      <c r="Q57" s="6" t="s">
        <v>3</v>
      </c>
      <c r="R57" s="72">
        <v>45596.0</v>
      </c>
      <c r="S57" s="6">
        <v>1.0</v>
      </c>
      <c r="T57" s="6" t="s">
        <v>221</v>
      </c>
      <c r="U57" s="72">
        <v>45596.0</v>
      </c>
      <c r="V57" s="72">
        <v>45596.0</v>
      </c>
      <c r="W57" s="34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224</v>
      </c>
      <c r="AI57" s="6" t="s">
        <v>1614</v>
      </c>
      <c r="AJ57" s="6">
        <v>1.0</v>
      </c>
      <c r="AK57" s="6" t="s">
        <v>1616</v>
      </c>
      <c r="AL57" s="34">
        <v>45727.0</v>
      </c>
      <c r="AM57" s="6" t="s">
        <v>1527</v>
      </c>
      <c r="AN57" s="6"/>
      <c r="AR57" s="6">
        <v>1772.58</v>
      </c>
      <c r="AS57" s="6">
        <v>1772.58</v>
      </c>
      <c r="AT57" s="6" t="s">
        <v>168</v>
      </c>
      <c r="AU57" s="6">
        <v>1.0</v>
      </c>
      <c r="AV57" s="6">
        <v>2.0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1621</v>
      </c>
      <c r="BE57" s="6" t="s">
        <v>1622</v>
      </c>
    </row>
    <row r="58">
      <c r="A58" s="30">
        <f>VLOOKUP(I58,Pns!B:C,2,0)</f>
        <v>5</v>
      </c>
      <c r="B58" s="31">
        <f>COUNTIF(Rac!A:A,A58)</f>
        <v>1</v>
      </c>
      <c r="C58" s="6">
        <v>313.0</v>
      </c>
      <c r="D58" s="6">
        <v>313.0</v>
      </c>
      <c r="E58" s="6">
        <v>304.0</v>
      </c>
      <c r="F58" s="6" t="s">
        <v>209</v>
      </c>
      <c r="G58" s="11" t="s">
        <v>1629</v>
      </c>
      <c r="H58" s="6">
        <v>2.02530400186678E14</v>
      </c>
      <c r="I58" s="11" t="s">
        <v>102</v>
      </c>
      <c r="J58" s="6" t="s">
        <v>1630</v>
      </c>
      <c r="K58" s="6" t="s">
        <v>96</v>
      </c>
      <c r="L58" s="6">
        <v>33269.0</v>
      </c>
      <c r="M58" s="6" t="s">
        <v>99</v>
      </c>
      <c r="N58" s="6">
        <v>821.67</v>
      </c>
      <c r="O58" s="6">
        <v>2734.0</v>
      </c>
      <c r="P58" s="6" t="s">
        <v>158</v>
      </c>
      <c r="Q58" s="6" t="s">
        <v>3</v>
      </c>
      <c r="R58" s="72">
        <v>45596.0</v>
      </c>
      <c r="S58" s="6">
        <v>2.0</v>
      </c>
      <c r="T58" s="6" t="s">
        <v>221</v>
      </c>
      <c r="U58" s="72">
        <v>45596.0</v>
      </c>
      <c r="V58" s="72">
        <v>45596.0</v>
      </c>
      <c r="W58" s="34">
        <v>46063.0</v>
      </c>
      <c r="X58" s="6">
        <v>467.0</v>
      </c>
      <c r="Y58" s="6"/>
      <c r="Z58" s="6">
        <v>1.0</v>
      </c>
      <c r="AA58" s="6"/>
      <c r="AB58" s="6"/>
      <c r="AC58" s="6" t="s">
        <v>1636</v>
      </c>
      <c r="AI58" s="6"/>
      <c r="AJ58" s="6"/>
      <c r="AK58" s="6"/>
      <c r="AL58" s="34"/>
      <c r="AM58" s="6"/>
      <c r="AR58" s="6">
        <v>4502.73</v>
      </c>
      <c r="AS58" s="6">
        <v>9005.46</v>
      </c>
      <c r="AT58" s="6">
        <v>5.0</v>
      </c>
      <c r="AU58" s="6">
        <v>9.0</v>
      </c>
      <c r="AV58" s="6">
        <v>15.0</v>
      </c>
      <c r="AW58" s="6">
        <v>205.0</v>
      </c>
      <c r="AX58" s="6">
        <v>0.0</v>
      </c>
      <c r="AY58" s="6">
        <v>0.0</v>
      </c>
      <c r="AZ58" s="6" t="s">
        <v>168</v>
      </c>
      <c r="BA58" s="6">
        <v>0.0</v>
      </c>
      <c r="BB58" s="6">
        <v>6.0</v>
      </c>
      <c r="BC58" s="6">
        <v>0.0</v>
      </c>
      <c r="BD58" s="6" t="s">
        <v>1642</v>
      </c>
      <c r="BE58" s="6" t="s">
        <v>1644</v>
      </c>
      <c r="BF58" s="6"/>
    </row>
    <row r="59">
      <c r="A59" s="31" t="str">
        <f>VLOOKUP(I59,Pns!B:C,2,0)</f>
        <v>257</v>
      </c>
      <c r="B59" s="31">
        <f>COUNTIF(Rac!A:A,A59)</f>
        <v>1</v>
      </c>
      <c r="C59" s="6">
        <v>313.0</v>
      </c>
      <c r="D59" s="6">
        <v>313.0</v>
      </c>
      <c r="E59" s="6">
        <v>304.0</v>
      </c>
      <c r="F59" s="6" t="s">
        <v>209</v>
      </c>
      <c r="G59" s="11" t="s">
        <v>1653</v>
      </c>
      <c r="H59" s="6">
        <v>2.02530400186552E14</v>
      </c>
      <c r="I59" s="11" t="s">
        <v>985</v>
      </c>
      <c r="J59" s="6" t="s">
        <v>1655</v>
      </c>
      <c r="K59" s="6" t="s">
        <v>987</v>
      </c>
      <c r="L59" s="6" t="s">
        <v>216</v>
      </c>
      <c r="M59" s="6" t="s">
        <v>89</v>
      </c>
      <c r="N59" s="6">
        <v>4.16</v>
      </c>
      <c r="O59" s="6">
        <v>2734.0</v>
      </c>
      <c r="P59" s="6" t="s">
        <v>158</v>
      </c>
      <c r="Q59" s="6" t="s">
        <v>3</v>
      </c>
      <c r="R59" s="34">
        <v>45672.0</v>
      </c>
      <c r="S59" s="6">
        <v>3.0</v>
      </c>
      <c r="T59" s="6" t="s">
        <v>221</v>
      </c>
      <c r="U59" s="34">
        <v>45672.0</v>
      </c>
      <c r="V59" s="34">
        <v>45672.0</v>
      </c>
      <c r="W59" s="34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4"/>
      <c r="AM59" s="6"/>
      <c r="AR59" s="6">
        <v>13.53</v>
      </c>
      <c r="AS59" s="6">
        <v>40.59</v>
      </c>
      <c r="AT59" s="6" t="s">
        <v>168</v>
      </c>
      <c r="AU59" s="6" t="s">
        <v>168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1664</v>
      </c>
      <c r="BE59" s="6" t="s">
        <v>1665</v>
      </c>
      <c r="BF59" s="6"/>
    </row>
    <row r="60">
      <c r="A60" s="31">
        <f>VLOOKUP(I60,Pns!B:C,2,0)</f>
        <v>61</v>
      </c>
      <c r="B60" s="31">
        <f>COUNTIF(Rac!A:A,A60)</f>
        <v>1</v>
      </c>
      <c r="C60" s="6">
        <v>313.0</v>
      </c>
      <c r="D60" s="6">
        <v>313.0</v>
      </c>
      <c r="E60" s="6">
        <v>304.0</v>
      </c>
      <c r="F60" s="6" t="s">
        <v>209</v>
      </c>
      <c r="G60" s="11" t="s">
        <v>1675</v>
      </c>
      <c r="H60" s="6">
        <v>2.02530400186656E14</v>
      </c>
      <c r="I60" s="11" t="s">
        <v>327</v>
      </c>
      <c r="J60" s="6" t="s">
        <v>1677</v>
      </c>
      <c r="K60" s="6" t="s">
        <v>330</v>
      </c>
      <c r="L60" s="6" t="s">
        <v>216</v>
      </c>
      <c r="M60" s="6" t="s">
        <v>89</v>
      </c>
      <c r="N60" s="6">
        <v>0.0</v>
      </c>
      <c r="O60" s="6">
        <v>2730.0</v>
      </c>
      <c r="P60" s="6" t="s">
        <v>158</v>
      </c>
      <c r="Q60" s="6" t="s">
        <v>3</v>
      </c>
      <c r="R60" s="34">
        <v>45681.0</v>
      </c>
      <c r="S60" s="6">
        <v>1.0</v>
      </c>
      <c r="T60" s="6" t="s">
        <v>221</v>
      </c>
      <c r="U60" s="34">
        <v>45681.0</v>
      </c>
      <c r="V60" s="34">
        <v>45681.0</v>
      </c>
      <c r="W60" s="34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4"/>
      <c r="AM60" s="6"/>
      <c r="AR60" s="6" t="s">
        <v>246</v>
      </c>
      <c r="AS60" s="6" t="s">
        <v>246</v>
      </c>
      <c r="AT60" s="6" t="s">
        <v>168</v>
      </c>
      <c r="AU60" s="6" t="s">
        <v>168</v>
      </c>
      <c r="AV60" s="6" t="s">
        <v>168</v>
      </c>
      <c r="AW60" s="6" t="s">
        <v>168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1689</v>
      </c>
      <c r="BE60" s="6" t="s">
        <v>1690</v>
      </c>
      <c r="BF60" s="6"/>
    </row>
    <row r="61">
      <c r="A61" s="31">
        <f>VLOOKUP(I61,Pns!B:C,2,0)</f>
        <v>550</v>
      </c>
      <c r="B61" s="31">
        <f>COUNTIF(Rac!A:A,A61)</f>
        <v>1</v>
      </c>
      <c r="C61" s="6">
        <v>313.0</v>
      </c>
      <c r="D61" s="6">
        <v>313.0</v>
      </c>
      <c r="E61" s="6">
        <v>304.0</v>
      </c>
      <c r="F61" s="6" t="s">
        <v>209</v>
      </c>
      <c r="G61" s="11" t="s">
        <v>1700</v>
      </c>
      <c r="H61" s="6">
        <v>2.0253040018669E14</v>
      </c>
      <c r="I61" s="11" t="s">
        <v>1702</v>
      </c>
      <c r="J61" s="6" t="s">
        <v>1704</v>
      </c>
      <c r="K61" s="6" t="s">
        <v>1705</v>
      </c>
      <c r="L61" s="6">
        <v>16563.0</v>
      </c>
      <c r="M61" s="6" t="s">
        <v>89</v>
      </c>
      <c r="N61" s="6">
        <v>8.5</v>
      </c>
      <c r="O61" s="6">
        <v>2734.0</v>
      </c>
      <c r="P61" s="6" t="s">
        <v>158</v>
      </c>
      <c r="Q61" s="6" t="s">
        <v>3</v>
      </c>
      <c r="R61" s="34">
        <v>45684.0</v>
      </c>
      <c r="S61" s="6">
        <v>2.0</v>
      </c>
      <c r="T61" s="6" t="s">
        <v>221</v>
      </c>
      <c r="U61" s="34">
        <v>45684.0</v>
      </c>
      <c r="V61" s="34">
        <v>45684.0</v>
      </c>
      <c r="W61" s="34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4"/>
      <c r="AM61" s="6"/>
      <c r="AR61" s="6">
        <v>8.5</v>
      </c>
      <c r="AS61" s="6">
        <v>17.0</v>
      </c>
      <c r="AT61" s="6" t="s">
        <v>168</v>
      </c>
      <c r="AU61" s="6" t="s">
        <v>168</v>
      </c>
      <c r="AV61" s="6" t="s">
        <v>168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1642</v>
      </c>
      <c r="BE61" s="6" t="s">
        <v>1714</v>
      </c>
      <c r="BF61" s="6"/>
    </row>
    <row r="62">
      <c r="A62" s="31">
        <f>VLOOKUP(I62,Pns!B:C,2,0)</f>
        <v>75</v>
      </c>
      <c r="B62" s="31">
        <f>COUNTIF(Rac!A:A,A62)</f>
        <v>1</v>
      </c>
      <c r="C62" s="6">
        <v>313.0</v>
      </c>
      <c r="D62" s="6">
        <v>313.0</v>
      </c>
      <c r="E62" s="6">
        <v>304.0</v>
      </c>
      <c r="F62" s="6" t="s">
        <v>209</v>
      </c>
      <c r="G62" s="11" t="s">
        <v>1732</v>
      </c>
      <c r="H62" s="6">
        <v>2.02530400186917E14</v>
      </c>
      <c r="I62" s="11" t="s">
        <v>370</v>
      </c>
      <c r="J62" s="6" t="s">
        <v>377</v>
      </c>
      <c r="K62" s="6" t="s">
        <v>371</v>
      </c>
      <c r="L62" s="6">
        <v>76275.0</v>
      </c>
      <c r="M62" s="6" t="s">
        <v>132</v>
      </c>
      <c r="N62" s="6">
        <v>17070.53</v>
      </c>
      <c r="O62" s="6">
        <v>2730.0</v>
      </c>
      <c r="P62" s="6" t="s">
        <v>158</v>
      </c>
      <c r="Q62" s="6" t="s">
        <v>3</v>
      </c>
      <c r="R62" s="34">
        <v>45692.0</v>
      </c>
      <c r="S62" s="6">
        <v>1.0</v>
      </c>
      <c r="T62" s="6" t="s">
        <v>221</v>
      </c>
      <c r="U62" s="34">
        <v>45692.0</v>
      </c>
      <c r="V62" s="34">
        <v>45692.0</v>
      </c>
      <c r="W62" s="34">
        <v>46063.0</v>
      </c>
      <c r="X62" s="6">
        <v>371.0</v>
      </c>
      <c r="Y62" s="6"/>
      <c r="Z62" s="6">
        <v>0.0</v>
      </c>
      <c r="AA62" s="6"/>
      <c r="AB62" s="6"/>
      <c r="AC62" s="6" t="s">
        <v>384</v>
      </c>
      <c r="AI62" s="6"/>
      <c r="AJ62" s="6"/>
      <c r="AK62" s="6"/>
      <c r="AL62" s="34"/>
      <c r="AM62" s="6"/>
      <c r="AN62" s="6"/>
      <c r="AR62" s="6">
        <v>43700.56</v>
      </c>
      <c r="AS62" s="6">
        <v>43700.56</v>
      </c>
      <c r="AT62" s="6">
        <v>5.0</v>
      </c>
      <c r="AU62" s="6">
        <v>7.0</v>
      </c>
      <c r="AV62" s="6">
        <v>15.0</v>
      </c>
      <c r="AW62" s="6">
        <v>109.0</v>
      </c>
      <c r="AX62" s="6">
        <v>0.0</v>
      </c>
      <c r="AY62" s="6" t="s">
        <v>168</v>
      </c>
      <c r="AZ62" s="6" t="s">
        <v>168</v>
      </c>
      <c r="BA62" s="6">
        <v>0.0</v>
      </c>
      <c r="BB62" s="6">
        <v>0.0</v>
      </c>
      <c r="BC62" s="6">
        <v>0.0</v>
      </c>
      <c r="BD62" s="6" t="s">
        <v>1739</v>
      </c>
      <c r="BE62" s="6" t="s">
        <v>1644</v>
      </c>
    </row>
    <row r="63">
      <c r="A63" s="31">
        <f>VLOOKUP(I63,Pns!B:C,2,0)</f>
        <v>627</v>
      </c>
      <c r="B63" s="31">
        <f>COUNTIF(Rac!A:A,A63)</f>
        <v>1</v>
      </c>
      <c r="C63" s="6">
        <v>313.0</v>
      </c>
      <c r="D63" s="6">
        <v>313.0</v>
      </c>
      <c r="E63" s="6">
        <v>304.0</v>
      </c>
      <c r="F63" s="6" t="s">
        <v>209</v>
      </c>
      <c r="G63" s="11" t="s">
        <v>1749</v>
      </c>
      <c r="H63" s="6">
        <v>2.02530400192235E14</v>
      </c>
      <c r="I63" s="11" t="s">
        <v>1751</v>
      </c>
      <c r="J63" s="6" t="s">
        <v>1752</v>
      </c>
      <c r="K63" s="6" t="s">
        <v>1753</v>
      </c>
      <c r="L63" s="6" t="s">
        <v>1754</v>
      </c>
      <c r="M63" s="6" t="s">
        <v>89</v>
      </c>
      <c r="N63" s="6">
        <v>0.76</v>
      </c>
      <c r="O63" s="6">
        <v>2730.0</v>
      </c>
      <c r="P63" s="6" t="s">
        <v>158</v>
      </c>
      <c r="Q63" s="6" t="s">
        <v>3</v>
      </c>
      <c r="R63" s="34">
        <v>45714.0</v>
      </c>
      <c r="S63" s="6">
        <v>8.0</v>
      </c>
      <c r="T63" s="6" t="s">
        <v>221</v>
      </c>
      <c r="U63" s="34">
        <v>45714.0</v>
      </c>
      <c r="V63" s="34">
        <v>45714.0</v>
      </c>
      <c r="W63" s="34">
        <v>46063.0</v>
      </c>
      <c r="X63" s="6">
        <v>349.0</v>
      </c>
      <c r="Y63" s="6"/>
      <c r="Z63" s="6">
        <v>2.0</v>
      </c>
      <c r="AA63" s="6">
        <v>3.040250467E9</v>
      </c>
      <c r="AB63" s="6" t="s">
        <v>441</v>
      </c>
      <c r="AC63" s="6" t="s">
        <v>1763</v>
      </c>
      <c r="AI63" s="6"/>
      <c r="AJ63" s="6"/>
      <c r="AK63" s="6"/>
      <c r="AL63" s="34"/>
      <c r="AM63" s="6"/>
      <c r="AR63" s="6">
        <v>2.0</v>
      </c>
      <c r="AS63" s="6">
        <v>16.0</v>
      </c>
      <c r="AT63" s="6" t="s">
        <v>168</v>
      </c>
      <c r="AU63" s="6" t="s">
        <v>168</v>
      </c>
      <c r="AV63" s="6" t="s">
        <v>168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1765</v>
      </c>
      <c r="BE63" s="6" t="s">
        <v>1766</v>
      </c>
      <c r="BF63" s="6"/>
    </row>
    <row r="64">
      <c r="A64" s="31">
        <f>VLOOKUP(I64,Pns!B:C,2,0)</f>
        <v>772</v>
      </c>
      <c r="B64" s="31">
        <f>COUNTIF(Rac!A:A,A64)</f>
        <v>1</v>
      </c>
      <c r="C64" s="6">
        <v>313.0</v>
      </c>
      <c r="D64" s="6">
        <v>313.0</v>
      </c>
      <c r="E64" s="6">
        <v>304.0</v>
      </c>
      <c r="F64" s="6" t="s">
        <v>209</v>
      </c>
      <c r="G64" s="11" t="s">
        <v>1774</v>
      </c>
      <c r="H64" s="6">
        <v>2.02530400187278E14</v>
      </c>
      <c r="I64" s="11" t="s">
        <v>1775</v>
      </c>
      <c r="J64" s="6" t="s">
        <v>1776</v>
      </c>
      <c r="K64" s="6" t="s">
        <v>1778</v>
      </c>
      <c r="L64" s="6" t="s">
        <v>1754</v>
      </c>
      <c r="M64" s="6" t="s">
        <v>89</v>
      </c>
      <c r="N64" s="6">
        <v>140.35</v>
      </c>
      <c r="O64" s="6">
        <v>2730.0</v>
      </c>
      <c r="P64" s="6" t="s">
        <v>158</v>
      </c>
      <c r="Q64" s="6" t="s">
        <v>3</v>
      </c>
      <c r="R64" s="34">
        <v>45714.0</v>
      </c>
      <c r="S64" s="6">
        <v>7.0</v>
      </c>
      <c r="T64" s="6" t="s">
        <v>221</v>
      </c>
      <c r="U64" s="34">
        <v>45714.0</v>
      </c>
      <c r="V64" s="34">
        <v>45714.0</v>
      </c>
      <c r="W64" s="34">
        <v>46063.0</v>
      </c>
      <c r="X64" s="6">
        <v>349.0</v>
      </c>
      <c r="Y64" s="6"/>
      <c r="Z64" s="6">
        <v>0.0</v>
      </c>
      <c r="AA64" s="6">
        <v>3.040250354E9</v>
      </c>
      <c r="AB64" s="6" t="s">
        <v>1785</v>
      </c>
      <c r="AC64" s="6" t="s">
        <v>1786</v>
      </c>
      <c r="AI64" s="6"/>
      <c r="AJ64" s="6"/>
      <c r="AK64" s="6"/>
      <c r="AL64" s="34"/>
      <c r="AM64" s="6"/>
      <c r="AR64" s="6">
        <v>259.65</v>
      </c>
      <c r="AS64" s="6">
        <v>1817.55</v>
      </c>
      <c r="AT64" s="6" t="s">
        <v>168</v>
      </c>
      <c r="AU64" s="6" t="s">
        <v>168</v>
      </c>
      <c r="AV64" s="6" t="s">
        <v>168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1796</v>
      </c>
      <c r="BE64" s="6" t="s">
        <v>1797</v>
      </c>
      <c r="BF64" s="6"/>
    </row>
    <row r="65">
      <c r="A65" s="30">
        <f>VLOOKUP(I65,Pns!B:C,2,0)</f>
        <v>432</v>
      </c>
      <c r="B65" s="31">
        <f>COUNTIF(Rac!A:A,A65)</f>
        <v>1</v>
      </c>
      <c r="C65" s="6">
        <v>313.0</v>
      </c>
      <c r="D65" s="6">
        <v>313.0</v>
      </c>
      <c r="E65" s="6">
        <v>304.0</v>
      </c>
      <c r="F65" s="6" t="s">
        <v>209</v>
      </c>
      <c r="G65" s="11" t="s">
        <v>1812</v>
      </c>
      <c r="H65" s="6">
        <v>2.02530400187471E14</v>
      </c>
      <c r="I65" s="11" t="s">
        <v>1544</v>
      </c>
      <c r="J65" s="6" t="s">
        <v>1816</v>
      </c>
      <c r="K65" s="6" t="s">
        <v>1545</v>
      </c>
      <c r="L65" s="6">
        <v>60253.0</v>
      </c>
      <c r="M65" s="6" t="s">
        <v>132</v>
      </c>
      <c r="N65" s="6">
        <v>5715.0</v>
      </c>
      <c r="O65" s="6">
        <v>2734.0</v>
      </c>
      <c r="P65" s="6" t="s">
        <v>158</v>
      </c>
      <c r="Q65" s="6" t="s">
        <v>3</v>
      </c>
      <c r="R65" s="34">
        <v>45722.0</v>
      </c>
      <c r="S65" s="6">
        <v>1.0</v>
      </c>
      <c r="T65" s="6" t="s">
        <v>221</v>
      </c>
      <c r="U65" s="34">
        <v>45722.0</v>
      </c>
      <c r="V65" s="34">
        <v>45722.0</v>
      </c>
      <c r="W65" s="34">
        <v>46063.0</v>
      </c>
      <c r="X65" s="6">
        <v>341.0</v>
      </c>
      <c r="Y65" s="6"/>
      <c r="Z65" s="6">
        <v>0.0</v>
      </c>
      <c r="AA65" s="6"/>
      <c r="AB65" s="6"/>
      <c r="AC65" s="6" t="s">
        <v>224</v>
      </c>
      <c r="AI65" s="6"/>
      <c r="AJ65" s="6"/>
      <c r="AK65" s="6"/>
      <c r="AL65" s="34"/>
      <c r="AM65" s="6"/>
      <c r="AN65" s="6"/>
      <c r="AR65" s="6">
        <v>10915.65</v>
      </c>
      <c r="AS65" s="6">
        <v>10915.65</v>
      </c>
      <c r="AT65" s="6" t="s">
        <v>168</v>
      </c>
      <c r="AU65" s="6" t="s">
        <v>168</v>
      </c>
      <c r="AV65" s="6" t="s">
        <v>168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1837</v>
      </c>
      <c r="BE65" s="6" t="s">
        <v>766</v>
      </c>
      <c r="BF65" s="6"/>
    </row>
    <row r="66">
      <c r="A66" s="31">
        <f>VLOOKUP(I66,Pns!B:C,2,0)</f>
        <v>211</v>
      </c>
      <c r="B66" s="31">
        <f>COUNTIF(Rac!A:A,A66)</f>
        <v>1</v>
      </c>
      <c r="C66" s="6">
        <v>313.0</v>
      </c>
      <c r="D66" s="6">
        <v>313.0</v>
      </c>
      <c r="E66" s="6">
        <v>304.0</v>
      </c>
      <c r="F66" s="6" t="s">
        <v>209</v>
      </c>
      <c r="G66" s="11" t="s">
        <v>1848</v>
      </c>
      <c r="H66" s="6">
        <v>2.02530400188031E14</v>
      </c>
      <c r="I66" s="11" t="s">
        <v>832</v>
      </c>
      <c r="J66" s="6" t="s">
        <v>1851</v>
      </c>
      <c r="K66" s="6" t="s">
        <v>833</v>
      </c>
      <c r="L66" s="6" t="s">
        <v>216</v>
      </c>
      <c r="M66" s="6" t="s">
        <v>99</v>
      </c>
      <c r="N66" s="6">
        <v>1200.0</v>
      </c>
      <c r="O66" s="6">
        <v>2734.0</v>
      </c>
      <c r="P66" s="6" t="s">
        <v>158</v>
      </c>
      <c r="Q66" s="6" t="s">
        <v>3</v>
      </c>
      <c r="R66" s="34">
        <v>45735.0</v>
      </c>
      <c r="S66" s="6">
        <v>1.0</v>
      </c>
      <c r="T66" s="6" t="s">
        <v>221</v>
      </c>
      <c r="U66" s="34">
        <v>45735.0</v>
      </c>
      <c r="V66" s="34">
        <v>45735.0</v>
      </c>
      <c r="W66" s="34">
        <v>46063.0</v>
      </c>
      <c r="X66" s="6">
        <v>328.0</v>
      </c>
      <c r="Y66" s="6"/>
      <c r="Z66" s="6">
        <v>0.0</v>
      </c>
      <c r="AA66" s="6"/>
      <c r="AB66" s="6"/>
      <c r="AC66" s="6" t="s">
        <v>1857</v>
      </c>
      <c r="AI66" s="6"/>
      <c r="AJ66" s="6"/>
      <c r="AK66" s="6"/>
      <c r="AL66" s="34"/>
      <c r="AM66" s="6"/>
      <c r="AR66" s="6">
        <v>2808.0</v>
      </c>
      <c r="AS66" s="6">
        <v>2808.0</v>
      </c>
      <c r="AT66" s="6" t="s">
        <v>168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1358</v>
      </c>
      <c r="BE66" s="6" t="s">
        <v>1864</v>
      </c>
    </row>
    <row r="67">
      <c r="A67" s="31">
        <f>VLOOKUP(I67,Pns!B:C,2,0)</f>
        <v>75</v>
      </c>
      <c r="B67" s="31">
        <f>COUNTIF(Rac!A:A,A67)</f>
        <v>1</v>
      </c>
      <c r="C67" s="6">
        <v>313.0</v>
      </c>
      <c r="D67" s="6">
        <v>313.0</v>
      </c>
      <c r="E67" s="6">
        <v>304.0</v>
      </c>
      <c r="F67" s="6" t="s">
        <v>209</v>
      </c>
      <c r="G67" s="11" t="s">
        <v>1875</v>
      </c>
      <c r="H67" s="6">
        <v>2.02630400203676E14</v>
      </c>
      <c r="I67" s="11" t="s">
        <v>370</v>
      </c>
      <c r="J67" s="6" t="s">
        <v>377</v>
      </c>
      <c r="K67" s="6" t="s">
        <v>371</v>
      </c>
      <c r="L67" s="6">
        <v>76275.0</v>
      </c>
      <c r="M67" s="6" t="s">
        <v>132</v>
      </c>
      <c r="N67" s="6">
        <v>17070.53</v>
      </c>
      <c r="O67" s="6">
        <v>2732.0</v>
      </c>
      <c r="P67" s="6" t="s">
        <v>158</v>
      </c>
      <c r="Q67" s="6" t="s">
        <v>3</v>
      </c>
      <c r="R67" s="34">
        <v>45742.0</v>
      </c>
      <c r="S67" s="6">
        <v>1.0</v>
      </c>
      <c r="T67" s="6" t="s">
        <v>221</v>
      </c>
      <c r="U67" s="34">
        <v>45742.0</v>
      </c>
      <c r="V67" s="34">
        <v>45742.0</v>
      </c>
      <c r="W67" s="34">
        <v>46129.0</v>
      </c>
      <c r="X67" s="6">
        <v>387.0</v>
      </c>
      <c r="Y67" s="6"/>
      <c r="Z67" s="6">
        <v>0.0</v>
      </c>
      <c r="AA67" s="6">
        <v>3.040254478E9</v>
      </c>
      <c r="AB67" s="6" t="s">
        <v>1785</v>
      </c>
      <c r="AC67" s="6" t="s">
        <v>1881</v>
      </c>
      <c r="AI67" s="6"/>
      <c r="AJ67" s="6"/>
      <c r="AK67" s="6"/>
      <c r="AL67" s="34"/>
      <c r="AM67" s="6"/>
      <c r="AN67" s="6"/>
      <c r="AR67" s="6">
        <v>43700.56</v>
      </c>
      <c r="AS67" s="6">
        <v>43700.56</v>
      </c>
      <c r="AT67" s="6">
        <v>5.0</v>
      </c>
      <c r="AU67" s="6">
        <v>7.0</v>
      </c>
      <c r="AV67" s="6">
        <v>15.0</v>
      </c>
      <c r="AW67" s="6">
        <v>109.0</v>
      </c>
      <c r="AX67" s="6">
        <v>0.0</v>
      </c>
      <c r="AY67" s="6" t="s">
        <v>168</v>
      </c>
      <c r="AZ67" s="6" t="s">
        <v>168</v>
      </c>
      <c r="BA67" s="6">
        <v>0.0</v>
      </c>
      <c r="BB67" s="6">
        <v>0.0</v>
      </c>
      <c r="BC67" s="6">
        <v>0.0</v>
      </c>
      <c r="BD67" s="6" t="s">
        <v>1890</v>
      </c>
      <c r="BE67" s="6" t="s">
        <v>1891</v>
      </c>
    </row>
    <row r="68">
      <c r="A68" s="31" t="str">
        <f>VLOOKUP(I68,Pns!B:C,2,0)</f>
        <v>560</v>
      </c>
      <c r="B68" s="31">
        <f>COUNTIF(Rac!A:A,A68)</f>
        <v>1</v>
      </c>
      <c r="C68" s="6">
        <v>313.0</v>
      </c>
      <c r="D68" s="6">
        <v>313.0</v>
      </c>
      <c r="E68" s="6">
        <v>304.0</v>
      </c>
      <c r="F68" s="6" t="s">
        <v>209</v>
      </c>
      <c r="G68" s="11" t="s">
        <v>1900</v>
      </c>
      <c r="H68" s="6">
        <v>2.02530400188357E14</v>
      </c>
      <c r="I68" s="11" t="s">
        <v>450</v>
      </c>
      <c r="J68" s="6" t="s">
        <v>452</v>
      </c>
      <c r="K68" s="6" t="s">
        <v>453</v>
      </c>
      <c r="L68" s="6" t="s">
        <v>216</v>
      </c>
      <c r="M68" s="6" t="s">
        <v>89</v>
      </c>
      <c r="N68" s="6">
        <v>429.03</v>
      </c>
      <c r="O68" s="6">
        <v>2730.0</v>
      </c>
      <c r="P68" s="6" t="s">
        <v>158</v>
      </c>
      <c r="Q68" s="6" t="s">
        <v>3</v>
      </c>
      <c r="R68" s="34">
        <v>45747.0</v>
      </c>
      <c r="S68" s="6">
        <v>1.0</v>
      </c>
      <c r="T68" s="6" t="s">
        <v>221</v>
      </c>
      <c r="U68" s="34">
        <v>45747.0</v>
      </c>
      <c r="V68" s="34">
        <v>45747.0</v>
      </c>
      <c r="W68" s="34">
        <v>46063.0</v>
      </c>
      <c r="X68" s="6">
        <v>316.0</v>
      </c>
      <c r="Y68" s="6"/>
      <c r="Z68" s="6">
        <v>0.0</v>
      </c>
      <c r="AA68" s="6"/>
      <c r="AB68" s="6"/>
      <c r="AC68" s="6" t="s">
        <v>460</v>
      </c>
      <c r="AI68" s="6"/>
      <c r="AJ68" s="6"/>
      <c r="AK68" s="6"/>
      <c r="AL68" s="34"/>
      <c r="AM68" s="6"/>
      <c r="AR68" s="6">
        <v>1776.2</v>
      </c>
      <c r="AS68" s="6">
        <v>1776.2</v>
      </c>
      <c r="AT68" s="6">
        <v>2.0</v>
      </c>
      <c r="AU68" s="6">
        <v>4.0</v>
      </c>
      <c r="AV68" s="6">
        <v>11.0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1919</v>
      </c>
      <c r="BE68" s="6" t="s">
        <v>1920</v>
      </c>
      <c r="BF68" s="6"/>
    </row>
    <row r="69">
      <c r="A69" s="31" t="str">
        <f>VLOOKUP(I69,Pns!B:C,2,0)</f>
        <v>330</v>
      </c>
      <c r="B69" s="31">
        <f>COUNTIF(Rac!A:A,A69)</f>
        <v>1</v>
      </c>
      <c r="C69" s="6">
        <v>313.0</v>
      </c>
      <c r="D69" s="6">
        <v>313.0</v>
      </c>
      <c r="E69" s="6">
        <v>304.0</v>
      </c>
      <c r="F69" s="6" t="s">
        <v>209</v>
      </c>
      <c r="G69" s="11" t="s">
        <v>1930</v>
      </c>
      <c r="H69" s="6">
        <v>2.02530400188581E14</v>
      </c>
      <c r="I69" s="11" t="s">
        <v>1255</v>
      </c>
      <c r="J69" s="6" t="s">
        <v>1931</v>
      </c>
      <c r="K69" s="6" t="s">
        <v>1256</v>
      </c>
      <c r="L69" s="6" t="s">
        <v>216</v>
      </c>
      <c r="M69" s="6" t="s">
        <v>99</v>
      </c>
      <c r="N69" s="6">
        <v>12120.27</v>
      </c>
      <c r="O69" s="6">
        <v>2730.0</v>
      </c>
      <c r="P69" s="6" t="s">
        <v>158</v>
      </c>
      <c r="Q69" s="6" t="s">
        <v>3</v>
      </c>
      <c r="R69" s="34">
        <v>45748.0</v>
      </c>
      <c r="S69" s="6">
        <v>1.0</v>
      </c>
      <c r="T69" s="6" t="s">
        <v>221</v>
      </c>
      <c r="U69" s="34">
        <v>45748.0</v>
      </c>
      <c r="V69" s="34">
        <v>45748.0</v>
      </c>
      <c r="W69" s="34">
        <v>46063.0</v>
      </c>
      <c r="X69" s="6">
        <v>315.0</v>
      </c>
      <c r="Y69" s="6"/>
      <c r="Z69" s="6">
        <v>2.0</v>
      </c>
      <c r="AA69" s="6"/>
      <c r="AB69" s="6"/>
      <c r="AC69" s="6" t="s">
        <v>1938</v>
      </c>
      <c r="AI69" s="6"/>
      <c r="AJ69" s="6"/>
      <c r="AK69" s="6"/>
      <c r="AL69" s="34"/>
      <c r="AM69" s="6"/>
      <c r="AN69" s="6"/>
      <c r="AR69" s="6">
        <v>39269.66</v>
      </c>
      <c r="AS69" s="6">
        <v>39269.66</v>
      </c>
      <c r="AT69" s="6">
        <v>4.0</v>
      </c>
      <c r="AU69" s="6">
        <v>4.0</v>
      </c>
      <c r="AV69" s="6">
        <v>4.0</v>
      </c>
      <c r="AW69" s="6">
        <v>26.0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1947</v>
      </c>
      <c r="BE69" s="6" t="s">
        <v>1949</v>
      </c>
    </row>
    <row r="70">
      <c r="A70" s="30">
        <f>VLOOKUP(I70,Pns!B:C,2,0)</f>
        <v>92</v>
      </c>
      <c r="B70" s="31">
        <f>COUNTIF(Rac!A:A,A70)</f>
        <v>1</v>
      </c>
      <c r="C70" s="6">
        <v>313.0</v>
      </c>
      <c r="D70" s="6">
        <v>313.0</v>
      </c>
      <c r="E70" s="6">
        <v>304.0</v>
      </c>
      <c r="F70" s="6" t="s">
        <v>209</v>
      </c>
      <c r="G70" s="11" t="s">
        <v>1962</v>
      </c>
      <c r="H70" s="6">
        <v>2.02530400188768E14</v>
      </c>
      <c r="I70" s="11" t="s">
        <v>434</v>
      </c>
      <c r="J70" s="6" t="s">
        <v>1964</v>
      </c>
      <c r="K70" s="6" t="s">
        <v>296</v>
      </c>
      <c r="L70" s="6">
        <v>71653.0</v>
      </c>
      <c r="M70" s="6" t="s">
        <v>132</v>
      </c>
      <c r="N70" s="6">
        <v>1583.0</v>
      </c>
      <c r="O70" s="6">
        <v>2730.0</v>
      </c>
      <c r="P70" s="6" t="s">
        <v>158</v>
      </c>
      <c r="Q70" s="6" t="s">
        <v>3</v>
      </c>
      <c r="R70" s="34">
        <v>45757.0</v>
      </c>
      <c r="S70" s="6">
        <v>1.0</v>
      </c>
      <c r="T70" s="6" t="s">
        <v>221</v>
      </c>
      <c r="U70" s="34">
        <v>45757.0</v>
      </c>
      <c r="V70" s="34">
        <v>45757.0</v>
      </c>
      <c r="W70" s="34">
        <v>46063.0</v>
      </c>
      <c r="X70" s="6">
        <v>306.0</v>
      </c>
      <c r="Y70" s="6"/>
      <c r="Z70" s="6">
        <v>0.0</v>
      </c>
      <c r="AA70" s="6">
        <v>3.040250835E9</v>
      </c>
      <c r="AB70" s="6" t="s">
        <v>441</v>
      </c>
      <c r="AC70" s="6" t="s">
        <v>224</v>
      </c>
      <c r="AI70" s="6"/>
      <c r="AJ70" s="6"/>
      <c r="AK70" s="6"/>
      <c r="AL70" s="34"/>
      <c r="AM70" s="6"/>
      <c r="AN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168</v>
      </c>
      <c r="BA70" s="6">
        <v>0.0</v>
      </c>
      <c r="BB70" s="6">
        <v>0.0</v>
      </c>
      <c r="BC70" s="6">
        <v>0.0</v>
      </c>
      <c r="BD70" s="6" t="s">
        <v>1977</v>
      </c>
      <c r="BE70" s="6" t="s">
        <v>1979</v>
      </c>
    </row>
    <row r="71">
      <c r="A71" s="30">
        <f>VLOOKUP(I71,Pns!B:C,2,0)</f>
        <v>92</v>
      </c>
      <c r="B71" s="31">
        <f>COUNTIF(Rac!A:A,A71)</f>
        <v>1</v>
      </c>
      <c r="C71" s="6">
        <v>313.0</v>
      </c>
      <c r="D71" s="6">
        <v>313.0</v>
      </c>
      <c r="E71" s="6">
        <v>304.0</v>
      </c>
      <c r="F71" s="6" t="s">
        <v>209</v>
      </c>
      <c r="G71" s="11" t="s">
        <v>1994</v>
      </c>
      <c r="H71" s="6">
        <v>2.0253040019384E14</v>
      </c>
      <c r="I71" s="11" t="s">
        <v>434</v>
      </c>
      <c r="J71" s="6" t="s">
        <v>1964</v>
      </c>
      <c r="K71" s="6" t="s">
        <v>296</v>
      </c>
      <c r="L71" s="6">
        <v>71653.0</v>
      </c>
      <c r="M71" s="6" t="s">
        <v>132</v>
      </c>
      <c r="N71" s="6">
        <v>1583.0</v>
      </c>
      <c r="O71" s="6">
        <v>2734.0</v>
      </c>
      <c r="P71" s="6" t="s">
        <v>158</v>
      </c>
      <c r="Q71" s="6" t="s">
        <v>3</v>
      </c>
      <c r="R71" s="34">
        <v>45771.0</v>
      </c>
      <c r="S71" s="6">
        <v>1.0</v>
      </c>
      <c r="T71" s="6" t="s">
        <v>221</v>
      </c>
      <c r="U71" s="34">
        <v>45771.0</v>
      </c>
      <c r="V71" s="34">
        <v>45771.0</v>
      </c>
      <c r="W71" s="34">
        <v>46063.0</v>
      </c>
      <c r="X71" s="6">
        <v>292.0</v>
      </c>
      <c r="Y71" s="6"/>
      <c r="Z71" s="6">
        <v>0.0</v>
      </c>
      <c r="AA71" s="6"/>
      <c r="AB71" s="6"/>
      <c r="AC71" s="6" t="s">
        <v>224</v>
      </c>
      <c r="AI71" s="6"/>
      <c r="AJ71" s="6"/>
      <c r="AK71" s="6"/>
      <c r="AL71" s="34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168</v>
      </c>
      <c r="BA71" s="6">
        <v>0.0</v>
      </c>
      <c r="BB71" s="6">
        <v>0.0</v>
      </c>
      <c r="BC71" s="6">
        <v>0.0</v>
      </c>
      <c r="BD71" s="6" t="s">
        <v>2007</v>
      </c>
      <c r="BE71" s="6" t="s">
        <v>2008</v>
      </c>
      <c r="BF71" s="6"/>
    </row>
    <row r="72">
      <c r="A72" s="30">
        <f>VLOOKUP(I72,Pns!B:C,2,0)</f>
        <v>518</v>
      </c>
      <c r="B72" s="31">
        <f>COUNTIF(Rac!A:A,A72)</f>
        <v>1</v>
      </c>
      <c r="C72" s="6">
        <v>313.0</v>
      </c>
      <c r="D72" s="6">
        <v>313.0</v>
      </c>
      <c r="E72" s="6">
        <v>304.0</v>
      </c>
      <c r="F72" s="6" t="s">
        <v>209</v>
      </c>
      <c r="G72" s="11" t="s">
        <v>2015</v>
      </c>
      <c r="H72" s="6">
        <v>2.02530400192734E14</v>
      </c>
      <c r="I72" s="11" t="s">
        <v>1698</v>
      </c>
      <c r="J72" s="6" t="s">
        <v>2017</v>
      </c>
      <c r="K72" s="6" t="s">
        <v>1699</v>
      </c>
      <c r="L72" s="6" t="s">
        <v>216</v>
      </c>
      <c r="M72" s="6" t="s">
        <v>89</v>
      </c>
      <c r="N72" s="6">
        <v>708.58</v>
      </c>
      <c r="O72" s="6">
        <v>2734.0</v>
      </c>
      <c r="P72" s="6" t="s">
        <v>158</v>
      </c>
      <c r="Q72" s="6" t="s">
        <v>3</v>
      </c>
      <c r="R72" s="34">
        <v>45771.0</v>
      </c>
      <c r="S72" s="6">
        <v>2.0</v>
      </c>
      <c r="T72" s="6" t="s">
        <v>221</v>
      </c>
      <c r="U72" s="34">
        <v>45771.0</v>
      </c>
      <c r="V72" s="34">
        <v>45771.0</v>
      </c>
      <c r="W72" s="34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2021</v>
      </c>
      <c r="AJ72" s="6">
        <v>2.0</v>
      </c>
      <c r="AK72" s="6" t="s">
        <v>1406</v>
      </c>
      <c r="AL72" s="34">
        <v>46107.0</v>
      </c>
      <c r="AM72" s="6" t="s">
        <v>183</v>
      </c>
      <c r="AN72" s="6"/>
      <c r="AR72" s="6">
        <v>3996.39</v>
      </c>
      <c r="AS72" s="6">
        <v>7992.78</v>
      </c>
      <c r="AT72" s="6" t="s">
        <v>168</v>
      </c>
      <c r="AU72" s="6">
        <v>1.0</v>
      </c>
      <c r="AV72" s="6">
        <v>2.0</v>
      </c>
      <c r="AW72" s="6">
        <v>45.0</v>
      </c>
      <c r="AX72" s="6">
        <v>2.0</v>
      </c>
      <c r="AY72" s="6" t="s">
        <v>168</v>
      </c>
      <c r="AZ72" s="6">
        <v>0.0</v>
      </c>
      <c r="BA72" s="6">
        <v>0.0</v>
      </c>
      <c r="BB72" s="6">
        <v>0.0</v>
      </c>
      <c r="BC72" s="6">
        <v>0.0</v>
      </c>
      <c r="BD72" s="6" t="s">
        <v>2026</v>
      </c>
      <c r="BE72" s="6" t="s">
        <v>2027</v>
      </c>
      <c r="BF72" s="6"/>
    </row>
    <row r="73">
      <c r="A73" s="30">
        <f>VLOOKUP(I73,Pns!B:C,2,0)</f>
        <v>109</v>
      </c>
      <c r="B73" s="31">
        <f>COUNTIF(Rac!A:A,A73)</f>
        <v>1</v>
      </c>
      <c r="C73" s="6">
        <v>313.0</v>
      </c>
      <c r="D73" s="6">
        <v>313.0</v>
      </c>
      <c r="E73" s="6">
        <v>304.0</v>
      </c>
      <c r="F73" s="6" t="s">
        <v>209</v>
      </c>
      <c r="G73" s="11" t="s">
        <v>2035</v>
      </c>
      <c r="H73" s="6">
        <v>2.02530400188987E14</v>
      </c>
      <c r="I73" s="11" t="s">
        <v>490</v>
      </c>
      <c r="J73" s="6" t="s">
        <v>2037</v>
      </c>
      <c r="K73" s="6" t="s">
        <v>491</v>
      </c>
      <c r="L73" s="6">
        <v>83326.0</v>
      </c>
      <c r="M73" s="6" t="s">
        <v>132</v>
      </c>
      <c r="N73" s="6">
        <v>3831.27</v>
      </c>
      <c r="O73" s="6">
        <v>2734.0</v>
      </c>
      <c r="P73" s="6" t="s">
        <v>158</v>
      </c>
      <c r="Q73" s="6" t="s">
        <v>3</v>
      </c>
      <c r="R73" s="34">
        <v>45771.0</v>
      </c>
      <c r="S73" s="6">
        <v>1.0</v>
      </c>
      <c r="T73" s="6" t="s">
        <v>221</v>
      </c>
      <c r="U73" s="34">
        <v>45771.0</v>
      </c>
      <c r="V73" s="34">
        <v>45771.0</v>
      </c>
      <c r="W73" s="34">
        <v>46063.0</v>
      </c>
      <c r="X73" s="6">
        <v>292.0</v>
      </c>
      <c r="Y73" s="6"/>
      <c r="Z73" s="6">
        <v>1.0</v>
      </c>
      <c r="AA73" s="6"/>
      <c r="AB73" s="6"/>
      <c r="AC73" s="6" t="s">
        <v>2043</v>
      </c>
      <c r="AI73" s="6"/>
      <c r="AJ73" s="6"/>
      <c r="AK73" s="6"/>
      <c r="AL73" s="34"/>
      <c r="AM73" s="6"/>
      <c r="AR73" s="6">
        <v>21608.37</v>
      </c>
      <c r="AS73" s="6">
        <v>21608.37</v>
      </c>
      <c r="AT73" s="6">
        <v>1.0</v>
      </c>
      <c r="AU73" s="6">
        <v>2.0</v>
      </c>
      <c r="AV73" s="6">
        <v>5.0</v>
      </c>
      <c r="AW73" s="6">
        <v>66.0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2007</v>
      </c>
      <c r="BE73" s="6" t="s">
        <v>2048</v>
      </c>
    </row>
    <row r="74">
      <c r="A74" s="31" t="str">
        <f>VLOOKUP(I74,Pns!B:C,2,0)</f>
        <v>800</v>
      </c>
      <c r="B74" s="31">
        <f>COUNTIF(Rac!A:A,A74)</f>
        <v>1</v>
      </c>
      <c r="C74" s="6">
        <v>313.0</v>
      </c>
      <c r="D74" s="6">
        <v>313.0</v>
      </c>
      <c r="E74" s="6">
        <v>304.0</v>
      </c>
      <c r="F74" s="6" t="s">
        <v>209</v>
      </c>
      <c r="G74" s="11" t="s">
        <v>2055</v>
      </c>
      <c r="H74" s="6">
        <v>2.02530400188993E14</v>
      </c>
      <c r="I74" s="11" t="s">
        <v>2057</v>
      </c>
      <c r="J74" s="6" t="s">
        <v>2062</v>
      </c>
      <c r="K74" s="6" t="s">
        <v>591</v>
      </c>
      <c r="L74" s="6" t="s">
        <v>216</v>
      </c>
      <c r="M74" s="6" t="s">
        <v>89</v>
      </c>
      <c r="N74" s="6">
        <v>5.32</v>
      </c>
      <c r="O74" s="6">
        <v>2734.0</v>
      </c>
      <c r="P74" s="6" t="s">
        <v>158</v>
      </c>
      <c r="Q74" s="6" t="s">
        <v>3</v>
      </c>
      <c r="R74" s="34">
        <v>45772.0</v>
      </c>
      <c r="S74" s="6">
        <v>5.0</v>
      </c>
      <c r="T74" s="6" t="s">
        <v>221</v>
      </c>
      <c r="U74" s="34">
        <v>45772.0</v>
      </c>
      <c r="V74" s="34">
        <v>45772.0</v>
      </c>
      <c r="W74" s="34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4"/>
      <c r="AM74" s="6"/>
      <c r="AN74" s="6"/>
      <c r="AR74" s="6">
        <v>19.51</v>
      </c>
      <c r="AS74" s="6">
        <v>97.55</v>
      </c>
      <c r="AT74" s="6" t="s">
        <v>168</v>
      </c>
      <c r="AU74" s="6" t="s">
        <v>168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2083</v>
      </c>
      <c r="BE74" s="6" t="s">
        <v>2085</v>
      </c>
      <c r="BF74" s="6"/>
    </row>
    <row r="75">
      <c r="A75" s="31" t="str">
        <f>VLOOKUP(I75,Pns!B:C,2,0)</f>
        <v>351</v>
      </c>
      <c r="B75" s="31">
        <f>COUNTIF(Rac!A:A,A75)</f>
        <v>1</v>
      </c>
      <c r="C75" s="6">
        <v>313.0</v>
      </c>
      <c r="D75" s="6">
        <v>313.0</v>
      </c>
      <c r="E75" s="6">
        <v>304.0</v>
      </c>
      <c r="F75" s="6" t="s">
        <v>209</v>
      </c>
      <c r="G75" s="11" t="s">
        <v>2102</v>
      </c>
      <c r="H75" s="6">
        <v>2.02630400204192E14</v>
      </c>
      <c r="I75" s="11" t="s">
        <v>1338</v>
      </c>
      <c r="J75" s="6" t="s">
        <v>2109</v>
      </c>
      <c r="K75" s="6" t="s">
        <v>2110</v>
      </c>
      <c r="L75" s="6">
        <v>74025.0</v>
      </c>
      <c r="M75" s="6" t="s">
        <v>99</v>
      </c>
      <c r="N75" s="6">
        <v>8738.4</v>
      </c>
      <c r="O75" s="6">
        <v>2730.0</v>
      </c>
      <c r="P75" s="6" t="s">
        <v>158</v>
      </c>
      <c r="Q75" s="6" t="s">
        <v>3</v>
      </c>
      <c r="R75" s="34">
        <v>45772.0</v>
      </c>
      <c r="S75" s="6">
        <v>1.0</v>
      </c>
      <c r="T75" s="6" t="s">
        <v>221</v>
      </c>
      <c r="U75" s="34">
        <v>45772.0</v>
      </c>
      <c r="V75" s="34">
        <v>45772.0</v>
      </c>
      <c r="W75" s="34">
        <v>46198.0</v>
      </c>
      <c r="X75" s="6">
        <v>426.0</v>
      </c>
      <c r="Y75" s="6"/>
      <c r="Z75" s="6">
        <v>0.0</v>
      </c>
      <c r="AA75" s="6"/>
      <c r="AB75" s="6"/>
      <c r="AC75" s="6" t="s">
        <v>2121</v>
      </c>
      <c r="AI75" s="6"/>
      <c r="AJ75" s="6"/>
      <c r="AK75" s="6"/>
      <c r="AL75" s="34"/>
      <c r="AM75" s="6"/>
      <c r="AR75" s="6">
        <v>49284.58</v>
      </c>
      <c r="AS75" s="6">
        <v>49284.58</v>
      </c>
      <c r="AT75" s="6">
        <v>2.0</v>
      </c>
      <c r="AU75" s="6">
        <v>3.0</v>
      </c>
      <c r="AV75" s="6">
        <v>6.0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2133</v>
      </c>
      <c r="BE75" s="6" t="s">
        <v>2134</v>
      </c>
      <c r="BF75" s="6"/>
    </row>
    <row r="76">
      <c r="A76" s="30">
        <f>VLOOKUP(I76,Pns!B:C,2,0)</f>
        <v>87</v>
      </c>
      <c r="B76" s="31">
        <f>COUNTIF(Rac!A:A,A76)</f>
        <v>1</v>
      </c>
      <c r="C76" s="6">
        <v>313.0</v>
      </c>
      <c r="D76" s="6">
        <v>313.0</v>
      </c>
      <c r="E76" s="6">
        <v>381.0</v>
      </c>
      <c r="F76" s="6" t="s">
        <v>209</v>
      </c>
      <c r="G76" s="11" t="s">
        <v>2145</v>
      </c>
      <c r="H76" s="6">
        <v>2.02538100207618E14</v>
      </c>
      <c r="I76" s="11" t="s">
        <v>417</v>
      </c>
      <c r="J76" s="6" t="s">
        <v>2148</v>
      </c>
      <c r="K76" s="6" t="s">
        <v>2149</v>
      </c>
      <c r="L76" s="6" t="s">
        <v>216</v>
      </c>
      <c r="M76" s="6" t="s">
        <v>99</v>
      </c>
      <c r="N76" s="6">
        <v>0.0</v>
      </c>
      <c r="O76" s="6">
        <v>2732.0</v>
      </c>
      <c r="P76" s="6" t="s">
        <v>158</v>
      </c>
      <c r="Q76" s="6" t="s">
        <v>3</v>
      </c>
      <c r="R76" s="34">
        <v>45775.0</v>
      </c>
      <c r="S76" s="6">
        <v>1.0</v>
      </c>
      <c r="T76" s="6" t="s">
        <v>221</v>
      </c>
      <c r="U76" s="34">
        <v>45775.0</v>
      </c>
      <c r="V76" s="34">
        <v>45775.0</v>
      </c>
      <c r="W76" s="34">
        <v>46219.0</v>
      </c>
      <c r="X76" s="6">
        <v>444.0</v>
      </c>
      <c r="Y76" s="6"/>
      <c r="Z76" s="6">
        <v>0.0</v>
      </c>
      <c r="AA76" s="6"/>
      <c r="AB76" s="6"/>
      <c r="AC76" s="6" t="s">
        <v>2157</v>
      </c>
      <c r="AI76" s="6"/>
      <c r="AJ76" s="6"/>
      <c r="AK76" s="6"/>
      <c r="AL76" s="34"/>
      <c r="AM76" s="6"/>
      <c r="AN76" s="6"/>
      <c r="AR76" s="6" t="s">
        <v>246</v>
      </c>
      <c r="AS76" s="6" t="s">
        <v>246</v>
      </c>
      <c r="AT76" s="6" t="s">
        <v>168</v>
      </c>
      <c r="AU76" s="6" t="s">
        <v>168</v>
      </c>
      <c r="AV76" s="6" t="s">
        <v>168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2165</v>
      </c>
      <c r="BE76" s="6" t="s">
        <v>2166</v>
      </c>
    </row>
    <row r="77">
      <c r="A77" s="31" t="str">
        <f>VLOOKUP(I77,Pns!B:C,2,0)</f>
        <v>367</v>
      </c>
      <c r="B77" s="31">
        <f>COUNTIF(Rac!A:A,A77)</f>
        <v>1</v>
      </c>
      <c r="C77" s="6">
        <v>313.0</v>
      </c>
      <c r="D77" s="6">
        <v>313.0</v>
      </c>
      <c r="E77" s="6">
        <v>304.0</v>
      </c>
      <c r="F77" s="6" t="s">
        <v>209</v>
      </c>
      <c r="G77" s="11" t="s">
        <v>2181</v>
      </c>
      <c r="H77" s="6">
        <v>2.02530400189023E14</v>
      </c>
      <c r="I77" s="11" t="s">
        <v>1364</v>
      </c>
      <c r="J77" s="6" t="s">
        <v>2183</v>
      </c>
      <c r="K77" s="6" t="s">
        <v>2185</v>
      </c>
      <c r="L77" s="6" t="s">
        <v>216</v>
      </c>
      <c r="M77" s="6" t="s">
        <v>89</v>
      </c>
      <c r="N77" s="6">
        <v>17.2</v>
      </c>
      <c r="O77" s="6">
        <v>2730.0</v>
      </c>
      <c r="P77" s="6" t="s">
        <v>158</v>
      </c>
      <c r="Q77" s="6" t="s">
        <v>3</v>
      </c>
      <c r="R77" s="34">
        <v>45775.0</v>
      </c>
      <c r="S77" s="6">
        <v>2.0</v>
      </c>
      <c r="T77" s="6" t="s">
        <v>2192</v>
      </c>
      <c r="U77" s="34">
        <v>45775.0</v>
      </c>
      <c r="V77" s="34">
        <v>45775.0</v>
      </c>
      <c r="W77" s="34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2199</v>
      </c>
      <c r="AJ77" s="6">
        <v>30.0</v>
      </c>
      <c r="AK77" s="6" t="s">
        <v>2202</v>
      </c>
      <c r="AL77" s="34">
        <v>45671.0</v>
      </c>
      <c r="AM77" s="6" t="s">
        <v>1527</v>
      </c>
      <c r="AN77" s="6"/>
      <c r="AR77" s="6">
        <v>29.76</v>
      </c>
      <c r="AS77" s="6">
        <v>59.52</v>
      </c>
      <c r="AT77" s="6">
        <v>3.0</v>
      </c>
      <c r="AU77" s="6">
        <v>4.0</v>
      </c>
      <c r="AV77" s="6">
        <v>5.0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2209</v>
      </c>
      <c r="BE77" s="6" t="s">
        <v>2210</v>
      </c>
      <c r="BF77" s="6"/>
    </row>
    <row r="78">
      <c r="A78" s="30">
        <f>VLOOKUP(I78,Pns!B:C,2,0)</f>
        <v>14</v>
      </c>
      <c r="B78" s="31">
        <f>COUNTIF(Rac!A:A,A78)</f>
        <v>1</v>
      </c>
      <c r="C78" s="6">
        <v>313.0</v>
      </c>
      <c r="D78" s="6">
        <v>313.0</v>
      </c>
      <c r="E78" s="6">
        <v>304.0</v>
      </c>
      <c r="F78" s="6" t="s">
        <v>209</v>
      </c>
      <c r="G78" s="11" t="s">
        <v>2224</v>
      </c>
      <c r="H78" s="6">
        <v>2.02630400203986E14</v>
      </c>
      <c r="I78" s="11" t="s">
        <v>174</v>
      </c>
      <c r="J78" s="6" t="s">
        <v>2228</v>
      </c>
      <c r="K78" s="6" t="s">
        <v>2229</v>
      </c>
      <c r="L78" s="6">
        <v>71379.0</v>
      </c>
      <c r="M78" s="6" t="s">
        <v>132</v>
      </c>
      <c r="N78" s="6">
        <v>2562.81</v>
      </c>
      <c r="O78" s="6">
        <v>2734.0</v>
      </c>
      <c r="P78" s="6" t="s">
        <v>158</v>
      </c>
      <c r="Q78" s="6" t="s">
        <v>3</v>
      </c>
      <c r="R78" s="34">
        <v>45776.0</v>
      </c>
      <c r="S78" s="6">
        <v>1.0</v>
      </c>
      <c r="T78" s="6" t="s">
        <v>221</v>
      </c>
      <c r="U78" s="34">
        <v>45776.0</v>
      </c>
      <c r="V78" s="34">
        <v>45776.0</v>
      </c>
      <c r="W78" s="34">
        <v>46147.0</v>
      </c>
      <c r="X78" s="6">
        <v>371.0</v>
      </c>
      <c r="Y78" s="6"/>
      <c r="Z78" s="6">
        <v>0.0</v>
      </c>
      <c r="AA78" s="6">
        <v>3.040250827E9</v>
      </c>
      <c r="AB78" s="6" t="s">
        <v>441</v>
      </c>
      <c r="AC78" s="6" t="s">
        <v>224</v>
      </c>
      <c r="AI78" s="6"/>
      <c r="AJ78" s="6"/>
      <c r="AK78" s="6"/>
      <c r="AL78" s="34"/>
      <c r="AM78" s="6"/>
      <c r="AN78" s="6"/>
      <c r="AR78" s="6">
        <v>13916.07</v>
      </c>
      <c r="AS78" s="6">
        <v>13916.07</v>
      </c>
      <c r="AT78" s="6">
        <v>2.0</v>
      </c>
      <c r="AU78" s="6">
        <v>2.0</v>
      </c>
      <c r="AV78" s="6">
        <v>5.0</v>
      </c>
      <c r="AW78" s="6">
        <v>72.0</v>
      </c>
      <c r="AX78" s="6">
        <v>0.0</v>
      </c>
      <c r="AY78" s="6">
        <v>2.0</v>
      </c>
      <c r="AZ78" s="6" t="s">
        <v>168</v>
      </c>
      <c r="BA78" s="6">
        <v>0.0</v>
      </c>
      <c r="BB78" s="6">
        <v>0.0</v>
      </c>
      <c r="BC78" s="6">
        <v>0.0</v>
      </c>
      <c r="BD78" s="6" t="s">
        <v>2007</v>
      </c>
      <c r="BE78" s="6" t="s">
        <v>2236</v>
      </c>
      <c r="BF78" s="6"/>
    </row>
    <row r="79">
      <c r="A79" s="31">
        <f>VLOOKUP(I79,Pns!B:C,2,0)</f>
        <v>571</v>
      </c>
      <c r="B79" s="31">
        <f>COUNTIF(Rac!A:A,A79)</f>
        <v>1</v>
      </c>
      <c r="C79" s="6">
        <v>313.0</v>
      </c>
      <c r="D79" s="6">
        <v>313.0</v>
      </c>
      <c r="E79" s="6">
        <v>304.0</v>
      </c>
      <c r="F79" s="6" t="s">
        <v>209</v>
      </c>
      <c r="G79" s="11" t="s">
        <v>2243</v>
      </c>
      <c r="H79" s="6">
        <v>2.02630400204367E14</v>
      </c>
      <c r="I79" s="11" t="s">
        <v>1846</v>
      </c>
      <c r="J79" s="6" t="s">
        <v>2244</v>
      </c>
      <c r="K79" s="6" t="s">
        <v>1847</v>
      </c>
      <c r="L79" s="6" t="s">
        <v>216</v>
      </c>
      <c r="M79" s="6" t="s">
        <v>89</v>
      </c>
      <c r="N79" s="6">
        <v>707.92</v>
      </c>
      <c r="O79" s="6">
        <v>2730.0</v>
      </c>
      <c r="P79" s="6" t="s">
        <v>158</v>
      </c>
      <c r="Q79" s="6" t="s">
        <v>3</v>
      </c>
      <c r="R79" s="34">
        <v>45818.0</v>
      </c>
      <c r="S79" s="6">
        <v>1.0</v>
      </c>
      <c r="T79" s="6" t="s">
        <v>221</v>
      </c>
      <c r="U79" s="34">
        <v>45818.0</v>
      </c>
      <c r="V79" s="34">
        <v>45818.0</v>
      </c>
      <c r="W79" s="34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2250</v>
      </c>
      <c r="AJ79" s="6">
        <v>7.0</v>
      </c>
      <c r="AK79" s="6" t="s">
        <v>2202</v>
      </c>
      <c r="AL79" s="34">
        <v>46170.0</v>
      </c>
      <c r="AM79" s="6" t="s">
        <v>183</v>
      </c>
      <c r="AN79" s="6"/>
      <c r="AR79" s="6">
        <v>1578.66</v>
      </c>
      <c r="AS79" s="6">
        <v>1578.66</v>
      </c>
      <c r="AT79" s="6" t="s">
        <v>168</v>
      </c>
      <c r="AU79" s="6">
        <v>1.0</v>
      </c>
      <c r="AV79" s="6">
        <v>2.0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2254</v>
      </c>
      <c r="BE79" s="6" t="s">
        <v>2255</v>
      </c>
      <c r="BF79" s="6"/>
    </row>
    <row r="80">
      <c r="A80" s="31" t="str">
        <f>VLOOKUP(I80,Pns!B:C,2,0)</f>
        <v>606</v>
      </c>
      <c r="B80" s="31">
        <f>COUNTIF(Rac!A:A,A80)</f>
        <v>1</v>
      </c>
      <c r="C80" s="6">
        <v>313.0</v>
      </c>
      <c r="D80" s="6">
        <v>313.0</v>
      </c>
      <c r="E80" s="6">
        <v>304.0</v>
      </c>
      <c r="F80" s="6" t="s">
        <v>209</v>
      </c>
      <c r="G80" s="11" t="s">
        <v>2260</v>
      </c>
      <c r="H80" s="6">
        <v>2.02530400193217E14</v>
      </c>
      <c r="I80" s="11" t="s">
        <v>1950</v>
      </c>
      <c r="J80" s="6" t="s">
        <v>2262</v>
      </c>
      <c r="K80" s="6" t="s">
        <v>1952</v>
      </c>
      <c r="L80" s="6" t="s">
        <v>216</v>
      </c>
      <c r="M80" s="6" t="s">
        <v>89</v>
      </c>
      <c r="N80" s="6">
        <v>0.0</v>
      </c>
      <c r="O80" s="6">
        <v>2734.0</v>
      </c>
      <c r="P80" s="6" t="s">
        <v>158</v>
      </c>
      <c r="Q80" s="6" t="s">
        <v>3</v>
      </c>
      <c r="R80" s="34">
        <v>45838.0</v>
      </c>
      <c r="S80" s="6">
        <v>1.0</v>
      </c>
      <c r="T80" s="6" t="s">
        <v>221</v>
      </c>
      <c r="U80" s="34">
        <v>45838.0</v>
      </c>
      <c r="V80" s="34">
        <v>45838.0</v>
      </c>
      <c r="W80" s="34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4"/>
      <c r="AM80" s="6"/>
      <c r="AN80" s="6"/>
      <c r="AR80" s="6" t="s">
        <v>246</v>
      </c>
      <c r="AS80" s="6" t="s">
        <v>246</v>
      </c>
      <c r="AT80" s="6" t="s">
        <v>168</v>
      </c>
      <c r="AU80" s="6" t="s">
        <v>168</v>
      </c>
      <c r="AV80" s="6" t="s">
        <v>168</v>
      </c>
      <c r="AW80" s="6" t="s">
        <v>168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2265</v>
      </c>
      <c r="BE80" s="6" t="s">
        <v>2266</v>
      </c>
    </row>
    <row r="81">
      <c r="A81" s="30">
        <f>VLOOKUP(I81,Pns!B:C,2,0)</f>
        <v>109</v>
      </c>
      <c r="B81" s="31">
        <f>COUNTIF(Rac!A:A,A81)</f>
        <v>1</v>
      </c>
      <c r="C81" s="6">
        <v>313.0</v>
      </c>
      <c r="D81" s="6">
        <v>313.0</v>
      </c>
      <c r="E81" s="6">
        <v>304.0</v>
      </c>
      <c r="F81" s="6" t="s">
        <v>209</v>
      </c>
      <c r="G81" s="11" t="s">
        <v>2268</v>
      </c>
      <c r="H81" s="6">
        <v>2.02530400193332E14</v>
      </c>
      <c r="I81" s="11" t="s">
        <v>490</v>
      </c>
      <c r="J81" s="6" t="s">
        <v>2037</v>
      </c>
      <c r="K81" s="6" t="s">
        <v>491</v>
      </c>
      <c r="L81" s="6">
        <v>83326.0</v>
      </c>
      <c r="M81" s="6" t="s">
        <v>132</v>
      </c>
      <c r="N81" s="6">
        <v>3831.27</v>
      </c>
      <c r="O81" s="6">
        <v>2730.0</v>
      </c>
      <c r="P81" s="6" t="s">
        <v>158</v>
      </c>
      <c r="Q81" s="6" t="s">
        <v>3</v>
      </c>
      <c r="R81" s="34">
        <v>45838.0</v>
      </c>
      <c r="S81" s="6">
        <v>1.0</v>
      </c>
      <c r="T81" s="6" t="s">
        <v>221</v>
      </c>
      <c r="U81" s="34">
        <v>45838.0</v>
      </c>
      <c r="V81" s="34">
        <v>45838.0</v>
      </c>
      <c r="W81" s="34">
        <v>46063.0</v>
      </c>
      <c r="X81" s="6">
        <v>225.0</v>
      </c>
      <c r="Y81" s="6"/>
      <c r="Z81" s="6">
        <v>1.0</v>
      </c>
      <c r="AA81" s="6">
        <v>3.04025421E9</v>
      </c>
      <c r="AB81" s="6" t="s">
        <v>441</v>
      </c>
      <c r="AC81" s="6" t="s">
        <v>224</v>
      </c>
      <c r="AI81" s="6"/>
      <c r="AJ81" s="6"/>
      <c r="AK81" s="6"/>
      <c r="AL81" s="34"/>
      <c r="AM81" s="6"/>
      <c r="AN81" s="6"/>
      <c r="AR81" s="6">
        <v>21608.37</v>
      </c>
      <c r="AS81" s="6">
        <v>21608.37</v>
      </c>
      <c r="AT81" s="6">
        <v>1.0</v>
      </c>
      <c r="AU81" s="6">
        <v>2.0</v>
      </c>
      <c r="AV81" s="6">
        <v>5.0</v>
      </c>
      <c r="AW81" s="6">
        <v>66.0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2276</v>
      </c>
      <c r="BE81" s="6" t="s">
        <v>2277</v>
      </c>
      <c r="BF81" s="6"/>
    </row>
    <row r="82">
      <c r="A82" s="31">
        <f>VLOOKUP(I82,Pns!B:C,2,0)</f>
        <v>718</v>
      </c>
      <c r="B82" s="31">
        <f>COUNTIF(Rac!A:A,A82)</f>
        <v>1</v>
      </c>
      <c r="C82" s="6">
        <v>313.0</v>
      </c>
      <c r="D82" s="6">
        <v>313.0</v>
      </c>
      <c r="E82" s="6">
        <v>304.0</v>
      </c>
      <c r="F82" s="6" t="s">
        <v>209</v>
      </c>
      <c r="G82" s="11" t="s">
        <v>2280</v>
      </c>
      <c r="H82" s="6">
        <v>2.02530400193849E14</v>
      </c>
      <c r="I82" s="11" t="s">
        <v>741</v>
      </c>
      <c r="J82" s="6" t="s">
        <v>742</v>
      </c>
      <c r="K82" s="6" t="s">
        <v>743</v>
      </c>
      <c r="L82" s="6" t="s">
        <v>745</v>
      </c>
      <c r="M82" s="6" t="s">
        <v>99</v>
      </c>
      <c r="N82" s="6">
        <v>3085.22</v>
      </c>
      <c r="O82" s="6">
        <v>2734.0</v>
      </c>
      <c r="P82" s="6" t="s">
        <v>158</v>
      </c>
      <c r="Q82" s="6" t="s">
        <v>3</v>
      </c>
      <c r="R82" s="34">
        <v>45848.0</v>
      </c>
      <c r="S82" s="6">
        <v>1.0</v>
      </c>
      <c r="T82" s="6" t="s">
        <v>221</v>
      </c>
      <c r="U82" s="34">
        <v>45848.0</v>
      </c>
      <c r="V82" s="34">
        <v>45848.0</v>
      </c>
      <c r="W82" s="34">
        <v>46063.0</v>
      </c>
      <c r="X82" s="6">
        <v>215.0</v>
      </c>
      <c r="Y82" s="6"/>
      <c r="Z82" s="6">
        <v>1.0</v>
      </c>
      <c r="AA82" s="6"/>
      <c r="AB82" s="6"/>
      <c r="AC82" s="6" t="s">
        <v>224</v>
      </c>
      <c r="AI82" s="6"/>
      <c r="AJ82" s="6"/>
      <c r="AK82" s="6"/>
      <c r="AL82" s="34"/>
      <c r="AM82" s="6"/>
      <c r="AN82" s="6"/>
      <c r="AR82" s="6">
        <v>5337.44</v>
      </c>
      <c r="AS82" s="6">
        <v>5337.44</v>
      </c>
      <c r="AT82" s="6" t="s">
        <v>168</v>
      </c>
      <c r="AU82" s="6" t="s">
        <v>168</v>
      </c>
      <c r="AV82" s="6" t="s">
        <v>168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2288</v>
      </c>
      <c r="BE82" s="6" t="s">
        <v>2008</v>
      </c>
      <c r="BF82" s="6"/>
    </row>
    <row r="83">
      <c r="A83" s="31" t="str">
        <f>VLOOKUP(I83,Pns!B:C,2,0)</f>
        <v>235</v>
      </c>
      <c r="B83" s="31">
        <f>COUNTIF(Rac!A:A,A83)</f>
        <v>1</v>
      </c>
      <c r="C83" s="6">
        <v>313.0</v>
      </c>
      <c r="D83" s="6">
        <v>313.0</v>
      </c>
      <c r="E83" s="6">
        <v>304.0</v>
      </c>
      <c r="F83" s="6" t="s">
        <v>209</v>
      </c>
      <c r="G83" s="11" t="s">
        <v>2292</v>
      </c>
      <c r="H83" s="6">
        <v>2.02530400193858E14</v>
      </c>
      <c r="I83" s="11" t="s">
        <v>910</v>
      </c>
      <c r="J83" s="6" t="s">
        <v>2294</v>
      </c>
      <c r="K83" s="6" t="s">
        <v>2295</v>
      </c>
      <c r="L83" s="6" t="s">
        <v>216</v>
      </c>
      <c r="M83" s="6" t="s">
        <v>99</v>
      </c>
      <c r="N83" s="6">
        <v>0.0</v>
      </c>
      <c r="O83" s="6">
        <v>2734.0</v>
      </c>
      <c r="P83" s="6" t="s">
        <v>158</v>
      </c>
      <c r="Q83" s="6" t="s">
        <v>3</v>
      </c>
      <c r="R83" s="34">
        <v>45848.0</v>
      </c>
      <c r="S83" s="6">
        <v>1.0</v>
      </c>
      <c r="T83" s="6" t="s">
        <v>221</v>
      </c>
      <c r="U83" s="34">
        <v>45848.0</v>
      </c>
      <c r="V83" s="34">
        <v>45848.0</v>
      </c>
      <c r="W83" s="34">
        <v>46063.0</v>
      </c>
      <c r="X83" s="6">
        <v>215.0</v>
      </c>
      <c r="Y83" s="6"/>
      <c r="Z83" s="6">
        <v>0.0</v>
      </c>
      <c r="AA83" s="6"/>
      <c r="AB83" s="6"/>
      <c r="AC83" s="6" t="s">
        <v>2298</v>
      </c>
      <c r="AI83" s="6"/>
      <c r="AJ83" s="6"/>
      <c r="AK83" s="6"/>
      <c r="AL83" s="34"/>
      <c r="AM83" s="6"/>
      <c r="AN83" s="6"/>
      <c r="AR83" s="6" t="s">
        <v>246</v>
      </c>
      <c r="AS83" s="6" t="s">
        <v>246</v>
      </c>
      <c r="AT83" s="6" t="s">
        <v>168</v>
      </c>
      <c r="AU83" s="6" t="s">
        <v>168</v>
      </c>
      <c r="AV83" s="6" t="s">
        <v>168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2301</v>
      </c>
      <c r="BE83" s="6" t="s">
        <v>2302</v>
      </c>
      <c r="BF83" s="6"/>
    </row>
    <row r="84">
      <c r="A84" s="31">
        <f>VLOOKUP(I84,Pns!B:C,2,0)</f>
        <v>719</v>
      </c>
      <c r="B84" s="31">
        <f>COUNTIF(Rac!A:A,A84)</f>
        <v>1</v>
      </c>
      <c r="C84" s="6">
        <v>313.0</v>
      </c>
      <c r="D84" s="6">
        <v>313.0</v>
      </c>
      <c r="E84" s="6">
        <v>304.0</v>
      </c>
      <c r="F84" s="6" t="s">
        <v>209</v>
      </c>
      <c r="G84" s="11" t="s">
        <v>2306</v>
      </c>
      <c r="H84" s="6">
        <v>2.02530400193857E14</v>
      </c>
      <c r="I84" s="11" t="s">
        <v>2279</v>
      </c>
      <c r="J84" s="6" t="s">
        <v>2308</v>
      </c>
      <c r="K84" s="6" t="s">
        <v>2281</v>
      </c>
      <c r="L84" s="6" t="s">
        <v>216</v>
      </c>
      <c r="M84" s="6" t="s">
        <v>89</v>
      </c>
      <c r="N84" s="6">
        <v>5742.05</v>
      </c>
      <c r="O84" s="6">
        <v>2730.0</v>
      </c>
      <c r="P84" s="6" t="s">
        <v>158</v>
      </c>
      <c r="Q84" s="6" t="s">
        <v>3</v>
      </c>
      <c r="R84" s="34">
        <v>45848.0</v>
      </c>
      <c r="S84" s="6">
        <v>1.0</v>
      </c>
      <c r="T84" s="6" t="s">
        <v>221</v>
      </c>
      <c r="U84" s="34">
        <v>45848.0</v>
      </c>
      <c r="V84" s="34">
        <v>45848.0</v>
      </c>
      <c r="W84" s="34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4"/>
      <c r="AM84" s="6"/>
      <c r="AR84" s="6">
        <v>9359.54</v>
      </c>
      <c r="AS84" s="6">
        <v>9359.54</v>
      </c>
      <c r="AT84" s="6" t="s">
        <v>168</v>
      </c>
      <c r="AU84" s="6" t="s">
        <v>168</v>
      </c>
      <c r="AV84" s="6" t="s">
        <v>168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2311</v>
      </c>
      <c r="BE84" s="6" t="s">
        <v>2312</v>
      </c>
    </row>
    <row r="85">
      <c r="A85" s="31">
        <f>VLOOKUP(I85,Pns!B:C,2,0)</f>
        <v>720</v>
      </c>
      <c r="B85" s="31">
        <f>COUNTIF(Rac!A:A,A85)</f>
        <v>1</v>
      </c>
      <c r="C85" s="6">
        <v>313.0</v>
      </c>
      <c r="D85" s="6">
        <v>313.0</v>
      </c>
      <c r="E85" s="6">
        <v>304.0</v>
      </c>
      <c r="F85" s="6" t="s">
        <v>209</v>
      </c>
      <c r="G85" s="11" t="s">
        <v>2316</v>
      </c>
      <c r="H85" s="6">
        <v>2.0253040019386E14</v>
      </c>
      <c r="I85" s="11" t="s">
        <v>2285</v>
      </c>
      <c r="J85" s="6" t="s">
        <v>2318</v>
      </c>
      <c r="K85" s="6" t="s">
        <v>2286</v>
      </c>
      <c r="L85" s="6" t="s">
        <v>216</v>
      </c>
      <c r="M85" s="6" t="s">
        <v>89</v>
      </c>
      <c r="N85" s="6">
        <v>4730.95</v>
      </c>
      <c r="O85" s="6">
        <v>2730.0</v>
      </c>
      <c r="P85" s="6" t="s">
        <v>158</v>
      </c>
      <c r="Q85" s="6" t="s">
        <v>3</v>
      </c>
      <c r="R85" s="34">
        <v>45848.0</v>
      </c>
      <c r="S85" s="6">
        <v>1.0</v>
      </c>
      <c r="T85" s="6" t="s">
        <v>221</v>
      </c>
      <c r="U85" s="34">
        <v>45848.0</v>
      </c>
      <c r="V85" s="34">
        <v>45848.0</v>
      </c>
      <c r="W85" s="34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4"/>
      <c r="AM85" s="6"/>
      <c r="AN85" s="6"/>
      <c r="AR85" s="6">
        <v>7711.44</v>
      </c>
      <c r="AS85" s="6">
        <v>7711.44</v>
      </c>
      <c r="AT85" s="6" t="s">
        <v>168</v>
      </c>
      <c r="AU85" s="6" t="s">
        <v>168</v>
      </c>
      <c r="AV85" s="6" t="s">
        <v>168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2327</v>
      </c>
      <c r="BE85" s="6" t="s">
        <v>2328</v>
      </c>
      <c r="BF85" s="6"/>
    </row>
    <row r="86">
      <c r="A86" s="30">
        <f>VLOOKUP(I86,Pns!B:C,2,0)</f>
        <v>5</v>
      </c>
      <c r="B86" s="31">
        <f>COUNTIF(Rac!A:A,A86)</f>
        <v>1</v>
      </c>
      <c r="C86" s="6">
        <v>313.0</v>
      </c>
      <c r="D86" s="6">
        <v>313.0</v>
      </c>
      <c r="E86" s="6">
        <v>304.0</v>
      </c>
      <c r="F86" s="6" t="s">
        <v>209</v>
      </c>
      <c r="G86" s="11" t="s">
        <v>2332</v>
      </c>
      <c r="H86" s="6">
        <v>2.02630400203164E14</v>
      </c>
      <c r="I86" s="11" t="s">
        <v>102</v>
      </c>
      <c r="J86" s="6" t="s">
        <v>1630</v>
      </c>
      <c r="K86" s="6" t="s">
        <v>96</v>
      </c>
      <c r="L86" s="6">
        <v>33269.0</v>
      </c>
      <c r="M86" s="6" t="s">
        <v>99</v>
      </c>
      <c r="N86" s="6">
        <v>821.67</v>
      </c>
      <c r="O86" s="6">
        <v>2730.0</v>
      </c>
      <c r="P86" s="6" t="s">
        <v>158</v>
      </c>
      <c r="Q86" s="6" t="s">
        <v>3</v>
      </c>
      <c r="R86" s="34">
        <v>45848.0</v>
      </c>
      <c r="S86" s="6">
        <v>2.0</v>
      </c>
      <c r="T86" s="6" t="s">
        <v>221</v>
      </c>
      <c r="U86" s="34">
        <v>45848.0</v>
      </c>
      <c r="V86" s="34">
        <v>45848.0</v>
      </c>
      <c r="W86" s="34">
        <v>46112.0</v>
      </c>
      <c r="X86" s="6">
        <v>264.0</v>
      </c>
      <c r="Y86" s="6"/>
      <c r="Z86" s="6">
        <v>1.0</v>
      </c>
      <c r="AA86" s="6">
        <v>3.040256713E9</v>
      </c>
      <c r="AB86" s="6" t="s">
        <v>441</v>
      </c>
      <c r="AC86" s="6" t="s">
        <v>224</v>
      </c>
      <c r="AI86" s="6"/>
      <c r="AJ86" s="6"/>
      <c r="AK86" s="6"/>
      <c r="AL86" s="34"/>
      <c r="AM86" s="6"/>
      <c r="AN86" s="6"/>
      <c r="AR86" s="6">
        <v>4502.73</v>
      </c>
      <c r="AS86" s="6">
        <v>9005.46</v>
      </c>
      <c r="AT86" s="6">
        <v>5.0</v>
      </c>
      <c r="AU86" s="6">
        <v>9.0</v>
      </c>
      <c r="AV86" s="6">
        <v>15.0</v>
      </c>
      <c r="AW86" s="6">
        <v>205.0</v>
      </c>
      <c r="AX86" s="6">
        <v>0.0</v>
      </c>
      <c r="AY86" s="6">
        <v>0.0</v>
      </c>
      <c r="AZ86" s="6" t="s">
        <v>168</v>
      </c>
      <c r="BA86" s="6">
        <v>0.0</v>
      </c>
      <c r="BB86" s="6">
        <v>6.0</v>
      </c>
      <c r="BC86" s="6">
        <v>0.0</v>
      </c>
      <c r="BD86" s="6" t="s">
        <v>2337</v>
      </c>
      <c r="BE86" s="6" t="s">
        <v>2338</v>
      </c>
      <c r="BF86" s="6"/>
    </row>
    <row r="87">
      <c r="A87" s="31" t="str">
        <f>VLOOKUP(I87,Pns!B:C,2,0)</f>
        <v>560</v>
      </c>
      <c r="B87" s="31">
        <f>COUNTIF(Rac!A:A,A87)</f>
        <v>1</v>
      </c>
      <c r="C87" s="6">
        <v>313.0</v>
      </c>
      <c r="D87" s="6">
        <v>313.0</v>
      </c>
      <c r="E87" s="6">
        <v>304.0</v>
      </c>
      <c r="F87" s="6" t="s">
        <v>209</v>
      </c>
      <c r="G87" s="11" t="s">
        <v>2344</v>
      </c>
      <c r="H87" s="6">
        <v>2.02530400194151E14</v>
      </c>
      <c r="I87" s="11" t="s">
        <v>450</v>
      </c>
      <c r="J87" s="6" t="s">
        <v>452</v>
      </c>
      <c r="K87" s="6" t="s">
        <v>453</v>
      </c>
      <c r="L87" s="6" t="s">
        <v>216</v>
      </c>
      <c r="M87" s="6" t="s">
        <v>89</v>
      </c>
      <c r="N87" s="6">
        <v>429.03</v>
      </c>
      <c r="O87" s="6">
        <v>2730.0</v>
      </c>
      <c r="P87" s="6" t="s">
        <v>158</v>
      </c>
      <c r="Q87" s="6" t="s">
        <v>3</v>
      </c>
      <c r="R87" s="34">
        <v>45852.0</v>
      </c>
      <c r="S87" s="6">
        <v>2.0</v>
      </c>
      <c r="T87" s="6" t="s">
        <v>221</v>
      </c>
      <c r="U87" s="34">
        <v>45852.0</v>
      </c>
      <c r="V87" s="34">
        <v>45852.0</v>
      </c>
      <c r="W87" s="34">
        <v>46063.0</v>
      </c>
      <c r="X87" s="6">
        <v>211.0</v>
      </c>
      <c r="Y87" s="6"/>
      <c r="Z87" s="6">
        <v>0.0</v>
      </c>
      <c r="AA87" s="6"/>
      <c r="AB87" s="6"/>
      <c r="AC87" s="6" t="s">
        <v>460</v>
      </c>
      <c r="AI87" s="6"/>
      <c r="AJ87" s="6"/>
      <c r="AK87" s="6"/>
      <c r="AL87" s="34"/>
      <c r="AM87" s="6"/>
      <c r="AN87" s="6"/>
      <c r="AR87" s="6">
        <v>1776.2</v>
      </c>
      <c r="AS87" s="6">
        <v>3552.4</v>
      </c>
      <c r="AT87" s="6">
        <v>2.0</v>
      </c>
      <c r="AU87" s="6">
        <v>4.0</v>
      </c>
      <c r="AV87" s="6">
        <v>11.0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2352</v>
      </c>
      <c r="BE87" s="6" t="s">
        <v>2353</v>
      </c>
      <c r="BF87" s="6"/>
    </row>
    <row r="88">
      <c r="A88" s="31" t="str">
        <f>VLOOKUP(I88,Pns!B:C,2,0)</f>
        <v>312</v>
      </c>
      <c r="B88" s="31">
        <f>COUNTIF(Rac!A:A,A88)</f>
        <v>1</v>
      </c>
      <c r="C88" s="6">
        <v>313.0</v>
      </c>
      <c r="D88" s="6">
        <v>313.0</v>
      </c>
      <c r="E88" s="6">
        <v>304.0</v>
      </c>
      <c r="F88" s="6" t="s">
        <v>209</v>
      </c>
      <c r="G88" s="11" t="s">
        <v>2360</v>
      </c>
      <c r="H88" s="6">
        <v>2.02630400204812E14</v>
      </c>
      <c r="I88" s="11" t="s">
        <v>1179</v>
      </c>
      <c r="J88" s="6" t="s">
        <v>2361</v>
      </c>
      <c r="K88" s="6" t="s">
        <v>1178</v>
      </c>
      <c r="L88" s="6" t="s">
        <v>216</v>
      </c>
      <c r="M88" s="6" t="s">
        <v>89</v>
      </c>
      <c r="N88" s="6">
        <v>224.0</v>
      </c>
      <c r="O88" s="6">
        <v>2730.0</v>
      </c>
      <c r="P88" s="6" t="s">
        <v>158</v>
      </c>
      <c r="Q88" s="6" t="s">
        <v>3</v>
      </c>
      <c r="R88" s="72">
        <v>45960.0</v>
      </c>
      <c r="S88" s="6">
        <v>1.0</v>
      </c>
      <c r="T88" s="6" t="s">
        <v>221</v>
      </c>
      <c r="U88" s="72">
        <v>45960.0</v>
      </c>
      <c r="V88" s="72">
        <v>45960.0</v>
      </c>
      <c r="W88" s="34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2364</v>
      </c>
      <c r="AJ88" s="6">
        <v>2.0</v>
      </c>
      <c r="AK88" s="6" t="s">
        <v>2202</v>
      </c>
      <c r="AL88" s="34">
        <v>46119.0</v>
      </c>
      <c r="AM88" s="6" t="s">
        <v>183</v>
      </c>
      <c r="AN88" s="6"/>
      <c r="AR88" s="6">
        <v>728.0</v>
      </c>
      <c r="AS88" s="6">
        <v>728.0</v>
      </c>
      <c r="AT88" s="6" t="s">
        <v>168</v>
      </c>
      <c r="AU88" s="6" t="s">
        <v>168</v>
      </c>
      <c r="AV88" s="6" t="s">
        <v>168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2367</v>
      </c>
      <c r="BE88" s="6"/>
      <c r="BF88" s="6"/>
    </row>
    <row r="89">
      <c r="A89" s="30">
        <f>VLOOKUP(I89,Pns!B:C,2,0)</f>
        <v>427</v>
      </c>
      <c r="B89" s="31">
        <f>COUNTIF(Rac!A:A,A89)</f>
        <v>1</v>
      </c>
      <c r="C89" s="6">
        <v>313.0</v>
      </c>
      <c r="D89" s="6">
        <v>313.0</v>
      </c>
      <c r="E89" s="6">
        <v>304.0</v>
      </c>
      <c r="F89" s="6" t="s">
        <v>209</v>
      </c>
      <c r="G89" s="11" t="s">
        <v>2374</v>
      </c>
      <c r="H89" s="6">
        <v>2.02630400204811E14</v>
      </c>
      <c r="I89" s="11" t="s">
        <v>1526</v>
      </c>
      <c r="J89" s="6" t="s">
        <v>2375</v>
      </c>
      <c r="K89" s="6" t="s">
        <v>1528</v>
      </c>
      <c r="L89" s="6" t="s">
        <v>216</v>
      </c>
      <c r="M89" s="6" t="s">
        <v>89</v>
      </c>
      <c r="N89" s="6">
        <v>340.44</v>
      </c>
      <c r="O89" s="6">
        <v>2732.0</v>
      </c>
      <c r="P89" s="6" t="s">
        <v>158</v>
      </c>
      <c r="Q89" s="6" t="s">
        <v>3</v>
      </c>
      <c r="R89" s="72">
        <v>45960.0</v>
      </c>
      <c r="S89" s="6">
        <v>2.0</v>
      </c>
      <c r="T89" s="6" t="s">
        <v>221</v>
      </c>
      <c r="U89" s="72">
        <v>45960.0</v>
      </c>
      <c r="V89" s="72">
        <v>45960.0</v>
      </c>
      <c r="W89" s="34">
        <v>46219.0</v>
      </c>
      <c r="X89" s="6">
        <v>259.0</v>
      </c>
      <c r="Y89" s="6"/>
      <c r="Z89" s="6">
        <v>0.0</v>
      </c>
      <c r="AA89" s="6"/>
      <c r="AB89" s="6"/>
      <c r="AC89" s="6"/>
      <c r="AI89" s="6" t="s">
        <v>2379</v>
      </c>
      <c r="AJ89" s="6">
        <v>2.0</v>
      </c>
      <c r="AK89" s="6" t="s">
        <v>2202</v>
      </c>
      <c r="AL89" s="34">
        <v>46227.0</v>
      </c>
      <c r="AM89" s="6" t="s">
        <v>183</v>
      </c>
      <c r="AN89" s="6"/>
      <c r="AR89" s="6">
        <v>1123.45</v>
      </c>
      <c r="AS89" s="6">
        <v>2246.9</v>
      </c>
      <c r="AT89" s="6" t="s">
        <v>168</v>
      </c>
      <c r="AU89" s="6" t="s">
        <v>168</v>
      </c>
      <c r="AV89" s="6" t="s">
        <v>168</v>
      </c>
      <c r="AW89" s="6">
        <v>53.0</v>
      </c>
      <c r="AX89" s="6">
        <v>1.0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2380</v>
      </c>
      <c r="BE89" s="6"/>
    </row>
    <row r="90">
      <c r="A90" s="30">
        <f>VLOOKUP(I90,Pns!B:C,2,0)</f>
        <v>125</v>
      </c>
      <c r="B90" s="31">
        <f>COUNTIF(Rac!A:A,A90)</f>
        <v>1</v>
      </c>
      <c r="C90" s="6">
        <v>313.0</v>
      </c>
      <c r="D90" s="6">
        <v>313.0</v>
      </c>
      <c r="E90" s="6">
        <v>304.0</v>
      </c>
      <c r="F90" s="6" t="s">
        <v>209</v>
      </c>
      <c r="G90" s="11" t="s">
        <v>2385</v>
      </c>
      <c r="H90" s="6">
        <v>2.02630400204783E14</v>
      </c>
      <c r="I90" s="11" t="s">
        <v>542</v>
      </c>
      <c r="J90" s="6" t="s">
        <v>2386</v>
      </c>
      <c r="K90" s="6" t="s">
        <v>2387</v>
      </c>
      <c r="L90" s="6">
        <v>81205.0</v>
      </c>
      <c r="M90" s="6" t="s">
        <v>132</v>
      </c>
      <c r="N90" s="6">
        <v>0.0</v>
      </c>
      <c r="O90" s="6">
        <v>2730.0</v>
      </c>
      <c r="P90" s="6" t="s">
        <v>2388</v>
      </c>
      <c r="Q90" s="6" t="s">
        <v>3</v>
      </c>
      <c r="R90" s="72">
        <v>45960.0</v>
      </c>
      <c r="S90" s="6">
        <v>1.0</v>
      </c>
      <c r="T90" s="6" t="s">
        <v>221</v>
      </c>
      <c r="U90" s="72">
        <v>45960.0</v>
      </c>
      <c r="V90" s="72">
        <v>45960.0</v>
      </c>
      <c r="W90" s="34">
        <v>46198.0</v>
      </c>
      <c r="X90" s="6">
        <v>238.0</v>
      </c>
      <c r="Y90" s="6"/>
      <c r="Z90" s="6">
        <v>1.0</v>
      </c>
      <c r="AA90" s="6"/>
      <c r="AB90" s="6"/>
      <c r="AC90" s="6" t="s">
        <v>224</v>
      </c>
      <c r="AI90" s="6"/>
      <c r="AJ90" s="6"/>
      <c r="AK90" s="6"/>
      <c r="AL90" s="34"/>
      <c r="AM90" s="6"/>
      <c r="AN90" s="6"/>
      <c r="AR90" s="6" t="s">
        <v>246</v>
      </c>
      <c r="AS90" s="6" t="s">
        <v>246</v>
      </c>
      <c r="AT90" s="6" t="s">
        <v>168</v>
      </c>
      <c r="AU90" s="6" t="s">
        <v>168</v>
      </c>
      <c r="AV90" s="6" t="s">
        <v>168</v>
      </c>
      <c r="AW90" s="6" t="s">
        <v>168</v>
      </c>
      <c r="AX90" s="6">
        <v>0.0</v>
      </c>
      <c r="AY90" s="6">
        <v>23.0</v>
      </c>
      <c r="AZ90" s="6">
        <v>1543.0</v>
      </c>
      <c r="BA90" s="6">
        <v>0.0</v>
      </c>
      <c r="BB90" s="6">
        <v>352.0</v>
      </c>
      <c r="BC90" s="6">
        <v>0.0</v>
      </c>
      <c r="BD90" s="6" t="s">
        <v>2394</v>
      </c>
      <c r="BE90" s="6" t="s">
        <v>2395</v>
      </c>
    </row>
    <row r="91">
      <c r="A91" s="31">
        <f>VLOOKUP(I91,Pns!B:C,2,0)</f>
        <v>740</v>
      </c>
      <c r="B91" s="31">
        <f>COUNTIF(Rac!A:A,A91)</f>
        <v>1</v>
      </c>
      <c r="C91" s="6">
        <v>313.0</v>
      </c>
      <c r="D91" s="6">
        <v>313.0</v>
      </c>
      <c r="E91" s="6">
        <v>304.0</v>
      </c>
      <c r="F91" s="6" t="s">
        <v>209</v>
      </c>
      <c r="G91" s="11" t="s">
        <v>2399</v>
      </c>
      <c r="H91" s="6">
        <v>2.02530400198639E14</v>
      </c>
      <c r="I91" s="11" t="s">
        <v>2350</v>
      </c>
      <c r="J91" s="6" t="s">
        <v>2401</v>
      </c>
      <c r="K91" s="6" t="s">
        <v>2351</v>
      </c>
      <c r="L91" s="6" t="s">
        <v>216</v>
      </c>
      <c r="M91" s="6" t="s">
        <v>89</v>
      </c>
      <c r="N91" s="6">
        <v>51.37</v>
      </c>
      <c r="O91" s="6">
        <v>2730.0</v>
      </c>
      <c r="P91" s="6" t="s">
        <v>158</v>
      </c>
      <c r="Q91" s="6" t="s">
        <v>3</v>
      </c>
      <c r="R91" s="72">
        <v>45960.0</v>
      </c>
      <c r="S91" s="6">
        <v>2.0</v>
      </c>
      <c r="T91" s="6" t="s">
        <v>221</v>
      </c>
      <c r="U91" s="72">
        <v>45960.0</v>
      </c>
      <c r="V91" s="72">
        <v>45960.0</v>
      </c>
      <c r="W91" s="34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34"/>
      <c r="AM91" s="6"/>
      <c r="AN91" s="6"/>
      <c r="AR91" s="6">
        <v>80.14</v>
      </c>
      <c r="AS91" s="6">
        <v>160.28</v>
      </c>
      <c r="AT91" s="6" t="s">
        <v>168</v>
      </c>
      <c r="AU91" s="6" t="s">
        <v>168</v>
      </c>
      <c r="AV91" s="6" t="s">
        <v>168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2409</v>
      </c>
      <c r="BE91" s="6"/>
    </row>
    <row r="92">
      <c r="A92" s="31">
        <f>VLOOKUP(I92,Pns!B:C,2,0)</f>
        <v>747</v>
      </c>
      <c r="B92" s="31">
        <f>COUNTIF(Rac!A:A,A92)</f>
        <v>1</v>
      </c>
      <c r="C92" s="6">
        <v>313.0</v>
      </c>
      <c r="D92" s="6">
        <v>313.0</v>
      </c>
      <c r="E92" s="6">
        <v>304.0</v>
      </c>
      <c r="F92" s="6" t="s">
        <v>209</v>
      </c>
      <c r="G92" s="11" t="s">
        <v>2414</v>
      </c>
      <c r="H92" s="6">
        <v>2.02630400200921E14</v>
      </c>
      <c r="I92" s="11" t="s">
        <v>2370</v>
      </c>
      <c r="J92" s="6" t="s">
        <v>2417</v>
      </c>
      <c r="K92" s="6" t="s">
        <v>2371</v>
      </c>
      <c r="L92" s="6">
        <v>76275.0</v>
      </c>
      <c r="M92" s="6" t="s">
        <v>89</v>
      </c>
      <c r="N92" s="6">
        <v>0.0</v>
      </c>
      <c r="O92" s="6">
        <v>2734.0</v>
      </c>
      <c r="P92" s="6" t="s">
        <v>158</v>
      </c>
      <c r="Q92" s="6" t="s">
        <v>3</v>
      </c>
      <c r="R92" s="72">
        <v>45960.0</v>
      </c>
      <c r="S92" s="6">
        <v>1.0</v>
      </c>
      <c r="T92" s="6" t="s">
        <v>221</v>
      </c>
      <c r="U92" s="72">
        <v>45960.0</v>
      </c>
      <c r="V92" s="72">
        <v>45960.0</v>
      </c>
      <c r="W92" s="34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34"/>
      <c r="AM92" s="6"/>
      <c r="AN92" s="6"/>
      <c r="AR92" s="6" t="s">
        <v>246</v>
      </c>
      <c r="AS92" s="6" t="s">
        <v>246</v>
      </c>
      <c r="AT92" s="6" t="s">
        <v>168</v>
      </c>
      <c r="AU92" s="6" t="s">
        <v>168</v>
      </c>
      <c r="AV92" s="6" t="s">
        <v>168</v>
      </c>
      <c r="AW92" s="6" t="s">
        <v>168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2423</v>
      </c>
      <c r="BE92" s="6"/>
      <c r="BF92" s="6"/>
    </row>
    <row r="93">
      <c r="A93" s="30">
        <f>VLOOKUP(I93,Pns!B:C,2,0)</f>
        <v>525</v>
      </c>
      <c r="B93" s="31">
        <f>COUNTIF(Rac!A:A,A93)</f>
        <v>1</v>
      </c>
      <c r="C93" s="6">
        <v>313.0</v>
      </c>
      <c r="D93" s="6">
        <v>313.0</v>
      </c>
      <c r="E93" s="6">
        <v>304.0</v>
      </c>
      <c r="F93" s="6" t="s">
        <v>209</v>
      </c>
      <c r="G93" s="11" t="s">
        <v>2429</v>
      </c>
      <c r="H93" s="6">
        <v>2.02530400198649E14</v>
      </c>
      <c r="I93" s="11" t="s">
        <v>1710</v>
      </c>
      <c r="J93" s="6" t="s">
        <v>2430</v>
      </c>
      <c r="K93" s="6" t="s">
        <v>1711</v>
      </c>
      <c r="L93" s="6" t="s">
        <v>2432</v>
      </c>
      <c r="M93" s="6" t="s">
        <v>132</v>
      </c>
      <c r="N93" s="6">
        <v>7605.73</v>
      </c>
      <c r="O93" s="6">
        <v>2734.0</v>
      </c>
      <c r="P93" s="6" t="s">
        <v>158</v>
      </c>
      <c r="Q93" s="6" t="s">
        <v>3</v>
      </c>
      <c r="R93" s="72">
        <v>45960.0</v>
      </c>
      <c r="S93" s="6">
        <v>1.0</v>
      </c>
      <c r="T93" s="6" t="s">
        <v>221</v>
      </c>
      <c r="U93" s="72">
        <v>45960.0</v>
      </c>
      <c r="V93" s="72">
        <v>45960.0</v>
      </c>
      <c r="W93" s="34">
        <v>46063.0</v>
      </c>
      <c r="X93" s="6">
        <v>103.0</v>
      </c>
      <c r="Y93" s="6"/>
      <c r="Z93" s="6">
        <v>0.0</v>
      </c>
      <c r="AA93" s="6">
        <v>3.040256119E9</v>
      </c>
      <c r="AB93" s="6" t="s">
        <v>441</v>
      </c>
      <c r="AC93" s="6" t="s">
        <v>224</v>
      </c>
      <c r="AI93" s="6"/>
      <c r="AJ93" s="6"/>
      <c r="AK93" s="6"/>
      <c r="AL93" s="34"/>
      <c r="AM93" s="6"/>
      <c r="AR93" s="6">
        <v>13157.91</v>
      </c>
      <c r="AS93" s="6">
        <v>13157.91</v>
      </c>
      <c r="AT93" s="6" t="s">
        <v>168</v>
      </c>
      <c r="AU93" s="6" t="s">
        <v>168</v>
      </c>
      <c r="AV93" s="6">
        <v>1.0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2443</v>
      </c>
      <c r="BE93" s="6" t="s">
        <v>2445</v>
      </c>
      <c r="BF93" s="6"/>
    </row>
    <row r="94">
      <c r="A94" s="31" t="str">
        <f>VLOOKUP(I94,Pns!B:C,2,0)</f>
        <v>225</v>
      </c>
      <c r="B94" s="31">
        <f>COUNTIF(Rac!A:A,A94)</f>
        <v>1</v>
      </c>
      <c r="C94" s="6">
        <v>313.0</v>
      </c>
      <c r="D94" s="6">
        <v>313.0</v>
      </c>
      <c r="E94" s="6">
        <v>304.0</v>
      </c>
      <c r="F94" s="6" t="s">
        <v>209</v>
      </c>
      <c r="G94" s="11" t="s">
        <v>2452</v>
      </c>
      <c r="H94" s="6">
        <v>2.02530400198648E14</v>
      </c>
      <c r="I94" s="11" t="s">
        <v>876</v>
      </c>
      <c r="J94" s="6" t="s">
        <v>2455</v>
      </c>
      <c r="K94" s="6" t="s">
        <v>2457</v>
      </c>
      <c r="L94" s="6" t="s">
        <v>2432</v>
      </c>
      <c r="M94" s="6" t="s">
        <v>132</v>
      </c>
      <c r="N94" s="6">
        <v>270.27</v>
      </c>
      <c r="O94" s="6">
        <v>2734.0</v>
      </c>
      <c r="P94" s="6" t="s">
        <v>158</v>
      </c>
      <c r="Q94" s="6" t="s">
        <v>3</v>
      </c>
      <c r="R94" s="72">
        <v>45960.0</v>
      </c>
      <c r="S94" s="6">
        <v>1.0</v>
      </c>
      <c r="T94" s="6" t="s">
        <v>221</v>
      </c>
      <c r="U94" s="72">
        <v>45960.0</v>
      </c>
      <c r="V94" s="72">
        <v>45960.0</v>
      </c>
      <c r="W94" s="34">
        <v>46063.0</v>
      </c>
      <c r="X94" s="6">
        <v>103.0</v>
      </c>
      <c r="Y94" s="6"/>
      <c r="Z94" s="6">
        <v>0.0</v>
      </c>
      <c r="AA94" s="6">
        <v>3.040258421E9</v>
      </c>
      <c r="AB94" s="6" t="s">
        <v>441</v>
      </c>
      <c r="AC94" s="6" t="s">
        <v>224</v>
      </c>
      <c r="AI94" s="6"/>
      <c r="AJ94" s="6"/>
      <c r="AK94" s="6"/>
      <c r="AL94" s="34"/>
      <c r="AM94" s="6"/>
      <c r="AN94" s="6"/>
      <c r="AR94" s="6">
        <v>500.0</v>
      </c>
      <c r="AS94" s="6">
        <v>500.0</v>
      </c>
      <c r="AT94" s="6">
        <v>1.0</v>
      </c>
      <c r="AU94" s="6">
        <v>1.0</v>
      </c>
      <c r="AV94" s="6">
        <v>1.0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2478</v>
      </c>
      <c r="BE94" s="6" t="s">
        <v>2479</v>
      </c>
      <c r="BF94" s="6"/>
    </row>
    <row r="95">
      <c r="A95" s="31">
        <f>VLOOKUP(I95,Pns!B:C,2,0)</f>
        <v>591</v>
      </c>
      <c r="B95" s="31">
        <f>COUNTIF(Rac!A:A,A95)</f>
        <v>1</v>
      </c>
      <c r="C95" s="6">
        <v>313.0</v>
      </c>
      <c r="D95" s="6">
        <v>313.0</v>
      </c>
      <c r="E95" s="6">
        <v>304.0</v>
      </c>
      <c r="F95" s="6" t="s">
        <v>209</v>
      </c>
      <c r="G95" s="11" t="s">
        <v>2492</v>
      </c>
      <c r="H95" s="6">
        <v>2.02530400199115E14</v>
      </c>
      <c r="I95" s="11" t="s">
        <v>1904</v>
      </c>
      <c r="J95" s="6" t="s">
        <v>2495</v>
      </c>
      <c r="K95" s="6" t="s">
        <v>1905</v>
      </c>
      <c r="L95" s="6" t="s">
        <v>2432</v>
      </c>
      <c r="M95" s="6" t="s">
        <v>132</v>
      </c>
      <c r="N95" s="6">
        <v>6410.93</v>
      </c>
      <c r="O95" s="6">
        <v>2734.0</v>
      </c>
      <c r="P95" s="6" t="s">
        <v>158</v>
      </c>
      <c r="Q95" s="6" t="s">
        <v>3</v>
      </c>
      <c r="R95" s="34">
        <v>45965.0</v>
      </c>
      <c r="S95" s="6">
        <v>1.0</v>
      </c>
      <c r="T95" s="6" t="s">
        <v>221</v>
      </c>
      <c r="U95" s="34">
        <v>45965.0</v>
      </c>
      <c r="V95" s="34">
        <v>45965.0</v>
      </c>
      <c r="W95" s="34">
        <v>46063.0</v>
      </c>
      <c r="X95" s="6">
        <v>98.0</v>
      </c>
      <c r="Y95" s="6"/>
      <c r="Z95" s="6">
        <v>1.0</v>
      </c>
      <c r="AA95" s="6"/>
      <c r="AB95" s="6"/>
      <c r="AC95" s="6" t="s">
        <v>224</v>
      </c>
      <c r="AI95" s="6"/>
      <c r="AJ95" s="6"/>
      <c r="AK95" s="6"/>
      <c r="AL95" s="34"/>
      <c r="AM95" s="6"/>
      <c r="AN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2508</v>
      </c>
      <c r="BE95" s="6" t="s">
        <v>2008</v>
      </c>
    </row>
    <row r="96">
      <c r="A96" s="31">
        <f>VLOOKUP(I96,Pns!B:C,2,0)</f>
        <v>551</v>
      </c>
      <c r="B96" s="31">
        <f>COUNTIF(Rac!A:A,A96)</f>
        <v>1</v>
      </c>
      <c r="C96" s="6">
        <v>313.0</v>
      </c>
      <c r="D96" s="6">
        <v>313.0</v>
      </c>
      <c r="E96" s="6">
        <v>304.0</v>
      </c>
      <c r="F96" s="6" t="s">
        <v>209</v>
      </c>
      <c r="G96" s="11" t="s">
        <v>2515</v>
      </c>
      <c r="H96" s="6">
        <v>2.02530400200299E14</v>
      </c>
      <c r="I96" s="11" t="s">
        <v>1771</v>
      </c>
      <c r="J96" s="6" t="s">
        <v>2516</v>
      </c>
      <c r="K96" s="6" t="s">
        <v>464</v>
      </c>
      <c r="L96" s="6">
        <v>86887.0</v>
      </c>
      <c r="M96" s="6" t="s">
        <v>132</v>
      </c>
      <c r="N96" s="6">
        <v>1548.77</v>
      </c>
      <c r="O96" s="6">
        <v>2734.0</v>
      </c>
      <c r="P96" s="6" t="s">
        <v>158</v>
      </c>
      <c r="Q96" s="6" t="s">
        <v>3</v>
      </c>
      <c r="R96" s="72">
        <v>46003.0</v>
      </c>
      <c r="S96" s="6">
        <v>1.0</v>
      </c>
      <c r="T96" s="6" t="s">
        <v>221</v>
      </c>
      <c r="U96" s="72">
        <v>46003.0</v>
      </c>
      <c r="V96" s="72">
        <v>46003.0</v>
      </c>
      <c r="W96" s="34">
        <v>46063.0</v>
      </c>
      <c r="X96" s="6">
        <v>60.0</v>
      </c>
      <c r="Y96" s="6"/>
      <c r="Z96" s="6">
        <v>3.0</v>
      </c>
      <c r="AA96" s="6"/>
      <c r="AB96" s="6"/>
      <c r="AC96" s="6" t="s">
        <v>224</v>
      </c>
      <c r="AI96" s="6"/>
      <c r="AJ96" s="6"/>
      <c r="AK96" s="6"/>
      <c r="AL96" s="34"/>
      <c r="AM96" s="6"/>
      <c r="AN96" s="6"/>
      <c r="AR96" s="6">
        <v>2803.27</v>
      </c>
      <c r="AS96" s="6">
        <v>2803.27</v>
      </c>
      <c r="AT96" s="6" t="s">
        <v>168</v>
      </c>
      <c r="AU96" s="6" t="s">
        <v>168</v>
      </c>
      <c r="AV96" s="6" t="s">
        <v>168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2517</v>
      </c>
      <c r="BE96" s="6" t="s">
        <v>2518</v>
      </c>
    </row>
    <row r="97">
      <c r="A97" s="30">
        <f>VLOOKUP(I97,Pns!B:C,2,0)</f>
        <v>92</v>
      </c>
      <c r="B97" s="31">
        <f>COUNTIF(Rac!A:A,A97)</f>
        <v>1</v>
      </c>
      <c r="C97" s="6">
        <v>313.0</v>
      </c>
      <c r="D97" s="6">
        <v>313.0</v>
      </c>
      <c r="E97" s="6">
        <v>304.0</v>
      </c>
      <c r="F97" s="6" t="s">
        <v>209</v>
      </c>
      <c r="G97" s="11" t="s">
        <v>2519</v>
      </c>
      <c r="H97" s="6">
        <v>2.02630400204916E14</v>
      </c>
      <c r="I97" s="11" t="s">
        <v>434</v>
      </c>
      <c r="J97" s="6" t="s">
        <v>1964</v>
      </c>
      <c r="K97" s="6" t="s">
        <v>296</v>
      </c>
      <c r="L97" s="6">
        <v>71653.0</v>
      </c>
      <c r="M97" s="6" t="s">
        <v>132</v>
      </c>
      <c r="N97" s="6">
        <v>1583.0</v>
      </c>
      <c r="O97" s="6">
        <v>2732.0</v>
      </c>
      <c r="P97" s="6" t="s">
        <v>2388</v>
      </c>
      <c r="Q97" s="6" t="s">
        <v>3</v>
      </c>
      <c r="R97" s="72">
        <v>46008.0</v>
      </c>
      <c r="S97" s="6">
        <v>1.0</v>
      </c>
      <c r="T97" s="6" t="s">
        <v>221</v>
      </c>
      <c r="U97" s="72">
        <v>46008.0</v>
      </c>
      <c r="V97" s="72">
        <v>46008.0</v>
      </c>
      <c r="W97" s="34">
        <v>46210.0</v>
      </c>
      <c r="X97" s="6">
        <v>202.0</v>
      </c>
      <c r="Y97" s="6"/>
      <c r="Z97" s="6">
        <v>0.0</v>
      </c>
      <c r="AA97" s="6"/>
      <c r="AB97" s="6"/>
      <c r="AC97" s="6" t="s">
        <v>224</v>
      </c>
      <c r="AI97" s="6"/>
      <c r="AJ97" s="6"/>
      <c r="AK97" s="6"/>
      <c r="AL97" s="34"/>
      <c r="AM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168</v>
      </c>
      <c r="BA97" s="6">
        <v>0.0</v>
      </c>
      <c r="BB97" s="6">
        <v>0.0</v>
      </c>
      <c r="BC97" s="6">
        <v>0.0</v>
      </c>
      <c r="BD97" s="6" t="s">
        <v>2520</v>
      </c>
      <c r="BE97" s="6" t="s">
        <v>2521</v>
      </c>
      <c r="BF97" s="6"/>
    </row>
    <row r="98">
      <c r="A98" s="31" t="str">
        <f>VLOOKUP(I98,Pns!B:C,2,0)</f>
        <v>555</v>
      </c>
      <c r="B98" s="31">
        <f>COUNTIF(Rac!A:A,A98)</f>
        <v>1</v>
      </c>
      <c r="C98" s="6">
        <v>313.0</v>
      </c>
      <c r="D98" s="6">
        <v>313.0</v>
      </c>
      <c r="E98" s="6">
        <v>304.0</v>
      </c>
      <c r="F98" s="6" t="s">
        <v>209</v>
      </c>
      <c r="G98" s="11" t="s">
        <v>2522</v>
      </c>
      <c r="H98" s="6">
        <v>2.02630400200687E14</v>
      </c>
      <c r="I98" s="11" t="s">
        <v>1790</v>
      </c>
      <c r="J98" s="6" t="s">
        <v>2523</v>
      </c>
      <c r="K98" s="6" t="s">
        <v>1792</v>
      </c>
      <c r="L98" s="6" t="s">
        <v>216</v>
      </c>
      <c r="M98" s="6" t="s">
        <v>89</v>
      </c>
      <c r="N98" s="6">
        <v>0.0</v>
      </c>
      <c r="O98" s="6">
        <v>2730.0</v>
      </c>
      <c r="P98" s="6" t="s">
        <v>158</v>
      </c>
      <c r="Q98" s="6" t="s">
        <v>3</v>
      </c>
      <c r="R98" s="72">
        <v>46021.0</v>
      </c>
      <c r="S98" s="6">
        <v>1.0</v>
      </c>
      <c r="T98" s="6" t="s">
        <v>221</v>
      </c>
      <c r="U98" s="72">
        <v>46021.0</v>
      </c>
      <c r="V98" s="72">
        <v>46021.0</v>
      </c>
      <c r="W98" s="34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34"/>
      <c r="AM98" s="6"/>
      <c r="AN98" s="6"/>
      <c r="AR98" s="6" t="s">
        <v>246</v>
      </c>
      <c r="AS98" s="6" t="s">
        <v>246</v>
      </c>
      <c r="AT98" s="6" t="s">
        <v>168</v>
      </c>
      <c r="AU98" s="6" t="s">
        <v>168</v>
      </c>
      <c r="AV98" s="6" t="s">
        <v>168</v>
      </c>
      <c r="AW98" s="6" t="s">
        <v>168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2524</v>
      </c>
      <c r="BE98" s="6"/>
      <c r="BF98" s="6"/>
    </row>
    <row r="99">
      <c r="A99" s="30">
        <f>VLOOKUP(I99,Pns!B:C,2,0)</f>
        <v>548</v>
      </c>
      <c r="B99" s="31">
        <f>COUNTIF(Rac!A:A,A99)</f>
        <v>1</v>
      </c>
      <c r="C99" s="6">
        <v>313.0</v>
      </c>
      <c r="D99" s="6">
        <v>313.0</v>
      </c>
      <c r="E99" s="6">
        <v>304.0</v>
      </c>
      <c r="F99" s="6" t="s">
        <v>209</v>
      </c>
      <c r="G99" s="11" t="s">
        <v>2525</v>
      </c>
      <c r="H99" s="6">
        <v>2.02630400200859E14</v>
      </c>
      <c r="I99" s="11" t="s">
        <v>1760</v>
      </c>
      <c r="J99" s="6" t="s">
        <v>2526</v>
      </c>
      <c r="K99" s="6" t="s">
        <v>315</v>
      </c>
      <c r="L99" s="6">
        <v>71379.0</v>
      </c>
      <c r="M99" s="6" t="s">
        <v>89</v>
      </c>
      <c r="N99" s="6">
        <v>33.9</v>
      </c>
      <c r="O99" s="6">
        <v>2730.0</v>
      </c>
      <c r="P99" s="6" t="s">
        <v>158</v>
      </c>
      <c r="Q99" s="6" t="s">
        <v>3</v>
      </c>
      <c r="R99" s="34">
        <v>46029.0</v>
      </c>
      <c r="S99" s="6">
        <v>1.0</v>
      </c>
      <c r="T99" s="6" t="s">
        <v>221</v>
      </c>
      <c r="U99" s="34">
        <v>46029.0</v>
      </c>
      <c r="V99" s="34">
        <v>46029.0</v>
      </c>
      <c r="W99" s="34">
        <v>46063.0</v>
      </c>
      <c r="X99" s="6">
        <v>34.0</v>
      </c>
      <c r="Y99" s="6"/>
      <c r="Z99" s="6"/>
      <c r="AA99" s="6"/>
      <c r="AB99" s="6"/>
      <c r="AC99" s="6"/>
      <c r="AI99" s="6" t="s">
        <v>2527</v>
      </c>
      <c r="AJ99" s="6">
        <v>12.0</v>
      </c>
      <c r="AK99" s="6" t="s">
        <v>2528</v>
      </c>
      <c r="AL99" s="34">
        <v>46175.0</v>
      </c>
      <c r="AM99" s="6" t="s">
        <v>183</v>
      </c>
      <c r="AN99" s="6"/>
      <c r="AR99" s="6">
        <v>87.8</v>
      </c>
      <c r="AS99" s="6">
        <v>87.8</v>
      </c>
      <c r="AT99" s="6" t="s">
        <v>168</v>
      </c>
      <c r="AU99" s="6" t="s">
        <v>168</v>
      </c>
      <c r="AV99" s="6" t="s">
        <v>168</v>
      </c>
      <c r="AW99" s="6" t="s">
        <v>168</v>
      </c>
      <c r="AX99" s="6">
        <v>0.0</v>
      </c>
      <c r="AY99" s="6">
        <v>0.0</v>
      </c>
      <c r="AZ99" s="6" t="s">
        <v>168</v>
      </c>
      <c r="BA99" s="6">
        <v>0.0</v>
      </c>
      <c r="BB99" s="6">
        <v>14.0</v>
      </c>
      <c r="BC99" s="6">
        <v>0.0</v>
      </c>
      <c r="BD99" s="6" t="s">
        <v>2529</v>
      </c>
      <c r="BE99" s="6" t="s">
        <v>2530</v>
      </c>
    </row>
    <row r="100">
      <c r="A100" s="30">
        <f>VLOOKUP(I100,Pns!B:C,2,0)</f>
        <v>548</v>
      </c>
      <c r="B100" s="31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209</v>
      </c>
      <c r="G100" s="11" t="s">
        <v>2531</v>
      </c>
      <c r="H100" s="6">
        <v>2.0263040020086E14</v>
      </c>
      <c r="I100" s="11" t="s">
        <v>1760</v>
      </c>
      <c r="J100" s="6" t="s">
        <v>2526</v>
      </c>
      <c r="K100" s="6" t="s">
        <v>315</v>
      </c>
      <c r="L100" s="6">
        <v>71379.0</v>
      </c>
      <c r="M100" s="6" t="s">
        <v>89</v>
      </c>
      <c r="N100" s="6">
        <v>33.9</v>
      </c>
      <c r="O100" s="6">
        <v>2734.0</v>
      </c>
      <c r="P100" s="6" t="s">
        <v>158</v>
      </c>
      <c r="Q100" s="6" t="s">
        <v>3</v>
      </c>
      <c r="R100" s="34">
        <v>46029.0</v>
      </c>
      <c r="S100" s="6">
        <v>1.0</v>
      </c>
      <c r="T100" s="6" t="s">
        <v>221</v>
      </c>
      <c r="U100" s="34">
        <v>46029.0</v>
      </c>
      <c r="V100" s="34">
        <v>46029.0</v>
      </c>
      <c r="W100" s="34">
        <v>46063.0</v>
      </c>
      <c r="X100" s="6">
        <v>34.0</v>
      </c>
      <c r="Y100" s="6"/>
      <c r="Z100" s="6"/>
      <c r="AA100" s="6"/>
      <c r="AB100" s="6"/>
      <c r="AC100" s="6"/>
      <c r="AI100" s="6" t="s">
        <v>2527</v>
      </c>
      <c r="AJ100" s="6">
        <v>12.0</v>
      </c>
      <c r="AK100" s="6" t="s">
        <v>2528</v>
      </c>
      <c r="AL100" s="34">
        <v>46175.0</v>
      </c>
      <c r="AM100" s="6" t="s">
        <v>183</v>
      </c>
      <c r="AN100" s="6"/>
      <c r="AR100" s="6">
        <v>87.8</v>
      </c>
      <c r="AS100" s="6">
        <v>87.8</v>
      </c>
      <c r="AT100" s="6" t="s">
        <v>168</v>
      </c>
      <c r="AU100" s="6" t="s">
        <v>168</v>
      </c>
      <c r="AV100" s="6" t="s">
        <v>168</v>
      </c>
      <c r="AW100" s="6" t="s">
        <v>168</v>
      </c>
      <c r="AX100" s="6">
        <v>0.0</v>
      </c>
      <c r="AY100" s="6">
        <v>0.0</v>
      </c>
      <c r="AZ100" s="6" t="s">
        <v>168</v>
      </c>
      <c r="BA100" s="6">
        <v>0.0</v>
      </c>
      <c r="BB100" s="6">
        <v>14.0</v>
      </c>
      <c r="BC100" s="6">
        <v>0.0</v>
      </c>
      <c r="BD100" s="6" t="s">
        <v>2532</v>
      </c>
      <c r="BE100" s="6" t="s">
        <v>2530</v>
      </c>
    </row>
    <row r="101">
      <c r="A101" s="30">
        <f>VLOOKUP(I101,Pns!B:C,2,0)</f>
        <v>93</v>
      </c>
      <c r="B101" s="31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209</v>
      </c>
      <c r="G101" s="11" t="s">
        <v>2533</v>
      </c>
      <c r="H101" s="6">
        <v>2.02630400201248E14</v>
      </c>
      <c r="I101" s="11" t="s">
        <v>438</v>
      </c>
      <c r="J101" s="6" t="s">
        <v>2534</v>
      </c>
      <c r="K101" s="6" t="s">
        <v>439</v>
      </c>
      <c r="L101" s="6" t="s">
        <v>2432</v>
      </c>
      <c r="M101" s="6" t="s">
        <v>132</v>
      </c>
      <c r="N101" s="6">
        <v>1815.39</v>
      </c>
      <c r="O101" s="6">
        <v>2734.0</v>
      </c>
      <c r="P101" s="6" t="s">
        <v>158</v>
      </c>
      <c r="Q101" s="6" t="s">
        <v>3</v>
      </c>
      <c r="R101" s="34">
        <v>46045.0</v>
      </c>
      <c r="S101" s="6">
        <v>1.0</v>
      </c>
      <c r="T101" s="6" t="s">
        <v>221</v>
      </c>
      <c r="U101" s="34">
        <v>46045.0</v>
      </c>
      <c r="V101" s="34">
        <v>46045.0</v>
      </c>
      <c r="W101" s="34">
        <v>46063.0</v>
      </c>
      <c r="X101" s="6">
        <v>18.0</v>
      </c>
      <c r="Y101" s="6"/>
      <c r="Z101" s="6">
        <v>3.0</v>
      </c>
      <c r="AA101" s="6"/>
      <c r="AB101" s="6"/>
      <c r="AC101" s="6" t="s">
        <v>224</v>
      </c>
      <c r="AI101" s="6"/>
      <c r="AJ101" s="6"/>
      <c r="AK101" s="6"/>
      <c r="AL101" s="34"/>
      <c r="AM101" s="6"/>
      <c r="AN101" s="6"/>
      <c r="AR101" s="6">
        <v>5881.85</v>
      </c>
      <c r="AS101" s="6">
        <v>5881.85</v>
      </c>
      <c r="AT101" s="6">
        <v>3.0</v>
      </c>
      <c r="AU101" s="6">
        <v>4.0</v>
      </c>
      <c r="AV101" s="6">
        <v>5.0</v>
      </c>
      <c r="AW101" s="6">
        <v>51.0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2535</v>
      </c>
      <c r="BE101" s="6" t="s">
        <v>2536</v>
      </c>
    </row>
    <row r="102">
      <c r="A102" s="31" t="str">
        <f>VLOOKUP(I102,Pns!B:C,2,0)</f>
        <v>134</v>
      </c>
      <c r="B102" s="31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209</v>
      </c>
      <c r="G102" s="11" t="s">
        <v>2537</v>
      </c>
      <c r="H102" s="6">
        <v>2.02630400204816E14</v>
      </c>
      <c r="I102" s="11" t="s">
        <v>238</v>
      </c>
      <c r="J102" s="6" t="s">
        <v>2538</v>
      </c>
      <c r="K102" s="6" t="s">
        <v>583</v>
      </c>
      <c r="L102" s="6">
        <v>76005.0</v>
      </c>
      <c r="M102" s="6" t="s">
        <v>89</v>
      </c>
      <c r="N102" s="6">
        <v>3426.87</v>
      </c>
      <c r="O102" s="6">
        <v>2730.0</v>
      </c>
      <c r="P102" s="6" t="s">
        <v>158</v>
      </c>
      <c r="Q102" s="6" t="s">
        <v>3</v>
      </c>
      <c r="R102" s="34">
        <v>46057.0</v>
      </c>
      <c r="S102" s="6">
        <v>1.0</v>
      </c>
      <c r="T102" s="6" t="s">
        <v>221</v>
      </c>
      <c r="U102" s="34">
        <v>46057.0</v>
      </c>
      <c r="V102" s="34">
        <v>46057.0</v>
      </c>
      <c r="W102" s="34">
        <v>46198.0</v>
      </c>
      <c r="X102" s="6">
        <v>141.0</v>
      </c>
      <c r="Y102" s="6"/>
      <c r="Z102" s="6">
        <v>0.0</v>
      </c>
      <c r="AC102" s="6"/>
      <c r="AI102" s="6" t="s">
        <v>2539</v>
      </c>
      <c r="AJ102" s="6">
        <v>3.0</v>
      </c>
      <c r="AK102" s="6" t="s">
        <v>2202</v>
      </c>
      <c r="AL102" s="34">
        <v>46227.0</v>
      </c>
      <c r="AM102" s="6" t="s">
        <v>183</v>
      </c>
      <c r="AN102" s="6"/>
      <c r="AR102" s="6">
        <v>13501.85</v>
      </c>
      <c r="AS102" s="6">
        <v>13501.85</v>
      </c>
      <c r="AT102" s="6" t="s">
        <v>168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2540</v>
      </c>
      <c r="BE102" s="6" t="s">
        <v>2541</v>
      </c>
    </row>
    <row r="103">
      <c r="A103" s="30">
        <f>VLOOKUP(I103,Pns!B:C,2,0)</f>
        <v>5</v>
      </c>
      <c r="B103" s="31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209</v>
      </c>
      <c r="G103" s="11" t="s">
        <v>2542</v>
      </c>
      <c r="H103" s="6">
        <v>2.02630400204968E14</v>
      </c>
      <c r="I103" s="11" t="s">
        <v>102</v>
      </c>
      <c r="J103" s="6" t="s">
        <v>1630</v>
      </c>
      <c r="K103" s="6" t="s">
        <v>96</v>
      </c>
      <c r="L103" s="6">
        <v>33269.0</v>
      </c>
      <c r="M103" s="6" t="s">
        <v>99</v>
      </c>
      <c r="N103" s="6">
        <v>821.67</v>
      </c>
      <c r="O103" s="6">
        <v>2732.0</v>
      </c>
      <c r="P103" s="6" t="s">
        <v>158</v>
      </c>
      <c r="Q103" s="6" t="s">
        <v>3</v>
      </c>
      <c r="R103" s="34">
        <v>46057.0</v>
      </c>
      <c r="S103" s="6">
        <v>2.0</v>
      </c>
      <c r="T103" s="6" t="s">
        <v>221</v>
      </c>
      <c r="U103" s="34">
        <v>46057.0</v>
      </c>
      <c r="V103" s="34">
        <v>46057.0</v>
      </c>
      <c r="W103" s="34">
        <v>46212.0</v>
      </c>
      <c r="X103" s="6">
        <v>155.0</v>
      </c>
      <c r="Y103" s="6"/>
      <c r="Z103" s="6">
        <v>1.0</v>
      </c>
      <c r="AA103" s="6"/>
      <c r="AB103" s="6"/>
      <c r="AC103" s="6" t="s">
        <v>1636</v>
      </c>
      <c r="AI103" s="6"/>
      <c r="AJ103" s="6"/>
      <c r="AK103" s="6"/>
      <c r="AL103" s="34"/>
      <c r="AM103" s="6"/>
      <c r="AN103" s="6"/>
      <c r="AR103" s="6">
        <v>4502.73</v>
      </c>
      <c r="AS103" s="6">
        <v>9005.46</v>
      </c>
      <c r="AT103" s="6">
        <v>5.0</v>
      </c>
      <c r="AU103" s="6">
        <v>9.0</v>
      </c>
      <c r="AV103" s="6">
        <v>15.0</v>
      </c>
      <c r="AW103" s="6">
        <v>205.0</v>
      </c>
      <c r="AX103" s="6">
        <v>0.0</v>
      </c>
      <c r="AY103" s="6">
        <v>0.0</v>
      </c>
      <c r="AZ103" s="6" t="s">
        <v>168</v>
      </c>
      <c r="BA103" s="6">
        <v>0.0</v>
      </c>
      <c r="BB103" s="6">
        <v>6.0</v>
      </c>
      <c r="BC103" s="6">
        <v>0.0</v>
      </c>
      <c r="BD103" s="6" t="s">
        <v>2543</v>
      </c>
      <c r="BE103" s="6" t="s">
        <v>2544</v>
      </c>
      <c r="BF103" s="6"/>
    </row>
    <row r="104">
      <c r="A104" s="31" t="str">
        <f>VLOOKUP(I104,Pns!B:C,2,0)</f>
        <v>134</v>
      </c>
      <c r="B104" s="31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209</v>
      </c>
      <c r="G104" s="11" t="s">
        <v>2545</v>
      </c>
      <c r="H104" s="6">
        <v>2.02630400204813E14</v>
      </c>
      <c r="I104" s="11" t="s">
        <v>238</v>
      </c>
      <c r="J104" s="6" t="s">
        <v>2538</v>
      </c>
      <c r="K104" s="6" t="s">
        <v>583</v>
      </c>
      <c r="L104" s="6">
        <v>76005.0</v>
      </c>
      <c r="M104" s="6" t="s">
        <v>89</v>
      </c>
      <c r="N104" s="6">
        <v>3426.87</v>
      </c>
      <c r="O104" s="6">
        <v>2734.0</v>
      </c>
      <c r="P104" s="6" t="s">
        <v>158</v>
      </c>
      <c r="Q104" s="6" t="s">
        <v>3</v>
      </c>
      <c r="R104" s="34">
        <v>46057.0</v>
      </c>
      <c r="S104" s="6">
        <v>1.0</v>
      </c>
      <c r="T104" s="6" t="s">
        <v>221</v>
      </c>
      <c r="U104" s="34">
        <v>46057.0</v>
      </c>
      <c r="V104" s="34">
        <v>46057.0</v>
      </c>
      <c r="W104" s="34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2539</v>
      </c>
      <c r="AJ104" s="6">
        <v>3.0</v>
      </c>
      <c r="AK104" s="6" t="s">
        <v>2202</v>
      </c>
      <c r="AL104" s="34">
        <v>46227.0</v>
      </c>
      <c r="AM104" s="6" t="s">
        <v>183</v>
      </c>
      <c r="AN104" s="6"/>
      <c r="AR104" s="6">
        <v>13501.85</v>
      </c>
      <c r="AS104" s="6">
        <v>13501.85</v>
      </c>
      <c r="AT104" s="6" t="s">
        <v>168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2540</v>
      </c>
      <c r="BE104" s="6" t="s">
        <v>2546</v>
      </c>
      <c r="BF104" s="6"/>
    </row>
    <row r="105">
      <c r="A105" s="31" t="str">
        <f>VLOOKUP(I105,Pns!B:C,2,0)</f>
        <v>564</v>
      </c>
      <c r="B105" s="31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209</v>
      </c>
      <c r="G105" s="11" t="s">
        <v>2547</v>
      </c>
      <c r="H105" s="6">
        <v>2.0263040020171E14</v>
      </c>
      <c r="I105" s="11" t="s">
        <v>1827</v>
      </c>
      <c r="J105" s="6" t="s">
        <v>2548</v>
      </c>
      <c r="K105" s="6" t="s">
        <v>1826</v>
      </c>
      <c r="L105" s="6" t="s">
        <v>216</v>
      </c>
      <c r="M105" s="6" t="s">
        <v>89</v>
      </c>
      <c r="N105" s="6">
        <v>2929.88</v>
      </c>
      <c r="O105" s="6">
        <v>2734.0</v>
      </c>
      <c r="P105" s="6" t="s">
        <v>158</v>
      </c>
      <c r="Q105" s="6" t="s">
        <v>3</v>
      </c>
      <c r="R105" s="34">
        <v>46057.0</v>
      </c>
      <c r="S105" s="6">
        <v>1.0</v>
      </c>
      <c r="T105" s="6" t="s">
        <v>221</v>
      </c>
      <c r="U105" s="34">
        <v>46057.0</v>
      </c>
      <c r="V105" s="34">
        <v>46057.0</v>
      </c>
      <c r="W105" s="34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34"/>
      <c r="AM105" s="6"/>
      <c r="AN105" s="6"/>
      <c r="AR105" s="6">
        <v>9668.6</v>
      </c>
      <c r="AS105" s="6">
        <v>9668.6</v>
      </c>
      <c r="AT105" s="6" t="s">
        <v>168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2549</v>
      </c>
      <c r="BE105" s="6"/>
      <c r="BF105" s="6"/>
    </row>
    <row r="106">
      <c r="A106" s="30">
        <f>VLOOKUP(I106,Pns!B:C,2,0)</f>
        <v>58</v>
      </c>
      <c r="B106" s="31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209</v>
      </c>
      <c r="G106" s="11" t="s">
        <v>2551</v>
      </c>
      <c r="H106" s="6">
        <v>2.02630400204671E14</v>
      </c>
      <c r="I106" s="11" t="s">
        <v>318</v>
      </c>
      <c r="J106" s="6" t="s">
        <v>2552</v>
      </c>
      <c r="K106" s="6" t="s">
        <v>315</v>
      </c>
      <c r="L106" s="6">
        <v>71379.0</v>
      </c>
      <c r="M106" s="6" t="s">
        <v>89</v>
      </c>
      <c r="N106" s="6">
        <v>5.6</v>
      </c>
      <c r="O106" s="6">
        <v>2732.0</v>
      </c>
      <c r="P106" s="6" t="s">
        <v>158</v>
      </c>
      <c r="Q106" s="6" t="s">
        <v>3</v>
      </c>
      <c r="R106" s="34">
        <v>46057.0</v>
      </c>
      <c r="S106" s="6">
        <v>2.0</v>
      </c>
      <c r="T106" s="6" t="s">
        <v>2192</v>
      </c>
      <c r="U106" s="34">
        <v>46057.0</v>
      </c>
      <c r="V106" s="34">
        <v>46057.0</v>
      </c>
      <c r="W106" s="34">
        <v>46190.0</v>
      </c>
      <c r="X106" s="6">
        <v>133.0</v>
      </c>
      <c r="Y106" s="6"/>
      <c r="Z106" s="6"/>
      <c r="AA106" s="6"/>
      <c r="AB106" s="6"/>
      <c r="AC106" s="6"/>
      <c r="AI106" s="6"/>
      <c r="AJ106" s="6"/>
      <c r="AK106" s="6"/>
      <c r="AL106" s="34"/>
      <c r="AM106" s="6"/>
      <c r="AN106" s="6">
        <v>3.0420260000452E13</v>
      </c>
      <c r="AR106" s="6">
        <v>10.47</v>
      </c>
      <c r="AS106" s="6">
        <v>20.94</v>
      </c>
      <c r="AT106" s="6" t="s">
        <v>168</v>
      </c>
      <c r="AU106" s="6" t="s">
        <v>168</v>
      </c>
      <c r="AV106" s="6" t="s">
        <v>168</v>
      </c>
      <c r="AW106" s="6" t="s">
        <v>168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2553</v>
      </c>
      <c r="BE106" s="6" t="s">
        <v>2554</v>
      </c>
      <c r="BF106" s="6"/>
    </row>
    <row r="107">
      <c r="A107" s="31" t="str">
        <f>VLOOKUP(I107,Pns!B:C,2,0)</f>
        <v>286</v>
      </c>
      <c r="B107" s="31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209</v>
      </c>
      <c r="G107" s="11" t="s">
        <v>2555</v>
      </c>
      <c r="H107" s="6">
        <v>2.02630400201714E14</v>
      </c>
      <c r="I107" s="11" t="s">
        <v>1080</v>
      </c>
      <c r="J107" s="6" t="s">
        <v>2556</v>
      </c>
      <c r="K107" s="6" t="s">
        <v>1082</v>
      </c>
      <c r="L107" s="6" t="s">
        <v>216</v>
      </c>
      <c r="M107" s="6" t="s">
        <v>89</v>
      </c>
      <c r="N107" s="6">
        <v>113.58</v>
      </c>
      <c r="O107" s="6">
        <v>2734.0</v>
      </c>
      <c r="P107" s="6" t="s">
        <v>158</v>
      </c>
      <c r="Q107" s="6" t="s">
        <v>3</v>
      </c>
      <c r="R107" s="34">
        <v>46057.0</v>
      </c>
      <c r="S107" s="6">
        <v>1.0</v>
      </c>
      <c r="T107" s="6" t="s">
        <v>221</v>
      </c>
      <c r="U107" s="34">
        <v>46057.0</v>
      </c>
      <c r="V107" s="34">
        <v>46057.0</v>
      </c>
      <c r="W107" s="34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4"/>
      <c r="AM107" s="6"/>
      <c r="AN107" s="6"/>
      <c r="AR107" s="6">
        <v>253.29</v>
      </c>
      <c r="AS107" s="6">
        <v>253.29</v>
      </c>
      <c r="AT107" s="6" t="s">
        <v>168</v>
      </c>
      <c r="AU107" s="6" t="s">
        <v>168</v>
      </c>
      <c r="AV107" s="6" t="s">
        <v>168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2566</v>
      </c>
      <c r="BE107" s="6"/>
    </row>
    <row r="108">
      <c r="A108" s="31" t="str">
        <f>VLOOKUP(I108,Pns!B:C,2,0)</f>
        <v>367</v>
      </c>
      <c r="B108" s="31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209</v>
      </c>
      <c r="G108" s="11" t="s">
        <v>2569</v>
      </c>
      <c r="H108" s="6">
        <v>2.0263040020197E14</v>
      </c>
      <c r="I108" s="11" t="s">
        <v>1364</v>
      </c>
      <c r="J108" s="6" t="s">
        <v>2183</v>
      </c>
      <c r="K108" s="6" t="s">
        <v>2185</v>
      </c>
      <c r="L108" s="6" t="s">
        <v>216</v>
      </c>
      <c r="M108" s="6" t="s">
        <v>89</v>
      </c>
      <c r="N108" s="6">
        <v>17.2</v>
      </c>
      <c r="O108" s="6">
        <v>2734.0</v>
      </c>
      <c r="P108" s="6" t="s">
        <v>158</v>
      </c>
      <c r="Q108" s="6" t="s">
        <v>3</v>
      </c>
      <c r="R108" s="34">
        <v>46057.0</v>
      </c>
      <c r="S108" s="6">
        <v>2.0</v>
      </c>
      <c r="T108" s="6" t="s">
        <v>2192</v>
      </c>
      <c r="U108" s="34">
        <v>46057.0</v>
      </c>
      <c r="V108" s="34">
        <v>46057.0</v>
      </c>
      <c r="W108" s="34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34"/>
      <c r="AM108" s="6"/>
      <c r="AN108" s="6"/>
      <c r="AR108" s="6">
        <v>29.76</v>
      </c>
      <c r="AS108" s="6">
        <v>59.52</v>
      </c>
      <c r="AT108" s="6">
        <v>3.0</v>
      </c>
      <c r="AU108" s="6">
        <v>4.0</v>
      </c>
      <c r="AV108" s="6">
        <v>5.0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2572</v>
      </c>
      <c r="BE108" s="6" t="s">
        <v>2573</v>
      </c>
      <c r="BF108" s="6"/>
      <c r="BG108" s="6"/>
    </row>
    <row r="109">
      <c r="A109" s="30">
        <f>VLOOKUP(I109,Pns!B:C,2,0)</f>
        <v>58</v>
      </c>
      <c r="B109" s="31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209</v>
      </c>
      <c r="G109" s="11" t="s">
        <v>2575</v>
      </c>
      <c r="H109" s="6">
        <v>2.02630400204668E14</v>
      </c>
      <c r="I109" s="11" t="s">
        <v>318</v>
      </c>
      <c r="J109" s="6" t="s">
        <v>2552</v>
      </c>
      <c r="K109" s="6" t="s">
        <v>315</v>
      </c>
      <c r="L109" s="6">
        <v>71379.0</v>
      </c>
      <c r="M109" s="6" t="s">
        <v>89</v>
      </c>
      <c r="N109" s="6">
        <v>5.6</v>
      </c>
      <c r="O109" s="6">
        <v>2734.0</v>
      </c>
      <c r="P109" s="6" t="s">
        <v>158</v>
      </c>
      <c r="Q109" s="6" t="s">
        <v>3</v>
      </c>
      <c r="R109" s="34">
        <v>46057.0</v>
      </c>
      <c r="S109" s="6">
        <v>2.0</v>
      </c>
      <c r="T109" s="6" t="s">
        <v>2192</v>
      </c>
      <c r="U109" s="34">
        <v>46057.0</v>
      </c>
      <c r="V109" s="34">
        <v>46057.0</v>
      </c>
      <c r="W109" s="34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34"/>
      <c r="AM109" s="6"/>
      <c r="AN109" s="6">
        <v>3.0420260000452E13</v>
      </c>
      <c r="AR109" s="6">
        <v>10.47</v>
      </c>
      <c r="AS109" s="6">
        <v>20.94</v>
      </c>
      <c r="AT109" s="6" t="s">
        <v>168</v>
      </c>
      <c r="AU109" s="6" t="s">
        <v>168</v>
      </c>
      <c r="AV109" s="6" t="s">
        <v>168</v>
      </c>
      <c r="AW109" s="6" t="s">
        <v>168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2553</v>
      </c>
      <c r="BE109" s="6" t="s">
        <v>2554</v>
      </c>
      <c r="BF109" s="6"/>
    </row>
    <row r="110">
      <c r="A110" s="31" t="str">
        <f>VLOOKUP(I110,Pns!B:C,2,0)</f>
        <v>560</v>
      </c>
      <c r="B110" s="31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209</v>
      </c>
      <c r="G110" s="11" t="s">
        <v>2576</v>
      </c>
      <c r="H110" s="6">
        <v>2.02630400201661E14</v>
      </c>
      <c r="I110" s="11" t="s">
        <v>450</v>
      </c>
      <c r="J110" s="6" t="s">
        <v>452</v>
      </c>
      <c r="K110" s="6" t="s">
        <v>453</v>
      </c>
      <c r="L110" s="6" t="s">
        <v>216</v>
      </c>
      <c r="M110" s="6" t="s">
        <v>89</v>
      </c>
      <c r="N110" s="6">
        <v>429.03</v>
      </c>
      <c r="O110" s="6">
        <v>2734.0</v>
      </c>
      <c r="P110" s="6" t="s">
        <v>158</v>
      </c>
      <c r="Q110" s="6" t="s">
        <v>3</v>
      </c>
      <c r="R110" s="34">
        <v>46057.0</v>
      </c>
      <c r="S110" s="6">
        <v>2.0</v>
      </c>
      <c r="T110" s="6" t="s">
        <v>221</v>
      </c>
      <c r="U110" s="34">
        <v>46057.0</v>
      </c>
      <c r="V110" s="34">
        <v>46057.0</v>
      </c>
      <c r="W110" s="34">
        <v>46063.0</v>
      </c>
      <c r="X110" s="6">
        <v>6.0</v>
      </c>
      <c r="Y110" s="6"/>
      <c r="Z110" s="6">
        <v>0.0</v>
      </c>
      <c r="AA110" s="6"/>
      <c r="AB110" s="6"/>
      <c r="AC110" s="6" t="s">
        <v>460</v>
      </c>
      <c r="AI110" s="6" t="s">
        <v>2577</v>
      </c>
      <c r="AJ110" s="6">
        <v>10.0</v>
      </c>
      <c r="AK110" s="6" t="s">
        <v>2528</v>
      </c>
      <c r="AL110" s="34">
        <v>46035.0</v>
      </c>
      <c r="AM110" s="6" t="s">
        <v>183</v>
      </c>
      <c r="AN110" s="6"/>
      <c r="AR110" s="6">
        <v>1776.2</v>
      </c>
      <c r="AS110" s="6">
        <v>3552.4</v>
      </c>
      <c r="AT110" s="6">
        <v>2.0</v>
      </c>
      <c r="AU110" s="6">
        <v>4.0</v>
      </c>
      <c r="AV110" s="6">
        <v>11.0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2578</v>
      </c>
      <c r="BE110" s="6" t="s">
        <v>2579</v>
      </c>
      <c r="BF110" s="6"/>
    </row>
    <row r="111">
      <c r="A111" s="31">
        <f>VLOOKUP(I111,Pns!B:C,2,0)</f>
        <v>763</v>
      </c>
      <c r="B111" s="31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209</v>
      </c>
      <c r="G111" s="11" t="s">
        <v>2580</v>
      </c>
      <c r="H111" s="6">
        <v>2.02630400201964E14</v>
      </c>
      <c r="I111" s="11" t="s">
        <v>2407</v>
      </c>
      <c r="J111" s="6" t="s">
        <v>2581</v>
      </c>
      <c r="K111" s="6" t="s">
        <v>2408</v>
      </c>
      <c r="L111" s="6" t="s">
        <v>216</v>
      </c>
      <c r="M111" s="6" t="s">
        <v>89</v>
      </c>
      <c r="N111" s="6">
        <v>31.95</v>
      </c>
      <c r="O111" s="6">
        <v>2734.0</v>
      </c>
      <c r="P111" s="6" t="s">
        <v>158</v>
      </c>
      <c r="Q111" s="6" t="s">
        <v>3</v>
      </c>
      <c r="R111" s="34">
        <v>46059.0</v>
      </c>
      <c r="S111" s="6">
        <v>2.0</v>
      </c>
      <c r="T111" s="6" t="s">
        <v>221</v>
      </c>
      <c r="U111" s="34">
        <v>46059.0</v>
      </c>
      <c r="V111" s="34">
        <v>46059.0</v>
      </c>
      <c r="W111" s="34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34"/>
      <c r="AM111" s="6"/>
      <c r="AN111" s="6"/>
      <c r="AR111" s="6">
        <v>103.52</v>
      </c>
      <c r="AS111" s="6">
        <v>207.04</v>
      </c>
      <c r="AT111" s="6" t="s">
        <v>168</v>
      </c>
      <c r="AU111" s="6" t="s">
        <v>168</v>
      </c>
      <c r="AV111" s="6" t="s">
        <v>168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2572</v>
      </c>
      <c r="BE111" s="6" t="s">
        <v>2573</v>
      </c>
      <c r="BF111" s="6"/>
    </row>
    <row r="112">
      <c r="A112" s="31">
        <f>VLOOKUP(I112,Pns!B:C,2,0)</f>
        <v>764</v>
      </c>
      <c r="B112" s="31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209</v>
      </c>
      <c r="G112" s="11" t="s">
        <v>2582</v>
      </c>
      <c r="H112" s="6">
        <v>2.02630400201971E14</v>
      </c>
      <c r="I112" s="11" t="s">
        <v>2411</v>
      </c>
      <c r="J112" s="6" t="s">
        <v>2583</v>
      </c>
      <c r="K112" s="6" t="s">
        <v>1468</v>
      </c>
      <c r="L112" s="6" t="s">
        <v>216</v>
      </c>
      <c r="M112" s="6" t="s">
        <v>89</v>
      </c>
      <c r="N112" s="6">
        <v>84.94</v>
      </c>
      <c r="O112" s="6">
        <v>2734.0</v>
      </c>
      <c r="P112" s="6" t="s">
        <v>158</v>
      </c>
      <c r="Q112" s="6" t="s">
        <v>3</v>
      </c>
      <c r="R112" s="34">
        <v>46059.0</v>
      </c>
      <c r="S112" s="6">
        <v>1.0</v>
      </c>
      <c r="T112" s="6" t="s">
        <v>221</v>
      </c>
      <c r="U112" s="34">
        <v>46059.0</v>
      </c>
      <c r="V112" s="34">
        <v>46059.0</v>
      </c>
      <c r="W112" s="34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34"/>
      <c r="AM112" s="6"/>
      <c r="AR112" s="6">
        <v>283.7</v>
      </c>
      <c r="AS112" s="6">
        <v>283.7</v>
      </c>
      <c r="AT112" s="6" t="s">
        <v>168</v>
      </c>
      <c r="AU112" s="6" t="s">
        <v>168</v>
      </c>
      <c r="AV112" s="6" t="s">
        <v>168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2572</v>
      </c>
      <c r="BE112" s="6" t="s">
        <v>2573</v>
      </c>
    </row>
    <row r="113">
      <c r="A113" s="31">
        <f>VLOOKUP(I113,Pns!B:C,2,0)</f>
        <v>765</v>
      </c>
      <c r="B113" s="31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209</v>
      </c>
      <c r="G113" s="11" t="s">
        <v>2584</v>
      </c>
      <c r="H113" s="6">
        <v>2.02630400201716E14</v>
      </c>
      <c r="I113" s="11" t="s">
        <v>2412</v>
      </c>
      <c r="J113" s="6" t="s">
        <v>2585</v>
      </c>
      <c r="K113" s="6" t="s">
        <v>591</v>
      </c>
      <c r="L113" s="6">
        <v>76275.0</v>
      </c>
      <c r="M113" s="6" t="s">
        <v>89</v>
      </c>
      <c r="N113" s="6">
        <v>0.0</v>
      </c>
      <c r="O113" s="6">
        <v>2734.0</v>
      </c>
      <c r="P113" s="6" t="s">
        <v>158</v>
      </c>
      <c r="Q113" s="6" t="s">
        <v>3</v>
      </c>
      <c r="R113" s="34">
        <v>46059.0</v>
      </c>
      <c r="S113" s="6">
        <v>30.0</v>
      </c>
      <c r="T113" s="6" t="s">
        <v>221</v>
      </c>
      <c r="U113" s="34">
        <v>46059.0</v>
      </c>
      <c r="V113" s="34">
        <v>46059.0</v>
      </c>
      <c r="W113" s="34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4"/>
      <c r="AM113" s="6"/>
      <c r="AN113" s="6"/>
      <c r="AR113" s="6" t="s">
        <v>246</v>
      </c>
      <c r="AS113" s="6" t="s">
        <v>246</v>
      </c>
      <c r="AT113" s="6" t="s">
        <v>168</v>
      </c>
      <c r="AU113" s="6" t="s">
        <v>168</v>
      </c>
      <c r="AV113" s="6" t="s">
        <v>168</v>
      </c>
      <c r="AW113" s="6" t="s">
        <v>168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2586</v>
      </c>
      <c r="BE113" s="6"/>
    </row>
    <row r="114">
      <c r="A114" s="31">
        <f>VLOOKUP(I114,Pns!B:C,2,0)</f>
        <v>765</v>
      </c>
      <c r="B114" s="31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209</v>
      </c>
      <c r="G114" s="11" t="s">
        <v>2587</v>
      </c>
      <c r="H114" s="6">
        <v>2.02630400201717E14</v>
      </c>
      <c r="I114" s="11" t="s">
        <v>2412</v>
      </c>
      <c r="J114" s="6" t="s">
        <v>2585</v>
      </c>
      <c r="K114" s="6" t="s">
        <v>591</v>
      </c>
      <c r="L114" s="6">
        <v>76275.0</v>
      </c>
      <c r="M114" s="6" t="s">
        <v>89</v>
      </c>
      <c r="N114" s="6">
        <v>0.0</v>
      </c>
      <c r="O114" s="6">
        <v>2730.0</v>
      </c>
      <c r="P114" s="6" t="s">
        <v>158</v>
      </c>
      <c r="Q114" s="6" t="s">
        <v>3</v>
      </c>
      <c r="R114" s="34">
        <v>46059.0</v>
      </c>
      <c r="S114" s="6">
        <v>30.0</v>
      </c>
      <c r="T114" s="6" t="s">
        <v>221</v>
      </c>
      <c r="U114" s="34">
        <v>46059.0</v>
      </c>
      <c r="V114" s="34">
        <v>46059.0</v>
      </c>
      <c r="W114" s="34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4"/>
      <c r="AM114" s="6"/>
      <c r="AR114" s="6" t="s">
        <v>246</v>
      </c>
      <c r="AS114" s="6" t="s">
        <v>246</v>
      </c>
      <c r="AT114" s="6" t="s">
        <v>168</v>
      </c>
      <c r="AU114" s="6" t="s">
        <v>168</v>
      </c>
      <c r="AV114" s="6" t="s">
        <v>168</v>
      </c>
      <c r="AW114" s="6" t="s">
        <v>168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2586</v>
      </c>
      <c r="BE114" s="6"/>
      <c r="BF114" s="6"/>
    </row>
    <row r="115">
      <c r="A115" s="31">
        <f>VLOOKUP(I115,Pns!B:C,2,0)</f>
        <v>609</v>
      </c>
      <c r="B115" s="31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209</v>
      </c>
      <c r="G115" s="11" t="s">
        <v>2588</v>
      </c>
      <c r="H115" s="6">
        <v>2.02630400201707E14</v>
      </c>
      <c r="I115" s="11" t="s">
        <v>1311</v>
      </c>
      <c r="J115" s="6" t="s">
        <v>1312</v>
      </c>
      <c r="K115" s="6" t="s">
        <v>1313</v>
      </c>
      <c r="L115" s="6" t="s">
        <v>216</v>
      </c>
      <c r="M115" s="6" t="s">
        <v>89</v>
      </c>
      <c r="N115" s="6">
        <v>96.56</v>
      </c>
      <c r="O115" s="6">
        <v>2730.0</v>
      </c>
      <c r="P115" s="6" t="s">
        <v>158</v>
      </c>
      <c r="Q115" s="6" t="s">
        <v>3</v>
      </c>
      <c r="R115" s="34">
        <v>46059.0</v>
      </c>
      <c r="S115" s="6">
        <v>1.0</v>
      </c>
      <c r="T115" s="6" t="s">
        <v>221</v>
      </c>
      <c r="U115" s="34">
        <v>46059.0</v>
      </c>
      <c r="V115" s="34">
        <v>46059.0</v>
      </c>
      <c r="W115" s="34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4"/>
      <c r="AM115" s="6"/>
      <c r="AR115" s="6">
        <v>193.11</v>
      </c>
      <c r="AS115" s="6">
        <v>193.11</v>
      </c>
      <c r="AT115" s="6" t="s">
        <v>168</v>
      </c>
      <c r="AU115" s="6" t="s">
        <v>168</v>
      </c>
      <c r="AV115" s="6" t="s">
        <v>168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2589</v>
      </c>
      <c r="BE115" s="6"/>
      <c r="BF115" s="6"/>
      <c r="BG115" s="6"/>
    </row>
    <row r="116">
      <c r="A116" s="31">
        <f>VLOOKUP(I116,Pns!B:C,2,0)</f>
        <v>609</v>
      </c>
      <c r="B116" s="31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209</v>
      </c>
      <c r="G116" s="11" t="s">
        <v>2590</v>
      </c>
      <c r="H116" s="6">
        <v>2.02630400201709E14</v>
      </c>
      <c r="I116" s="11" t="s">
        <v>1311</v>
      </c>
      <c r="J116" s="6" t="s">
        <v>1312</v>
      </c>
      <c r="K116" s="6" t="s">
        <v>1313</v>
      </c>
      <c r="L116" s="6" t="s">
        <v>216</v>
      </c>
      <c r="M116" s="6" t="s">
        <v>89</v>
      </c>
      <c r="N116" s="6">
        <v>96.56</v>
      </c>
      <c r="O116" s="6">
        <v>2732.0</v>
      </c>
      <c r="P116" s="6" t="s">
        <v>158</v>
      </c>
      <c r="Q116" s="6" t="s">
        <v>3</v>
      </c>
      <c r="R116" s="34">
        <v>46059.0</v>
      </c>
      <c r="S116" s="6">
        <v>1.0</v>
      </c>
      <c r="T116" s="6" t="s">
        <v>221</v>
      </c>
      <c r="U116" s="34">
        <v>46059.0</v>
      </c>
      <c r="V116" s="34">
        <v>46059.0</v>
      </c>
      <c r="W116" s="34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4"/>
      <c r="AM116" s="6"/>
      <c r="AN116" s="6"/>
      <c r="AR116" s="6">
        <v>193.11</v>
      </c>
      <c r="AS116" s="6">
        <v>193.11</v>
      </c>
      <c r="AT116" s="6" t="s">
        <v>168</v>
      </c>
      <c r="AU116" s="6" t="s">
        <v>168</v>
      </c>
      <c r="AV116" s="6" t="s">
        <v>168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2589</v>
      </c>
      <c r="BE116" s="6"/>
      <c r="BF116" s="6"/>
    </row>
    <row r="117">
      <c r="A117" s="31">
        <f>VLOOKUP(I117,Pns!B:C,2,0)</f>
        <v>618</v>
      </c>
      <c r="B117" s="31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209</v>
      </c>
      <c r="G117" s="11" t="s">
        <v>2591</v>
      </c>
      <c r="H117" s="6">
        <v>2.02630400203167E14</v>
      </c>
      <c r="I117" s="11" t="s">
        <v>1183</v>
      </c>
      <c r="J117" s="6" t="s">
        <v>1185</v>
      </c>
      <c r="K117" s="6" t="s">
        <v>1186</v>
      </c>
      <c r="L117" s="6">
        <v>26433.0</v>
      </c>
      <c r="M117" s="6" t="s">
        <v>99</v>
      </c>
      <c r="N117" s="6">
        <v>9185.28</v>
      </c>
      <c r="O117" s="6">
        <v>2730.0</v>
      </c>
      <c r="P117" s="6" t="s">
        <v>158</v>
      </c>
      <c r="Q117" s="6" t="s">
        <v>3</v>
      </c>
      <c r="R117" s="34">
        <v>46059.0</v>
      </c>
      <c r="S117" s="6">
        <v>1.0</v>
      </c>
      <c r="T117" s="6" t="s">
        <v>221</v>
      </c>
      <c r="U117" s="34">
        <v>46059.0</v>
      </c>
      <c r="V117" s="34">
        <v>46059.0</v>
      </c>
      <c r="W117" s="34">
        <v>46112.0</v>
      </c>
      <c r="X117" s="6">
        <v>53.0</v>
      </c>
      <c r="Y117" s="6"/>
      <c r="Z117" s="6">
        <v>0.0</v>
      </c>
      <c r="AA117" s="6"/>
      <c r="AB117" s="6"/>
      <c r="AC117" s="6" t="s">
        <v>1192</v>
      </c>
      <c r="AI117" s="6"/>
      <c r="AJ117" s="6"/>
      <c r="AK117" s="6"/>
      <c r="AL117" s="34"/>
      <c r="AM117" s="6"/>
      <c r="AR117" s="6">
        <v>34444.79</v>
      </c>
      <c r="AS117" s="6">
        <v>34444.79</v>
      </c>
      <c r="AT117" s="6" t="s">
        <v>168</v>
      </c>
      <c r="AU117" s="6">
        <v>1.0</v>
      </c>
      <c r="AV117" s="6">
        <v>1.0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2592</v>
      </c>
      <c r="BE117" s="6" t="s">
        <v>2008</v>
      </c>
    </row>
    <row r="118">
      <c r="A118" s="31">
        <f>VLOOKUP(I118,Pns!B:C,2,0)</f>
        <v>15</v>
      </c>
      <c r="B118" s="31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209</v>
      </c>
      <c r="G118" s="11" t="s">
        <v>2593</v>
      </c>
      <c r="H118" s="6">
        <v>2.02630400202562E14</v>
      </c>
      <c r="I118" s="11" t="s">
        <v>179</v>
      </c>
      <c r="J118" s="6" t="s">
        <v>1510</v>
      </c>
      <c r="K118" s="6" t="s">
        <v>180</v>
      </c>
      <c r="L118" s="6" t="s">
        <v>216</v>
      </c>
      <c r="M118" s="6" t="s">
        <v>99</v>
      </c>
      <c r="N118" s="6">
        <v>886.29</v>
      </c>
      <c r="O118" s="6">
        <v>2730.0</v>
      </c>
      <c r="P118" s="6" t="s">
        <v>158</v>
      </c>
      <c r="Q118" s="6" t="s">
        <v>3</v>
      </c>
      <c r="R118" s="34">
        <v>46059.0</v>
      </c>
      <c r="S118" s="6">
        <v>1.0</v>
      </c>
      <c r="T118" s="6" t="s">
        <v>221</v>
      </c>
      <c r="U118" s="34">
        <v>46059.0</v>
      </c>
      <c r="V118" s="34">
        <v>46059.0</v>
      </c>
      <c r="W118" s="34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441</v>
      </c>
      <c r="AC118" s="6" t="s">
        <v>224</v>
      </c>
      <c r="AI118" s="6"/>
      <c r="AJ118" s="6"/>
      <c r="AK118" s="6"/>
      <c r="AL118" s="34"/>
      <c r="AM118" s="6"/>
      <c r="AR118" s="6">
        <v>1772.58</v>
      </c>
      <c r="AS118" s="6">
        <v>1772.58</v>
      </c>
      <c r="AT118" s="6" t="s">
        <v>168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2592</v>
      </c>
      <c r="BE118" s="6" t="s">
        <v>2594</v>
      </c>
      <c r="BF118" s="6"/>
    </row>
    <row r="119">
      <c r="A119" s="31">
        <f>VLOOKUP(I119,Pns!B:C,2,0)</f>
        <v>768</v>
      </c>
      <c r="B119" s="31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209</v>
      </c>
      <c r="G119" s="11" t="s">
        <v>2595</v>
      </c>
      <c r="H119" s="6">
        <v>2.02630400204059E14</v>
      </c>
      <c r="I119" s="11" t="s">
        <v>2419</v>
      </c>
      <c r="J119" s="6" t="s">
        <v>2596</v>
      </c>
      <c r="K119" s="6" t="s">
        <v>2420</v>
      </c>
      <c r="L119" s="6">
        <v>88044.0</v>
      </c>
      <c r="M119" s="6" t="s">
        <v>89</v>
      </c>
      <c r="N119" s="6">
        <v>0.0</v>
      </c>
      <c r="O119" s="6">
        <v>2730.0</v>
      </c>
      <c r="P119" s="6" t="s">
        <v>158</v>
      </c>
      <c r="Q119" s="6" t="s">
        <v>3</v>
      </c>
      <c r="R119" s="34">
        <v>46059.0</v>
      </c>
      <c r="S119" s="6">
        <v>1.0</v>
      </c>
      <c r="T119" s="6" t="s">
        <v>221</v>
      </c>
      <c r="U119" s="34">
        <v>46059.0</v>
      </c>
      <c r="V119" s="34">
        <v>46059.0</v>
      </c>
      <c r="W119" s="34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34"/>
      <c r="AM119" s="6"/>
      <c r="AN119" s="6"/>
      <c r="AR119" s="6" t="s">
        <v>246</v>
      </c>
      <c r="AS119" s="6" t="s">
        <v>246</v>
      </c>
      <c r="AT119" s="6" t="s">
        <v>168</v>
      </c>
      <c r="AU119" s="6" t="s">
        <v>168</v>
      </c>
      <c r="AV119" s="6" t="s">
        <v>168</v>
      </c>
      <c r="AW119" s="6" t="s">
        <v>168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2598</v>
      </c>
      <c r="BE119" s="6" t="s">
        <v>2599</v>
      </c>
      <c r="BF119" s="6"/>
    </row>
    <row r="120">
      <c r="A120" s="30">
        <f>VLOOKUP(I120,Pns!B:C,2,0)</f>
        <v>442</v>
      </c>
      <c r="B120" s="31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209</v>
      </c>
      <c r="G120" s="11" t="s">
        <v>2600</v>
      </c>
      <c r="H120" s="6">
        <v>2.02630400203142E14</v>
      </c>
      <c r="I120" s="11" t="s">
        <v>1069</v>
      </c>
      <c r="J120" s="6" t="s">
        <v>1071</v>
      </c>
      <c r="K120" s="6" t="s">
        <v>743</v>
      </c>
      <c r="L120" s="6" t="s">
        <v>745</v>
      </c>
      <c r="M120" s="6" t="s">
        <v>99</v>
      </c>
      <c r="N120" s="6">
        <v>2752.52</v>
      </c>
      <c r="O120" s="6">
        <v>2730.0</v>
      </c>
      <c r="P120" s="6" t="s">
        <v>158</v>
      </c>
      <c r="Q120" s="6" t="s">
        <v>3</v>
      </c>
      <c r="R120" s="34">
        <v>46059.0</v>
      </c>
      <c r="S120" s="6">
        <v>1.0</v>
      </c>
      <c r="T120" s="6" t="s">
        <v>221</v>
      </c>
      <c r="U120" s="34">
        <v>46059.0</v>
      </c>
      <c r="V120" s="34">
        <v>46059.0</v>
      </c>
      <c r="W120" s="34">
        <v>46112.0</v>
      </c>
      <c r="X120" s="6">
        <v>53.0</v>
      </c>
      <c r="Y120" s="6"/>
      <c r="Z120" s="6">
        <v>0.0</v>
      </c>
      <c r="AA120" s="6"/>
      <c r="AB120" s="6"/>
      <c r="AC120" s="6" t="s">
        <v>224</v>
      </c>
      <c r="AI120" s="6"/>
      <c r="AJ120" s="6"/>
      <c r="AK120" s="6"/>
      <c r="AL120" s="34"/>
      <c r="AM120" s="6"/>
      <c r="AR120" s="6">
        <v>4761.86</v>
      </c>
      <c r="AS120" s="6">
        <v>4761.86</v>
      </c>
      <c r="AT120" s="6" t="s">
        <v>168</v>
      </c>
      <c r="AU120" s="6" t="s">
        <v>168</v>
      </c>
      <c r="AV120" s="6" t="s">
        <v>168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2592</v>
      </c>
      <c r="BE120" s="6" t="s">
        <v>2008</v>
      </c>
      <c r="BF120" s="6"/>
      <c r="BG120" s="6"/>
    </row>
    <row r="121">
      <c r="A121" s="30">
        <f>VLOOKUP(I121,Pns!B:C,2,0)</f>
        <v>427</v>
      </c>
      <c r="B121" s="31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209</v>
      </c>
      <c r="G121" s="11" t="s">
        <v>2601</v>
      </c>
      <c r="H121" s="6">
        <v>2.02630400201932E14</v>
      </c>
      <c r="I121" s="11" t="s">
        <v>1526</v>
      </c>
      <c r="J121" s="6" t="s">
        <v>2375</v>
      </c>
      <c r="K121" s="6" t="s">
        <v>1528</v>
      </c>
      <c r="L121" s="6" t="s">
        <v>216</v>
      </c>
      <c r="M121" s="6" t="s">
        <v>89</v>
      </c>
      <c r="N121" s="6">
        <v>340.44</v>
      </c>
      <c r="O121" s="6">
        <v>2730.0</v>
      </c>
      <c r="P121" s="6" t="s">
        <v>158</v>
      </c>
      <c r="Q121" s="6" t="s">
        <v>3</v>
      </c>
      <c r="R121" s="34">
        <v>46059.0</v>
      </c>
      <c r="S121" s="6">
        <v>2.0</v>
      </c>
      <c r="T121" s="6" t="s">
        <v>221</v>
      </c>
      <c r="U121" s="34">
        <v>46059.0</v>
      </c>
      <c r="V121" s="34">
        <v>46059.0</v>
      </c>
      <c r="W121" s="34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34"/>
      <c r="AM121" s="6"/>
      <c r="AR121" s="6">
        <v>1123.45</v>
      </c>
      <c r="AS121" s="6">
        <v>2246.9</v>
      </c>
      <c r="AT121" s="6" t="s">
        <v>168</v>
      </c>
      <c r="AU121" s="6" t="s">
        <v>168</v>
      </c>
      <c r="AV121" s="6" t="s">
        <v>168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2602</v>
      </c>
      <c r="BE121" s="6"/>
      <c r="BF121" s="6"/>
    </row>
    <row r="122">
      <c r="A122" s="30">
        <f>VLOOKUP(I122,Pns!B:C,2,0)</f>
        <v>452</v>
      </c>
      <c r="B122" s="31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209</v>
      </c>
      <c r="G122" s="11" t="s">
        <v>2603</v>
      </c>
      <c r="H122" s="6">
        <v>2.02630400204849E14</v>
      </c>
      <c r="I122" s="11" t="s">
        <v>1579</v>
      </c>
      <c r="J122" s="6" t="s">
        <v>2604</v>
      </c>
      <c r="K122" s="6" t="s">
        <v>1580</v>
      </c>
      <c r="L122" s="6" t="s">
        <v>216</v>
      </c>
      <c r="M122" s="6" t="s">
        <v>89</v>
      </c>
      <c r="N122" s="6">
        <v>73.53</v>
      </c>
      <c r="O122" s="6">
        <v>2732.0</v>
      </c>
      <c r="P122" s="6" t="s">
        <v>158</v>
      </c>
      <c r="Q122" s="6" t="s">
        <v>3</v>
      </c>
      <c r="R122" s="34">
        <v>46062.0</v>
      </c>
      <c r="S122" s="6">
        <v>10.0</v>
      </c>
      <c r="T122" s="6" t="s">
        <v>221</v>
      </c>
      <c r="U122" s="34">
        <v>46062.0</v>
      </c>
      <c r="V122" s="34">
        <v>46062.0</v>
      </c>
      <c r="W122" s="34">
        <v>46199.0</v>
      </c>
      <c r="X122" s="6">
        <v>137.0</v>
      </c>
      <c r="Y122" s="6"/>
      <c r="Z122" s="6">
        <v>0.0</v>
      </c>
      <c r="AA122" s="6"/>
      <c r="AB122" s="6"/>
      <c r="AC122" s="6"/>
      <c r="AI122" s="6" t="s">
        <v>2605</v>
      </c>
      <c r="AJ122" s="6">
        <v>36.0</v>
      </c>
      <c r="AK122" s="6" t="s">
        <v>2202</v>
      </c>
      <c r="AL122" s="34">
        <v>46220.0</v>
      </c>
      <c r="AM122" s="6" t="s">
        <v>183</v>
      </c>
      <c r="AR122" s="6">
        <v>168.38</v>
      </c>
      <c r="AS122" s="6">
        <v>1683.8</v>
      </c>
      <c r="AT122" s="6" t="s">
        <v>168</v>
      </c>
      <c r="AU122" s="6" t="s">
        <v>168</v>
      </c>
      <c r="AV122" s="6">
        <v>2.0</v>
      </c>
      <c r="AW122" s="6">
        <v>58.0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2606</v>
      </c>
      <c r="BE122" s="6" t="s">
        <v>2607</v>
      </c>
      <c r="BF122" s="6"/>
      <c r="BG122" s="6"/>
    </row>
    <row r="123">
      <c r="A123" s="30">
        <f>VLOOKUP(I123,Pns!B:C,2,0)</f>
        <v>428</v>
      </c>
      <c r="B123" s="31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209</v>
      </c>
      <c r="G123" s="11" t="s">
        <v>2608</v>
      </c>
      <c r="H123" s="6">
        <v>2.02630400204851E14</v>
      </c>
      <c r="I123" s="11" t="s">
        <v>1531</v>
      </c>
      <c r="J123" s="6" t="s">
        <v>2609</v>
      </c>
      <c r="K123" s="6" t="s">
        <v>1532</v>
      </c>
      <c r="L123" s="6" t="s">
        <v>216</v>
      </c>
      <c r="M123" s="6" t="s">
        <v>89</v>
      </c>
      <c r="N123" s="6">
        <v>0.0</v>
      </c>
      <c r="O123" s="6">
        <v>2732.0</v>
      </c>
      <c r="P123" s="6" t="s">
        <v>158</v>
      </c>
      <c r="Q123" s="6" t="s">
        <v>3</v>
      </c>
      <c r="R123" s="34">
        <v>46062.0</v>
      </c>
      <c r="S123" s="6">
        <v>2.0</v>
      </c>
      <c r="T123" s="6" t="s">
        <v>221</v>
      </c>
      <c r="U123" s="34">
        <v>46062.0</v>
      </c>
      <c r="V123" s="34">
        <v>46062.0</v>
      </c>
      <c r="W123" s="34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2610</v>
      </c>
      <c r="AJ123" s="6">
        <v>10.0</v>
      </c>
      <c r="AK123" s="6" t="s">
        <v>2611</v>
      </c>
      <c r="AL123" s="34">
        <v>46205.0</v>
      </c>
      <c r="AM123" s="6" t="s">
        <v>183</v>
      </c>
      <c r="AN123" s="6"/>
      <c r="AR123" s="6" t="s">
        <v>246</v>
      </c>
      <c r="AS123" s="6" t="s">
        <v>246</v>
      </c>
      <c r="AT123" s="6" t="s">
        <v>168</v>
      </c>
      <c r="AU123" s="6" t="s">
        <v>168</v>
      </c>
      <c r="AV123" s="6" t="s">
        <v>168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2612</v>
      </c>
      <c r="BE123" s="6" t="s">
        <v>2613</v>
      </c>
      <c r="BF123" s="6"/>
      <c r="BG123" s="6"/>
    </row>
    <row r="124">
      <c r="A124" s="30">
        <f>VLOOKUP(I124,Pns!B:C,2,0)</f>
        <v>427</v>
      </c>
      <c r="B124" s="31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209</v>
      </c>
      <c r="G124" s="11" t="s">
        <v>2614</v>
      </c>
      <c r="H124" s="6">
        <v>2.02630400201933E14</v>
      </c>
      <c r="I124" s="11" t="s">
        <v>1526</v>
      </c>
      <c r="J124" s="6" t="s">
        <v>2375</v>
      </c>
      <c r="K124" s="6" t="s">
        <v>1528</v>
      </c>
      <c r="L124" s="6" t="s">
        <v>216</v>
      </c>
      <c r="M124" s="6" t="s">
        <v>89</v>
      </c>
      <c r="N124" s="6">
        <v>340.44</v>
      </c>
      <c r="O124" s="6">
        <v>2734.0</v>
      </c>
      <c r="P124" s="6" t="s">
        <v>158</v>
      </c>
      <c r="Q124" s="6" t="s">
        <v>3</v>
      </c>
      <c r="R124" s="34">
        <v>46062.0</v>
      </c>
      <c r="S124" s="6">
        <v>2.0</v>
      </c>
      <c r="T124" s="6" t="s">
        <v>221</v>
      </c>
      <c r="U124" s="34">
        <v>46062.0</v>
      </c>
      <c r="V124" s="34">
        <v>46062.0</v>
      </c>
      <c r="W124" s="34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4"/>
      <c r="AM124" s="6"/>
      <c r="AR124" s="6">
        <v>1123.45</v>
      </c>
      <c r="AS124" s="6">
        <v>2246.9</v>
      </c>
      <c r="AT124" s="6" t="s">
        <v>168</v>
      </c>
      <c r="AU124" s="6" t="s">
        <v>168</v>
      </c>
      <c r="AV124" s="6" t="s">
        <v>168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2602</v>
      </c>
      <c r="BE124" s="6"/>
      <c r="BF124" s="6"/>
      <c r="BG124" s="6"/>
    </row>
    <row r="125">
      <c r="A125" s="30">
        <f>VLOOKUP(I125,Pns!B:C,2,0)</f>
        <v>125</v>
      </c>
      <c r="B125" s="31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209</v>
      </c>
      <c r="G125" s="11" t="s">
        <v>2616</v>
      </c>
      <c r="H125" s="6">
        <v>2.02630400204782E14</v>
      </c>
      <c r="I125" s="11" t="s">
        <v>542</v>
      </c>
      <c r="J125" s="6" t="s">
        <v>2386</v>
      </c>
      <c r="K125" s="6" t="s">
        <v>2387</v>
      </c>
      <c r="L125" s="6">
        <v>81205.0</v>
      </c>
      <c r="M125" s="6" t="s">
        <v>132</v>
      </c>
      <c r="N125" s="6">
        <v>0.0</v>
      </c>
      <c r="O125" s="6">
        <v>2734.0</v>
      </c>
      <c r="P125" s="6" t="s">
        <v>2388</v>
      </c>
      <c r="Q125" s="6" t="s">
        <v>3</v>
      </c>
      <c r="R125" s="34">
        <v>46062.0</v>
      </c>
      <c r="S125" s="6">
        <v>1.0</v>
      </c>
      <c r="T125" s="6" t="s">
        <v>221</v>
      </c>
      <c r="U125" s="34">
        <v>46062.0</v>
      </c>
      <c r="V125" s="34">
        <v>46062.0</v>
      </c>
      <c r="W125" s="34">
        <v>46198.0</v>
      </c>
      <c r="X125" s="6">
        <v>136.0</v>
      </c>
      <c r="Y125" s="6"/>
      <c r="Z125" s="6">
        <v>1.0</v>
      </c>
      <c r="AA125" s="6"/>
      <c r="AB125" s="6"/>
      <c r="AC125" s="6" t="s">
        <v>224</v>
      </c>
      <c r="AI125" s="6"/>
      <c r="AJ125" s="6"/>
      <c r="AK125" s="6"/>
      <c r="AL125" s="34"/>
      <c r="AM125" s="6"/>
      <c r="AR125" s="6" t="s">
        <v>246</v>
      </c>
      <c r="AS125" s="6" t="s">
        <v>246</v>
      </c>
      <c r="AT125" s="6" t="s">
        <v>168</v>
      </c>
      <c r="AU125" s="6" t="s">
        <v>168</v>
      </c>
      <c r="AV125" s="6" t="s">
        <v>168</v>
      </c>
      <c r="AW125" s="6" t="s">
        <v>168</v>
      </c>
      <c r="AX125" s="6">
        <v>0.0</v>
      </c>
      <c r="AY125" s="6">
        <v>23.0</v>
      </c>
      <c r="AZ125" s="6">
        <v>1543.0</v>
      </c>
      <c r="BA125" s="6">
        <v>0.0</v>
      </c>
      <c r="BB125" s="6">
        <v>352.0</v>
      </c>
      <c r="BC125" s="6">
        <v>0.0</v>
      </c>
      <c r="BD125" s="6" t="s">
        <v>2617</v>
      </c>
      <c r="BE125" s="6" t="s">
        <v>2395</v>
      </c>
      <c r="BF125" s="6"/>
      <c r="BG125" s="6"/>
    </row>
    <row r="126">
      <c r="A126" s="31">
        <f>VLOOKUP(I126,Pns!B:C,2,0)</f>
        <v>773</v>
      </c>
      <c r="B126" s="31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209</v>
      </c>
      <c r="G126" s="11" t="s">
        <v>2618</v>
      </c>
      <c r="H126" s="6">
        <v>2.02630400201972E14</v>
      </c>
      <c r="I126" s="11" t="s">
        <v>2434</v>
      </c>
      <c r="J126" s="6" t="s">
        <v>2619</v>
      </c>
      <c r="K126" s="6" t="s">
        <v>2435</v>
      </c>
      <c r="L126" s="6" t="s">
        <v>216</v>
      </c>
      <c r="M126" s="6" t="s">
        <v>89</v>
      </c>
      <c r="N126" s="6">
        <v>762.72</v>
      </c>
      <c r="O126" s="6">
        <v>2734.0</v>
      </c>
      <c r="P126" s="6" t="s">
        <v>158</v>
      </c>
      <c r="Q126" s="6" t="s">
        <v>3</v>
      </c>
      <c r="R126" s="34">
        <v>46062.0</v>
      </c>
      <c r="S126" s="6">
        <v>2.0</v>
      </c>
      <c r="T126" s="6" t="s">
        <v>221</v>
      </c>
      <c r="U126" s="34">
        <v>46062.0</v>
      </c>
      <c r="V126" s="34">
        <v>46062.0</v>
      </c>
      <c r="W126" s="34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4"/>
      <c r="AM126" s="6"/>
      <c r="AR126" s="6">
        <v>2890.72</v>
      </c>
      <c r="AS126" s="6">
        <v>5781.44</v>
      </c>
      <c r="AT126" s="6" t="s">
        <v>168</v>
      </c>
      <c r="AU126" s="6" t="s">
        <v>168</v>
      </c>
      <c r="AV126" s="6" t="s">
        <v>168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2617</v>
      </c>
      <c r="BE126" s="6" t="s">
        <v>2573</v>
      </c>
      <c r="BF126" s="6"/>
      <c r="BG126" s="6"/>
    </row>
    <row r="127">
      <c r="A127" s="30">
        <f>VLOOKUP(I127,Pns!B:C,2,0)</f>
        <v>428</v>
      </c>
      <c r="B127" s="31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209</v>
      </c>
      <c r="G127" s="11" t="s">
        <v>2620</v>
      </c>
      <c r="H127" s="6">
        <v>2.02630400204852E14</v>
      </c>
      <c r="I127" s="11" t="s">
        <v>1531</v>
      </c>
      <c r="J127" s="6" t="s">
        <v>2609</v>
      </c>
      <c r="K127" s="6" t="s">
        <v>1532</v>
      </c>
      <c r="L127" s="6" t="s">
        <v>216</v>
      </c>
      <c r="M127" s="6" t="s">
        <v>89</v>
      </c>
      <c r="N127" s="6">
        <v>0.0</v>
      </c>
      <c r="O127" s="6">
        <v>2734.0</v>
      </c>
      <c r="P127" s="6" t="s">
        <v>158</v>
      </c>
      <c r="Q127" s="6" t="s">
        <v>3</v>
      </c>
      <c r="R127" s="34">
        <v>46062.0</v>
      </c>
      <c r="S127" s="6">
        <v>2.0</v>
      </c>
      <c r="T127" s="6" t="s">
        <v>221</v>
      </c>
      <c r="U127" s="34">
        <v>46062.0</v>
      </c>
      <c r="V127" s="34">
        <v>46062.0</v>
      </c>
      <c r="W127" s="34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2610</v>
      </c>
      <c r="AJ127" s="6">
        <v>10.0</v>
      </c>
      <c r="AK127" s="6" t="s">
        <v>2611</v>
      </c>
      <c r="AL127" s="34">
        <v>46205.0</v>
      </c>
      <c r="AM127" s="6" t="s">
        <v>183</v>
      </c>
      <c r="AN127" s="6"/>
      <c r="AR127" s="6" t="s">
        <v>246</v>
      </c>
      <c r="AS127" s="6" t="s">
        <v>246</v>
      </c>
      <c r="AT127" s="6" t="s">
        <v>168</v>
      </c>
      <c r="AU127" s="6" t="s">
        <v>168</v>
      </c>
      <c r="AV127" s="6" t="s">
        <v>168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2612</v>
      </c>
      <c r="BE127" s="6" t="s">
        <v>2613</v>
      </c>
      <c r="BF127" s="6"/>
      <c r="BG127" s="6"/>
    </row>
    <row r="128">
      <c r="A128" s="31">
        <f>VLOOKUP(I128,Pns!B:C,2,0)</f>
        <v>774</v>
      </c>
      <c r="B128" s="31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209</v>
      </c>
      <c r="G128" s="11" t="s">
        <v>2621</v>
      </c>
      <c r="H128" s="6">
        <v>2.02630400201978E14</v>
      </c>
      <c r="I128" s="11" t="s">
        <v>2437</v>
      </c>
      <c r="J128" s="6" t="s">
        <v>2622</v>
      </c>
      <c r="K128" s="6" t="s">
        <v>2438</v>
      </c>
      <c r="L128" s="6" t="s">
        <v>216</v>
      </c>
      <c r="M128" s="6" t="s">
        <v>89</v>
      </c>
      <c r="N128" s="6">
        <v>599.45</v>
      </c>
      <c r="O128" s="6">
        <v>2734.0</v>
      </c>
      <c r="P128" s="6" t="s">
        <v>158</v>
      </c>
      <c r="Q128" s="6" t="s">
        <v>3</v>
      </c>
      <c r="R128" s="34">
        <v>46062.0</v>
      </c>
      <c r="S128" s="6">
        <v>2.0</v>
      </c>
      <c r="T128" s="6" t="s">
        <v>221</v>
      </c>
      <c r="U128" s="34">
        <v>46062.0</v>
      </c>
      <c r="V128" s="34">
        <v>46062.0</v>
      </c>
      <c r="W128" s="34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4"/>
      <c r="AM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2617</v>
      </c>
      <c r="BE128" s="6" t="s">
        <v>2573</v>
      </c>
      <c r="BF128" s="6"/>
      <c r="BG128" s="6"/>
    </row>
    <row r="129">
      <c r="A129" s="31">
        <f>VLOOKUP(I129,Pns!B:C,2,0)</f>
        <v>757</v>
      </c>
      <c r="B129" s="31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209</v>
      </c>
      <c r="G129" s="11" t="s">
        <v>2623</v>
      </c>
      <c r="H129" s="6">
        <v>2.02630400201959E14</v>
      </c>
      <c r="I129" s="11" t="s">
        <v>2391</v>
      </c>
      <c r="J129" s="6" t="s">
        <v>2624</v>
      </c>
      <c r="K129" s="6" t="s">
        <v>1085</v>
      </c>
      <c r="L129" s="6" t="s">
        <v>216</v>
      </c>
      <c r="M129" s="6" t="s">
        <v>89</v>
      </c>
      <c r="N129" s="6">
        <v>0.01</v>
      </c>
      <c r="O129" s="6">
        <v>2734.0</v>
      </c>
      <c r="P129" s="6" t="s">
        <v>158</v>
      </c>
      <c r="Q129" s="6" t="s">
        <v>3</v>
      </c>
      <c r="R129" s="34">
        <v>46062.0</v>
      </c>
      <c r="S129" s="6">
        <v>8.0</v>
      </c>
      <c r="T129" s="6" t="s">
        <v>221</v>
      </c>
      <c r="U129" s="34">
        <v>46062.0</v>
      </c>
      <c r="V129" s="34">
        <v>46062.0</v>
      </c>
      <c r="W129" s="34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4"/>
      <c r="AM129" s="6"/>
      <c r="AR129" s="6" t="s">
        <v>2625</v>
      </c>
      <c r="AS129" s="6">
        <v>0.16</v>
      </c>
      <c r="AT129" s="6" t="s">
        <v>168</v>
      </c>
      <c r="AU129" s="6" t="s">
        <v>168</v>
      </c>
      <c r="AV129" s="6" t="s">
        <v>168</v>
      </c>
      <c r="AW129" s="6">
        <v>46.0</v>
      </c>
      <c r="AX129" s="6">
        <v>0.0</v>
      </c>
      <c r="AY129" s="6">
        <v>10.0</v>
      </c>
      <c r="AZ129" s="6">
        <v>40229.0</v>
      </c>
      <c r="BA129" s="6">
        <v>0.0</v>
      </c>
      <c r="BB129" s="6">
        <v>544.0</v>
      </c>
      <c r="BC129" s="6">
        <v>0.0</v>
      </c>
      <c r="BD129" s="6" t="s">
        <v>2617</v>
      </c>
      <c r="BE129" s="6" t="s">
        <v>2573</v>
      </c>
      <c r="BF129" s="6"/>
      <c r="BG129" s="6"/>
    </row>
    <row r="130">
      <c r="A130" s="31">
        <f>VLOOKUP(I130,Pns!B:C,2,0)</f>
        <v>756</v>
      </c>
      <c r="B130" s="31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209</v>
      </c>
      <c r="G130" s="11" t="s">
        <v>2627</v>
      </c>
      <c r="H130" s="6">
        <v>2.02630400201966E14</v>
      </c>
      <c r="I130" s="11" t="s">
        <v>2389</v>
      </c>
      <c r="J130" s="6" t="s">
        <v>2628</v>
      </c>
      <c r="K130" s="6" t="s">
        <v>2390</v>
      </c>
      <c r="L130" s="6">
        <v>96906.0</v>
      </c>
      <c r="M130" s="6" t="s">
        <v>89</v>
      </c>
      <c r="N130" s="6">
        <v>13.75</v>
      </c>
      <c r="O130" s="6">
        <v>2734.0</v>
      </c>
      <c r="P130" s="6" t="s">
        <v>158</v>
      </c>
      <c r="Q130" s="6" t="s">
        <v>3</v>
      </c>
      <c r="R130" s="34">
        <v>46062.0</v>
      </c>
      <c r="S130" s="6">
        <v>1.0</v>
      </c>
      <c r="T130" s="6" t="s">
        <v>221</v>
      </c>
      <c r="U130" s="34">
        <v>46062.0</v>
      </c>
      <c r="V130" s="34">
        <v>46062.0</v>
      </c>
      <c r="W130" s="34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4"/>
      <c r="AM130" s="6"/>
      <c r="AN130" s="6"/>
      <c r="AR130" s="6">
        <v>29.84</v>
      </c>
      <c r="AS130" s="6">
        <v>29.84</v>
      </c>
      <c r="AT130" s="6">
        <v>4.0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2617</v>
      </c>
      <c r="BE130" s="6" t="s">
        <v>2573</v>
      </c>
      <c r="BF130" s="6"/>
      <c r="BG130" s="6"/>
    </row>
    <row r="131">
      <c r="A131" s="31">
        <f>VLOOKUP(I131,Pns!B:C,2,0)</f>
        <v>755</v>
      </c>
      <c r="B131" s="31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209</v>
      </c>
      <c r="G131" s="11" t="s">
        <v>2629</v>
      </c>
      <c r="H131" s="6">
        <v>2.02630400201976E14</v>
      </c>
      <c r="I131" s="11" t="s">
        <v>2384</v>
      </c>
      <c r="J131" s="6" t="s">
        <v>2630</v>
      </c>
      <c r="K131" s="6" t="s">
        <v>1082</v>
      </c>
      <c r="L131" s="6" t="s">
        <v>216</v>
      </c>
      <c r="M131" s="6" t="s">
        <v>89</v>
      </c>
      <c r="N131" s="6">
        <v>1.91</v>
      </c>
      <c r="O131" s="6">
        <v>2734.0</v>
      </c>
      <c r="P131" s="6" t="s">
        <v>158</v>
      </c>
      <c r="Q131" s="6" t="s">
        <v>3</v>
      </c>
      <c r="R131" s="34">
        <v>46062.0</v>
      </c>
      <c r="S131" s="6">
        <v>2.0</v>
      </c>
      <c r="T131" s="6" t="s">
        <v>221</v>
      </c>
      <c r="U131" s="34">
        <v>46062.0</v>
      </c>
      <c r="V131" s="34">
        <v>46062.0</v>
      </c>
      <c r="W131" s="34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4"/>
      <c r="AM131" s="6"/>
      <c r="AR131" s="6">
        <v>1.91</v>
      </c>
      <c r="AS131" s="6">
        <v>3.82</v>
      </c>
      <c r="AT131" s="6">
        <v>3.0</v>
      </c>
      <c r="AU131" s="6">
        <v>3.0</v>
      </c>
      <c r="AV131" s="6">
        <v>5.0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2617</v>
      </c>
      <c r="BE131" s="6" t="s">
        <v>2573</v>
      </c>
      <c r="BF131" s="6"/>
      <c r="BG131" s="6"/>
    </row>
    <row r="132">
      <c r="A132" s="30">
        <f>VLOOKUP(I132,Pns!B:C,2,0)</f>
        <v>523</v>
      </c>
      <c r="B132" s="31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209</v>
      </c>
      <c r="G132" s="11" t="s">
        <v>2631</v>
      </c>
      <c r="H132" s="6">
        <v>2.02630400201963E14</v>
      </c>
      <c r="I132" s="11" t="s">
        <v>1706</v>
      </c>
      <c r="J132" s="6" t="s">
        <v>2632</v>
      </c>
      <c r="K132" s="6" t="s">
        <v>1707</v>
      </c>
      <c r="L132" s="6">
        <v>81343.0</v>
      </c>
      <c r="M132" s="6" t="s">
        <v>89</v>
      </c>
      <c r="N132" s="6">
        <v>6.31</v>
      </c>
      <c r="O132" s="6">
        <v>2734.0</v>
      </c>
      <c r="P132" s="6" t="s">
        <v>158</v>
      </c>
      <c r="Q132" s="6" t="s">
        <v>3</v>
      </c>
      <c r="R132" s="34">
        <v>46062.0</v>
      </c>
      <c r="S132" s="6">
        <v>1.0</v>
      </c>
      <c r="T132" s="6" t="s">
        <v>221</v>
      </c>
      <c r="U132" s="34">
        <v>46062.0</v>
      </c>
      <c r="V132" s="34">
        <v>46062.0</v>
      </c>
      <c r="W132" s="34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4"/>
      <c r="AM132" s="6"/>
      <c r="AN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2617</v>
      </c>
      <c r="BE132" s="6" t="s">
        <v>2573</v>
      </c>
      <c r="BF132" s="6"/>
      <c r="BG132" s="6"/>
    </row>
    <row r="133">
      <c r="A133" s="31">
        <f>VLOOKUP(I133,Pns!B:C,2,0)</f>
        <v>758</v>
      </c>
      <c r="B133" s="31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209</v>
      </c>
      <c r="G133" s="11" t="s">
        <v>2633</v>
      </c>
      <c r="H133" s="6">
        <v>2.0263040020199E14</v>
      </c>
      <c r="I133" s="11" t="s">
        <v>2392</v>
      </c>
      <c r="J133" s="6" t="s">
        <v>2634</v>
      </c>
      <c r="K133" s="6" t="s">
        <v>2393</v>
      </c>
      <c r="L133" s="6">
        <v>624.0</v>
      </c>
      <c r="M133" s="6" t="s">
        <v>89</v>
      </c>
      <c r="N133" s="6">
        <v>12.64</v>
      </c>
      <c r="O133" s="6">
        <v>2734.0</v>
      </c>
      <c r="P133" s="6" t="s">
        <v>158</v>
      </c>
      <c r="Q133" s="6" t="s">
        <v>3</v>
      </c>
      <c r="R133" s="34">
        <v>46062.0</v>
      </c>
      <c r="S133" s="6">
        <v>1.0</v>
      </c>
      <c r="T133" s="6" t="s">
        <v>221</v>
      </c>
      <c r="U133" s="34">
        <v>46062.0</v>
      </c>
      <c r="V133" s="34">
        <v>46062.0</v>
      </c>
      <c r="W133" s="34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4"/>
      <c r="AM133" s="6"/>
      <c r="AN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2635</v>
      </c>
      <c r="BE133" s="6" t="s">
        <v>856</v>
      </c>
      <c r="BF133" s="6"/>
      <c r="BG133" s="6"/>
    </row>
    <row r="134">
      <c r="A134" s="30">
        <f>VLOOKUP(I134,Pns!B:C,2,0)</f>
        <v>480</v>
      </c>
      <c r="B134" s="31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209</v>
      </c>
      <c r="G134" s="11" t="s">
        <v>2636</v>
      </c>
      <c r="H134" s="6">
        <v>2.02630400201969E14</v>
      </c>
      <c r="I134" s="11" t="s">
        <v>1626</v>
      </c>
      <c r="J134" s="6" t="s">
        <v>2637</v>
      </c>
      <c r="K134" s="6" t="s">
        <v>256</v>
      </c>
      <c r="L134" s="6">
        <v>88044.0</v>
      </c>
      <c r="M134" s="6" t="s">
        <v>89</v>
      </c>
      <c r="N134" s="6">
        <v>1.44</v>
      </c>
      <c r="O134" s="6">
        <v>2734.0</v>
      </c>
      <c r="P134" s="6" t="s">
        <v>158</v>
      </c>
      <c r="Q134" s="6" t="s">
        <v>3</v>
      </c>
      <c r="R134" s="34">
        <v>46062.0</v>
      </c>
      <c r="S134" s="6">
        <v>8.0</v>
      </c>
      <c r="T134" s="6" t="s">
        <v>221</v>
      </c>
      <c r="U134" s="34">
        <v>46062.0</v>
      </c>
      <c r="V134" s="34">
        <v>46062.0</v>
      </c>
      <c r="W134" s="34">
        <v>46071.0</v>
      </c>
      <c r="X134" s="6">
        <v>9.0</v>
      </c>
      <c r="Y134" s="6"/>
      <c r="Z134" s="6">
        <v>33523.0</v>
      </c>
      <c r="AA134" s="6"/>
      <c r="AB134" s="6"/>
      <c r="AC134" s="6"/>
      <c r="AI134" s="6"/>
      <c r="AJ134" s="6"/>
      <c r="AK134" s="6"/>
      <c r="AL134" s="34"/>
      <c r="AM134" s="6"/>
      <c r="AR134" s="6">
        <v>2.84</v>
      </c>
      <c r="AS134" s="6">
        <v>22.72</v>
      </c>
      <c r="AT134" s="6" t="s">
        <v>168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28946.0</v>
      </c>
      <c r="AZ134" s="6">
        <v>108222.0</v>
      </c>
      <c r="BA134" s="6">
        <v>0.0</v>
      </c>
      <c r="BB134" s="6">
        <v>4785.0</v>
      </c>
      <c r="BC134" s="6">
        <v>0.0</v>
      </c>
      <c r="BD134" s="6" t="s">
        <v>2617</v>
      </c>
      <c r="BE134" s="6" t="s">
        <v>2573</v>
      </c>
      <c r="BF134" s="6"/>
      <c r="BG134" s="6"/>
    </row>
    <row r="135">
      <c r="A135" s="31">
        <f>VLOOKUP(I135,Pns!B:C,2,0)</f>
        <v>768</v>
      </c>
      <c r="B135" s="31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209</v>
      </c>
      <c r="G135" s="11" t="s">
        <v>2638</v>
      </c>
      <c r="H135" s="6">
        <v>2.02630400201962E14</v>
      </c>
      <c r="I135" s="11" t="s">
        <v>2419</v>
      </c>
      <c r="J135" s="6" t="s">
        <v>2596</v>
      </c>
      <c r="K135" s="6" t="s">
        <v>2420</v>
      </c>
      <c r="L135" s="6">
        <v>88044.0</v>
      </c>
      <c r="M135" s="6" t="s">
        <v>89</v>
      </c>
      <c r="N135" s="6">
        <v>0.0</v>
      </c>
      <c r="O135" s="6">
        <v>2734.0</v>
      </c>
      <c r="P135" s="6" t="s">
        <v>158</v>
      </c>
      <c r="Q135" s="6" t="s">
        <v>3</v>
      </c>
      <c r="R135" s="34">
        <v>46062.0</v>
      </c>
      <c r="S135" s="6">
        <v>1.0</v>
      </c>
      <c r="T135" s="6" t="s">
        <v>221</v>
      </c>
      <c r="U135" s="34">
        <v>46062.0</v>
      </c>
      <c r="V135" s="34">
        <v>46062.0</v>
      </c>
      <c r="W135" s="34">
        <v>46071.0</v>
      </c>
      <c r="X135" s="6">
        <v>9.0</v>
      </c>
      <c r="Y135" s="6"/>
      <c r="Z135" s="6"/>
      <c r="AC135" s="6"/>
      <c r="AI135" s="6"/>
      <c r="AJ135" s="6"/>
      <c r="AK135" s="6"/>
      <c r="AL135" s="34"/>
      <c r="AM135" s="6"/>
      <c r="AN135" s="6"/>
      <c r="AR135" s="6" t="s">
        <v>246</v>
      </c>
      <c r="AS135" s="6" t="s">
        <v>246</v>
      </c>
      <c r="AT135" s="6" t="s">
        <v>168</v>
      </c>
      <c r="AU135" s="6" t="s">
        <v>168</v>
      </c>
      <c r="AV135" s="6" t="s">
        <v>168</v>
      </c>
      <c r="AW135" s="6" t="s">
        <v>168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2617</v>
      </c>
      <c r="BE135" s="6" t="s">
        <v>2573</v>
      </c>
      <c r="BF135" s="6"/>
      <c r="BG135" s="6"/>
    </row>
    <row r="136">
      <c r="A136" s="31">
        <f>VLOOKUP(I136,Pns!B:C,2,0)</f>
        <v>766</v>
      </c>
      <c r="B136" s="31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209</v>
      </c>
      <c r="G136" s="11" t="s">
        <v>2639</v>
      </c>
      <c r="H136" s="6">
        <v>2.0263040020196E14</v>
      </c>
      <c r="I136" s="11" t="s">
        <v>2413</v>
      </c>
      <c r="J136" s="6" t="s">
        <v>2640</v>
      </c>
      <c r="K136" s="6" t="s">
        <v>2415</v>
      </c>
      <c r="L136" s="6">
        <v>22995.0</v>
      </c>
      <c r="M136" s="6" t="s">
        <v>89</v>
      </c>
      <c r="N136" s="6">
        <v>505.0</v>
      </c>
      <c r="O136" s="6">
        <v>2734.0</v>
      </c>
      <c r="P136" s="6" t="s">
        <v>158</v>
      </c>
      <c r="Q136" s="6" t="s">
        <v>3</v>
      </c>
      <c r="R136" s="34">
        <v>46062.0</v>
      </c>
      <c r="S136" s="6">
        <v>1.0</v>
      </c>
      <c r="T136" s="6" t="s">
        <v>221</v>
      </c>
      <c r="U136" s="34">
        <v>46062.0</v>
      </c>
      <c r="V136" s="34">
        <v>46062.0</v>
      </c>
      <c r="W136" s="34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4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2617</v>
      </c>
      <c r="BE136" s="6" t="s">
        <v>2573</v>
      </c>
      <c r="BF136" s="6"/>
      <c r="BG136" s="6"/>
    </row>
    <row r="137">
      <c r="A137" s="31">
        <f>VLOOKUP(I137,Pns!B:C,2,0)</f>
        <v>767</v>
      </c>
      <c r="B137" s="31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209</v>
      </c>
      <c r="G137" s="11" t="s">
        <v>2641</v>
      </c>
      <c r="H137" s="6">
        <v>2.02630400201968E14</v>
      </c>
      <c r="I137" s="11" t="s">
        <v>2416</v>
      </c>
      <c r="J137" s="6" t="s">
        <v>2642</v>
      </c>
      <c r="K137" s="6" t="s">
        <v>1522</v>
      </c>
      <c r="L137" s="6" t="s">
        <v>2643</v>
      </c>
      <c r="M137" s="6" t="s">
        <v>89</v>
      </c>
      <c r="N137" s="6">
        <v>0.0</v>
      </c>
      <c r="O137" s="6">
        <v>2734.0</v>
      </c>
      <c r="P137" s="6" t="s">
        <v>158</v>
      </c>
      <c r="Q137" s="6" t="s">
        <v>3</v>
      </c>
      <c r="R137" s="34">
        <v>46062.0</v>
      </c>
      <c r="S137" s="6">
        <v>1.0</v>
      </c>
      <c r="T137" s="6" t="s">
        <v>221</v>
      </c>
      <c r="U137" s="34">
        <v>46062.0</v>
      </c>
      <c r="V137" s="34">
        <v>46062.0</v>
      </c>
      <c r="W137" s="34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4"/>
      <c r="AM137" s="6"/>
      <c r="AN137" s="6"/>
      <c r="AR137" s="6" t="s">
        <v>246</v>
      </c>
      <c r="AS137" s="6" t="s">
        <v>246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1804.0</v>
      </c>
      <c r="BA137" s="6">
        <v>0.0</v>
      </c>
      <c r="BB137" s="6">
        <v>30.0</v>
      </c>
      <c r="BC137" s="6">
        <v>0.0</v>
      </c>
      <c r="BD137" s="6" t="s">
        <v>2617</v>
      </c>
      <c r="BE137" s="6" t="s">
        <v>2573</v>
      </c>
      <c r="BF137" s="6"/>
      <c r="BG137" s="6"/>
    </row>
    <row r="138">
      <c r="A138" s="31">
        <f>VLOOKUP(I138,Pns!B:C,2,0)</f>
        <v>775</v>
      </c>
      <c r="B138" s="31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209</v>
      </c>
      <c r="G138" s="11" t="s">
        <v>2644</v>
      </c>
      <c r="H138" s="6">
        <v>2.02630400204848E14</v>
      </c>
      <c r="I138" s="11" t="s">
        <v>2441</v>
      </c>
      <c r="J138" s="6" t="s">
        <v>2645</v>
      </c>
      <c r="K138" s="6" t="s">
        <v>2442</v>
      </c>
      <c r="L138" s="6">
        <v>71379.0</v>
      </c>
      <c r="M138" s="6" t="s">
        <v>89</v>
      </c>
      <c r="N138" s="6">
        <v>518.31</v>
      </c>
      <c r="O138" s="6">
        <v>2730.0</v>
      </c>
      <c r="P138" s="6" t="s">
        <v>158</v>
      </c>
      <c r="Q138" s="6" t="s">
        <v>3</v>
      </c>
      <c r="R138" s="34">
        <v>46062.0</v>
      </c>
      <c r="S138" s="6">
        <v>2.0</v>
      </c>
      <c r="T138" s="6" t="s">
        <v>221</v>
      </c>
      <c r="U138" s="34">
        <v>46062.0</v>
      </c>
      <c r="V138" s="34">
        <v>46062.0</v>
      </c>
      <c r="W138" s="34">
        <v>46199.0</v>
      </c>
      <c r="X138" s="6">
        <v>137.0</v>
      </c>
      <c r="Z138" s="6">
        <v>1.0</v>
      </c>
      <c r="AA138" s="6"/>
      <c r="AB138" s="6"/>
      <c r="AC138" s="6"/>
      <c r="AI138" s="6" t="s">
        <v>2646</v>
      </c>
      <c r="AJ138" s="6">
        <v>2.0</v>
      </c>
      <c r="AK138" s="6" t="s">
        <v>2202</v>
      </c>
      <c r="AL138" s="34">
        <v>46220.0</v>
      </c>
      <c r="AM138" s="6" t="s">
        <v>183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2647</v>
      </c>
      <c r="BE138" s="6" t="s">
        <v>2648</v>
      </c>
      <c r="BF138" s="6"/>
      <c r="BG138" s="6"/>
    </row>
    <row r="139">
      <c r="A139" s="31" t="str">
        <f>VLOOKUP(I139,Pns!B:C,2,0)</f>
        <v>143</v>
      </c>
      <c r="B139" s="31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209</v>
      </c>
      <c r="G139" s="11" t="s">
        <v>2649</v>
      </c>
      <c r="H139" s="6">
        <v>2.02630400201974E14</v>
      </c>
      <c r="I139" s="11" t="s">
        <v>609</v>
      </c>
      <c r="J139" s="6" t="s">
        <v>2650</v>
      </c>
      <c r="K139" s="6" t="s">
        <v>611</v>
      </c>
      <c r="L139" s="6" t="s">
        <v>216</v>
      </c>
      <c r="M139" s="6" t="s">
        <v>89</v>
      </c>
      <c r="N139" s="6">
        <v>165.4</v>
      </c>
      <c r="O139" s="6">
        <v>2734.0</v>
      </c>
      <c r="P139" s="6" t="s">
        <v>158</v>
      </c>
      <c r="Q139" s="6" t="s">
        <v>3</v>
      </c>
      <c r="R139" s="34">
        <v>46064.0</v>
      </c>
      <c r="S139" s="6">
        <v>1.0</v>
      </c>
      <c r="T139" s="6" t="s">
        <v>221</v>
      </c>
      <c r="U139" s="34">
        <v>46064.0</v>
      </c>
      <c r="V139" s="34">
        <v>46064.0</v>
      </c>
      <c r="W139" s="34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4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2572</v>
      </c>
      <c r="BE139" s="6" t="s">
        <v>2573</v>
      </c>
      <c r="BF139" s="6"/>
      <c r="BG139" s="6"/>
    </row>
    <row r="140">
      <c r="A140" s="31" t="str">
        <f>VLOOKUP(I140,Pns!B:C,2,0)</f>
        <v>801</v>
      </c>
      <c r="B140" s="31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209</v>
      </c>
      <c r="G140" s="11" t="s">
        <v>2651</v>
      </c>
      <c r="H140" s="6">
        <v>2.02630400202122E14</v>
      </c>
      <c r="I140" s="11" t="s">
        <v>2509</v>
      </c>
      <c r="J140" s="6" t="s">
        <v>2652</v>
      </c>
      <c r="K140" s="6" t="s">
        <v>2511</v>
      </c>
      <c r="L140" s="6" t="s">
        <v>216</v>
      </c>
      <c r="M140" s="6" t="s">
        <v>89</v>
      </c>
      <c r="N140" s="6">
        <v>159.12</v>
      </c>
      <c r="O140" s="6">
        <v>2730.0</v>
      </c>
      <c r="P140" s="6" t="s">
        <v>158</v>
      </c>
      <c r="Q140" s="6" t="s">
        <v>3</v>
      </c>
      <c r="R140" s="34">
        <v>46076.0</v>
      </c>
      <c r="S140" s="6">
        <v>4.0</v>
      </c>
      <c r="T140" s="6" t="s">
        <v>221</v>
      </c>
      <c r="U140" s="34">
        <v>46076.0</v>
      </c>
      <c r="V140" s="34">
        <v>46076.0</v>
      </c>
      <c r="W140" s="34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4"/>
      <c r="AM140" s="6"/>
      <c r="AN140" s="6"/>
      <c r="AR140" s="6">
        <v>389.84</v>
      </c>
      <c r="AS140" s="6">
        <v>1559.36</v>
      </c>
      <c r="AT140" s="6">
        <v>1.0</v>
      </c>
      <c r="AU140" s="6">
        <v>1.0</v>
      </c>
      <c r="AV140" s="6">
        <v>1.0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2653</v>
      </c>
      <c r="BE140" s="6" t="s">
        <v>2654</v>
      </c>
      <c r="BF140" s="6"/>
      <c r="BG140" s="6"/>
    </row>
    <row r="141">
      <c r="A141" s="31">
        <f>VLOOKUP(I141,Pns!B:C,2,0)</f>
        <v>780</v>
      </c>
      <c r="B141" s="31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209</v>
      </c>
      <c r="G141" s="11" t="s">
        <v>2655</v>
      </c>
      <c r="H141" s="6">
        <v>2.02630400202411E14</v>
      </c>
      <c r="I141" s="11" t="s">
        <v>2456</v>
      </c>
      <c r="J141" s="6" t="s">
        <v>2656</v>
      </c>
      <c r="K141" s="6" t="s">
        <v>2458</v>
      </c>
      <c r="L141" s="6" t="s">
        <v>216</v>
      </c>
      <c r="M141" s="6" t="s">
        <v>99</v>
      </c>
      <c r="N141" s="6">
        <v>0.0</v>
      </c>
      <c r="O141" s="6">
        <v>2732.0</v>
      </c>
      <c r="P141" s="6" t="s">
        <v>158</v>
      </c>
      <c r="Q141" s="6" t="s">
        <v>3</v>
      </c>
      <c r="R141" s="34">
        <v>46090.0</v>
      </c>
      <c r="S141" s="6">
        <v>1.0</v>
      </c>
      <c r="T141" s="6" t="s">
        <v>221</v>
      </c>
      <c r="U141" s="34">
        <v>46090.0</v>
      </c>
      <c r="V141" s="34">
        <v>46090.0</v>
      </c>
      <c r="W141" s="34">
        <v>46197.0</v>
      </c>
      <c r="X141" s="6">
        <v>107.0</v>
      </c>
      <c r="Y141" s="6"/>
      <c r="Z141" s="6">
        <v>1.0</v>
      </c>
      <c r="AA141" s="6"/>
      <c r="AB141" s="6"/>
      <c r="AC141" s="6"/>
      <c r="AI141" s="6"/>
      <c r="AJ141" s="6"/>
      <c r="AK141" s="6"/>
      <c r="AL141" s="34"/>
      <c r="AM141" s="6"/>
      <c r="AN141" s="6"/>
      <c r="AR141" s="6" t="s">
        <v>246</v>
      </c>
      <c r="AS141" s="6" t="s">
        <v>246</v>
      </c>
      <c r="AT141" s="6" t="s">
        <v>168</v>
      </c>
      <c r="AU141" s="6" t="s">
        <v>168</v>
      </c>
      <c r="AV141" s="6" t="s">
        <v>168</v>
      </c>
      <c r="AW141" s="6" t="s">
        <v>168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2657</v>
      </c>
      <c r="BE141" s="6"/>
      <c r="BF141" s="6"/>
      <c r="BG141" s="6"/>
    </row>
    <row r="142">
      <c r="A142" s="31">
        <f>VLOOKUP(I142,Pns!B:C,2,0)</f>
        <v>780</v>
      </c>
      <c r="B142" s="31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209</v>
      </c>
      <c r="G142" s="11" t="s">
        <v>2658</v>
      </c>
      <c r="H142" s="6">
        <v>2.0263040020241E14</v>
      </c>
      <c r="I142" s="11" t="s">
        <v>2456</v>
      </c>
      <c r="J142" s="6" t="s">
        <v>2656</v>
      </c>
      <c r="K142" s="6" t="s">
        <v>2458</v>
      </c>
      <c r="L142" s="6" t="s">
        <v>216</v>
      </c>
      <c r="M142" s="6" t="s">
        <v>99</v>
      </c>
      <c r="N142" s="6">
        <v>0.0</v>
      </c>
      <c r="O142" s="6">
        <v>2734.0</v>
      </c>
      <c r="P142" s="6" t="s">
        <v>158</v>
      </c>
      <c r="Q142" s="6" t="s">
        <v>3</v>
      </c>
      <c r="R142" s="34">
        <v>46090.0</v>
      </c>
      <c r="S142" s="6">
        <v>1.0</v>
      </c>
      <c r="T142" s="6" t="s">
        <v>221</v>
      </c>
      <c r="U142" s="34">
        <v>46090.0</v>
      </c>
      <c r="V142" s="34">
        <v>46090.0</v>
      </c>
      <c r="W142" s="34">
        <v>46091.0</v>
      </c>
      <c r="X142" s="6">
        <v>1.0</v>
      </c>
      <c r="Y142" s="6"/>
      <c r="Z142" s="6">
        <v>1.0</v>
      </c>
      <c r="AA142" s="6"/>
      <c r="AB142" s="6"/>
      <c r="AC142" s="6"/>
      <c r="AI142" s="6"/>
      <c r="AJ142" s="6"/>
      <c r="AK142" s="6"/>
      <c r="AL142" s="34"/>
      <c r="AM142" s="6"/>
      <c r="AR142" s="6" t="s">
        <v>246</v>
      </c>
      <c r="AS142" s="6" t="s">
        <v>246</v>
      </c>
      <c r="AT142" s="6" t="s">
        <v>168</v>
      </c>
      <c r="AU142" s="6" t="s">
        <v>168</v>
      </c>
      <c r="AV142" s="6" t="s">
        <v>168</v>
      </c>
      <c r="AW142" s="6" t="s">
        <v>168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2659</v>
      </c>
      <c r="BE142" s="6"/>
    </row>
    <row r="143">
      <c r="A143" s="30">
        <f>VLOOKUP(I143,Pns!B:C,2,0)</f>
        <v>428</v>
      </c>
      <c r="B143" s="31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209</v>
      </c>
      <c r="G143" s="11" t="s">
        <v>2660</v>
      </c>
      <c r="H143" s="6">
        <v>2.02630400204925E14</v>
      </c>
      <c r="I143" s="11" t="s">
        <v>1531</v>
      </c>
      <c r="J143" s="6" t="s">
        <v>2609</v>
      </c>
      <c r="K143" s="6" t="s">
        <v>1532</v>
      </c>
      <c r="L143" s="6" t="s">
        <v>216</v>
      </c>
      <c r="M143" s="6" t="s">
        <v>89</v>
      </c>
      <c r="N143" s="6">
        <v>0.0</v>
      </c>
      <c r="O143" s="6">
        <v>2730.0</v>
      </c>
      <c r="P143" s="6" t="s">
        <v>158</v>
      </c>
      <c r="Q143" s="6" t="s">
        <v>3</v>
      </c>
      <c r="R143" s="34">
        <v>46098.0</v>
      </c>
      <c r="S143" s="6">
        <v>2.0</v>
      </c>
      <c r="T143" s="6" t="s">
        <v>221</v>
      </c>
      <c r="U143" s="34">
        <v>46098.0</v>
      </c>
      <c r="V143" s="34">
        <v>46098.0</v>
      </c>
      <c r="W143" s="34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2610</v>
      </c>
      <c r="AJ143" s="6">
        <v>10.0</v>
      </c>
      <c r="AK143" s="6" t="s">
        <v>2611</v>
      </c>
      <c r="AL143" s="34">
        <v>46205.0</v>
      </c>
      <c r="AM143" s="6" t="s">
        <v>183</v>
      </c>
      <c r="AN143" s="6"/>
      <c r="AR143" s="6" t="s">
        <v>246</v>
      </c>
      <c r="AS143" s="6" t="s">
        <v>246</v>
      </c>
      <c r="AT143" s="6" t="s">
        <v>168</v>
      </c>
      <c r="AU143" s="6" t="s">
        <v>168</v>
      </c>
      <c r="AV143" s="6" t="s">
        <v>168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2661</v>
      </c>
      <c r="BE143" s="6"/>
      <c r="BF143" s="6"/>
      <c r="BG143" s="6"/>
    </row>
    <row r="144">
      <c r="A144" s="31">
        <f>VLOOKUP(I144,Pns!B:C,2,0)</f>
        <v>774</v>
      </c>
      <c r="B144" s="31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209</v>
      </c>
      <c r="G144" s="11" t="s">
        <v>2662</v>
      </c>
      <c r="H144" s="6">
        <v>2.02630400202864E14</v>
      </c>
      <c r="I144" s="11" t="s">
        <v>2437</v>
      </c>
      <c r="J144" s="6" t="s">
        <v>2622</v>
      </c>
      <c r="K144" s="6" t="s">
        <v>2438</v>
      </c>
      <c r="L144" s="6" t="s">
        <v>216</v>
      </c>
      <c r="M144" s="6" t="s">
        <v>89</v>
      </c>
      <c r="N144" s="6">
        <v>599.45</v>
      </c>
      <c r="O144" s="6">
        <v>2734.0</v>
      </c>
      <c r="P144" s="6" t="s">
        <v>158</v>
      </c>
      <c r="Q144" s="6" t="s">
        <v>3</v>
      </c>
      <c r="R144" s="34">
        <v>46099.0</v>
      </c>
      <c r="S144" s="6">
        <v>2.0</v>
      </c>
      <c r="T144" s="6" t="s">
        <v>221</v>
      </c>
      <c r="U144" s="34">
        <v>46099.0</v>
      </c>
      <c r="V144" s="34">
        <v>46099.0</v>
      </c>
      <c r="W144" s="34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4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2663</v>
      </c>
      <c r="BE144" s="6" t="s">
        <v>2664</v>
      </c>
      <c r="BF144" s="6"/>
      <c r="BG144" s="6"/>
    </row>
    <row r="145">
      <c r="A145" s="31">
        <f>VLOOKUP(I145,Pns!B:C,2,0)</f>
        <v>774</v>
      </c>
      <c r="B145" s="31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209</v>
      </c>
      <c r="G145" s="11" t="s">
        <v>2665</v>
      </c>
      <c r="H145" s="6">
        <v>2.02630400202866E14</v>
      </c>
      <c r="I145" s="11" t="s">
        <v>2437</v>
      </c>
      <c r="J145" s="6" t="s">
        <v>2622</v>
      </c>
      <c r="K145" s="6" t="s">
        <v>2438</v>
      </c>
      <c r="L145" s="6" t="s">
        <v>216</v>
      </c>
      <c r="M145" s="6" t="s">
        <v>89</v>
      </c>
      <c r="N145" s="6">
        <v>599.45</v>
      </c>
      <c r="O145" s="6">
        <v>2730.0</v>
      </c>
      <c r="P145" s="6" t="s">
        <v>2666</v>
      </c>
      <c r="Q145" s="6" t="s">
        <v>3</v>
      </c>
      <c r="R145" s="34">
        <v>46099.0</v>
      </c>
      <c r="S145" s="6">
        <v>2.0</v>
      </c>
      <c r="T145" s="6" t="s">
        <v>221</v>
      </c>
      <c r="U145" s="34">
        <v>46099.0</v>
      </c>
      <c r="V145" s="34">
        <v>46099.0</v>
      </c>
      <c r="W145" s="34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72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2667</v>
      </c>
      <c r="BE145" s="6" t="s">
        <v>2668</v>
      </c>
      <c r="BF145" s="6"/>
      <c r="BG145" s="6"/>
    </row>
    <row r="146">
      <c r="A146" s="31" t="str">
        <f>VLOOKUP(I146,Pns!B:C,2,0)</f>
        <v>552</v>
      </c>
      <c r="B146" s="31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209</v>
      </c>
      <c r="G146" s="11" t="s">
        <v>2669</v>
      </c>
      <c r="H146" s="6">
        <v>2.02630400202936E14</v>
      </c>
      <c r="I146" s="11" t="s">
        <v>1773</v>
      </c>
      <c r="J146" s="6" t="s">
        <v>2670</v>
      </c>
      <c r="K146" s="6" t="s">
        <v>2671</v>
      </c>
      <c r="L146" s="6" t="s">
        <v>216</v>
      </c>
      <c r="M146" s="6" t="s">
        <v>89</v>
      </c>
      <c r="N146" s="6">
        <v>4001.57</v>
      </c>
      <c r="O146" s="6">
        <v>2741.0</v>
      </c>
      <c r="P146" s="6" t="s">
        <v>158</v>
      </c>
      <c r="Q146" s="6" t="s">
        <v>2574</v>
      </c>
      <c r="R146" s="34">
        <v>46105.0</v>
      </c>
      <c r="S146" s="6">
        <v>1.0</v>
      </c>
      <c r="T146" s="6" t="s">
        <v>221</v>
      </c>
      <c r="U146" s="34">
        <v>46105.0</v>
      </c>
      <c r="V146" s="34">
        <v>46105.0</v>
      </c>
      <c r="W146" s="34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4"/>
      <c r="AM146" s="6"/>
      <c r="AN146" s="6"/>
      <c r="AR146" s="6">
        <v>15766.17</v>
      </c>
      <c r="AS146" s="6">
        <v>15766.17</v>
      </c>
      <c r="AT146" s="6" t="s">
        <v>168</v>
      </c>
      <c r="AU146" s="6" t="s">
        <v>168</v>
      </c>
      <c r="AV146" s="6" t="s">
        <v>168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2672</v>
      </c>
      <c r="BE146" s="6"/>
      <c r="BF146" s="6"/>
      <c r="BG146" s="6"/>
    </row>
    <row r="147">
      <c r="A147" s="31" t="str">
        <f>VLOOKUP(I147,Pns!B:C,2,0)</f>
        <v>785</v>
      </c>
      <c r="B147" s="31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209</v>
      </c>
      <c r="G147" s="11" t="s">
        <v>2673</v>
      </c>
      <c r="H147" s="6">
        <v>2.02630400204058E14</v>
      </c>
      <c r="I147" s="11" t="s">
        <v>2467</v>
      </c>
      <c r="J147" s="6" t="s">
        <v>2674</v>
      </c>
      <c r="K147" s="6" t="s">
        <v>2469</v>
      </c>
      <c r="L147" s="6">
        <v>779.0</v>
      </c>
      <c r="M147" s="6" t="s">
        <v>89</v>
      </c>
      <c r="N147" s="6">
        <v>26.79</v>
      </c>
      <c r="O147" s="6">
        <v>2734.0</v>
      </c>
      <c r="P147" s="6" t="s">
        <v>158</v>
      </c>
      <c r="Q147" s="6" t="s">
        <v>3</v>
      </c>
      <c r="R147" s="34">
        <v>46140.0</v>
      </c>
      <c r="S147" s="6">
        <v>1.0</v>
      </c>
      <c r="T147" s="6" t="s">
        <v>221</v>
      </c>
      <c r="U147" s="34">
        <v>46140.0</v>
      </c>
      <c r="V147" s="34">
        <v>46140.0</v>
      </c>
      <c r="W147" s="34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34"/>
      <c r="AM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2675</v>
      </c>
      <c r="BE147" s="6" t="s">
        <v>2676</v>
      </c>
      <c r="BF147" s="6"/>
      <c r="BG147" s="6"/>
    </row>
    <row r="148">
      <c r="A148" s="31" t="str">
        <f>VLOOKUP(I148,Pns!B:C,2,0)</f>
        <v>784</v>
      </c>
      <c r="B148" s="31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209</v>
      </c>
      <c r="G148" s="11" t="s">
        <v>2677</v>
      </c>
      <c r="H148" s="6">
        <v>2.02630400204057E14</v>
      </c>
      <c r="I148" s="11" t="s">
        <v>2465</v>
      </c>
      <c r="J148" s="6" t="s">
        <v>2678</v>
      </c>
      <c r="K148" s="6" t="s">
        <v>1384</v>
      </c>
      <c r="L148" s="6">
        <v>779.0</v>
      </c>
      <c r="M148" s="6" t="s">
        <v>89</v>
      </c>
      <c r="N148" s="6">
        <v>0.0</v>
      </c>
      <c r="O148" s="6">
        <v>2734.0</v>
      </c>
      <c r="P148" s="6" t="s">
        <v>158</v>
      </c>
      <c r="Q148" s="6" t="s">
        <v>3</v>
      </c>
      <c r="R148" s="34">
        <v>46140.0</v>
      </c>
      <c r="S148" s="6">
        <v>1.0</v>
      </c>
      <c r="T148" s="6" t="s">
        <v>221</v>
      </c>
      <c r="U148" s="34">
        <v>46140.0</v>
      </c>
      <c r="V148" s="34">
        <v>46140.0</v>
      </c>
      <c r="W148" s="34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4"/>
      <c r="AM148" s="6"/>
      <c r="AN148" s="6"/>
      <c r="AR148" s="6" t="s">
        <v>246</v>
      </c>
      <c r="AS148" s="6" t="s">
        <v>246</v>
      </c>
      <c r="AT148" s="6" t="s">
        <v>168</v>
      </c>
      <c r="AU148" s="6" t="s">
        <v>168</v>
      </c>
      <c r="AV148" s="6" t="s">
        <v>168</v>
      </c>
      <c r="AW148" s="6" t="s">
        <v>168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2675</v>
      </c>
      <c r="BE148" s="6" t="s">
        <v>2676</v>
      </c>
      <c r="BF148" s="6"/>
      <c r="BG148" s="6"/>
    </row>
    <row r="149">
      <c r="A149" s="30">
        <f>VLOOKUP(I149,Pns!B:C,2,0)</f>
        <v>58</v>
      </c>
      <c r="B149" s="31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209</v>
      </c>
      <c r="G149" s="11" t="s">
        <v>2679</v>
      </c>
      <c r="H149" s="6">
        <v>2.02630400204141E14</v>
      </c>
      <c r="I149" s="11" t="s">
        <v>317</v>
      </c>
      <c r="J149" s="6" t="s">
        <v>2552</v>
      </c>
      <c r="K149" s="6" t="s">
        <v>315</v>
      </c>
      <c r="L149" s="6">
        <v>98891.0</v>
      </c>
      <c r="M149" s="6" t="s">
        <v>89</v>
      </c>
      <c r="N149" s="6">
        <v>5.73</v>
      </c>
      <c r="O149" s="6">
        <v>2730.0</v>
      </c>
      <c r="P149" s="6" t="s">
        <v>158</v>
      </c>
      <c r="Q149" s="6" t="s">
        <v>3</v>
      </c>
      <c r="R149" s="34">
        <v>46155.0</v>
      </c>
      <c r="S149" s="6">
        <v>2.0</v>
      </c>
      <c r="T149" s="6" t="s">
        <v>2192</v>
      </c>
      <c r="U149" s="34">
        <v>46155.0</v>
      </c>
      <c r="V149" s="34">
        <v>46155.0</v>
      </c>
      <c r="W149" s="34">
        <v>46156.0</v>
      </c>
      <c r="X149" s="6">
        <v>1.0</v>
      </c>
      <c r="Z149" s="6">
        <v>6.0</v>
      </c>
      <c r="AA149" s="6"/>
      <c r="AB149" s="6"/>
      <c r="AC149" s="6"/>
      <c r="AI149" s="6"/>
      <c r="AJ149" s="6"/>
      <c r="AK149" s="6"/>
      <c r="AL149" s="72"/>
      <c r="AM149" s="6"/>
      <c r="AN149" s="6"/>
      <c r="AR149" s="6">
        <v>9.91</v>
      </c>
      <c r="AS149" s="6">
        <v>19.82</v>
      </c>
      <c r="AT149" s="6" t="s">
        <v>168</v>
      </c>
      <c r="AU149" s="6" t="s">
        <v>168</v>
      </c>
      <c r="AV149" s="6" t="s">
        <v>168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2680</v>
      </c>
      <c r="BE149" s="6" t="s">
        <v>2681</v>
      </c>
      <c r="BF149" s="6"/>
      <c r="BG149" s="6"/>
    </row>
    <row r="150">
      <c r="A150" s="30">
        <f>VLOOKUP(I150,Pns!B:C,2,0)</f>
        <v>58</v>
      </c>
      <c r="B150" s="31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209</v>
      </c>
      <c r="G150" s="11" t="s">
        <v>2682</v>
      </c>
      <c r="H150" s="6">
        <v>2.02630400204245E14</v>
      </c>
      <c r="I150" s="11" t="s">
        <v>317</v>
      </c>
      <c r="J150" s="6" t="s">
        <v>2552</v>
      </c>
      <c r="K150" s="6" t="s">
        <v>315</v>
      </c>
      <c r="L150" s="6">
        <v>98891.0</v>
      </c>
      <c r="M150" s="6" t="s">
        <v>89</v>
      </c>
      <c r="N150" s="6">
        <v>5.73</v>
      </c>
      <c r="O150" s="6">
        <v>2734.0</v>
      </c>
      <c r="P150" s="6" t="s">
        <v>158</v>
      </c>
      <c r="Q150" s="6" t="s">
        <v>3</v>
      </c>
      <c r="R150" s="34">
        <v>46155.0</v>
      </c>
      <c r="S150" s="6">
        <v>2.0</v>
      </c>
      <c r="T150" s="6" t="s">
        <v>2192</v>
      </c>
      <c r="U150" s="34">
        <v>46155.0</v>
      </c>
      <c r="V150" s="34">
        <v>46155.0</v>
      </c>
      <c r="W150" s="34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34"/>
      <c r="AM150" s="6"/>
      <c r="AN150" s="6"/>
      <c r="AR150" s="6">
        <v>9.91</v>
      </c>
      <c r="AS150" s="6">
        <v>19.82</v>
      </c>
      <c r="AT150" s="6" t="s">
        <v>168</v>
      </c>
      <c r="AU150" s="6" t="s">
        <v>168</v>
      </c>
      <c r="AV150" s="6" t="s">
        <v>168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2683</v>
      </c>
      <c r="BE150" s="6" t="s">
        <v>2684</v>
      </c>
      <c r="BF150" s="6"/>
      <c r="BG150" s="6"/>
    </row>
    <row r="151">
      <c r="A151" s="31" t="str">
        <f>VLOOKUP(I151,Pns!B:C,2,0)</f>
        <v>802</v>
      </c>
      <c r="B151" s="31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209</v>
      </c>
      <c r="G151" s="11" t="s">
        <v>2686</v>
      </c>
      <c r="H151" s="6">
        <v>2.0263040020478E14</v>
      </c>
      <c r="I151" s="11" t="s">
        <v>2512</v>
      </c>
      <c r="J151" s="6" t="s">
        <v>2687</v>
      </c>
      <c r="K151" s="6" t="s">
        <v>2514</v>
      </c>
      <c r="L151" s="6" t="s">
        <v>216</v>
      </c>
      <c r="M151" s="6" t="s">
        <v>89</v>
      </c>
      <c r="N151" s="6">
        <v>0.0</v>
      </c>
      <c r="O151" s="6">
        <v>2730.0</v>
      </c>
      <c r="P151" s="6" t="s">
        <v>158</v>
      </c>
      <c r="Q151" s="6" t="s">
        <v>3</v>
      </c>
      <c r="R151" s="34">
        <v>46188.0</v>
      </c>
      <c r="S151" s="6">
        <v>1.0</v>
      </c>
      <c r="T151" s="6" t="s">
        <v>2688</v>
      </c>
      <c r="U151" s="34">
        <v>46188.0</v>
      </c>
      <c r="V151" s="34">
        <v>46188.0</v>
      </c>
      <c r="W151" s="34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4"/>
      <c r="AM151" s="6"/>
      <c r="AN151" s="6"/>
      <c r="AR151" s="6" t="s">
        <v>246</v>
      </c>
      <c r="AS151" s="6" t="s">
        <v>246</v>
      </c>
      <c r="AT151" s="6" t="s">
        <v>168</v>
      </c>
      <c r="AU151" s="6" t="s">
        <v>168</v>
      </c>
      <c r="AV151" s="6" t="s">
        <v>168</v>
      </c>
      <c r="AW151" s="6" t="s">
        <v>168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2689</v>
      </c>
      <c r="BE151" s="6" t="s">
        <v>2690</v>
      </c>
      <c r="BF151" s="6"/>
      <c r="BG151" s="6"/>
    </row>
    <row r="152">
      <c r="A152" s="31" t="str">
        <f>VLOOKUP(I152,Pns!B:C,2,0)</f>
        <v>802</v>
      </c>
      <c r="B152" s="31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209</v>
      </c>
      <c r="G152" s="11" t="s">
        <v>2691</v>
      </c>
      <c r="H152" s="6">
        <v>2.02630400204781E14</v>
      </c>
      <c r="I152" s="11" t="s">
        <v>2512</v>
      </c>
      <c r="J152" s="6" t="s">
        <v>2687</v>
      </c>
      <c r="K152" s="6" t="s">
        <v>2514</v>
      </c>
      <c r="L152" s="6" t="s">
        <v>216</v>
      </c>
      <c r="M152" s="6" t="s">
        <v>89</v>
      </c>
      <c r="N152" s="6">
        <v>0.0</v>
      </c>
      <c r="O152" s="6">
        <v>2734.0</v>
      </c>
      <c r="P152" s="6" t="s">
        <v>158</v>
      </c>
      <c r="Q152" s="6" t="s">
        <v>3</v>
      </c>
      <c r="R152" s="34">
        <v>46188.0</v>
      </c>
      <c r="S152" s="6">
        <v>1.0</v>
      </c>
      <c r="T152" s="6" t="s">
        <v>2688</v>
      </c>
      <c r="U152" s="34">
        <v>46188.0</v>
      </c>
      <c r="V152" s="34">
        <v>46188.0</v>
      </c>
      <c r="W152" s="34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4"/>
      <c r="AM152" s="6"/>
      <c r="AR152" s="6" t="s">
        <v>246</v>
      </c>
      <c r="AS152" s="6" t="s">
        <v>246</v>
      </c>
      <c r="AT152" s="6" t="s">
        <v>168</v>
      </c>
      <c r="AU152" s="6" t="s">
        <v>168</v>
      </c>
      <c r="AV152" s="6" t="s">
        <v>168</v>
      </c>
      <c r="AW152" s="6" t="s">
        <v>168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2692</v>
      </c>
      <c r="BE152" s="6" t="s">
        <v>2690</v>
      </c>
      <c r="BF152" s="6"/>
      <c r="BG152" s="6"/>
    </row>
    <row r="153">
      <c r="A153" s="31">
        <f>VLOOKUP(I153,Pns!B:C,2,0)</f>
        <v>12</v>
      </c>
      <c r="B153" s="31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209</v>
      </c>
      <c r="G153" s="11" t="s">
        <v>2693</v>
      </c>
      <c r="H153" s="6">
        <v>2.02638100221049E14</v>
      </c>
      <c r="I153" s="11" t="s">
        <v>160</v>
      </c>
      <c r="J153" s="6" t="s">
        <v>435</v>
      </c>
      <c r="K153" s="6" t="s">
        <v>161</v>
      </c>
      <c r="L153" s="6">
        <v>198.0</v>
      </c>
      <c r="M153" s="6" t="s">
        <v>132</v>
      </c>
      <c r="N153" s="6">
        <v>288215.57</v>
      </c>
      <c r="O153" s="6">
        <v>2732.0</v>
      </c>
      <c r="P153" s="6" t="s">
        <v>158</v>
      </c>
      <c r="Q153" s="6" t="s">
        <v>3</v>
      </c>
      <c r="R153" s="34">
        <v>46216.0</v>
      </c>
      <c r="S153" s="6">
        <v>1.0</v>
      </c>
      <c r="T153" s="6" t="s">
        <v>221</v>
      </c>
      <c r="U153" s="34">
        <v>46216.0</v>
      </c>
      <c r="V153" s="34">
        <v>46216.0</v>
      </c>
      <c r="W153" s="34">
        <v>46219.0</v>
      </c>
      <c r="X153" s="6">
        <v>3.0</v>
      </c>
      <c r="Y153" s="6"/>
      <c r="Z153" s="6">
        <v>0.0</v>
      </c>
      <c r="AA153" s="6">
        <v>3.810279579E9</v>
      </c>
      <c r="AB153" s="6" t="s">
        <v>441</v>
      </c>
      <c r="AC153" s="6" t="s">
        <v>1350</v>
      </c>
      <c r="AI153" s="6"/>
      <c r="AJ153" s="6"/>
      <c r="AK153" s="6"/>
      <c r="AL153" s="34"/>
      <c r="AM153" s="6"/>
      <c r="AN153" s="6"/>
      <c r="AR153" s="6">
        <v>902114.72</v>
      </c>
      <c r="AS153" s="6">
        <v>902114.72</v>
      </c>
      <c r="AT153" s="6">
        <v>6.0</v>
      </c>
      <c r="AU153" s="6">
        <v>9.0</v>
      </c>
      <c r="AV153" s="6">
        <v>15.0</v>
      </c>
      <c r="AW153" s="6">
        <v>110.0</v>
      </c>
      <c r="AX153" s="6">
        <v>0.0</v>
      </c>
      <c r="AY153" s="6" t="s">
        <v>168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2694</v>
      </c>
      <c r="BE153" s="6" t="s">
        <v>2695</v>
      </c>
      <c r="BF153" s="6"/>
      <c r="BG153" s="6"/>
    </row>
    <row r="154">
      <c r="A154" s="30">
        <f>VLOOKUP(I154,Pns!B:C,2,0)</f>
        <v>93</v>
      </c>
      <c r="B154" s="31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209</v>
      </c>
      <c r="G154" s="11" t="s">
        <v>2696</v>
      </c>
      <c r="H154" s="6">
        <v>2.02630400205076E14</v>
      </c>
      <c r="I154" s="11" t="s">
        <v>438</v>
      </c>
      <c r="J154" s="6" t="s">
        <v>2534</v>
      </c>
      <c r="K154" s="6" t="s">
        <v>439</v>
      </c>
      <c r="L154" s="6" t="s">
        <v>2432</v>
      </c>
      <c r="M154" s="6" t="s">
        <v>132</v>
      </c>
      <c r="N154" s="6">
        <v>1815.39</v>
      </c>
      <c r="O154" s="6">
        <v>2730.0</v>
      </c>
      <c r="P154" s="6" t="s">
        <v>2388</v>
      </c>
      <c r="Q154" s="6" t="s">
        <v>3</v>
      </c>
      <c r="R154" s="34">
        <v>46220.0</v>
      </c>
      <c r="S154" s="6">
        <v>1.0</v>
      </c>
      <c r="T154" s="6" t="s">
        <v>221</v>
      </c>
      <c r="U154" s="34">
        <v>46220.0</v>
      </c>
      <c r="V154" s="34">
        <v>46220.0</v>
      </c>
      <c r="W154" s="34">
        <v>46226.0</v>
      </c>
      <c r="X154" s="6">
        <v>6.0</v>
      </c>
      <c r="Y154" s="6"/>
      <c r="Z154" s="6">
        <v>3.0</v>
      </c>
      <c r="AA154" s="6"/>
      <c r="AB154" s="6"/>
      <c r="AC154" s="6" t="s">
        <v>224</v>
      </c>
      <c r="AI154" s="6"/>
      <c r="AJ154" s="6"/>
      <c r="AK154" s="6"/>
      <c r="AL154" s="34"/>
      <c r="AM154" s="6"/>
      <c r="AR154" s="6">
        <v>5881.85</v>
      </c>
      <c r="AS154" s="6">
        <v>5881.85</v>
      </c>
      <c r="AT154" s="6">
        <v>3.0</v>
      </c>
      <c r="AU154" s="6">
        <v>4.0</v>
      </c>
      <c r="AV154" s="6">
        <v>5.0</v>
      </c>
      <c r="AW154" s="6">
        <v>51.0</v>
      </c>
      <c r="AX154" s="6">
        <v>0.0</v>
      </c>
      <c r="AY154" s="6">
        <v>1.0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2697</v>
      </c>
      <c r="BE154" s="6" t="s">
        <v>2698</v>
      </c>
      <c r="BF154" s="6" t="s">
        <v>2699</v>
      </c>
      <c r="BG154" s="6"/>
    </row>
    <row r="155">
      <c r="A155" s="31">
        <f>VLOOKUP(I155,Pns!B:C,2,0)</f>
        <v>12</v>
      </c>
      <c r="B155" s="31">
        <f>COUNTIF(Rac!A:A,A155)</f>
        <v>1</v>
      </c>
      <c r="C155" s="6">
        <v>329.0</v>
      </c>
      <c r="D155" s="6">
        <v>329.0</v>
      </c>
      <c r="E155" s="6">
        <v>381.0</v>
      </c>
      <c r="F155" s="6" t="s">
        <v>209</v>
      </c>
      <c r="G155" s="11" t="s">
        <v>2701</v>
      </c>
      <c r="H155" s="6">
        <v>2.0263810022069E14</v>
      </c>
      <c r="I155" s="11" t="s">
        <v>160</v>
      </c>
      <c r="J155" s="6" t="s">
        <v>435</v>
      </c>
      <c r="K155" s="6" t="s">
        <v>161</v>
      </c>
      <c r="L155" s="6">
        <v>198.0</v>
      </c>
      <c r="M155" s="6" t="s">
        <v>132</v>
      </c>
      <c r="N155" s="6">
        <v>288215.57</v>
      </c>
      <c r="O155" s="6">
        <v>2721.0</v>
      </c>
      <c r="P155" s="6" t="s">
        <v>158</v>
      </c>
      <c r="Q155" s="6" t="s">
        <v>114</v>
      </c>
      <c r="R155" s="34">
        <v>46195.0</v>
      </c>
      <c r="S155" s="6">
        <v>1.0</v>
      </c>
      <c r="T155" s="6" t="s">
        <v>221</v>
      </c>
      <c r="U155" s="34">
        <v>46195.0</v>
      </c>
      <c r="V155" s="34">
        <v>46195.0</v>
      </c>
      <c r="W155" s="34">
        <v>46199.0</v>
      </c>
      <c r="X155" s="6">
        <v>4.0</v>
      </c>
      <c r="Y155" s="6"/>
      <c r="Z155" s="6">
        <v>0.0</v>
      </c>
      <c r="AA155" s="6">
        <v>3.810279428E9</v>
      </c>
      <c r="AB155" s="6" t="s">
        <v>441</v>
      </c>
      <c r="AC155" s="6" t="s">
        <v>1350</v>
      </c>
      <c r="AI155" s="6"/>
      <c r="AJ155" s="6"/>
      <c r="AK155" s="6"/>
      <c r="AL155" s="34"/>
      <c r="AM155" s="6"/>
      <c r="AN155" s="6"/>
      <c r="AR155" s="6">
        <v>902114.72</v>
      </c>
      <c r="AS155" s="6">
        <v>902114.72</v>
      </c>
      <c r="AT155" s="6">
        <v>6.0</v>
      </c>
      <c r="AU155" s="6">
        <v>9.0</v>
      </c>
      <c r="AV155" s="6">
        <v>15.0</v>
      </c>
      <c r="AW155" s="6">
        <v>110.0</v>
      </c>
      <c r="AX155" s="6">
        <v>0.0</v>
      </c>
      <c r="AY155" s="6" t="s">
        <v>168</v>
      </c>
      <c r="AZ155" s="6">
        <v>0.0</v>
      </c>
      <c r="BA155" s="6">
        <v>0.0</v>
      </c>
      <c r="BB155" s="6">
        <v>0.0</v>
      </c>
      <c r="BC155" s="6">
        <v>0.0</v>
      </c>
      <c r="BD155" s="6"/>
      <c r="BE155" s="6" t="s">
        <v>2702</v>
      </c>
      <c r="BF155" s="6"/>
      <c r="BG155" s="6"/>
    </row>
    <row r="156">
      <c r="A156" s="30" t="str">
        <f>VLOOKUP(I156,Pns!B:C,2,0)</f>
        <v>#N/A</v>
      </c>
      <c r="B156" s="31">
        <f>COUNTIF(Rac!A:A,A156)</f>
        <v>0</v>
      </c>
      <c r="C156" s="6">
        <v>329.0</v>
      </c>
      <c r="D156" s="6">
        <v>329.0</v>
      </c>
      <c r="E156" s="6">
        <v>304.0</v>
      </c>
      <c r="F156" s="6" t="s">
        <v>209</v>
      </c>
      <c r="G156" s="11" t="s">
        <v>2703</v>
      </c>
      <c r="H156" s="6">
        <v>2.02630400205063E14</v>
      </c>
      <c r="I156" s="11" t="s">
        <v>2704</v>
      </c>
      <c r="J156" s="6" t="s">
        <v>2705</v>
      </c>
      <c r="K156" s="6" t="s">
        <v>2706</v>
      </c>
      <c r="L156" s="6">
        <v>96906.0</v>
      </c>
      <c r="M156" s="6" t="s">
        <v>89</v>
      </c>
      <c r="N156" s="6">
        <v>70.8</v>
      </c>
      <c r="O156" s="6">
        <v>2720.0</v>
      </c>
      <c r="P156" s="6" t="s">
        <v>158</v>
      </c>
      <c r="Q156" s="6" t="s">
        <v>2574</v>
      </c>
      <c r="R156" s="34">
        <v>46220.0</v>
      </c>
      <c r="S156" s="6">
        <v>10.0</v>
      </c>
      <c r="T156" s="6" t="s">
        <v>221</v>
      </c>
      <c r="U156" s="34">
        <v>46220.0</v>
      </c>
      <c r="V156" s="34">
        <v>46220.0</v>
      </c>
      <c r="W156" s="34">
        <v>46224.0</v>
      </c>
      <c r="X156" s="6">
        <v>4.0</v>
      </c>
      <c r="Y156" s="6"/>
      <c r="Z156" s="6">
        <v>2.0</v>
      </c>
      <c r="AA156" s="6"/>
      <c r="AB156" s="6"/>
      <c r="AC156" s="6"/>
      <c r="AI156" s="6"/>
      <c r="AJ156" s="6"/>
      <c r="AK156" s="6"/>
      <c r="AL156" s="72"/>
      <c r="AM156" s="6"/>
      <c r="AR156" s="6">
        <v>285.33</v>
      </c>
      <c r="AS156" s="6">
        <v>2853.3</v>
      </c>
      <c r="AT156" s="6">
        <v>1.0</v>
      </c>
      <c r="AU156" s="6">
        <v>5.0</v>
      </c>
      <c r="AV156" s="6">
        <v>6.0</v>
      </c>
      <c r="AW156" s="6">
        <v>99.0</v>
      </c>
      <c r="AX156" s="6">
        <v>50.0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2697</v>
      </c>
      <c r="BE156" s="6" t="s">
        <v>2698</v>
      </c>
      <c r="BF156" s="6" t="s">
        <v>2707</v>
      </c>
      <c r="BG156" s="6" t="s">
        <v>2698</v>
      </c>
    </row>
    <row r="157">
      <c r="A157" s="30">
        <f>VLOOKUP(I157,Pns!B:C,2,0)</f>
        <v>92</v>
      </c>
      <c r="B157" s="31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209</v>
      </c>
      <c r="G157" s="11" t="s">
        <v>2708</v>
      </c>
      <c r="H157" s="6"/>
      <c r="I157" s="11" t="s">
        <v>432</v>
      </c>
      <c r="J157" s="6" t="s">
        <v>2709</v>
      </c>
      <c r="K157" s="6" t="s">
        <v>437</v>
      </c>
      <c r="L157" s="6" t="s">
        <v>216</v>
      </c>
      <c r="M157" s="6" t="s">
        <v>132</v>
      </c>
      <c r="N157" s="6">
        <v>2293.74</v>
      </c>
      <c r="O157" s="6">
        <v>2721.0</v>
      </c>
      <c r="P157" s="6" t="s">
        <v>219</v>
      </c>
      <c r="Q157" s="6" t="s">
        <v>3</v>
      </c>
      <c r="R157" s="34">
        <v>46230.0</v>
      </c>
      <c r="S157" s="6">
        <v>1.0</v>
      </c>
      <c r="T157" s="6" t="s">
        <v>221</v>
      </c>
      <c r="U157" s="34">
        <v>46230.0</v>
      </c>
      <c r="V157" s="34">
        <v>46230.0</v>
      </c>
      <c r="W157" s="34">
        <v>46230.0</v>
      </c>
      <c r="X157" s="6">
        <v>0.0</v>
      </c>
      <c r="Y157" s="6"/>
      <c r="Z157" s="6">
        <v>0.0</v>
      </c>
      <c r="AA157" s="6"/>
      <c r="AB157" s="6"/>
      <c r="AC157" s="6" t="s">
        <v>224</v>
      </c>
      <c r="AI157" s="6"/>
      <c r="AJ157" s="6"/>
      <c r="AK157" s="6"/>
      <c r="AL157" s="34"/>
      <c r="AM157" s="6"/>
      <c r="AR157" s="6">
        <v>8899.71</v>
      </c>
      <c r="AS157" s="6">
        <v>8899.71</v>
      </c>
      <c r="AT157" s="6">
        <v>1.0</v>
      </c>
      <c r="AU157" s="6">
        <v>1.0</v>
      </c>
      <c r="AV157" s="6">
        <v>4.0</v>
      </c>
      <c r="AW157" s="6">
        <v>52.0</v>
      </c>
      <c r="AX157" s="6">
        <v>0.0</v>
      </c>
      <c r="AY157" s="6">
        <v>0.0</v>
      </c>
      <c r="AZ157" s="6" t="s">
        <v>168</v>
      </c>
      <c r="BA157" s="6">
        <v>0.0</v>
      </c>
      <c r="BB157" s="6">
        <v>0.0</v>
      </c>
      <c r="BC157" s="6">
        <v>0.0</v>
      </c>
      <c r="BD157" s="6" t="s">
        <v>2711</v>
      </c>
      <c r="BE157" s="6"/>
      <c r="BF157" s="6"/>
    </row>
    <row r="158">
      <c r="A158" s="30" t="str">
        <f>VLOOKUP(I158,Pns!B:C,2,0)</f>
        <v>#N/A</v>
      </c>
      <c r="B158" s="31">
        <f>COUNTIF(Rac!A:A,A158)</f>
        <v>0</v>
      </c>
      <c r="C158" s="6">
        <v>384.0</v>
      </c>
      <c r="D158" s="6">
        <v>384.0</v>
      </c>
      <c r="E158" s="6">
        <v>304.0</v>
      </c>
      <c r="F158" s="6" t="s">
        <v>209</v>
      </c>
      <c r="G158" s="11" t="s">
        <v>2712</v>
      </c>
      <c r="H158" s="6">
        <v>2.02630400202125E14</v>
      </c>
      <c r="I158" s="11" t="s">
        <v>2713</v>
      </c>
      <c r="J158" s="6" t="s">
        <v>2714</v>
      </c>
      <c r="K158" s="6" t="s">
        <v>2715</v>
      </c>
      <c r="L158" s="6" t="s">
        <v>216</v>
      </c>
      <c r="M158" s="6" t="s">
        <v>89</v>
      </c>
      <c r="N158" s="6">
        <v>0.0</v>
      </c>
      <c r="O158" s="6">
        <v>2742.0</v>
      </c>
      <c r="P158" s="6" t="s">
        <v>158</v>
      </c>
      <c r="Q158" s="6" t="s">
        <v>2574</v>
      </c>
      <c r="R158" s="34">
        <v>46079.0</v>
      </c>
      <c r="S158" s="6">
        <v>1.0</v>
      </c>
      <c r="T158" s="6" t="s">
        <v>221</v>
      </c>
      <c r="U158" s="34">
        <v>46079.0</v>
      </c>
      <c r="V158" s="34">
        <v>46079.0</v>
      </c>
      <c r="W158" s="34">
        <v>46146.0</v>
      </c>
      <c r="X158" s="6">
        <v>67.0</v>
      </c>
      <c r="Y158" s="6"/>
      <c r="Z158" s="6"/>
      <c r="AA158" s="6"/>
      <c r="AB158" s="6"/>
      <c r="AC158" s="6"/>
      <c r="AI158" s="6"/>
      <c r="AJ158" s="6"/>
      <c r="AK158" s="6"/>
      <c r="AL158" s="34"/>
      <c r="AM158" s="6"/>
      <c r="AN158" s="6"/>
      <c r="AR158" s="6" t="s">
        <v>246</v>
      </c>
      <c r="AS158" s="6" t="s">
        <v>246</v>
      </c>
      <c r="AT158" s="6" t="s">
        <v>168</v>
      </c>
      <c r="AU158" s="6" t="s">
        <v>168</v>
      </c>
      <c r="AV158" s="6" t="s">
        <v>168</v>
      </c>
      <c r="AW158" s="6" t="s">
        <v>168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2716</v>
      </c>
      <c r="BE158" s="6" t="s">
        <v>2717</v>
      </c>
    </row>
    <row r="159">
      <c r="A159" s="31" t="str">
        <f>VLOOKUP(I159,Pns!B:C,2,0)</f>
        <v>370</v>
      </c>
      <c r="B159" s="31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209</v>
      </c>
      <c r="G159" s="11" t="s">
        <v>2718</v>
      </c>
      <c r="H159" s="6">
        <v>2.02230400166813E14</v>
      </c>
      <c r="I159" s="11" t="s">
        <v>1370</v>
      </c>
      <c r="J159" s="6" t="s">
        <v>2719</v>
      </c>
      <c r="K159" s="6" t="s">
        <v>1372</v>
      </c>
      <c r="L159" s="6" t="s">
        <v>216</v>
      </c>
      <c r="M159" s="6" t="s">
        <v>89</v>
      </c>
      <c r="N159" s="6">
        <v>0.0</v>
      </c>
      <c r="O159" s="6">
        <v>2726.0</v>
      </c>
      <c r="P159" s="6" t="s">
        <v>158</v>
      </c>
      <c r="Q159" s="6" t="s">
        <v>114</v>
      </c>
      <c r="R159" s="34">
        <v>44726.0</v>
      </c>
      <c r="S159" s="6">
        <v>1.0</v>
      </c>
      <c r="T159" s="6" t="s">
        <v>221</v>
      </c>
      <c r="U159" s="34">
        <v>44726.0</v>
      </c>
      <c r="V159" s="34">
        <v>44726.0</v>
      </c>
      <c r="W159" s="34">
        <v>45916.0</v>
      </c>
      <c r="X159" s="6">
        <v>1190.0</v>
      </c>
      <c r="Y159" s="6"/>
      <c r="Z159" s="6"/>
      <c r="AA159" s="6"/>
      <c r="AB159" s="6"/>
      <c r="AC159" s="6"/>
      <c r="AI159" s="6"/>
      <c r="AJ159" s="6"/>
      <c r="AK159" s="6"/>
      <c r="AL159" s="34"/>
      <c r="AM159" s="6"/>
      <c r="AN159" s="6"/>
      <c r="AR159" s="6" t="s">
        <v>246</v>
      </c>
      <c r="AS159" s="6" t="s">
        <v>246</v>
      </c>
      <c r="AT159" s="6" t="s">
        <v>168</v>
      </c>
      <c r="AU159" s="6" t="s">
        <v>168</v>
      </c>
      <c r="AV159" s="6" t="s">
        <v>168</v>
      </c>
      <c r="AW159" s="6" t="s">
        <v>168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2720</v>
      </c>
      <c r="BE159" s="6" t="s">
        <v>2721</v>
      </c>
      <c r="BF159" s="6"/>
    </row>
    <row r="160">
      <c r="A160" s="31">
        <f>VLOOKUP(I160,Pns!B:C,2,0)</f>
        <v>163</v>
      </c>
      <c r="B160" s="31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209</v>
      </c>
      <c r="G160" s="11" t="s">
        <v>2722</v>
      </c>
      <c r="H160" s="6">
        <v>2.02530400187157E14</v>
      </c>
      <c r="I160" s="11" t="s">
        <v>683</v>
      </c>
      <c r="J160" s="6" t="s">
        <v>2723</v>
      </c>
      <c r="K160" s="6" t="s">
        <v>686</v>
      </c>
      <c r="L160" s="6" t="s">
        <v>216</v>
      </c>
      <c r="M160" s="6" t="s">
        <v>89</v>
      </c>
      <c r="N160" s="6">
        <v>137.33</v>
      </c>
      <c r="O160" s="6">
        <v>2726.0</v>
      </c>
      <c r="P160" s="6" t="s">
        <v>158</v>
      </c>
      <c r="Q160" s="6" t="s">
        <v>114</v>
      </c>
      <c r="R160" s="34">
        <v>44727.0</v>
      </c>
      <c r="S160" s="6">
        <v>5.0</v>
      </c>
      <c r="T160" s="6" t="s">
        <v>221</v>
      </c>
      <c r="U160" s="34">
        <v>44727.0</v>
      </c>
      <c r="V160" s="34">
        <v>44727.0</v>
      </c>
      <c r="W160" s="34">
        <v>45916.0</v>
      </c>
      <c r="X160" s="6">
        <v>1189.0</v>
      </c>
      <c r="Y160" s="6">
        <v>2.0</v>
      </c>
      <c r="Z160" s="6">
        <v>0.0</v>
      </c>
      <c r="AC160" s="6"/>
      <c r="AI160" s="6"/>
      <c r="AJ160" s="6"/>
      <c r="AK160" s="6"/>
      <c r="AL160" s="34"/>
      <c r="AM160" s="6"/>
      <c r="AR160" s="6">
        <v>248.56</v>
      </c>
      <c r="AS160" s="6">
        <v>1242.8</v>
      </c>
      <c r="AT160" s="6" t="s">
        <v>168</v>
      </c>
      <c r="AU160" s="6" t="s">
        <v>168</v>
      </c>
      <c r="AV160" s="6">
        <v>2.0</v>
      </c>
      <c r="AW160" s="6">
        <v>2.0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2724</v>
      </c>
      <c r="BE160" s="6" t="s">
        <v>2725</v>
      </c>
      <c r="BF160" s="6"/>
    </row>
    <row r="161">
      <c r="A161" s="31" t="str">
        <f>VLOOKUP(I161,Pns!B:C,2,0)</f>
        <v>351</v>
      </c>
      <c r="B161" s="31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209</v>
      </c>
      <c r="G161" s="11" t="s">
        <v>2726</v>
      </c>
      <c r="H161" s="6">
        <v>2.02330400170642E14</v>
      </c>
      <c r="I161" s="11" t="s">
        <v>1338</v>
      </c>
      <c r="J161" s="6" t="s">
        <v>2109</v>
      </c>
      <c r="K161" s="6" t="s">
        <v>2110</v>
      </c>
      <c r="L161" s="6">
        <v>74025.0</v>
      </c>
      <c r="M161" s="6" t="s">
        <v>99</v>
      </c>
      <c r="N161" s="6">
        <v>8738.4</v>
      </c>
      <c r="O161" s="6">
        <v>2726.0</v>
      </c>
      <c r="P161" s="6" t="s">
        <v>158</v>
      </c>
      <c r="Q161" s="6" t="s">
        <v>114</v>
      </c>
      <c r="R161" s="34">
        <v>44727.0</v>
      </c>
      <c r="S161" s="6">
        <v>1.0</v>
      </c>
      <c r="T161" s="6" t="s">
        <v>221</v>
      </c>
      <c r="U161" s="34">
        <v>44727.0</v>
      </c>
      <c r="V161" s="34">
        <v>44727.0</v>
      </c>
      <c r="W161" s="34">
        <v>45916.0</v>
      </c>
      <c r="X161" s="6">
        <v>1189.0</v>
      </c>
      <c r="Z161" s="6">
        <v>0.0</v>
      </c>
      <c r="AA161" s="6"/>
      <c r="AB161" s="6"/>
      <c r="AC161" s="6" t="s">
        <v>2121</v>
      </c>
      <c r="AI161" s="6"/>
      <c r="AJ161" s="6"/>
      <c r="AK161" s="6"/>
      <c r="AL161" s="34"/>
      <c r="AM161" s="6"/>
      <c r="AN161" s="6"/>
      <c r="AR161" s="6">
        <v>49284.58</v>
      </c>
      <c r="AS161" s="6">
        <v>49284.58</v>
      </c>
      <c r="AT161" s="6">
        <v>2.0</v>
      </c>
      <c r="AU161" s="6">
        <v>3.0</v>
      </c>
      <c r="AV161" s="6">
        <v>6.0</v>
      </c>
      <c r="AW161" s="6">
        <v>60.0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2727</v>
      </c>
      <c r="BE161" s="6" t="s">
        <v>2721</v>
      </c>
      <c r="BF161" s="6"/>
    </row>
    <row r="162">
      <c r="A162" s="30">
        <f>VLOOKUP(I162,Pns!B:C,2,0)</f>
        <v>109</v>
      </c>
      <c r="B162" s="31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209</v>
      </c>
      <c r="G162" s="11" t="s">
        <v>2728</v>
      </c>
      <c r="H162" s="6">
        <v>2.02330400170614E14</v>
      </c>
      <c r="I162" s="11" t="s">
        <v>490</v>
      </c>
      <c r="J162" s="6" t="s">
        <v>2037</v>
      </c>
      <c r="K162" s="6" t="s">
        <v>491</v>
      </c>
      <c r="L162" s="6">
        <v>83326.0</v>
      </c>
      <c r="M162" s="6" t="s">
        <v>132</v>
      </c>
      <c r="N162" s="6">
        <v>3831.27</v>
      </c>
      <c r="O162" s="6">
        <v>2726.0</v>
      </c>
      <c r="P162" s="6" t="s">
        <v>158</v>
      </c>
      <c r="Q162" s="6" t="s">
        <v>114</v>
      </c>
      <c r="R162" s="34">
        <v>44727.0</v>
      </c>
      <c r="S162" s="6">
        <v>1.0</v>
      </c>
      <c r="T162" s="6" t="s">
        <v>221</v>
      </c>
      <c r="U162" s="34">
        <v>44727.0</v>
      </c>
      <c r="V162" s="34">
        <v>44727.0</v>
      </c>
      <c r="W162" s="34">
        <v>45916.0</v>
      </c>
      <c r="X162" s="6">
        <v>1189.0</v>
      </c>
      <c r="Y162" s="6"/>
      <c r="Z162" s="6">
        <v>1.0</v>
      </c>
      <c r="AA162" s="6"/>
      <c r="AB162" s="6"/>
      <c r="AC162" s="6" t="s">
        <v>2043</v>
      </c>
      <c r="AI162" s="6"/>
      <c r="AJ162" s="6"/>
      <c r="AK162" s="6"/>
      <c r="AL162" s="34"/>
      <c r="AM162" s="6"/>
      <c r="AN162" s="6"/>
      <c r="AR162" s="6">
        <v>21608.37</v>
      </c>
      <c r="AS162" s="6">
        <v>21608.37</v>
      </c>
      <c r="AT162" s="6">
        <v>1.0</v>
      </c>
      <c r="AU162" s="6">
        <v>2.0</v>
      </c>
      <c r="AV162" s="6">
        <v>5.0</v>
      </c>
      <c r="AW162" s="6">
        <v>66.0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2729</v>
      </c>
      <c r="BE162" s="6" t="s">
        <v>2730</v>
      </c>
      <c r="BF162" s="6"/>
    </row>
    <row r="163">
      <c r="A163" s="30">
        <f>VLOOKUP(I163,Pns!B:C,2,0)</f>
        <v>126</v>
      </c>
      <c r="B163" s="31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209</v>
      </c>
      <c r="G163" s="11" t="s">
        <v>2731</v>
      </c>
      <c r="H163" s="6">
        <v>2.02530400188106E14</v>
      </c>
      <c r="I163" s="11" t="s">
        <v>547</v>
      </c>
      <c r="J163" s="6" t="s">
        <v>2732</v>
      </c>
      <c r="K163" s="6" t="s">
        <v>2733</v>
      </c>
      <c r="L163" s="6" t="s">
        <v>216</v>
      </c>
      <c r="M163" s="6" t="s">
        <v>89</v>
      </c>
      <c r="N163" s="6">
        <v>62.24</v>
      </c>
      <c r="O163" s="6">
        <v>2726.0</v>
      </c>
      <c r="P163" s="6" t="s">
        <v>158</v>
      </c>
      <c r="Q163" s="6" t="s">
        <v>114</v>
      </c>
      <c r="R163" s="34">
        <v>44727.0</v>
      </c>
      <c r="S163" s="6">
        <v>20.0</v>
      </c>
      <c r="T163" s="6" t="s">
        <v>221</v>
      </c>
      <c r="U163" s="34">
        <v>44727.0</v>
      </c>
      <c r="V163" s="34">
        <v>44727.0</v>
      </c>
      <c r="W163" s="34">
        <v>45916.0</v>
      </c>
      <c r="X163" s="6">
        <v>1189.0</v>
      </c>
      <c r="Y163" s="6"/>
      <c r="Z163" s="6">
        <v>1.0</v>
      </c>
      <c r="AA163" s="6"/>
      <c r="AB163" s="6"/>
      <c r="AC163" s="6"/>
      <c r="AI163" s="6"/>
      <c r="AJ163" s="6"/>
      <c r="AK163" s="6"/>
      <c r="AL163" s="34"/>
      <c r="AM163" s="6"/>
      <c r="AN163" s="6"/>
      <c r="AR163" s="6">
        <v>132.57</v>
      </c>
      <c r="AS163" s="6">
        <v>2651.4</v>
      </c>
      <c r="AT163" s="6" t="s">
        <v>168</v>
      </c>
      <c r="AU163" s="6">
        <v>7.0</v>
      </c>
      <c r="AV163" s="6">
        <v>7.0</v>
      </c>
      <c r="AW163" s="6">
        <v>151.0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2734</v>
      </c>
      <c r="BE163" s="6" t="s">
        <v>2735</v>
      </c>
      <c r="BF163" s="6"/>
    </row>
    <row r="164">
      <c r="A164" s="30">
        <f>VLOOKUP(I164,Pns!B:C,2,0)</f>
        <v>103</v>
      </c>
      <c r="B164" s="31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209</v>
      </c>
      <c r="G164" s="11" t="s">
        <v>2736</v>
      </c>
      <c r="H164" s="6">
        <v>2.02530400188107E14</v>
      </c>
      <c r="I164" s="11" t="s">
        <v>469</v>
      </c>
      <c r="J164" s="6" t="s">
        <v>2737</v>
      </c>
      <c r="K164" s="6" t="s">
        <v>470</v>
      </c>
      <c r="L164" s="6" t="s">
        <v>216</v>
      </c>
      <c r="M164" s="6" t="s">
        <v>132</v>
      </c>
      <c r="N164" s="6">
        <v>2857.18</v>
      </c>
      <c r="O164" s="6">
        <v>2726.0</v>
      </c>
      <c r="P164" s="6" t="s">
        <v>158</v>
      </c>
      <c r="Q164" s="6" t="s">
        <v>114</v>
      </c>
      <c r="R164" s="34">
        <v>44727.0</v>
      </c>
      <c r="S164" s="6">
        <v>1.0</v>
      </c>
      <c r="T164" s="6" t="s">
        <v>221</v>
      </c>
      <c r="U164" s="34">
        <v>44727.0</v>
      </c>
      <c r="V164" s="34">
        <v>44727.0</v>
      </c>
      <c r="W164" s="34">
        <v>45916.0</v>
      </c>
      <c r="X164" s="6">
        <v>1189.0</v>
      </c>
      <c r="Y164" s="6"/>
      <c r="Z164" s="6">
        <v>1.0</v>
      </c>
      <c r="AA164" s="6"/>
      <c r="AB164" s="6"/>
      <c r="AC164" s="6" t="s">
        <v>224</v>
      </c>
      <c r="AI164" s="6"/>
      <c r="AJ164" s="6"/>
      <c r="AK164" s="6"/>
      <c r="AL164" s="34"/>
      <c r="AM164" s="6"/>
      <c r="AN164" s="6"/>
      <c r="AR164" s="6">
        <v>5171.5</v>
      </c>
      <c r="AS164" s="6">
        <v>5171.5</v>
      </c>
      <c r="AT164" s="6">
        <v>5.0</v>
      </c>
      <c r="AU164" s="6">
        <v>5.0</v>
      </c>
      <c r="AV164" s="6">
        <v>6.0</v>
      </c>
      <c r="AW164" s="6">
        <v>58.0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/>
      <c r="BE164" s="6" t="s">
        <v>2735</v>
      </c>
    </row>
    <row r="165">
      <c r="A165" s="30">
        <f>VLOOKUP(I165,Pns!B:C,2,0)</f>
        <v>116</v>
      </c>
      <c r="B165" s="31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209</v>
      </c>
      <c r="G165" s="11" t="s">
        <v>2738</v>
      </c>
      <c r="H165" s="6">
        <v>2.02530400188108E14</v>
      </c>
      <c r="I165" s="11" t="s">
        <v>511</v>
      </c>
      <c r="J165" s="6" t="s">
        <v>2739</v>
      </c>
      <c r="K165" s="6" t="s">
        <v>512</v>
      </c>
      <c r="L165" s="6">
        <v>32108.0</v>
      </c>
      <c r="M165" s="6" t="s">
        <v>99</v>
      </c>
      <c r="N165" s="6">
        <v>0.0</v>
      </c>
      <c r="O165" s="6">
        <v>2726.0</v>
      </c>
      <c r="P165" s="6" t="s">
        <v>158</v>
      </c>
      <c r="Q165" s="6" t="s">
        <v>2574</v>
      </c>
      <c r="R165" s="34">
        <v>44782.0</v>
      </c>
      <c r="S165" s="6">
        <v>1.0</v>
      </c>
      <c r="T165" s="6" t="s">
        <v>221</v>
      </c>
      <c r="U165" s="34">
        <v>44782.0</v>
      </c>
      <c r="V165" s="34">
        <v>44782.0</v>
      </c>
      <c r="W165" s="34">
        <v>45736.0</v>
      </c>
      <c r="X165" s="6">
        <v>954.0</v>
      </c>
      <c r="Y165" s="6"/>
      <c r="Z165" s="6">
        <v>1.0</v>
      </c>
      <c r="AA165" s="6"/>
      <c r="AB165" s="6"/>
      <c r="AC165" s="6" t="s">
        <v>224</v>
      </c>
      <c r="AI165" s="6"/>
      <c r="AJ165" s="6"/>
      <c r="AK165" s="6"/>
      <c r="AL165" s="34"/>
      <c r="AM165" s="6"/>
      <c r="AN165" s="6"/>
      <c r="AR165" s="6" t="s">
        <v>246</v>
      </c>
      <c r="AS165" s="6" t="s">
        <v>246</v>
      </c>
      <c r="AT165" s="6">
        <v>9.0</v>
      </c>
      <c r="AU165" s="6">
        <v>9.0</v>
      </c>
      <c r="AV165" s="6">
        <v>9.0</v>
      </c>
      <c r="AW165" s="6">
        <v>63.0</v>
      </c>
      <c r="AX165" s="6">
        <v>0.0</v>
      </c>
      <c r="AY165" s="6">
        <v>82.0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2740</v>
      </c>
      <c r="BE165" s="6" t="s">
        <v>2735</v>
      </c>
    </row>
    <row r="166">
      <c r="A166" s="30">
        <f>VLOOKUP(I166,Pns!B:C,2,0)</f>
        <v>116</v>
      </c>
      <c r="B166" s="31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209</v>
      </c>
      <c r="G166" s="11" t="s">
        <v>2741</v>
      </c>
      <c r="H166" s="6">
        <v>2.02530400188109E14</v>
      </c>
      <c r="I166" s="11" t="s">
        <v>511</v>
      </c>
      <c r="J166" s="6" t="s">
        <v>2739</v>
      </c>
      <c r="K166" s="6" t="s">
        <v>512</v>
      </c>
      <c r="L166" s="6">
        <v>32108.0</v>
      </c>
      <c r="M166" s="6" t="s">
        <v>99</v>
      </c>
      <c r="N166" s="6">
        <v>0.0</v>
      </c>
      <c r="O166" s="6">
        <v>2726.0</v>
      </c>
      <c r="P166" s="6" t="s">
        <v>158</v>
      </c>
      <c r="Q166" s="6" t="s">
        <v>2574</v>
      </c>
      <c r="R166" s="34">
        <v>44782.0</v>
      </c>
      <c r="S166" s="6">
        <v>1.0</v>
      </c>
      <c r="T166" s="6" t="s">
        <v>221</v>
      </c>
      <c r="U166" s="34">
        <v>44782.0</v>
      </c>
      <c r="V166" s="34">
        <v>44782.0</v>
      </c>
      <c r="W166" s="34">
        <v>45736.0</v>
      </c>
      <c r="X166" s="6">
        <v>954.0</v>
      </c>
      <c r="Y166" s="6"/>
      <c r="Z166" s="6">
        <v>1.0</v>
      </c>
      <c r="AA166" s="6"/>
      <c r="AB166" s="6"/>
      <c r="AC166" s="6" t="s">
        <v>224</v>
      </c>
      <c r="AI166" s="6"/>
      <c r="AJ166" s="6"/>
      <c r="AK166" s="6"/>
      <c r="AL166" s="34"/>
      <c r="AM166" s="6"/>
      <c r="AN166" s="6"/>
      <c r="AR166" s="6" t="s">
        <v>246</v>
      </c>
      <c r="AS166" s="6" t="s">
        <v>246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2742</v>
      </c>
      <c r="BE166" s="6" t="s">
        <v>2735</v>
      </c>
    </row>
    <row r="167">
      <c r="A167" s="30">
        <f>VLOOKUP(I167,Pns!B:C,2,0)</f>
        <v>116</v>
      </c>
      <c r="B167" s="31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209</v>
      </c>
      <c r="G167" s="11" t="s">
        <v>2743</v>
      </c>
      <c r="H167" s="6">
        <v>2.0253040018811E14</v>
      </c>
      <c r="I167" s="11" t="s">
        <v>511</v>
      </c>
      <c r="J167" s="6" t="s">
        <v>2739</v>
      </c>
      <c r="K167" s="6" t="s">
        <v>512</v>
      </c>
      <c r="L167" s="6">
        <v>32108.0</v>
      </c>
      <c r="M167" s="6" t="s">
        <v>99</v>
      </c>
      <c r="N167" s="6">
        <v>0.0</v>
      </c>
      <c r="O167" s="6">
        <v>2726.0</v>
      </c>
      <c r="P167" s="6" t="s">
        <v>158</v>
      </c>
      <c r="Q167" s="6" t="s">
        <v>2574</v>
      </c>
      <c r="R167" s="34">
        <v>44782.0</v>
      </c>
      <c r="S167" s="6">
        <v>1.0</v>
      </c>
      <c r="T167" s="6" t="s">
        <v>221</v>
      </c>
      <c r="U167" s="34">
        <v>44782.0</v>
      </c>
      <c r="V167" s="34">
        <v>44782.0</v>
      </c>
      <c r="W167" s="34">
        <v>45736.0</v>
      </c>
      <c r="X167" s="6">
        <v>954.0</v>
      </c>
      <c r="Y167" s="6"/>
      <c r="Z167" s="6">
        <v>1.0</v>
      </c>
      <c r="AA167" s="6"/>
      <c r="AB167" s="6"/>
      <c r="AC167" s="6" t="s">
        <v>224</v>
      </c>
      <c r="AI167" s="6"/>
      <c r="AJ167" s="6"/>
      <c r="AK167" s="6"/>
      <c r="AL167" s="34"/>
      <c r="AM167" s="6"/>
      <c r="AR167" s="6" t="s">
        <v>246</v>
      </c>
      <c r="AS167" s="6" t="s">
        <v>246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2744</v>
      </c>
      <c r="BE167" s="6" t="s">
        <v>2735</v>
      </c>
      <c r="BF167" s="6"/>
    </row>
    <row r="168">
      <c r="A168" s="30">
        <f>VLOOKUP(I168,Pns!B:C,2,0)</f>
        <v>103</v>
      </c>
      <c r="B168" s="31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209</v>
      </c>
      <c r="G168" s="11" t="s">
        <v>2745</v>
      </c>
      <c r="H168" s="6">
        <v>2.02530400188111E14</v>
      </c>
      <c r="I168" s="11" t="s">
        <v>469</v>
      </c>
      <c r="J168" s="6" t="s">
        <v>2737</v>
      </c>
      <c r="K168" s="6" t="s">
        <v>470</v>
      </c>
      <c r="L168" s="6" t="s">
        <v>216</v>
      </c>
      <c r="M168" s="6" t="s">
        <v>132</v>
      </c>
      <c r="N168" s="6">
        <v>2857.18</v>
      </c>
      <c r="O168" s="6">
        <v>2726.0</v>
      </c>
      <c r="P168" s="6" t="s">
        <v>158</v>
      </c>
      <c r="Q168" s="6" t="s">
        <v>114</v>
      </c>
      <c r="R168" s="34">
        <v>44958.0</v>
      </c>
      <c r="S168" s="6">
        <v>1.0</v>
      </c>
      <c r="T168" s="6" t="s">
        <v>221</v>
      </c>
      <c r="U168" s="34">
        <v>44958.0</v>
      </c>
      <c r="V168" s="34">
        <v>44958.0</v>
      </c>
      <c r="W168" s="34">
        <v>45916.0</v>
      </c>
      <c r="X168" s="6">
        <v>958.0</v>
      </c>
      <c r="Y168" s="6"/>
      <c r="Z168" s="6">
        <v>1.0</v>
      </c>
      <c r="AA168" s="6"/>
      <c r="AB168" s="6"/>
      <c r="AC168" s="6" t="s">
        <v>224</v>
      </c>
      <c r="AI168" s="6"/>
      <c r="AJ168" s="6"/>
      <c r="AK168" s="6"/>
      <c r="AL168" s="34"/>
      <c r="AM168" s="6"/>
      <c r="AN168" s="6"/>
      <c r="AR168" s="6">
        <v>5171.5</v>
      </c>
      <c r="AS168" s="6">
        <v>5171.5</v>
      </c>
      <c r="AT168" s="6">
        <v>5.0</v>
      </c>
      <c r="AU168" s="6">
        <v>5.0</v>
      </c>
      <c r="AV168" s="6">
        <v>6.0</v>
      </c>
      <c r="AW168" s="6">
        <v>58.0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2746</v>
      </c>
      <c r="BE168" s="6" t="s">
        <v>2735</v>
      </c>
    </row>
    <row r="169">
      <c r="A169" s="30">
        <f>VLOOKUP(I169,Pns!B:C,2,0)</f>
        <v>394</v>
      </c>
      <c r="B169" s="31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209</v>
      </c>
      <c r="G169" s="11" t="s">
        <v>2747</v>
      </c>
      <c r="H169" s="6">
        <v>2.02530400188112E14</v>
      </c>
      <c r="I169" s="11" t="s">
        <v>1435</v>
      </c>
      <c r="J169" s="6" t="s">
        <v>2748</v>
      </c>
      <c r="K169" s="6" t="s">
        <v>1861</v>
      </c>
      <c r="L169" s="6" t="s">
        <v>216</v>
      </c>
      <c r="M169" s="6" t="s">
        <v>89</v>
      </c>
      <c r="N169" s="6">
        <v>27.41</v>
      </c>
      <c r="O169" s="6">
        <v>2726.0</v>
      </c>
      <c r="P169" s="6" t="s">
        <v>158</v>
      </c>
      <c r="Q169" s="6" t="s">
        <v>114</v>
      </c>
      <c r="R169" s="34">
        <v>44959.0</v>
      </c>
      <c r="S169" s="6">
        <v>10.0</v>
      </c>
      <c r="T169" s="6" t="s">
        <v>2192</v>
      </c>
      <c r="U169" s="34">
        <v>44959.0</v>
      </c>
      <c r="V169" s="34">
        <v>44959.0</v>
      </c>
      <c r="W169" s="34">
        <v>45916.0</v>
      </c>
      <c r="X169" s="6">
        <v>957.0</v>
      </c>
      <c r="Z169" s="6">
        <v>64.0</v>
      </c>
      <c r="AA169" s="6"/>
      <c r="AB169" s="6"/>
      <c r="AC169" s="6"/>
      <c r="AI169" s="6"/>
      <c r="AJ169" s="6"/>
      <c r="AK169" s="6"/>
      <c r="AL169" s="34"/>
      <c r="AM169" s="6"/>
      <c r="AN169" s="6"/>
      <c r="AR169" s="6">
        <v>103.87</v>
      </c>
      <c r="AS169" s="6">
        <v>1038.7</v>
      </c>
      <c r="AT169" s="6" t="s">
        <v>168</v>
      </c>
      <c r="AU169" s="6" t="s">
        <v>168</v>
      </c>
      <c r="AV169" s="6">
        <v>12.0</v>
      </c>
      <c r="AW169" s="6">
        <v>360.66</v>
      </c>
      <c r="AX169" s="6">
        <v>0.0</v>
      </c>
      <c r="AY169" s="6" t="s">
        <v>168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2749</v>
      </c>
      <c r="BE169" s="6" t="s">
        <v>2735</v>
      </c>
      <c r="BF169" s="6"/>
    </row>
    <row r="170">
      <c r="A170" s="30">
        <f>VLOOKUP(I170,Pns!B:C,2,0)</f>
        <v>395</v>
      </c>
      <c r="B170" s="31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209</v>
      </c>
      <c r="G170" s="11" t="s">
        <v>2750</v>
      </c>
      <c r="H170" s="6">
        <v>2.02530400188099E14</v>
      </c>
      <c r="I170" s="11" t="s">
        <v>1439</v>
      </c>
      <c r="J170" s="6" t="s">
        <v>2751</v>
      </c>
      <c r="K170" s="6" t="s">
        <v>1438</v>
      </c>
      <c r="L170" s="6" t="s">
        <v>216</v>
      </c>
      <c r="M170" s="6" t="s">
        <v>89</v>
      </c>
      <c r="N170" s="6">
        <v>13.91</v>
      </c>
      <c r="O170" s="6">
        <v>2726.0</v>
      </c>
      <c r="P170" s="6" t="s">
        <v>158</v>
      </c>
      <c r="Q170" s="6" t="s">
        <v>114</v>
      </c>
      <c r="R170" s="34">
        <v>44960.0</v>
      </c>
      <c r="S170" s="6">
        <v>10.0</v>
      </c>
      <c r="T170" s="6" t="s">
        <v>2192</v>
      </c>
      <c r="U170" s="34">
        <v>44960.0</v>
      </c>
      <c r="V170" s="34">
        <v>44960.0</v>
      </c>
      <c r="W170" s="34">
        <v>45916.0</v>
      </c>
      <c r="X170" s="6">
        <v>956.0</v>
      </c>
      <c r="Y170" s="6"/>
      <c r="Z170" s="6"/>
      <c r="AA170" s="6"/>
      <c r="AB170" s="6"/>
      <c r="AC170" s="6"/>
      <c r="AI170" s="6" t="s">
        <v>2752</v>
      </c>
      <c r="AJ170" s="6">
        <v>10.0</v>
      </c>
      <c r="AK170" s="6" t="s">
        <v>1616</v>
      </c>
      <c r="AL170" s="34">
        <v>45708.0</v>
      </c>
      <c r="AM170" s="6" t="s">
        <v>183</v>
      </c>
      <c r="AN170" s="6"/>
      <c r="AR170" s="6">
        <v>36.03</v>
      </c>
      <c r="AS170" s="6">
        <v>360.3</v>
      </c>
      <c r="AT170" s="6" t="s">
        <v>168</v>
      </c>
      <c r="AU170" s="6" t="s">
        <v>168</v>
      </c>
      <c r="AV170" s="6" t="s">
        <v>168</v>
      </c>
      <c r="AW170" s="6">
        <v>8.0</v>
      </c>
      <c r="AX170" s="6">
        <v>30.0</v>
      </c>
      <c r="AY170" s="6">
        <v>0.0</v>
      </c>
      <c r="AZ170" s="6" t="s">
        <v>168</v>
      </c>
      <c r="BA170" s="6">
        <v>0.0</v>
      </c>
      <c r="BB170" s="6">
        <v>60.0</v>
      </c>
      <c r="BC170" s="6">
        <v>0.0</v>
      </c>
      <c r="BD170" s="6" t="s">
        <v>2753</v>
      </c>
      <c r="BE170" s="6" t="s">
        <v>2754</v>
      </c>
      <c r="BF170" s="6"/>
    </row>
    <row r="171">
      <c r="A171" s="31" t="str">
        <f>VLOOKUP(I171,Pns!B:C,2,0)</f>
        <v>330</v>
      </c>
      <c r="B171" s="31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209</v>
      </c>
      <c r="G171" s="11" t="s">
        <v>2755</v>
      </c>
      <c r="H171" s="6">
        <v>2.025304001881E14</v>
      </c>
      <c r="I171" s="11" t="s">
        <v>1255</v>
      </c>
      <c r="J171" s="6" t="s">
        <v>1931</v>
      </c>
      <c r="K171" s="6" t="s">
        <v>1256</v>
      </c>
      <c r="L171" s="6" t="s">
        <v>216</v>
      </c>
      <c r="M171" s="6" t="s">
        <v>99</v>
      </c>
      <c r="N171" s="6">
        <v>12120.27</v>
      </c>
      <c r="O171" s="6">
        <v>2726.0</v>
      </c>
      <c r="P171" s="6" t="s">
        <v>158</v>
      </c>
      <c r="Q171" s="6" t="s">
        <v>114</v>
      </c>
      <c r="R171" s="34">
        <v>45019.0</v>
      </c>
      <c r="S171" s="6">
        <v>1.0</v>
      </c>
      <c r="T171" s="6" t="s">
        <v>221</v>
      </c>
      <c r="U171" s="34">
        <v>45019.0</v>
      </c>
      <c r="V171" s="34">
        <v>45019.0</v>
      </c>
      <c r="W171" s="34">
        <v>45916.0</v>
      </c>
      <c r="X171" s="6">
        <v>897.0</v>
      </c>
      <c r="Y171" s="6">
        <v>0.0</v>
      </c>
      <c r="Z171" s="6">
        <v>2.0</v>
      </c>
      <c r="AA171" s="6">
        <v>3.040248579E9</v>
      </c>
      <c r="AB171" s="6" t="s">
        <v>2756</v>
      </c>
      <c r="AC171" s="6" t="s">
        <v>2757</v>
      </c>
      <c r="AI171" s="6"/>
      <c r="AJ171" s="6"/>
      <c r="AK171" s="6"/>
      <c r="AL171" s="34"/>
      <c r="AM171" s="6"/>
      <c r="AN171" s="6"/>
      <c r="AR171" s="6">
        <v>39269.66</v>
      </c>
      <c r="AS171" s="6">
        <v>39269.66</v>
      </c>
      <c r="AT171" s="6">
        <v>4.0</v>
      </c>
      <c r="AU171" s="6">
        <v>4.0</v>
      </c>
      <c r="AV171" s="6">
        <v>4.0</v>
      </c>
      <c r="AW171" s="6">
        <v>26.0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2758</v>
      </c>
      <c r="BE171" s="6" t="s">
        <v>2759</v>
      </c>
    </row>
    <row r="172">
      <c r="A172" s="30">
        <f>VLOOKUP(I172,Pns!B:C,2,0)</f>
        <v>96</v>
      </c>
      <c r="B172" s="31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209</v>
      </c>
      <c r="G172" s="11" t="s">
        <v>2760</v>
      </c>
      <c r="H172" s="6">
        <v>2.02530400186605E14</v>
      </c>
      <c r="I172" s="11" t="s">
        <v>447</v>
      </c>
      <c r="J172" s="6" t="s">
        <v>2761</v>
      </c>
      <c r="K172" s="6" t="s">
        <v>2762</v>
      </c>
      <c r="L172" s="6">
        <v>22373.0</v>
      </c>
      <c r="M172" s="6" t="s">
        <v>132</v>
      </c>
      <c r="N172" s="6">
        <v>2148.65</v>
      </c>
      <c r="O172" s="6">
        <v>2726.0</v>
      </c>
      <c r="P172" s="6" t="s">
        <v>158</v>
      </c>
      <c r="Q172" s="6" t="s">
        <v>2574</v>
      </c>
      <c r="R172" s="34">
        <v>45019.0</v>
      </c>
      <c r="S172" s="6">
        <v>1.0</v>
      </c>
      <c r="T172" s="6" t="s">
        <v>221</v>
      </c>
      <c r="U172" s="34">
        <v>45019.0</v>
      </c>
      <c r="V172" s="34">
        <v>45019.0</v>
      </c>
      <c r="W172" s="34">
        <v>45736.0</v>
      </c>
      <c r="X172" s="6">
        <v>717.0</v>
      </c>
      <c r="Y172" s="6"/>
      <c r="Z172" s="6">
        <v>2.0</v>
      </c>
      <c r="AA172" s="6"/>
      <c r="AB172" s="6"/>
      <c r="AC172" s="6" t="s">
        <v>224</v>
      </c>
      <c r="AI172" s="6"/>
      <c r="AJ172" s="6"/>
      <c r="AK172" s="6"/>
      <c r="AL172" s="72"/>
      <c r="AM172" s="6"/>
      <c r="AN172" s="6"/>
      <c r="AR172" s="6">
        <v>3824.6</v>
      </c>
      <c r="AS172" s="6">
        <v>3824.6</v>
      </c>
      <c r="AT172" s="6">
        <v>1.0</v>
      </c>
      <c r="AU172" s="6">
        <v>1.0</v>
      </c>
      <c r="AV172" s="6">
        <v>2.0</v>
      </c>
      <c r="AW172" s="6">
        <v>40.0</v>
      </c>
      <c r="AX172" s="6">
        <v>0.0</v>
      </c>
      <c r="AY172" s="6" t="s">
        <v>168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2720</v>
      </c>
      <c r="BE172" s="6" t="s">
        <v>2721</v>
      </c>
      <c r="BF172" s="6"/>
    </row>
    <row r="173">
      <c r="A173" s="30">
        <f>VLOOKUP(I173,Pns!B:C,2,0)</f>
        <v>70</v>
      </c>
      <c r="B173" s="31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209</v>
      </c>
      <c r="G173" s="11" t="s">
        <v>2763</v>
      </c>
      <c r="H173" s="6">
        <v>2.02530400186668E14</v>
      </c>
      <c r="I173" s="11" t="s">
        <v>350</v>
      </c>
      <c r="J173" s="6" t="s">
        <v>2764</v>
      </c>
      <c r="K173" s="6" t="s">
        <v>311</v>
      </c>
      <c r="L173" s="6">
        <v>22373.0</v>
      </c>
      <c r="M173" s="6" t="s">
        <v>132</v>
      </c>
      <c r="N173" s="6">
        <v>4905.59</v>
      </c>
      <c r="O173" s="6">
        <v>2726.0</v>
      </c>
      <c r="P173" s="6" t="s">
        <v>158</v>
      </c>
      <c r="Q173" s="6" t="s">
        <v>2574</v>
      </c>
      <c r="R173" s="34">
        <v>45019.0</v>
      </c>
      <c r="S173" s="6">
        <v>1.0</v>
      </c>
      <c r="T173" s="6" t="s">
        <v>221</v>
      </c>
      <c r="U173" s="34">
        <v>45019.0</v>
      </c>
      <c r="V173" s="34">
        <v>45019.0</v>
      </c>
      <c r="W173" s="34">
        <v>45736.0</v>
      </c>
      <c r="X173" s="6">
        <v>717.0</v>
      </c>
      <c r="Z173" s="6">
        <v>2.0</v>
      </c>
      <c r="AC173" s="6" t="s">
        <v>224</v>
      </c>
      <c r="AI173" s="6"/>
      <c r="AJ173" s="6"/>
      <c r="AK173" s="6"/>
      <c r="AL173" s="72"/>
      <c r="AM173" s="6"/>
      <c r="AR173" s="6">
        <v>15403.54</v>
      </c>
      <c r="AS173" s="6">
        <v>15403.54</v>
      </c>
      <c r="AT173" s="6">
        <v>4.0</v>
      </c>
      <c r="AU173" s="6">
        <v>6.0</v>
      </c>
      <c r="AV173" s="6">
        <v>12.0</v>
      </c>
      <c r="AW173" s="6">
        <v>118.0</v>
      </c>
      <c r="AX173" s="6">
        <v>0.0</v>
      </c>
      <c r="AY173" s="6">
        <v>12.0</v>
      </c>
      <c r="AZ173" s="6">
        <v>68.0</v>
      </c>
      <c r="BA173" s="6">
        <v>0.0</v>
      </c>
      <c r="BB173" s="6">
        <v>0.0</v>
      </c>
      <c r="BC173" s="6">
        <v>0.0</v>
      </c>
      <c r="BD173" s="6" t="s">
        <v>2720</v>
      </c>
      <c r="BE173" s="6" t="s">
        <v>2721</v>
      </c>
    </row>
    <row r="174">
      <c r="A174" s="31" t="str">
        <f>VLOOKUP(I174,Pns!B:C,2,0)</f>
        <v>280</v>
      </c>
      <c r="B174" s="31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209</v>
      </c>
      <c r="G174" s="11" t="s">
        <v>2766</v>
      </c>
      <c r="H174" s="6">
        <v>2.02330400172785E14</v>
      </c>
      <c r="I174" s="11" t="s">
        <v>1058</v>
      </c>
      <c r="J174" s="6" t="s">
        <v>2767</v>
      </c>
      <c r="K174" s="6" t="s">
        <v>1060</v>
      </c>
      <c r="L174" s="6" t="s">
        <v>216</v>
      </c>
      <c r="M174" s="6" t="s">
        <v>89</v>
      </c>
      <c r="N174" s="6">
        <v>117.07</v>
      </c>
      <c r="O174" s="6">
        <v>2726.0</v>
      </c>
      <c r="P174" s="6" t="s">
        <v>158</v>
      </c>
      <c r="Q174" s="6" t="s">
        <v>114</v>
      </c>
      <c r="R174" s="34">
        <v>45020.0</v>
      </c>
      <c r="S174" s="6">
        <v>3.0</v>
      </c>
      <c r="T174" s="6" t="s">
        <v>221</v>
      </c>
      <c r="U174" s="34">
        <v>45020.0</v>
      </c>
      <c r="V174" s="34">
        <v>45020.0</v>
      </c>
      <c r="W174" s="34">
        <v>45916.0</v>
      </c>
      <c r="X174" s="6">
        <v>896.0</v>
      </c>
      <c r="Y174" s="6"/>
      <c r="Z174" s="6">
        <v>3.0</v>
      </c>
      <c r="AA174" s="6"/>
      <c r="AB174" s="6"/>
      <c r="AC174" s="6"/>
      <c r="AI174" s="6"/>
      <c r="AJ174" s="6"/>
      <c r="AK174" s="6"/>
      <c r="AL174" s="34"/>
      <c r="AM174" s="6"/>
      <c r="AN174" s="6"/>
      <c r="AR174" s="6">
        <v>443.68</v>
      </c>
      <c r="AS174" s="6">
        <v>1331.04</v>
      </c>
      <c r="AT174" s="6">
        <v>6.0</v>
      </c>
      <c r="AU174" s="6">
        <v>10.0</v>
      </c>
      <c r="AV174" s="6">
        <v>13.0</v>
      </c>
      <c r="AW174" s="6">
        <v>244.0</v>
      </c>
      <c r="AX174" s="6">
        <v>10.0</v>
      </c>
      <c r="AY174" s="6" t="s">
        <v>168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2720</v>
      </c>
      <c r="BE174" s="6" t="s">
        <v>2721</v>
      </c>
      <c r="BF174" s="6"/>
    </row>
    <row r="175">
      <c r="A175" s="31">
        <f>VLOOKUP(I175,Pns!B:C,2,0)</f>
        <v>75</v>
      </c>
      <c r="B175" s="31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209</v>
      </c>
      <c r="G175" s="11" t="s">
        <v>2768</v>
      </c>
      <c r="H175" s="6">
        <v>2.02530400196285E14</v>
      </c>
      <c r="I175" s="11" t="s">
        <v>370</v>
      </c>
      <c r="J175" s="6" t="s">
        <v>377</v>
      </c>
      <c r="K175" s="6" t="s">
        <v>371</v>
      </c>
      <c r="L175" s="6">
        <v>76275.0</v>
      </c>
      <c r="M175" s="6" t="s">
        <v>132</v>
      </c>
      <c r="N175" s="6">
        <v>17070.53</v>
      </c>
      <c r="O175" s="6">
        <v>2726.0</v>
      </c>
      <c r="P175" s="6" t="s">
        <v>158</v>
      </c>
      <c r="Q175" s="6" t="s">
        <v>114</v>
      </c>
      <c r="R175" s="34">
        <v>45020.0</v>
      </c>
      <c r="S175" s="6">
        <v>1.0</v>
      </c>
      <c r="T175" s="6" t="s">
        <v>221</v>
      </c>
      <c r="U175" s="34">
        <v>45020.0</v>
      </c>
      <c r="V175" s="34">
        <v>45020.0</v>
      </c>
      <c r="W175" s="34">
        <v>45916.0</v>
      </c>
      <c r="X175" s="6">
        <v>896.0</v>
      </c>
      <c r="Y175" s="6"/>
      <c r="Z175" s="6">
        <v>0.0</v>
      </c>
      <c r="AA175" s="6">
        <v>3.040252386E9</v>
      </c>
      <c r="AB175" s="6" t="s">
        <v>2769</v>
      </c>
      <c r="AC175" s="6" t="s">
        <v>1881</v>
      </c>
      <c r="AI175" s="6"/>
      <c r="AJ175" s="6"/>
      <c r="AK175" s="6"/>
      <c r="AL175" s="34"/>
      <c r="AM175" s="6"/>
      <c r="AR175" s="6">
        <v>43700.56</v>
      </c>
      <c r="AS175" s="6">
        <v>43700.56</v>
      </c>
      <c r="AT175" s="6">
        <v>5.0</v>
      </c>
      <c r="AU175" s="6">
        <v>7.0</v>
      </c>
      <c r="AV175" s="6">
        <v>15.0</v>
      </c>
      <c r="AW175" s="6">
        <v>109.0</v>
      </c>
      <c r="AX175" s="6">
        <v>0.0</v>
      </c>
      <c r="AY175" s="6" t="s">
        <v>168</v>
      </c>
      <c r="AZ175" s="6" t="s">
        <v>168</v>
      </c>
      <c r="BA175" s="6">
        <v>0.0</v>
      </c>
      <c r="BB175" s="6">
        <v>0.0</v>
      </c>
      <c r="BC175" s="6">
        <v>0.0</v>
      </c>
      <c r="BD175" s="6" t="s">
        <v>2770</v>
      </c>
      <c r="BE175" s="6" t="s">
        <v>2771</v>
      </c>
    </row>
    <row r="176">
      <c r="A176" s="30">
        <f>VLOOKUP(I176,Pns!B:C,2,0)</f>
        <v>421</v>
      </c>
      <c r="B176" s="31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209</v>
      </c>
      <c r="G176" s="11" t="s">
        <v>2773</v>
      </c>
      <c r="H176" s="6">
        <v>2.02530400192395E14</v>
      </c>
      <c r="I176" s="11" t="s">
        <v>1505</v>
      </c>
      <c r="J176" s="6" t="s">
        <v>2774</v>
      </c>
      <c r="K176" s="6" t="s">
        <v>1506</v>
      </c>
      <c r="L176" s="6" t="s">
        <v>216</v>
      </c>
      <c r="M176" s="6" t="s">
        <v>99</v>
      </c>
      <c r="N176" s="6">
        <v>5410.0</v>
      </c>
      <c r="O176" s="6">
        <v>2726.0</v>
      </c>
      <c r="P176" s="6" t="s">
        <v>158</v>
      </c>
      <c r="Q176" s="6" t="s">
        <v>114</v>
      </c>
      <c r="R176" s="34">
        <v>45040.0</v>
      </c>
      <c r="S176" s="6">
        <v>1.0</v>
      </c>
      <c r="T176" s="6" t="s">
        <v>221</v>
      </c>
      <c r="U176" s="34">
        <v>45040.0</v>
      </c>
      <c r="V176" s="34">
        <v>45040.0</v>
      </c>
      <c r="W176" s="34">
        <v>45916.0</v>
      </c>
      <c r="X176" s="6">
        <v>876.0</v>
      </c>
      <c r="Z176" s="6">
        <v>0.0</v>
      </c>
      <c r="AC176" s="6" t="s">
        <v>224</v>
      </c>
      <c r="AI176" s="6"/>
      <c r="AJ176" s="6"/>
      <c r="AK176" s="6"/>
      <c r="AL176" s="34"/>
      <c r="AM176" s="6"/>
      <c r="AN176" s="6"/>
      <c r="AR176" s="6">
        <v>12551.2</v>
      </c>
      <c r="AS176" s="6">
        <v>12551.2</v>
      </c>
      <c r="AT176" s="6" t="s">
        <v>168</v>
      </c>
      <c r="AU176" s="6" t="s">
        <v>168</v>
      </c>
      <c r="AV176" s="6" t="s">
        <v>168</v>
      </c>
      <c r="AW176" s="6">
        <v>6.0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2775</v>
      </c>
      <c r="BE176" s="6" t="s">
        <v>2008</v>
      </c>
      <c r="BF176" s="6"/>
    </row>
    <row r="177">
      <c r="A177" s="30">
        <f>VLOOKUP(I177,Pns!B:C,2,0)</f>
        <v>435</v>
      </c>
      <c r="B177" s="31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209</v>
      </c>
      <c r="G177" s="11" t="s">
        <v>2776</v>
      </c>
      <c r="H177" s="6">
        <v>2.02330400172793E14</v>
      </c>
      <c r="I177" s="11" t="s">
        <v>1552</v>
      </c>
      <c r="J177" s="6" t="s">
        <v>2777</v>
      </c>
      <c r="K177" s="6" t="s">
        <v>1553</v>
      </c>
      <c r="L177" s="6" t="s">
        <v>216</v>
      </c>
      <c r="M177" s="6" t="s">
        <v>89</v>
      </c>
      <c r="N177" s="6">
        <v>40.0</v>
      </c>
      <c r="O177" s="6">
        <v>2726.0</v>
      </c>
      <c r="P177" s="6" t="s">
        <v>158</v>
      </c>
      <c r="Q177" s="6" t="s">
        <v>114</v>
      </c>
      <c r="R177" s="34">
        <v>45056.0</v>
      </c>
      <c r="S177" s="6">
        <v>4.0</v>
      </c>
      <c r="T177" s="6" t="s">
        <v>221</v>
      </c>
      <c r="U177" s="34">
        <v>45056.0</v>
      </c>
      <c r="V177" s="34">
        <v>45056.0</v>
      </c>
      <c r="W177" s="34">
        <v>45916.0</v>
      </c>
      <c r="X177" s="6">
        <v>860.0</v>
      </c>
      <c r="Y177" s="6"/>
      <c r="Z177" s="6">
        <v>0.0</v>
      </c>
      <c r="AA177" s="6"/>
      <c r="AB177" s="6"/>
      <c r="AC177" s="6"/>
      <c r="AI177" s="6"/>
      <c r="AJ177" s="6"/>
      <c r="AK177" s="6"/>
      <c r="AL177" s="34"/>
      <c r="AM177" s="6"/>
      <c r="AN177" s="6"/>
      <c r="AR177" s="6">
        <v>62.0</v>
      </c>
      <c r="AS177" s="6">
        <v>248.0</v>
      </c>
      <c r="AT177" s="6" t="s">
        <v>168</v>
      </c>
      <c r="AU177" s="6">
        <v>2.0</v>
      </c>
      <c r="AV177" s="6">
        <v>2.0</v>
      </c>
      <c r="AW177" s="6">
        <v>9.0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2720</v>
      </c>
      <c r="BE177" s="6" t="s">
        <v>2721</v>
      </c>
    </row>
    <row r="178">
      <c r="A178" s="30">
        <f>VLOOKUP(I178,Pns!B:C,2,0)</f>
        <v>436</v>
      </c>
      <c r="B178" s="31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209</v>
      </c>
      <c r="G178" s="11" t="s">
        <v>2778</v>
      </c>
      <c r="H178" s="6">
        <v>2.023304001728E14</v>
      </c>
      <c r="I178" s="11" t="s">
        <v>1554</v>
      </c>
      <c r="J178" s="6" t="s">
        <v>2779</v>
      </c>
      <c r="K178" s="6" t="s">
        <v>1555</v>
      </c>
      <c r="L178" s="6">
        <v>58880.0</v>
      </c>
      <c r="M178" s="6" t="s">
        <v>89</v>
      </c>
      <c r="N178" s="6">
        <v>2534.85</v>
      </c>
      <c r="O178" s="6">
        <v>2726.0</v>
      </c>
      <c r="P178" s="6" t="s">
        <v>158</v>
      </c>
      <c r="Q178" s="6" t="s">
        <v>114</v>
      </c>
      <c r="R178" s="34">
        <v>45061.0</v>
      </c>
      <c r="S178" s="6">
        <v>1.0</v>
      </c>
      <c r="T178" s="6" t="s">
        <v>221</v>
      </c>
      <c r="U178" s="34">
        <v>45061.0</v>
      </c>
      <c r="V178" s="34">
        <v>45061.0</v>
      </c>
      <c r="W178" s="34">
        <v>45916.0</v>
      </c>
      <c r="X178" s="6">
        <v>855.0</v>
      </c>
      <c r="Y178" s="6"/>
      <c r="Z178" s="6">
        <v>1.0</v>
      </c>
      <c r="AC178" s="6"/>
      <c r="AI178" s="6"/>
      <c r="AJ178" s="6"/>
      <c r="AK178" s="6"/>
      <c r="AL178" s="34"/>
      <c r="AM178" s="6"/>
      <c r="AR178" s="6">
        <v>9835.23</v>
      </c>
      <c r="AS178" s="6">
        <v>9835.23</v>
      </c>
      <c r="AT178" s="6" t="s">
        <v>168</v>
      </c>
      <c r="AU178" s="6" t="s">
        <v>168</v>
      </c>
      <c r="AV178" s="6">
        <v>2.0</v>
      </c>
      <c r="AW178" s="6">
        <v>40.0</v>
      </c>
      <c r="AX178" s="6">
        <v>10.0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2720</v>
      </c>
      <c r="BE178" s="6" t="s">
        <v>2721</v>
      </c>
      <c r="BF178" s="6"/>
    </row>
    <row r="179">
      <c r="A179" s="31" t="str">
        <f>VLOOKUP(I179,Pns!B:C,2,0)</f>
        <v>614</v>
      </c>
      <c r="B179" s="31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209</v>
      </c>
      <c r="G179" s="11" t="s">
        <v>2780</v>
      </c>
      <c r="H179" s="6">
        <v>2.02430400185594E14</v>
      </c>
      <c r="I179" s="11" t="s">
        <v>1967</v>
      </c>
      <c r="J179" s="6" t="s">
        <v>2781</v>
      </c>
      <c r="K179" s="6" t="s">
        <v>1969</v>
      </c>
      <c r="L179" s="6">
        <v>78286.0</v>
      </c>
      <c r="M179" s="6" t="s">
        <v>99</v>
      </c>
      <c r="N179" s="6">
        <v>301.88</v>
      </c>
      <c r="O179" s="6">
        <v>2726.0</v>
      </c>
      <c r="P179" s="6" t="s">
        <v>158</v>
      </c>
      <c r="Q179" s="6" t="s">
        <v>2574</v>
      </c>
      <c r="R179" s="72">
        <v>45621.0</v>
      </c>
      <c r="S179" s="6">
        <v>1.0</v>
      </c>
      <c r="T179" s="6" t="s">
        <v>221</v>
      </c>
      <c r="U179" s="72">
        <v>45621.0</v>
      </c>
      <c r="V179" s="72">
        <v>45621.0</v>
      </c>
      <c r="W179" s="72">
        <v>45622.0</v>
      </c>
      <c r="X179" s="6">
        <v>1.0</v>
      </c>
      <c r="Y179" s="6"/>
      <c r="Z179" s="6">
        <v>17.0</v>
      </c>
      <c r="AA179" s="6"/>
      <c r="AB179" s="6"/>
      <c r="AC179" s="6" t="s">
        <v>2782</v>
      </c>
      <c r="AI179" s="6"/>
      <c r="AJ179" s="6"/>
      <c r="AK179" s="6"/>
      <c r="AL179" s="34"/>
      <c r="AM179" s="6"/>
      <c r="AN179" s="6"/>
      <c r="AR179" s="6">
        <v>736.58</v>
      </c>
      <c r="AS179" s="6">
        <v>736.58</v>
      </c>
      <c r="AT179" s="6" t="s">
        <v>168</v>
      </c>
      <c r="AU179" s="6" t="s">
        <v>168</v>
      </c>
      <c r="AV179" s="6" t="s">
        <v>168</v>
      </c>
      <c r="AW179" s="6">
        <v>71.0</v>
      </c>
      <c r="AX179" s="6">
        <v>100.0</v>
      </c>
      <c r="AY179" s="6">
        <v>245.0</v>
      </c>
      <c r="AZ179" s="6">
        <v>2548.0</v>
      </c>
      <c r="BA179" s="6">
        <v>0.0</v>
      </c>
      <c r="BB179" s="6">
        <v>566.0</v>
      </c>
      <c r="BC179" s="6">
        <v>0.0</v>
      </c>
      <c r="BD179" s="6" t="s">
        <v>2783</v>
      </c>
      <c r="BE179" s="6" t="s">
        <v>2784</v>
      </c>
      <c r="BF179" s="6"/>
    </row>
    <row r="180">
      <c r="A180" s="31" t="str">
        <f>VLOOKUP(I180,Pns!B:C,2,0)</f>
        <v>227</v>
      </c>
      <c r="B180" s="31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209</v>
      </c>
      <c r="G180" s="11" t="s">
        <v>2785</v>
      </c>
      <c r="H180" s="6">
        <v>2.02530400186399E14</v>
      </c>
      <c r="I180" s="11" t="s">
        <v>882</v>
      </c>
      <c r="J180" s="6" t="s">
        <v>2786</v>
      </c>
      <c r="K180" s="6" t="s">
        <v>884</v>
      </c>
      <c r="L180" s="6" t="s">
        <v>216</v>
      </c>
      <c r="M180" s="6" t="s">
        <v>99</v>
      </c>
      <c r="N180" s="6">
        <v>332.99</v>
      </c>
      <c r="O180" s="6">
        <v>2726.0</v>
      </c>
      <c r="P180" s="6" t="s">
        <v>158</v>
      </c>
      <c r="Q180" s="6" t="s">
        <v>114</v>
      </c>
      <c r="R180" s="72">
        <v>45656.0</v>
      </c>
      <c r="S180" s="6">
        <v>1.0</v>
      </c>
      <c r="T180" s="6" t="s">
        <v>221</v>
      </c>
      <c r="U180" s="72">
        <v>45656.0</v>
      </c>
      <c r="V180" s="72">
        <v>45656.0</v>
      </c>
      <c r="W180" s="34">
        <v>45916.0</v>
      </c>
      <c r="X180" s="6">
        <v>260.0</v>
      </c>
      <c r="Y180" s="6"/>
      <c r="Z180" s="6">
        <v>1.0</v>
      </c>
      <c r="AA180" s="6"/>
      <c r="AB180" s="6"/>
      <c r="AC180" s="6"/>
      <c r="AI180" s="6"/>
      <c r="AJ180" s="6"/>
      <c r="AK180" s="6"/>
      <c r="AL180" s="34"/>
      <c r="AM180" s="6"/>
      <c r="AN180" s="6"/>
      <c r="AR180" s="6">
        <v>592.72</v>
      </c>
      <c r="AS180" s="6">
        <v>592.72</v>
      </c>
      <c r="AT180" s="6" t="s">
        <v>168</v>
      </c>
      <c r="AU180" s="6" t="s">
        <v>168</v>
      </c>
      <c r="AV180" s="6" t="s">
        <v>168</v>
      </c>
      <c r="AW180" s="6">
        <v>7.0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1.0</v>
      </c>
      <c r="BD180" s="6" t="s">
        <v>2787</v>
      </c>
      <c r="BE180" s="6" t="s">
        <v>2788</v>
      </c>
    </row>
    <row r="181">
      <c r="A181" s="31">
        <f>VLOOKUP(I181,Pns!B:C,2,0)</f>
        <v>621</v>
      </c>
      <c r="B181" s="31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209</v>
      </c>
      <c r="G181" s="11" t="s">
        <v>2789</v>
      </c>
      <c r="H181" s="6">
        <v>2.02530400188103E14</v>
      </c>
      <c r="I181" s="11" t="s">
        <v>1984</v>
      </c>
      <c r="J181" s="6" t="s">
        <v>2790</v>
      </c>
      <c r="K181" s="6" t="s">
        <v>1985</v>
      </c>
      <c r="L181" s="6" t="s">
        <v>216</v>
      </c>
      <c r="M181" s="6" t="s">
        <v>89</v>
      </c>
      <c r="N181" s="6">
        <v>0.0</v>
      </c>
      <c r="O181" s="6">
        <v>2726.0</v>
      </c>
      <c r="P181" s="6" t="s">
        <v>158</v>
      </c>
      <c r="Q181" s="6" t="s">
        <v>114</v>
      </c>
      <c r="R181" s="34">
        <v>45667.0</v>
      </c>
      <c r="S181" s="6">
        <v>1.0</v>
      </c>
      <c r="T181" s="6" t="s">
        <v>221</v>
      </c>
      <c r="U181" s="34">
        <v>45667.0</v>
      </c>
      <c r="V181" s="34">
        <v>45667.0</v>
      </c>
      <c r="W181" s="34">
        <v>45916.0</v>
      </c>
      <c r="X181" s="6">
        <v>249.0</v>
      </c>
      <c r="Z181" s="6">
        <v>0.0</v>
      </c>
      <c r="AA181" s="6"/>
      <c r="AB181" s="6"/>
      <c r="AC181" s="6"/>
      <c r="AI181" s="6"/>
      <c r="AJ181" s="6"/>
      <c r="AK181" s="6"/>
      <c r="AL181" s="72"/>
      <c r="AM181" s="6"/>
      <c r="AR181" s="6" t="s">
        <v>246</v>
      </c>
      <c r="AS181" s="6" t="s">
        <v>246</v>
      </c>
      <c r="AT181" s="6" t="s">
        <v>168</v>
      </c>
      <c r="AU181" s="6" t="s">
        <v>168</v>
      </c>
      <c r="AV181" s="6" t="s">
        <v>168</v>
      </c>
      <c r="AW181" s="6">
        <v>16.0</v>
      </c>
      <c r="AX181" s="6">
        <v>5.0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2791</v>
      </c>
      <c r="BE181" s="6" t="s">
        <v>2792</v>
      </c>
      <c r="BF181" s="6"/>
    </row>
    <row r="182">
      <c r="A182" s="31">
        <f>VLOOKUP(I182,Pns!B:C,2,0)</f>
        <v>622</v>
      </c>
      <c r="B182" s="31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209</v>
      </c>
      <c r="G182" s="11" t="s">
        <v>2793</v>
      </c>
      <c r="H182" s="6">
        <v>2.02530400188104E14</v>
      </c>
      <c r="I182" s="11" t="s">
        <v>1986</v>
      </c>
      <c r="J182" s="6" t="s">
        <v>2794</v>
      </c>
      <c r="K182" s="6" t="s">
        <v>1987</v>
      </c>
      <c r="L182" s="6" t="s">
        <v>216</v>
      </c>
      <c r="M182" s="6" t="s">
        <v>89</v>
      </c>
      <c r="N182" s="6">
        <v>0.0</v>
      </c>
      <c r="O182" s="6">
        <v>2726.0</v>
      </c>
      <c r="P182" s="6" t="s">
        <v>158</v>
      </c>
      <c r="Q182" s="6" t="s">
        <v>114</v>
      </c>
      <c r="R182" s="34">
        <v>45667.0</v>
      </c>
      <c r="S182" s="6">
        <v>3.0</v>
      </c>
      <c r="T182" s="6" t="s">
        <v>221</v>
      </c>
      <c r="U182" s="34">
        <v>45667.0</v>
      </c>
      <c r="V182" s="34">
        <v>45667.0</v>
      </c>
      <c r="W182" s="34">
        <v>45916.0</v>
      </c>
      <c r="X182" s="6">
        <v>249.0</v>
      </c>
      <c r="Z182" s="6">
        <v>0.0</v>
      </c>
      <c r="AA182" s="6"/>
      <c r="AB182" s="6"/>
      <c r="AC182" s="6"/>
      <c r="AI182" s="6"/>
      <c r="AJ182" s="6"/>
      <c r="AK182" s="6"/>
      <c r="AL182" s="34"/>
      <c r="AM182" s="6"/>
      <c r="AN182" s="6"/>
      <c r="AR182" s="6" t="s">
        <v>246</v>
      </c>
      <c r="AS182" s="6" t="s">
        <v>246</v>
      </c>
      <c r="AT182" s="6" t="s">
        <v>168</v>
      </c>
      <c r="AU182" s="6" t="s">
        <v>168</v>
      </c>
      <c r="AV182" s="6" t="s">
        <v>168</v>
      </c>
      <c r="AW182" s="6">
        <v>4.0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2795</v>
      </c>
      <c r="BE182" s="6" t="s">
        <v>2792</v>
      </c>
    </row>
    <row r="183">
      <c r="A183" s="31">
        <f>VLOOKUP(I183,Pns!B:C,2,0)</f>
        <v>209</v>
      </c>
      <c r="B183" s="31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209</v>
      </c>
      <c r="G183" s="11" t="s">
        <v>2796</v>
      </c>
      <c r="H183" s="6">
        <v>2.02630400204449E14</v>
      </c>
      <c r="I183" s="11" t="s">
        <v>828</v>
      </c>
      <c r="J183" s="6" t="s">
        <v>2797</v>
      </c>
      <c r="K183" s="6" t="s">
        <v>589</v>
      </c>
      <c r="L183" s="6" t="s">
        <v>216</v>
      </c>
      <c r="M183" s="6" t="s">
        <v>99</v>
      </c>
      <c r="N183" s="6">
        <v>865.97</v>
      </c>
      <c r="O183" s="6">
        <v>2726.0</v>
      </c>
      <c r="P183" s="6" t="s">
        <v>158</v>
      </c>
      <c r="Q183" s="6" t="s">
        <v>114</v>
      </c>
      <c r="R183" s="34">
        <v>45680.0</v>
      </c>
      <c r="S183" s="6">
        <v>2.0</v>
      </c>
      <c r="T183" s="6" t="s">
        <v>221</v>
      </c>
      <c r="U183" s="34">
        <v>45680.0</v>
      </c>
      <c r="V183" s="34">
        <v>45680.0</v>
      </c>
      <c r="W183" s="34">
        <v>45831.0</v>
      </c>
      <c r="X183" s="6">
        <v>151.0</v>
      </c>
      <c r="Y183" s="6">
        <v>1.0</v>
      </c>
      <c r="Z183" s="6">
        <v>2.0</v>
      </c>
      <c r="AA183" s="6"/>
      <c r="AB183" s="6"/>
      <c r="AC183" s="6" t="s">
        <v>263</v>
      </c>
      <c r="AI183" s="6"/>
      <c r="AJ183" s="6"/>
      <c r="AK183" s="6"/>
      <c r="AL183" s="34"/>
      <c r="AM183" s="6"/>
      <c r="AN183" s="6"/>
      <c r="AR183" s="6">
        <v>4884.08</v>
      </c>
      <c r="AS183" s="6">
        <v>9768.16</v>
      </c>
      <c r="AT183" s="6">
        <v>7.0</v>
      </c>
      <c r="AU183" s="6">
        <v>9.0</v>
      </c>
      <c r="AV183" s="6">
        <v>23.0</v>
      </c>
      <c r="AW183" s="6">
        <v>126.0</v>
      </c>
      <c r="AX183" s="6">
        <v>10.0</v>
      </c>
      <c r="AY183" s="6" t="s">
        <v>168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2798</v>
      </c>
      <c r="BE183" s="6" t="s">
        <v>2799</v>
      </c>
      <c r="BF183" s="6"/>
    </row>
    <row r="184">
      <c r="A184" s="31">
        <f>VLOOKUP(I184,Pns!B:C,2,0)</f>
        <v>571</v>
      </c>
      <c r="B184" s="31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209</v>
      </c>
      <c r="G184" s="11" t="s">
        <v>2800</v>
      </c>
      <c r="H184" s="6">
        <v>2.02530400188797E14</v>
      </c>
      <c r="I184" s="11" t="s">
        <v>1846</v>
      </c>
      <c r="J184" s="6" t="s">
        <v>2244</v>
      </c>
      <c r="K184" s="6" t="s">
        <v>1847</v>
      </c>
      <c r="L184" s="6" t="s">
        <v>216</v>
      </c>
      <c r="M184" s="6" t="s">
        <v>89</v>
      </c>
      <c r="N184" s="6">
        <v>707.92</v>
      </c>
      <c r="O184" s="6">
        <v>2726.0</v>
      </c>
      <c r="P184" s="6" t="s">
        <v>158</v>
      </c>
      <c r="Q184" s="6" t="s">
        <v>114</v>
      </c>
      <c r="R184" s="34">
        <v>45763.0</v>
      </c>
      <c r="S184" s="6">
        <v>1.0</v>
      </c>
      <c r="T184" s="6" t="s">
        <v>221</v>
      </c>
      <c r="U184" s="34">
        <v>45763.0</v>
      </c>
      <c r="V184" s="34">
        <v>45763.0</v>
      </c>
      <c r="W184" s="34">
        <v>45916.0</v>
      </c>
      <c r="X184" s="6">
        <v>153.0</v>
      </c>
      <c r="Z184" s="6">
        <v>0.0</v>
      </c>
      <c r="AA184" s="6"/>
      <c r="AB184" s="6"/>
      <c r="AC184" s="6"/>
      <c r="AI184" s="6"/>
      <c r="AJ184" s="6"/>
      <c r="AK184" s="6"/>
      <c r="AL184" s="72"/>
      <c r="AM184" s="6"/>
      <c r="AN184" s="6"/>
      <c r="AR184" s="6">
        <v>1578.66</v>
      </c>
      <c r="AS184" s="6">
        <v>1578.66</v>
      </c>
      <c r="AT184" s="6" t="s">
        <v>168</v>
      </c>
      <c r="AU184" s="6">
        <v>1.0</v>
      </c>
      <c r="AV184" s="6">
        <v>2.0</v>
      </c>
      <c r="AW184" s="6">
        <v>10.0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2801</v>
      </c>
      <c r="BE184" s="6" t="s">
        <v>2801</v>
      </c>
    </row>
    <row r="185">
      <c r="A185" s="30">
        <f>VLOOKUP(I185,Pns!B:C,2,0)</f>
        <v>11</v>
      </c>
      <c r="B185" s="31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209</v>
      </c>
      <c r="G185" s="11" t="s">
        <v>2802</v>
      </c>
      <c r="H185" s="6">
        <v>2.02530400194093E14</v>
      </c>
      <c r="I185" s="11" t="s">
        <v>156</v>
      </c>
      <c r="J185" s="6" t="s">
        <v>2803</v>
      </c>
      <c r="K185" s="6" t="s">
        <v>2804</v>
      </c>
      <c r="L185" s="6">
        <v>22373.0</v>
      </c>
      <c r="M185" s="6" t="s">
        <v>132</v>
      </c>
      <c r="N185" s="6">
        <v>15334.12</v>
      </c>
      <c r="O185" s="6">
        <v>2726.0</v>
      </c>
      <c r="P185" s="6" t="s">
        <v>158</v>
      </c>
      <c r="Q185" s="6" t="s">
        <v>2574</v>
      </c>
      <c r="R185" s="34">
        <v>45771.0</v>
      </c>
      <c r="S185" s="6">
        <v>1.0</v>
      </c>
      <c r="T185" s="6" t="s">
        <v>221</v>
      </c>
      <c r="U185" s="34">
        <v>45771.0</v>
      </c>
      <c r="V185" s="34">
        <v>45771.0</v>
      </c>
      <c r="W185" s="34">
        <v>45853.0</v>
      </c>
      <c r="X185" s="6">
        <v>82.0</v>
      </c>
      <c r="Y185" s="6"/>
      <c r="Z185" s="6">
        <v>0.0</v>
      </c>
      <c r="AA185" s="6"/>
      <c r="AB185" s="6"/>
      <c r="AC185" s="6" t="s">
        <v>1192</v>
      </c>
      <c r="AI185" s="6"/>
      <c r="AJ185" s="6"/>
      <c r="AK185" s="6"/>
      <c r="AL185" s="34"/>
      <c r="AM185" s="6"/>
      <c r="AN185" s="6"/>
      <c r="AR185" s="6">
        <v>59496.38</v>
      </c>
      <c r="AS185" s="6">
        <v>59496.38</v>
      </c>
      <c r="AT185" s="6">
        <v>2.0</v>
      </c>
      <c r="AU185" s="6">
        <v>4.0</v>
      </c>
      <c r="AV185" s="6">
        <v>7.0</v>
      </c>
      <c r="AW185" s="6">
        <v>130.0</v>
      </c>
      <c r="AX185" s="6">
        <v>0.0</v>
      </c>
      <c r="AY185" s="6">
        <v>12.0</v>
      </c>
      <c r="AZ185" s="6">
        <v>4.0</v>
      </c>
      <c r="BA185" s="6">
        <v>0.0</v>
      </c>
      <c r="BB185" s="6">
        <v>0.0</v>
      </c>
      <c r="BC185" s="6">
        <v>0.0</v>
      </c>
      <c r="BD185" s="6" t="s">
        <v>2805</v>
      </c>
      <c r="BE185" s="6" t="s">
        <v>2008</v>
      </c>
      <c r="BF185" s="6"/>
    </row>
    <row r="186">
      <c r="A186" s="30" t="str">
        <f>VLOOKUP(I186,Pns!B:C,2,0)</f>
        <v>#N/A</v>
      </c>
      <c r="B186" s="31">
        <f>COUNTIF(Rac!A:A,A186)</f>
        <v>0</v>
      </c>
      <c r="C186" s="6">
        <v>396.0</v>
      </c>
      <c r="D186" s="6">
        <v>396.0</v>
      </c>
      <c r="E186" s="6">
        <v>304.0</v>
      </c>
      <c r="F186" s="6" t="s">
        <v>209</v>
      </c>
      <c r="G186" s="11" t="s">
        <v>2806</v>
      </c>
      <c r="H186" s="6">
        <v>2.02530400189153E14</v>
      </c>
      <c r="I186" s="11" t="s">
        <v>2807</v>
      </c>
      <c r="J186" s="6" t="s">
        <v>2808</v>
      </c>
      <c r="K186" s="6" t="s">
        <v>2809</v>
      </c>
      <c r="L186" s="6" t="s">
        <v>216</v>
      </c>
      <c r="M186" s="6" t="s">
        <v>89</v>
      </c>
      <c r="N186" s="6">
        <v>351.52</v>
      </c>
      <c r="O186" s="6">
        <v>2726.0</v>
      </c>
      <c r="P186" s="6" t="s">
        <v>158</v>
      </c>
      <c r="Q186" s="6" t="s">
        <v>2574</v>
      </c>
      <c r="R186" s="34">
        <v>45777.0</v>
      </c>
      <c r="S186" s="6">
        <v>1.0</v>
      </c>
      <c r="T186" s="6" t="s">
        <v>221</v>
      </c>
      <c r="U186" s="34">
        <v>45777.0</v>
      </c>
      <c r="V186" s="34">
        <v>45777.0</v>
      </c>
      <c r="W186" s="34">
        <v>45782.0</v>
      </c>
      <c r="X186" s="6">
        <v>5.0</v>
      </c>
      <c r="Z186" s="6">
        <v>0.0</v>
      </c>
      <c r="AA186" s="6"/>
      <c r="AB186" s="6"/>
      <c r="AC186" s="6"/>
      <c r="AI186" s="6"/>
      <c r="AJ186" s="6"/>
      <c r="AK186" s="6"/>
      <c r="AL186" s="34"/>
      <c r="AM186" s="6"/>
      <c r="AN186" s="6"/>
      <c r="AR186" s="6">
        <v>1100.25</v>
      </c>
      <c r="AS186" s="6">
        <v>1100.25</v>
      </c>
      <c r="AT186" s="6" t="s">
        <v>168</v>
      </c>
      <c r="AU186" s="6" t="s">
        <v>168</v>
      </c>
      <c r="AV186" s="6" t="s">
        <v>168</v>
      </c>
      <c r="AW186" s="6">
        <v>23.0</v>
      </c>
      <c r="AX186" s="6" t="s">
        <v>168</v>
      </c>
      <c r="AY186" s="6">
        <v>0.0</v>
      </c>
      <c r="AZ186" s="6" t="s">
        <v>168</v>
      </c>
      <c r="BA186" s="6">
        <v>0.0</v>
      </c>
      <c r="BB186" s="6">
        <v>4.0</v>
      </c>
      <c r="BC186" s="6">
        <v>0.0</v>
      </c>
      <c r="BD186" s="6" t="s">
        <v>2810</v>
      </c>
      <c r="BE186" s="6" t="s">
        <v>2811</v>
      </c>
    </row>
    <row r="187">
      <c r="A187" s="31">
        <f>VLOOKUP(I187,Pns!B:C,2,0)</f>
        <v>182</v>
      </c>
      <c r="B187" s="31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209</v>
      </c>
      <c r="G187" s="11" t="s">
        <v>2812</v>
      </c>
      <c r="H187" s="6">
        <v>2.02530400189463E14</v>
      </c>
      <c r="I187" s="11" t="s">
        <v>752</v>
      </c>
      <c r="J187" s="6" t="s">
        <v>2813</v>
      </c>
      <c r="K187" s="6" t="s">
        <v>2814</v>
      </c>
      <c r="L187" s="6">
        <v>33269.0</v>
      </c>
      <c r="M187" s="6" t="s">
        <v>99</v>
      </c>
      <c r="N187" s="6">
        <v>665.18</v>
      </c>
      <c r="O187" s="6">
        <v>2726.0</v>
      </c>
      <c r="P187" s="6" t="s">
        <v>158</v>
      </c>
      <c r="Q187" s="6" t="s">
        <v>114</v>
      </c>
      <c r="R187" s="34">
        <v>45782.0</v>
      </c>
      <c r="S187" s="6">
        <v>1.0</v>
      </c>
      <c r="T187" s="6" t="s">
        <v>221</v>
      </c>
      <c r="U187" s="34">
        <v>45782.0</v>
      </c>
      <c r="V187" s="34">
        <v>45782.0</v>
      </c>
      <c r="W187" s="34">
        <v>45916.0</v>
      </c>
      <c r="X187" s="6">
        <v>134.0</v>
      </c>
      <c r="Y187" s="6"/>
      <c r="Z187" s="6">
        <v>1.0</v>
      </c>
      <c r="AC187" s="6" t="s">
        <v>263</v>
      </c>
      <c r="AI187" s="6"/>
      <c r="AJ187" s="6"/>
      <c r="AK187" s="6"/>
      <c r="AL187" s="34"/>
      <c r="AM187" s="6"/>
      <c r="AN187" s="6"/>
      <c r="AR187" s="6">
        <v>3838.11</v>
      </c>
      <c r="AS187" s="6">
        <v>3838.11</v>
      </c>
      <c r="AT187" s="6">
        <v>6.0</v>
      </c>
      <c r="AU187" s="6">
        <v>12.0</v>
      </c>
      <c r="AV187" s="6">
        <v>28.0</v>
      </c>
      <c r="AW187" s="6">
        <v>248.0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2815</v>
      </c>
      <c r="BE187" s="6" t="s">
        <v>2816</v>
      </c>
      <c r="BF187" s="6" t="s">
        <v>2817</v>
      </c>
    </row>
    <row r="188">
      <c r="A188" s="31" t="str">
        <f>VLOOKUP(I188,Pns!B:C,2,0)</f>
        <v>420</v>
      </c>
      <c r="B188" s="31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209</v>
      </c>
      <c r="G188" s="11" t="s">
        <v>2818</v>
      </c>
      <c r="H188" s="6">
        <v>2.02530400189357E14</v>
      </c>
      <c r="I188" s="11" t="s">
        <v>1503</v>
      </c>
      <c r="J188" s="6" t="s">
        <v>2819</v>
      </c>
      <c r="K188" s="6" t="s">
        <v>2820</v>
      </c>
      <c r="L188" s="6" t="s">
        <v>216</v>
      </c>
      <c r="M188" s="6" t="s">
        <v>99</v>
      </c>
      <c r="N188" s="6">
        <v>8200.09</v>
      </c>
      <c r="O188" s="6">
        <v>2726.0</v>
      </c>
      <c r="P188" s="6" t="s">
        <v>158</v>
      </c>
      <c r="Q188" s="6" t="s">
        <v>114</v>
      </c>
      <c r="R188" s="34">
        <v>45782.0</v>
      </c>
      <c r="S188" s="6">
        <v>1.0</v>
      </c>
      <c r="T188" s="6" t="s">
        <v>221</v>
      </c>
      <c r="U188" s="34">
        <v>45782.0</v>
      </c>
      <c r="V188" s="34">
        <v>45782.0</v>
      </c>
      <c r="W188" s="34">
        <v>45916.0</v>
      </c>
      <c r="X188" s="6">
        <v>134.0</v>
      </c>
      <c r="Z188" s="6">
        <v>0.0</v>
      </c>
      <c r="AA188" s="6"/>
      <c r="AB188" s="6"/>
      <c r="AC188" s="6" t="s">
        <v>224</v>
      </c>
      <c r="AI188" s="6"/>
      <c r="AJ188" s="6"/>
      <c r="AK188" s="6"/>
      <c r="AL188" s="34"/>
      <c r="AM188" s="6"/>
      <c r="AR188" s="6">
        <v>26650.3</v>
      </c>
      <c r="AS188" s="6">
        <v>26650.3</v>
      </c>
      <c r="AT188" s="6" t="s">
        <v>168</v>
      </c>
      <c r="AU188" s="6" t="s">
        <v>168</v>
      </c>
      <c r="AV188" s="6" t="s">
        <v>168</v>
      </c>
      <c r="AW188" s="6">
        <v>14.0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2821</v>
      </c>
      <c r="BE188" s="6" t="s">
        <v>2822</v>
      </c>
    </row>
    <row r="189">
      <c r="A189" s="31" t="str">
        <f>VLOOKUP(I189,Pns!B:C,2,0)</f>
        <v>563</v>
      </c>
      <c r="B189" s="31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209</v>
      </c>
      <c r="G189" s="11" t="s">
        <v>2823</v>
      </c>
      <c r="H189" s="6">
        <v>2.02530400189466E14</v>
      </c>
      <c r="I189" s="11" t="s">
        <v>1820</v>
      </c>
      <c r="J189" s="6" t="s">
        <v>2824</v>
      </c>
      <c r="K189" s="6" t="s">
        <v>1822</v>
      </c>
      <c r="L189" s="6" t="s">
        <v>216</v>
      </c>
      <c r="M189" s="6" t="s">
        <v>99</v>
      </c>
      <c r="N189" s="6">
        <v>2194.58</v>
      </c>
      <c r="O189" s="6">
        <v>2726.0</v>
      </c>
      <c r="P189" s="6" t="s">
        <v>158</v>
      </c>
      <c r="Q189" s="6" t="s">
        <v>114</v>
      </c>
      <c r="R189" s="34">
        <v>45784.0</v>
      </c>
      <c r="S189" s="6">
        <v>1.0</v>
      </c>
      <c r="T189" s="6" t="s">
        <v>221</v>
      </c>
      <c r="U189" s="34">
        <v>45784.0</v>
      </c>
      <c r="V189" s="34">
        <v>45784.0</v>
      </c>
      <c r="W189" s="34">
        <v>45916.0</v>
      </c>
      <c r="X189" s="6">
        <v>132.0</v>
      </c>
      <c r="Y189" s="6"/>
      <c r="Z189" s="6">
        <v>0.0</v>
      </c>
      <c r="AC189" s="6" t="s">
        <v>263</v>
      </c>
      <c r="AI189" s="6"/>
      <c r="AJ189" s="6"/>
      <c r="AK189" s="6"/>
      <c r="AL189" s="34"/>
      <c r="AM189" s="6"/>
      <c r="AR189" s="6">
        <v>3818.57</v>
      </c>
      <c r="AS189" s="6">
        <v>3818.57</v>
      </c>
      <c r="AT189" s="6" t="s">
        <v>168</v>
      </c>
      <c r="AU189" s="6">
        <v>2.0</v>
      </c>
      <c r="AV189" s="6">
        <v>3.0</v>
      </c>
      <c r="AW189" s="6">
        <v>42.0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2825</v>
      </c>
      <c r="BE189" s="6" t="s">
        <v>2816</v>
      </c>
      <c r="BF189" s="6" t="s">
        <v>2817</v>
      </c>
    </row>
    <row r="190">
      <c r="A190" s="30">
        <f>VLOOKUP(I190,Pns!B:C,2,0)</f>
        <v>490</v>
      </c>
      <c r="B190" s="31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209</v>
      </c>
      <c r="G190" s="11" t="s">
        <v>2826</v>
      </c>
      <c r="H190" s="6">
        <v>2.02530400189414E14</v>
      </c>
      <c r="I190" s="11" t="s">
        <v>1638</v>
      </c>
      <c r="J190" s="6" t="s">
        <v>2827</v>
      </c>
      <c r="K190" s="6" t="s">
        <v>1639</v>
      </c>
      <c r="L190" s="6">
        <v>33269.0</v>
      </c>
      <c r="M190" s="6" t="s">
        <v>89</v>
      </c>
      <c r="N190" s="6">
        <v>88.4</v>
      </c>
      <c r="O190" s="6">
        <v>2726.0</v>
      </c>
      <c r="P190" s="6" t="s">
        <v>158</v>
      </c>
      <c r="Q190" s="6" t="s">
        <v>114</v>
      </c>
      <c r="R190" s="34">
        <v>45792.0</v>
      </c>
      <c r="S190" s="6">
        <v>4.0</v>
      </c>
      <c r="T190" s="6" t="s">
        <v>221</v>
      </c>
      <c r="U190" s="34">
        <v>45792.0</v>
      </c>
      <c r="V190" s="34">
        <v>45792.0</v>
      </c>
      <c r="W190" s="34">
        <v>45916.0</v>
      </c>
      <c r="X190" s="6">
        <v>124.0</v>
      </c>
      <c r="Y190" s="6"/>
      <c r="Z190" s="6">
        <v>1.0</v>
      </c>
      <c r="AA190" s="6"/>
      <c r="AB190" s="6"/>
      <c r="AC190" s="6"/>
      <c r="AI190" s="6"/>
      <c r="AJ190" s="6"/>
      <c r="AK190" s="6"/>
      <c r="AL190" s="34"/>
      <c r="AM190" s="6"/>
      <c r="AN190" s="6"/>
      <c r="AR190" s="6">
        <v>331.48</v>
      </c>
      <c r="AS190" s="6">
        <v>1325.92</v>
      </c>
      <c r="AT190" s="6" t="s">
        <v>168</v>
      </c>
      <c r="AU190" s="6">
        <v>4.0</v>
      </c>
      <c r="AV190" s="6">
        <v>4.0</v>
      </c>
      <c r="AW190" s="6">
        <v>19.0</v>
      </c>
      <c r="AX190" s="6">
        <v>0.0</v>
      </c>
      <c r="AY190" s="6" t="s">
        <v>168</v>
      </c>
      <c r="AZ190" s="6">
        <v>386.0</v>
      </c>
      <c r="BA190" s="6">
        <v>0.0</v>
      </c>
      <c r="BB190" s="6">
        <v>0.0</v>
      </c>
      <c r="BC190" s="6">
        <v>0.0</v>
      </c>
      <c r="BD190" s="6" t="s">
        <v>2828</v>
      </c>
      <c r="BE190" s="6" t="s">
        <v>2829</v>
      </c>
    </row>
    <row r="191">
      <c r="A191" s="31" t="str">
        <f>VLOOKUP(I191,Pns!B:C,2,0)</f>
        <v>261</v>
      </c>
      <c r="B191" s="31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209</v>
      </c>
      <c r="G191" s="11" t="s">
        <v>2830</v>
      </c>
      <c r="H191" s="6">
        <v>2.02530400191059E14</v>
      </c>
      <c r="I191" s="11" t="s">
        <v>1000</v>
      </c>
      <c r="J191" s="6" t="s">
        <v>2831</v>
      </c>
      <c r="K191" s="6" t="s">
        <v>477</v>
      </c>
      <c r="L191" s="6" t="s">
        <v>216</v>
      </c>
      <c r="M191" s="6" t="s">
        <v>89</v>
      </c>
      <c r="N191" s="6">
        <v>94.65</v>
      </c>
      <c r="O191" s="6">
        <v>2726.0</v>
      </c>
      <c r="P191" s="6" t="s">
        <v>2666</v>
      </c>
      <c r="Q191" s="6" t="s">
        <v>114</v>
      </c>
      <c r="R191" s="34">
        <v>45798.0</v>
      </c>
      <c r="S191" s="6">
        <v>3.0</v>
      </c>
      <c r="T191" s="6" t="s">
        <v>221</v>
      </c>
      <c r="U191" s="34">
        <v>45798.0</v>
      </c>
      <c r="V191" s="34">
        <v>45798.0</v>
      </c>
      <c r="W191" s="34">
        <v>45916.0</v>
      </c>
      <c r="X191" s="6">
        <v>118.0</v>
      </c>
      <c r="Y191" s="6">
        <v>2.0</v>
      </c>
      <c r="Z191" s="6">
        <v>0.0</v>
      </c>
      <c r="AA191" s="6"/>
      <c r="AB191" s="6"/>
      <c r="AC191" s="6"/>
      <c r="AI191" s="6"/>
      <c r="AJ191" s="6"/>
      <c r="AK191" s="6"/>
      <c r="AL191" s="34"/>
      <c r="AM191" s="6"/>
      <c r="AN191" s="6"/>
      <c r="AR191" s="6">
        <v>205.4</v>
      </c>
      <c r="AS191" s="6">
        <v>616.2</v>
      </c>
      <c r="AT191" s="6" t="s">
        <v>168</v>
      </c>
      <c r="AU191" s="6" t="s">
        <v>168</v>
      </c>
      <c r="AV191" s="6" t="s">
        <v>168</v>
      </c>
      <c r="AW191" s="6">
        <v>57.0</v>
      </c>
      <c r="AX191" s="6">
        <v>1.0</v>
      </c>
      <c r="AY191" s="6">
        <v>0.0</v>
      </c>
      <c r="AZ191" s="6">
        <v>0.0</v>
      </c>
      <c r="BA191" s="6">
        <v>0.0</v>
      </c>
      <c r="BB191" s="6">
        <v>6.0</v>
      </c>
      <c r="BC191" s="6">
        <v>0.0</v>
      </c>
      <c r="BD191" s="6" t="s">
        <v>2832</v>
      </c>
      <c r="BE191" s="6" t="s">
        <v>2833</v>
      </c>
    </row>
    <row r="192">
      <c r="A192" s="31">
        <f>VLOOKUP(I192,Pns!B:C,2,0)</f>
        <v>12</v>
      </c>
      <c r="B192" s="31">
        <f>COUNTIF(Rac!A:A,A192)</f>
        <v>1</v>
      </c>
      <c r="C192" s="6">
        <v>396.0</v>
      </c>
      <c r="D192" s="6">
        <v>396.0</v>
      </c>
      <c r="E192" s="6">
        <v>381.0</v>
      </c>
      <c r="F192" s="6" t="s">
        <v>209</v>
      </c>
      <c r="G192" s="11" t="s">
        <v>2834</v>
      </c>
      <c r="H192" s="6">
        <v>2.0253810021387E14</v>
      </c>
      <c r="I192" s="11" t="s">
        <v>160</v>
      </c>
      <c r="J192" s="6" t="s">
        <v>435</v>
      </c>
      <c r="K192" s="6" t="s">
        <v>161</v>
      </c>
      <c r="L192" s="6">
        <v>198.0</v>
      </c>
      <c r="M192" s="6" t="s">
        <v>132</v>
      </c>
      <c r="N192" s="6">
        <v>288215.57</v>
      </c>
      <c r="O192" s="6">
        <v>2726.0</v>
      </c>
      <c r="P192" s="6" t="s">
        <v>158</v>
      </c>
      <c r="Q192" s="6" t="s">
        <v>114</v>
      </c>
      <c r="R192" s="34">
        <v>45799.0</v>
      </c>
      <c r="S192" s="6">
        <v>1.0</v>
      </c>
      <c r="T192" s="6" t="s">
        <v>221</v>
      </c>
      <c r="U192" s="34">
        <v>45799.0</v>
      </c>
      <c r="V192" s="34">
        <v>45799.0</v>
      </c>
      <c r="W192" s="72">
        <v>45975.0</v>
      </c>
      <c r="X192" s="6">
        <v>176.0</v>
      </c>
      <c r="Z192" s="6">
        <v>0.0</v>
      </c>
      <c r="AA192" s="6">
        <v>3.810264674E9</v>
      </c>
      <c r="AB192" s="6" t="s">
        <v>441</v>
      </c>
      <c r="AC192" s="6" t="s">
        <v>1350</v>
      </c>
      <c r="AI192" s="6"/>
      <c r="AJ192" s="6"/>
      <c r="AK192" s="6"/>
      <c r="AL192" s="34"/>
      <c r="AM192" s="6"/>
      <c r="AN192" s="6"/>
      <c r="AR192" s="6">
        <v>902114.72</v>
      </c>
      <c r="AS192" s="6">
        <v>902114.72</v>
      </c>
      <c r="AT192" s="6">
        <v>6.0</v>
      </c>
      <c r="AU192" s="6">
        <v>9.0</v>
      </c>
      <c r="AV192" s="6">
        <v>15.0</v>
      </c>
      <c r="AW192" s="6">
        <v>110.0</v>
      </c>
      <c r="AX192" s="6">
        <v>0.0</v>
      </c>
      <c r="AY192" s="6" t="s">
        <v>168</v>
      </c>
      <c r="AZ192" s="6">
        <v>0.0</v>
      </c>
      <c r="BA192" s="6">
        <v>0.0</v>
      </c>
      <c r="BB192" s="6">
        <v>0.0</v>
      </c>
      <c r="BC192" s="6">
        <v>0.0</v>
      </c>
      <c r="BD192" s="6"/>
      <c r="BE192" s="6" t="s">
        <v>2835</v>
      </c>
    </row>
    <row r="193">
      <c r="A193" s="31" t="str">
        <f>VLOOKUP(I193,Pns!B:C,2,0)</f>
        <v>350</v>
      </c>
      <c r="B193" s="31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209</v>
      </c>
      <c r="G193" s="11" t="s">
        <v>2836</v>
      </c>
      <c r="H193" s="6">
        <v>2.02530400192016E14</v>
      </c>
      <c r="I193" s="11" t="s">
        <v>516</v>
      </c>
      <c r="J193" s="6" t="s">
        <v>2837</v>
      </c>
      <c r="K193" s="6" t="s">
        <v>2838</v>
      </c>
      <c r="L193" s="6" t="s">
        <v>216</v>
      </c>
      <c r="M193" s="6" t="s">
        <v>89</v>
      </c>
      <c r="N193" s="6">
        <v>43.36</v>
      </c>
      <c r="O193" s="6">
        <v>2726.0</v>
      </c>
      <c r="P193" s="6" t="s">
        <v>158</v>
      </c>
      <c r="Q193" s="6" t="s">
        <v>114</v>
      </c>
      <c r="R193" s="34">
        <v>45813.0</v>
      </c>
      <c r="S193" s="6">
        <v>4.0</v>
      </c>
      <c r="T193" s="6" t="s">
        <v>221</v>
      </c>
      <c r="U193" s="34">
        <v>45813.0</v>
      </c>
      <c r="V193" s="34">
        <v>45813.0</v>
      </c>
      <c r="W193" s="34">
        <v>45916.0</v>
      </c>
      <c r="X193" s="6">
        <v>103.0</v>
      </c>
      <c r="Y193" s="6"/>
      <c r="Z193" s="6">
        <v>0.0</v>
      </c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34"/>
      <c r="AM193" s="6"/>
      <c r="AN193" s="6"/>
      <c r="AO193" s="6"/>
      <c r="AP193" s="6"/>
      <c r="AQ193" s="6"/>
      <c r="AR193" s="6">
        <v>250.18</v>
      </c>
      <c r="AS193" s="6">
        <v>1000.72</v>
      </c>
      <c r="AT193" s="6" t="s">
        <v>168</v>
      </c>
      <c r="AU193" s="6">
        <v>4.0</v>
      </c>
      <c r="AV193" s="6">
        <v>4.0</v>
      </c>
      <c r="AW193" s="6">
        <v>26.0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2839</v>
      </c>
      <c r="BE193" s="6" t="s">
        <v>2840</v>
      </c>
    </row>
    <row r="194">
      <c r="A194" s="31" t="str">
        <f>VLOOKUP(I194,Pns!B:C,2,0)</f>
        <v>569</v>
      </c>
      <c r="B194" s="31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209</v>
      </c>
      <c r="G194" s="11" t="s">
        <v>2841</v>
      </c>
      <c r="H194" s="6">
        <v>2.02530400192017E14</v>
      </c>
      <c r="I194" s="11" t="s">
        <v>626</v>
      </c>
      <c r="J194" s="6" t="s">
        <v>627</v>
      </c>
      <c r="K194" s="6" t="s">
        <v>628</v>
      </c>
      <c r="L194" s="6" t="s">
        <v>216</v>
      </c>
      <c r="M194" s="6" t="s">
        <v>89</v>
      </c>
      <c r="N194" s="6">
        <v>21.5</v>
      </c>
      <c r="O194" s="6">
        <v>2726.0</v>
      </c>
      <c r="P194" s="6" t="s">
        <v>2666</v>
      </c>
      <c r="Q194" s="6" t="s">
        <v>114</v>
      </c>
      <c r="R194" s="34">
        <v>45813.0</v>
      </c>
      <c r="S194" s="6">
        <v>2.0</v>
      </c>
      <c r="T194" s="6" t="s">
        <v>221</v>
      </c>
      <c r="U194" s="34">
        <v>45813.0</v>
      </c>
      <c r="V194" s="34">
        <v>45813.0</v>
      </c>
      <c r="W194" s="34">
        <v>45916.0</v>
      </c>
      <c r="X194" s="6">
        <v>103.0</v>
      </c>
      <c r="Y194" s="6">
        <v>1.0</v>
      </c>
      <c r="Z194" s="6">
        <v>0.0</v>
      </c>
      <c r="AA194" s="6"/>
      <c r="AB194" s="6"/>
      <c r="AC194" s="6"/>
      <c r="AI194" s="6" t="s">
        <v>1380</v>
      </c>
      <c r="AJ194" s="6">
        <v>4.0</v>
      </c>
      <c r="AK194" s="6">
        <v>4.0</v>
      </c>
      <c r="AL194" s="34">
        <v>46072.0</v>
      </c>
      <c r="AM194" s="6" t="s">
        <v>183</v>
      </c>
      <c r="AN194" s="6"/>
      <c r="AR194" s="6">
        <v>21.5</v>
      </c>
      <c r="AS194" s="6">
        <v>43.0</v>
      </c>
      <c r="AT194" s="6" t="s">
        <v>168</v>
      </c>
      <c r="AU194" s="6">
        <v>1.0</v>
      </c>
      <c r="AV194" s="6">
        <v>1.0</v>
      </c>
      <c r="AW194" s="6">
        <v>17.0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2842</v>
      </c>
      <c r="BE194" s="6" t="s">
        <v>2843</v>
      </c>
    </row>
    <row r="195">
      <c r="A195" s="31">
        <f>VLOOKUP(I195,Pns!B:C,2,0)</f>
        <v>65</v>
      </c>
      <c r="B195" s="31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209</v>
      </c>
      <c r="G195" s="11" t="s">
        <v>2844</v>
      </c>
      <c r="H195" s="6">
        <v>2.0253040019202E14</v>
      </c>
      <c r="I195" s="11" t="s">
        <v>340</v>
      </c>
      <c r="J195" s="6" t="s">
        <v>2845</v>
      </c>
      <c r="K195" s="6" t="s">
        <v>2152</v>
      </c>
      <c r="L195" s="6" t="s">
        <v>216</v>
      </c>
      <c r="M195" s="6" t="s">
        <v>89</v>
      </c>
      <c r="N195" s="6">
        <v>445.0</v>
      </c>
      <c r="O195" s="6">
        <v>2726.0</v>
      </c>
      <c r="P195" s="6" t="s">
        <v>158</v>
      </c>
      <c r="Q195" s="6" t="s">
        <v>114</v>
      </c>
      <c r="R195" s="34">
        <v>45813.0</v>
      </c>
      <c r="S195" s="6">
        <v>1.0</v>
      </c>
      <c r="T195" s="6" t="s">
        <v>221</v>
      </c>
      <c r="U195" s="34">
        <v>45813.0</v>
      </c>
      <c r="V195" s="34">
        <v>45813.0</v>
      </c>
      <c r="W195" s="34">
        <v>45916.0</v>
      </c>
      <c r="X195" s="6">
        <v>103.0</v>
      </c>
      <c r="Z195" s="6">
        <v>0.0</v>
      </c>
      <c r="AC195" s="6"/>
      <c r="AI195" s="6"/>
      <c r="AJ195" s="6"/>
      <c r="AK195" s="6"/>
      <c r="AL195" s="72"/>
      <c r="AM195" s="6"/>
      <c r="AN195" s="6"/>
      <c r="AR195" s="6">
        <v>952.3</v>
      </c>
      <c r="AS195" s="6">
        <v>952.3</v>
      </c>
      <c r="AT195" s="6" t="s">
        <v>168</v>
      </c>
      <c r="AU195" s="6" t="s">
        <v>168</v>
      </c>
      <c r="AV195" s="6" t="s">
        <v>168</v>
      </c>
      <c r="AW195" s="6">
        <v>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2846</v>
      </c>
      <c r="BE195" s="6" t="s">
        <v>2847</v>
      </c>
    </row>
    <row r="196">
      <c r="A196" s="31">
        <f>VLOOKUP(I196,Pns!B:C,2,0)</f>
        <v>208</v>
      </c>
      <c r="B196" s="31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209</v>
      </c>
      <c r="G196" s="11" t="s">
        <v>2848</v>
      </c>
      <c r="H196" s="6">
        <v>2.02530400192014E14</v>
      </c>
      <c r="I196" s="11" t="s">
        <v>824</v>
      </c>
      <c r="J196" s="6" t="s">
        <v>2849</v>
      </c>
      <c r="K196" s="6" t="s">
        <v>2706</v>
      </c>
      <c r="L196" s="6">
        <v>96906.0</v>
      </c>
      <c r="M196" s="6" t="s">
        <v>89</v>
      </c>
      <c r="N196" s="6">
        <v>65.0</v>
      </c>
      <c r="O196" s="6">
        <v>2726.0</v>
      </c>
      <c r="P196" s="6" t="s">
        <v>158</v>
      </c>
      <c r="Q196" s="6" t="s">
        <v>114</v>
      </c>
      <c r="R196" s="34">
        <v>45813.0</v>
      </c>
      <c r="S196" s="6">
        <v>2.0</v>
      </c>
      <c r="T196" s="6" t="s">
        <v>221</v>
      </c>
      <c r="U196" s="34">
        <v>45813.0</v>
      </c>
      <c r="V196" s="34">
        <v>45813.0</v>
      </c>
      <c r="W196" s="34">
        <v>45916.0</v>
      </c>
      <c r="X196" s="6">
        <v>103.0</v>
      </c>
      <c r="Z196" s="6">
        <v>1.0</v>
      </c>
      <c r="AA196" s="6"/>
      <c r="AB196" s="6"/>
      <c r="AC196" s="6"/>
      <c r="AI196" s="6"/>
      <c r="AJ196" s="6"/>
      <c r="AK196" s="6"/>
      <c r="AL196" s="34"/>
      <c r="AM196" s="6"/>
      <c r="AN196" s="6"/>
      <c r="AR196" s="6">
        <v>100.75</v>
      </c>
      <c r="AS196" s="6">
        <v>201.5</v>
      </c>
      <c r="AT196" s="6" t="s">
        <v>168</v>
      </c>
      <c r="AU196" s="6" t="s">
        <v>168</v>
      </c>
      <c r="AV196" s="6">
        <v>2.0</v>
      </c>
      <c r="AW196" s="6">
        <v>13.0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2850</v>
      </c>
      <c r="BE196" s="6" t="s">
        <v>2851</v>
      </c>
    </row>
    <row r="197">
      <c r="A197" s="31" t="str">
        <f>VLOOKUP(I197,Pns!B:C,2,0)</f>
        <v>372</v>
      </c>
      <c r="B197" s="31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209</v>
      </c>
      <c r="G197" s="11" t="s">
        <v>2852</v>
      </c>
      <c r="H197" s="6">
        <v>2.02530400192038E14</v>
      </c>
      <c r="I197" s="11" t="s">
        <v>1376</v>
      </c>
      <c r="J197" s="6" t="s">
        <v>2853</v>
      </c>
      <c r="K197" s="6" t="s">
        <v>477</v>
      </c>
      <c r="L197" s="6" t="s">
        <v>216</v>
      </c>
      <c r="M197" s="6" t="s">
        <v>89</v>
      </c>
      <c r="N197" s="6">
        <v>90.42</v>
      </c>
      <c r="O197" s="6">
        <v>2726.0</v>
      </c>
      <c r="P197" s="6" t="s">
        <v>158</v>
      </c>
      <c r="Q197" s="6" t="s">
        <v>114</v>
      </c>
      <c r="R197" s="34">
        <v>45813.0</v>
      </c>
      <c r="S197" s="6">
        <v>1.0</v>
      </c>
      <c r="T197" s="6" t="s">
        <v>221</v>
      </c>
      <c r="U197" s="34">
        <v>45813.0</v>
      </c>
      <c r="V197" s="34">
        <v>45813.0</v>
      </c>
      <c r="W197" s="34">
        <v>45916.0</v>
      </c>
      <c r="X197" s="6">
        <v>103.0</v>
      </c>
      <c r="Z197" s="6">
        <v>0.0</v>
      </c>
      <c r="AC197" s="6"/>
      <c r="AI197" s="6" t="s">
        <v>2854</v>
      </c>
      <c r="AJ197" s="6">
        <v>4.0</v>
      </c>
      <c r="AK197" s="6" t="s">
        <v>1406</v>
      </c>
      <c r="AL197" s="34">
        <v>46120.0</v>
      </c>
      <c r="AM197" s="6" t="s">
        <v>183</v>
      </c>
      <c r="AN197" s="6"/>
      <c r="AR197" s="6">
        <v>217.0</v>
      </c>
      <c r="AS197" s="6">
        <v>217.0</v>
      </c>
      <c r="AT197" s="6" t="s">
        <v>168</v>
      </c>
      <c r="AU197" s="6" t="s">
        <v>168</v>
      </c>
      <c r="AV197" s="6">
        <v>1.0</v>
      </c>
      <c r="AW197" s="6">
        <v>4.0</v>
      </c>
      <c r="AX197" s="6">
        <v>5.0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2855</v>
      </c>
      <c r="BE197" s="6" t="s">
        <v>2856</v>
      </c>
      <c r="BF197" s="6"/>
      <c r="BG197" s="6"/>
    </row>
    <row r="198">
      <c r="A198" s="30">
        <f>VLOOKUP(I198,Pns!B:C,2,0)</f>
        <v>5</v>
      </c>
      <c r="B198" s="31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209</v>
      </c>
      <c r="G198" s="11" t="s">
        <v>2857</v>
      </c>
      <c r="H198" s="6">
        <v>2.02530400192063E14</v>
      </c>
      <c r="I198" s="11" t="s">
        <v>102</v>
      </c>
      <c r="J198" s="6" t="s">
        <v>1630</v>
      </c>
      <c r="K198" s="6" t="s">
        <v>96</v>
      </c>
      <c r="L198" s="6">
        <v>33269.0</v>
      </c>
      <c r="M198" s="6" t="s">
        <v>99</v>
      </c>
      <c r="N198" s="6">
        <v>821.67</v>
      </c>
      <c r="O198" s="6">
        <v>2726.0</v>
      </c>
      <c r="P198" s="6" t="s">
        <v>158</v>
      </c>
      <c r="Q198" s="6" t="s">
        <v>114</v>
      </c>
      <c r="R198" s="34">
        <v>45813.0</v>
      </c>
      <c r="S198" s="6">
        <v>2.0</v>
      </c>
      <c r="T198" s="6" t="s">
        <v>221</v>
      </c>
      <c r="U198" s="34">
        <v>45813.0</v>
      </c>
      <c r="V198" s="34">
        <v>45813.0</v>
      </c>
      <c r="W198" s="34">
        <v>45916.0</v>
      </c>
      <c r="X198" s="6">
        <v>103.0</v>
      </c>
      <c r="Y198" s="6"/>
      <c r="Z198" s="6">
        <v>1.0</v>
      </c>
      <c r="AA198" s="6">
        <v>3.040252936E9</v>
      </c>
      <c r="AB198" s="6" t="s">
        <v>441</v>
      </c>
      <c r="AC198" s="6" t="s">
        <v>224</v>
      </c>
      <c r="AD198" s="6"/>
      <c r="AE198" s="6"/>
      <c r="AF198" s="6"/>
      <c r="AG198" s="6"/>
      <c r="AH198" s="6"/>
      <c r="AI198" s="6"/>
      <c r="AJ198" s="6"/>
      <c r="AK198" s="6"/>
      <c r="AL198" s="72"/>
      <c r="AM198" s="6"/>
      <c r="AN198" s="6"/>
      <c r="AO198" s="6"/>
      <c r="AP198" s="6"/>
      <c r="AQ198" s="6"/>
      <c r="AR198" s="6">
        <v>4502.73</v>
      </c>
      <c r="AS198" s="6">
        <v>9005.46</v>
      </c>
      <c r="AT198" s="6">
        <v>5.0</v>
      </c>
      <c r="AU198" s="6">
        <v>9.0</v>
      </c>
      <c r="AV198" s="6">
        <v>15.0</v>
      </c>
      <c r="AW198" s="6">
        <v>205.0</v>
      </c>
      <c r="AX198" s="6">
        <v>0.0</v>
      </c>
      <c r="AY198" s="6">
        <v>0.0</v>
      </c>
      <c r="AZ198" s="6" t="s">
        <v>168</v>
      </c>
      <c r="BA198" s="6">
        <v>0.0</v>
      </c>
      <c r="BB198" s="6">
        <v>6.0</v>
      </c>
      <c r="BC198" s="6">
        <v>0.0</v>
      </c>
      <c r="BD198" s="6" t="s">
        <v>2858</v>
      </c>
      <c r="BE198" s="6" t="s">
        <v>2859</v>
      </c>
    </row>
    <row r="199">
      <c r="A199" s="31" t="str">
        <f>VLOOKUP(I199,Pns!B:C,2,0)</f>
        <v>677</v>
      </c>
      <c r="B199" s="31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209</v>
      </c>
      <c r="G199" s="11" t="s">
        <v>2860</v>
      </c>
      <c r="H199" s="6">
        <v>2.02530400192039E14</v>
      </c>
      <c r="I199" s="11" t="s">
        <v>2154</v>
      </c>
      <c r="J199" s="6" t="s">
        <v>2861</v>
      </c>
      <c r="K199" s="6" t="s">
        <v>2156</v>
      </c>
      <c r="L199" s="6" t="s">
        <v>216</v>
      </c>
      <c r="M199" s="6" t="s">
        <v>89</v>
      </c>
      <c r="N199" s="6">
        <v>25.35</v>
      </c>
      <c r="O199" s="6">
        <v>2726.0</v>
      </c>
      <c r="P199" s="6" t="s">
        <v>158</v>
      </c>
      <c r="Q199" s="6" t="s">
        <v>114</v>
      </c>
      <c r="R199" s="34">
        <v>45813.0</v>
      </c>
      <c r="S199" s="6">
        <v>1.0</v>
      </c>
      <c r="T199" s="6" t="s">
        <v>221</v>
      </c>
      <c r="U199" s="34">
        <v>45813.0</v>
      </c>
      <c r="V199" s="34">
        <v>45813.0</v>
      </c>
      <c r="W199" s="34">
        <v>45916.0</v>
      </c>
      <c r="X199" s="6">
        <v>103.0</v>
      </c>
      <c r="Z199" s="6">
        <v>0.0</v>
      </c>
      <c r="AC199" s="6"/>
      <c r="AI199" s="6"/>
      <c r="AJ199" s="6"/>
      <c r="AK199" s="6"/>
      <c r="AL199" s="72"/>
      <c r="AM199" s="6"/>
      <c r="AN199" s="6"/>
      <c r="AR199" s="6">
        <v>25.35</v>
      </c>
      <c r="AS199" s="6">
        <v>25.35</v>
      </c>
      <c r="AT199" s="6" t="s">
        <v>168</v>
      </c>
      <c r="AU199" s="6" t="s">
        <v>168</v>
      </c>
      <c r="AV199" s="6" t="s">
        <v>168</v>
      </c>
      <c r="AW199" s="6">
        <v>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2.0</v>
      </c>
      <c r="BD199" s="6" t="s">
        <v>2862</v>
      </c>
      <c r="BE199" s="6" t="s">
        <v>2863</v>
      </c>
      <c r="BF199" s="6"/>
      <c r="BG199" s="6"/>
    </row>
    <row r="200">
      <c r="A200" s="31" t="str">
        <f>VLOOKUP(I200,Pns!B:C,2,0)</f>
        <v>678</v>
      </c>
      <c r="B200" s="31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209</v>
      </c>
      <c r="G200" s="11" t="s">
        <v>2864</v>
      </c>
      <c r="H200" s="6">
        <v>2.02530400192041E14</v>
      </c>
      <c r="I200" s="11" t="s">
        <v>2159</v>
      </c>
      <c r="J200" s="6" t="s">
        <v>2865</v>
      </c>
      <c r="K200" s="6" t="s">
        <v>2161</v>
      </c>
      <c r="L200" s="6" t="s">
        <v>216</v>
      </c>
      <c r="M200" s="6" t="s">
        <v>89</v>
      </c>
      <c r="N200" s="6">
        <v>205.02</v>
      </c>
      <c r="O200" s="6">
        <v>2726.0</v>
      </c>
      <c r="P200" s="6" t="s">
        <v>158</v>
      </c>
      <c r="Q200" s="6" t="s">
        <v>114</v>
      </c>
      <c r="R200" s="34">
        <v>45813.0</v>
      </c>
      <c r="S200" s="6">
        <v>1.0</v>
      </c>
      <c r="T200" s="6" t="s">
        <v>221</v>
      </c>
      <c r="U200" s="34">
        <v>45813.0</v>
      </c>
      <c r="V200" s="34">
        <v>45813.0</v>
      </c>
      <c r="W200" s="34">
        <v>45916.0</v>
      </c>
      <c r="X200" s="6">
        <v>103.0</v>
      </c>
      <c r="Z200" s="6">
        <v>0.0</v>
      </c>
      <c r="AC200" s="6"/>
      <c r="AI200" s="6"/>
      <c r="AJ200" s="6"/>
      <c r="AK200" s="6"/>
      <c r="AL200" s="34"/>
      <c r="AM200" s="6"/>
      <c r="AN200" s="6"/>
      <c r="AR200" s="6">
        <v>420.3</v>
      </c>
      <c r="AS200" s="6">
        <v>420.3</v>
      </c>
      <c r="AT200" s="6" t="s">
        <v>168</v>
      </c>
      <c r="AU200" s="6" t="s">
        <v>168</v>
      </c>
      <c r="AV200" s="6">
        <v>3.0</v>
      </c>
      <c r="AW200" s="6">
        <v>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2866</v>
      </c>
      <c r="BE200" s="6" t="s">
        <v>2867</v>
      </c>
    </row>
    <row r="201">
      <c r="A201" s="30">
        <f>VLOOKUP(I201,Pns!B:C,2,0)</f>
        <v>378</v>
      </c>
      <c r="B201" s="31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209</v>
      </c>
      <c r="G201" s="11" t="s">
        <v>2868</v>
      </c>
      <c r="H201" s="6">
        <v>2.02530400192109E14</v>
      </c>
      <c r="I201" s="11" t="s">
        <v>1398</v>
      </c>
      <c r="J201" s="6" t="s">
        <v>2869</v>
      </c>
      <c r="K201" s="6" t="s">
        <v>1400</v>
      </c>
      <c r="L201" s="6" t="s">
        <v>216</v>
      </c>
      <c r="M201" s="6" t="s">
        <v>89</v>
      </c>
      <c r="N201" s="6">
        <v>95.0</v>
      </c>
      <c r="O201" s="6">
        <v>2726.0</v>
      </c>
      <c r="P201" s="6" t="s">
        <v>158</v>
      </c>
      <c r="Q201" s="6" t="s">
        <v>114</v>
      </c>
      <c r="R201" s="34">
        <v>45813.0</v>
      </c>
      <c r="S201" s="6">
        <v>2.0</v>
      </c>
      <c r="T201" s="6" t="s">
        <v>221</v>
      </c>
      <c r="U201" s="34">
        <v>45813.0</v>
      </c>
      <c r="V201" s="34">
        <v>45813.0</v>
      </c>
      <c r="W201" s="34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34"/>
      <c r="AM201" s="6"/>
      <c r="AN201" s="6">
        <v>3.042025000039E13</v>
      </c>
      <c r="AR201" s="6">
        <v>205.2</v>
      </c>
      <c r="AS201" s="6">
        <v>410.4</v>
      </c>
      <c r="AT201" s="6" t="s">
        <v>168</v>
      </c>
      <c r="AU201" s="6">
        <v>2.0</v>
      </c>
      <c r="AV201" s="6">
        <v>3.0</v>
      </c>
      <c r="AW201" s="6">
        <v>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1.0</v>
      </c>
      <c r="BC201" s="6">
        <v>0.0</v>
      </c>
      <c r="BD201" s="6" t="s">
        <v>2871</v>
      </c>
      <c r="BE201" s="6" t="s">
        <v>2872</v>
      </c>
      <c r="BF201" s="6"/>
      <c r="BG201" s="6"/>
    </row>
    <row r="202">
      <c r="A202" s="31">
        <f>VLOOKUP(I202,Pns!B:C,2,0)</f>
        <v>619</v>
      </c>
      <c r="B202" s="31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209</v>
      </c>
      <c r="G202" s="11" t="s">
        <v>2873</v>
      </c>
      <c r="H202" s="6">
        <v>2.02530400192042E14</v>
      </c>
      <c r="I202" s="11" t="s">
        <v>1980</v>
      </c>
      <c r="J202" s="6" t="s">
        <v>2874</v>
      </c>
      <c r="K202" s="6" t="s">
        <v>1981</v>
      </c>
      <c r="L202" s="6" t="s">
        <v>216</v>
      </c>
      <c r="M202" s="6" t="s">
        <v>89</v>
      </c>
      <c r="N202" s="6">
        <v>193.24</v>
      </c>
      <c r="O202" s="6">
        <v>2726.0</v>
      </c>
      <c r="P202" s="6" t="s">
        <v>158</v>
      </c>
      <c r="Q202" s="6" t="s">
        <v>114</v>
      </c>
      <c r="R202" s="34">
        <v>45813.0</v>
      </c>
      <c r="S202" s="6">
        <v>1.0</v>
      </c>
      <c r="T202" s="6" t="s">
        <v>221</v>
      </c>
      <c r="U202" s="34">
        <v>45813.0</v>
      </c>
      <c r="V202" s="34">
        <v>45813.0</v>
      </c>
      <c r="W202" s="34">
        <v>45916.0</v>
      </c>
      <c r="X202" s="6">
        <v>103.0</v>
      </c>
      <c r="Z202" s="6">
        <v>1.0</v>
      </c>
      <c r="AA202" s="6"/>
      <c r="AB202" s="6"/>
      <c r="AC202" s="6"/>
      <c r="AI202" s="6" t="s">
        <v>2875</v>
      </c>
      <c r="AJ202" s="6">
        <v>1.0</v>
      </c>
      <c r="AK202" s="6" t="s">
        <v>1406</v>
      </c>
      <c r="AL202" s="34">
        <v>46105.0</v>
      </c>
      <c r="AM202" s="6" t="s">
        <v>183</v>
      </c>
      <c r="AN202" s="6"/>
      <c r="AR202" s="6">
        <v>774.89</v>
      </c>
      <c r="AS202" s="6">
        <v>774.89</v>
      </c>
      <c r="AT202" s="6" t="s">
        <v>168</v>
      </c>
      <c r="AU202" s="6" t="s">
        <v>168</v>
      </c>
      <c r="AV202" s="6" t="s">
        <v>168</v>
      </c>
      <c r="AW202" s="6">
        <v>21.0</v>
      </c>
      <c r="AX202" s="6">
        <v>10.0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2876</v>
      </c>
      <c r="BE202" s="6" t="s">
        <v>2877</v>
      </c>
      <c r="BF202" s="6"/>
      <c r="BG202" s="6"/>
    </row>
    <row r="203">
      <c r="A203" s="31" t="str">
        <f>VLOOKUP(I203,Pns!B:C,2,0)</f>
        <v>679</v>
      </c>
      <c r="B203" s="31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209</v>
      </c>
      <c r="G203" s="11" t="s">
        <v>2878</v>
      </c>
      <c r="H203" s="6">
        <v>2.02530400192111E14</v>
      </c>
      <c r="I203" s="11" t="s">
        <v>2162</v>
      </c>
      <c r="J203" s="6" t="s">
        <v>2879</v>
      </c>
      <c r="K203" s="6" t="s">
        <v>2164</v>
      </c>
      <c r="L203" s="6" t="s">
        <v>216</v>
      </c>
      <c r="M203" s="6" t="s">
        <v>89</v>
      </c>
      <c r="N203" s="6">
        <v>90.52</v>
      </c>
      <c r="O203" s="6">
        <v>2726.0</v>
      </c>
      <c r="P203" s="6" t="s">
        <v>158</v>
      </c>
      <c r="Q203" s="6" t="s">
        <v>114</v>
      </c>
      <c r="R203" s="34">
        <v>45813.0</v>
      </c>
      <c r="S203" s="6">
        <v>1.0</v>
      </c>
      <c r="T203" s="6" t="s">
        <v>221</v>
      </c>
      <c r="U203" s="34">
        <v>45813.0</v>
      </c>
      <c r="V203" s="34">
        <v>45813.0</v>
      </c>
      <c r="W203" s="34">
        <v>45916.0</v>
      </c>
      <c r="X203" s="6">
        <v>103.0</v>
      </c>
      <c r="Z203" s="6"/>
      <c r="AA203" s="6"/>
      <c r="AB203" s="6"/>
      <c r="AC203" s="6"/>
      <c r="AI203" s="6"/>
      <c r="AJ203" s="6"/>
      <c r="AK203" s="6"/>
      <c r="AL203" s="34"/>
      <c r="AM203" s="6"/>
      <c r="AN203" s="6"/>
      <c r="AR203" s="6">
        <v>217.25</v>
      </c>
      <c r="AS203" s="6">
        <v>217.25</v>
      </c>
      <c r="AT203" s="6" t="s">
        <v>168</v>
      </c>
      <c r="AU203" s="6" t="s">
        <v>168</v>
      </c>
      <c r="AV203" s="6" t="s">
        <v>168</v>
      </c>
      <c r="AW203" s="6" t="s">
        <v>168</v>
      </c>
      <c r="AX203" s="6">
        <v>30.0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2880</v>
      </c>
      <c r="BE203" s="6" t="s">
        <v>2881</v>
      </c>
      <c r="BF203" s="6"/>
      <c r="BG203" s="6"/>
    </row>
    <row r="204">
      <c r="A204" s="31" t="str">
        <f>VLOOKUP(I204,Pns!B:C,2,0)</f>
        <v>680</v>
      </c>
      <c r="B204" s="31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209</v>
      </c>
      <c r="G204" s="11" t="s">
        <v>2882</v>
      </c>
      <c r="H204" s="6">
        <v>2.0253040019211E14</v>
      </c>
      <c r="I204" s="11" t="s">
        <v>2167</v>
      </c>
      <c r="J204" s="6" t="s">
        <v>2883</v>
      </c>
      <c r="K204" s="6" t="s">
        <v>2169</v>
      </c>
      <c r="L204" s="6" t="s">
        <v>216</v>
      </c>
      <c r="M204" s="6" t="s">
        <v>89</v>
      </c>
      <c r="N204" s="6">
        <v>3.74</v>
      </c>
      <c r="O204" s="6">
        <v>2726.0</v>
      </c>
      <c r="P204" s="6" t="s">
        <v>158</v>
      </c>
      <c r="Q204" s="6" t="s">
        <v>114</v>
      </c>
      <c r="R204" s="34">
        <v>45813.0</v>
      </c>
      <c r="S204" s="6">
        <v>8.0</v>
      </c>
      <c r="T204" s="6" t="s">
        <v>221</v>
      </c>
      <c r="U204" s="34">
        <v>45813.0</v>
      </c>
      <c r="V204" s="34">
        <v>45813.0</v>
      </c>
      <c r="W204" s="34">
        <v>45916.0</v>
      </c>
      <c r="X204" s="6">
        <v>103.0</v>
      </c>
      <c r="Z204" s="6">
        <v>62.0</v>
      </c>
      <c r="AC204" s="6"/>
      <c r="AI204" s="6" t="s">
        <v>2884</v>
      </c>
      <c r="AJ204" s="6">
        <v>60.0</v>
      </c>
      <c r="AK204" s="6" t="s">
        <v>1406</v>
      </c>
      <c r="AL204" s="72">
        <v>45960.0</v>
      </c>
      <c r="AM204" s="6" t="s">
        <v>183</v>
      </c>
      <c r="AN204" s="6"/>
      <c r="AR204" s="6">
        <v>7.55</v>
      </c>
      <c r="AS204" s="6">
        <v>60.4</v>
      </c>
      <c r="AT204" s="6" t="s">
        <v>168</v>
      </c>
      <c r="AU204" s="6" t="s">
        <v>168</v>
      </c>
      <c r="AV204" s="6" t="s">
        <v>168</v>
      </c>
      <c r="AW204" s="6">
        <v>188.0</v>
      </c>
      <c r="AX204" s="6">
        <v>2.0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2885</v>
      </c>
      <c r="BE204" s="6" t="s">
        <v>2886</v>
      </c>
      <c r="BF204" s="6"/>
      <c r="BG204" s="6"/>
    </row>
    <row r="205">
      <c r="A205" s="31" t="str">
        <f>VLOOKUP(I205,Pns!B:C,2,0)</f>
        <v>283</v>
      </c>
      <c r="B205" s="31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209</v>
      </c>
      <c r="G205" s="11" t="s">
        <v>2887</v>
      </c>
      <c r="H205" s="6">
        <v>2.02530400192112E14</v>
      </c>
      <c r="I205" s="11" t="s">
        <v>1070</v>
      </c>
      <c r="J205" s="6" t="s">
        <v>2888</v>
      </c>
      <c r="K205" s="6" t="s">
        <v>1085</v>
      </c>
      <c r="L205" s="6" t="s">
        <v>216</v>
      </c>
      <c r="M205" s="6" t="s">
        <v>89</v>
      </c>
      <c r="N205" s="6">
        <v>3.27</v>
      </c>
      <c r="O205" s="6">
        <v>2726.0</v>
      </c>
      <c r="P205" s="6" t="s">
        <v>158</v>
      </c>
      <c r="Q205" s="6" t="s">
        <v>114</v>
      </c>
      <c r="R205" s="34">
        <v>45813.0</v>
      </c>
      <c r="S205" s="6">
        <v>12.0</v>
      </c>
      <c r="T205" s="6" t="s">
        <v>221</v>
      </c>
      <c r="U205" s="34">
        <v>45813.0</v>
      </c>
      <c r="V205" s="34">
        <v>45813.0</v>
      </c>
      <c r="W205" s="34">
        <v>45916.0</v>
      </c>
      <c r="X205" s="6">
        <v>103.0</v>
      </c>
      <c r="Z205" s="6">
        <v>0.0</v>
      </c>
      <c r="AA205" s="6"/>
      <c r="AB205" s="6"/>
      <c r="AC205" s="6"/>
      <c r="AI205" s="6" t="s">
        <v>2889</v>
      </c>
      <c r="AJ205" s="6">
        <v>15.0</v>
      </c>
      <c r="AK205" s="6" t="s">
        <v>1406</v>
      </c>
      <c r="AL205" s="34">
        <v>46198.0</v>
      </c>
      <c r="AM205" s="6" t="s">
        <v>183</v>
      </c>
      <c r="AN205" s="6"/>
      <c r="AR205" s="6">
        <v>17.86</v>
      </c>
      <c r="AS205" s="6">
        <v>214.32</v>
      </c>
      <c r="AT205" s="6">
        <v>12.0</v>
      </c>
      <c r="AU205" s="6">
        <v>12.0</v>
      </c>
      <c r="AV205" s="6">
        <v>12.0</v>
      </c>
      <c r="AW205" s="6">
        <v>545.0</v>
      </c>
      <c r="AX205" s="6">
        <v>1.0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2890</v>
      </c>
      <c r="BE205" s="6" t="s">
        <v>2891</v>
      </c>
    </row>
    <row r="206">
      <c r="A206" s="31" t="str">
        <f>VLOOKUP(I206,Pns!B:C,2,0)</f>
        <v>280</v>
      </c>
      <c r="B206" s="31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209</v>
      </c>
      <c r="G206" s="11" t="s">
        <v>2892</v>
      </c>
      <c r="H206" s="6">
        <v>2.02530400192113E14</v>
      </c>
      <c r="I206" s="11" t="s">
        <v>1058</v>
      </c>
      <c r="J206" s="6" t="s">
        <v>2767</v>
      </c>
      <c r="K206" s="6" t="s">
        <v>1060</v>
      </c>
      <c r="L206" s="6" t="s">
        <v>216</v>
      </c>
      <c r="M206" s="6" t="s">
        <v>89</v>
      </c>
      <c r="N206" s="6">
        <v>117.07</v>
      </c>
      <c r="O206" s="6">
        <v>2726.0</v>
      </c>
      <c r="P206" s="6" t="s">
        <v>158</v>
      </c>
      <c r="Q206" s="6" t="s">
        <v>114</v>
      </c>
      <c r="R206" s="34">
        <v>45813.0</v>
      </c>
      <c r="S206" s="6">
        <v>3.0</v>
      </c>
      <c r="T206" s="6" t="s">
        <v>221</v>
      </c>
      <c r="U206" s="34">
        <v>45813.0</v>
      </c>
      <c r="V206" s="34">
        <v>45813.0</v>
      </c>
      <c r="W206" s="34">
        <v>45916.0</v>
      </c>
      <c r="X206" s="6">
        <v>103.0</v>
      </c>
      <c r="Z206" s="6">
        <v>3.0</v>
      </c>
      <c r="AC206" s="6"/>
      <c r="AI206" s="6" t="s">
        <v>2893</v>
      </c>
      <c r="AJ206" s="6">
        <v>4.0</v>
      </c>
      <c r="AK206" s="6" t="s">
        <v>2202</v>
      </c>
      <c r="AL206" s="34">
        <v>45777.0</v>
      </c>
      <c r="AM206" s="6" t="s">
        <v>2894</v>
      </c>
      <c r="AN206" s="6"/>
      <c r="AR206" s="6">
        <v>443.68</v>
      </c>
      <c r="AS206" s="6">
        <v>1331.04</v>
      </c>
      <c r="AT206" s="6">
        <v>6.0</v>
      </c>
      <c r="AU206" s="6">
        <v>10.0</v>
      </c>
      <c r="AV206" s="6">
        <v>13.0</v>
      </c>
      <c r="AW206" s="6">
        <v>244.0</v>
      </c>
      <c r="AX206" s="6">
        <v>10.0</v>
      </c>
      <c r="AY206" s="6" t="s">
        <v>168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2895</v>
      </c>
      <c r="BE206" s="6" t="s">
        <v>2896</v>
      </c>
    </row>
    <row r="207">
      <c r="A207" s="31" t="str">
        <f>VLOOKUP(I207,Pns!B:C,2,0)</f>
        <v>229</v>
      </c>
      <c r="B207" s="31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209</v>
      </c>
      <c r="G207" s="11" t="s">
        <v>2897</v>
      </c>
      <c r="H207" s="6">
        <v>2.02530400192166E14</v>
      </c>
      <c r="I207" s="11" t="s">
        <v>890</v>
      </c>
      <c r="J207" s="6" t="s">
        <v>2898</v>
      </c>
      <c r="K207" s="6" t="s">
        <v>2899</v>
      </c>
      <c r="L207" s="6">
        <v>88044.0</v>
      </c>
      <c r="M207" s="6" t="s">
        <v>89</v>
      </c>
      <c r="N207" s="6">
        <v>0.0</v>
      </c>
      <c r="O207" s="6">
        <v>2726.0</v>
      </c>
      <c r="P207" s="6" t="s">
        <v>158</v>
      </c>
      <c r="Q207" s="6" t="s">
        <v>114</v>
      </c>
      <c r="R207" s="34">
        <v>45813.0</v>
      </c>
      <c r="S207" s="6">
        <v>1.0</v>
      </c>
      <c r="T207" s="6" t="s">
        <v>221</v>
      </c>
      <c r="U207" s="34">
        <v>45813.0</v>
      </c>
      <c r="V207" s="34">
        <v>45813.0</v>
      </c>
      <c r="W207" s="34">
        <v>45916.0</v>
      </c>
      <c r="X207" s="6">
        <v>103.0</v>
      </c>
      <c r="Y207" s="6"/>
      <c r="Z207" s="6">
        <v>0.0</v>
      </c>
      <c r="AC207" s="6"/>
      <c r="AI207" s="6"/>
      <c r="AJ207" s="6"/>
      <c r="AK207" s="6"/>
      <c r="AL207" s="34"/>
      <c r="AM207" s="6"/>
      <c r="AN207" s="6"/>
      <c r="AR207" s="6" t="s">
        <v>246</v>
      </c>
      <c r="AS207" s="6" t="s">
        <v>246</v>
      </c>
      <c r="AT207" s="6" t="s">
        <v>168</v>
      </c>
      <c r="AU207" s="6" t="s">
        <v>168</v>
      </c>
      <c r="AV207" s="6" t="s">
        <v>168</v>
      </c>
      <c r="AW207" s="6" t="s">
        <v>168</v>
      </c>
      <c r="AX207" s="6">
        <v>0.0</v>
      </c>
      <c r="AY207" s="6" t="s">
        <v>168</v>
      </c>
      <c r="AZ207" s="6" t="s">
        <v>168</v>
      </c>
      <c r="BA207" s="6">
        <v>0.0</v>
      </c>
      <c r="BB207" s="6">
        <v>0.0</v>
      </c>
      <c r="BC207" s="6">
        <v>0.0</v>
      </c>
      <c r="BD207" s="6" t="s">
        <v>2900</v>
      </c>
      <c r="BE207" s="6" t="s">
        <v>2901</v>
      </c>
      <c r="BF207" s="6"/>
      <c r="BG207" s="6"/>
    </row>
    <row r="208">
      <c r="A208" s="31" t="str">
        <f>VLOOKUP(I208,Pns!B:C,2,0)</f>
        <v>683</v>
      </c>
      <c r="B208" s="31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209</v>
      </c>
      <c r="G208" s="11" t="s">
        <v>2902</v>
      </c>
      <c r="H208" s="6">
        <v>2.02530400192127E14</v>
      </c>
      <c r="I208" s="11" t="s">
        <v>2176</v>
      </c>
      <c r="J208" s="6" t="s">
        <v>2903</v>
      </c>
      <c r="K208" s="6" t="s">
        <v>2178</v>
      </c>
      <c r="L208" s="6" t="s">
        <v>216</v>
      </c>
      <c r="M208" s="6" t="s">
        <v>89</v>
      </c>
      <c r="N208" s="6">
        <v>516.21</v>
      </c>
      <c r="O208" s="6">
        <v>2726.0</v>
      </c>
      <c r="P208" s="6" t="s">
        <v>158</v>
      </c>
      <c r="Q208" s="6" t="s">
        <v>114</v>
      </c>
      <c r="R208" s="34">
        <v>45814.0</v>
      </c>
      <c r="S208" s="6">
        <v>1.0</v>
      </c>
      <c r="T208" s="6" t="s">
        <v>221</v>
      </c>
      <c r="U208" s="34">
        <v>45814.0</v>
      </c>
      <c r="V208" s="34">
        <v>45814.0</v>
      </c>
      <c r="W208" s="34">
        <v>45916.0</v>
      </c>
      <c r="X208" s="6">
        <v>102.0</v>
      </c>
      <c r="Z208" s="6">
        <v>0.0</v>
      </c>
      <c r="AC208" s="6"/>
      <c r="AI208" s="6"/>
      <c r="AJ208" s="6"/>
      <c r="AK208" s="6"/>
      <c r="AL208" s="34"/>
      <c r="AM208" s="6"/>
      <c r="AR208" s="6">
        <v>1166.64</v>
      </c>
      <c r="AS208" s="6">
        <v>1166.64</v>
      </c>
      <c r="AT208" s="6" t="s">
        <v>168</v>
      </c>
      <c r="AU208" s="6" t="s">
        <v>168</v>
      </c>
      <c r="AV208" s="6" t="s">
        <v>168</v>
      </c>
      <c r="AW208" s="6">
        <v>7.0</v>
      </c>
      <c r="AX208" s="6">
        <v>50.0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2904</v>
      </c>
      <c r="BE208" s="6" t="s">
        <v>2905</v>
      </c>
      <c r="BF208" s="6"/>
      <c r="BG208" s="6"/>
    </row>
    <row r="209">
      <c r="A209" s="31">
        <f>VLOOKUP(I209,Pns!B:C,2,0)</f>
        <v>168</v>
      </c>
      <c r="B209" s="31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209</v>
      </c>
      <c r="G209" s="11" t="s">
        <v>2906</v>
      </c>
      <c r="H209" s="6">
        <v>2.02630400204672E14</v>
      </c>
      <c r="I209" s="11" t="s">
        <v>713</v>
      </c>
      <c r="J209" s="6" t="s">
        <v>2907</v>
      </c>
      <c r="K209" s="6" t="s">
        <v>2908</v>
      </c>
      <c r="L209" s="6">
        <v>25693.0</v>
      </c>
      <c r="M209" s="6" t="s">
        <v>89</v>
      </c>
      <c r="N209" s="6">
        <v>5.18</v>
      </c>
      <c r="O209" s="6">
        <v>2726.0</v>
      </c>
      <c r="P209" s="6" t="s">
        <v>158</v>
      </c>
      <c r="Q209" s="6" t="s">
        <v>114</v>
      </c>
      <c r="R209" s="34">
        <v>45818.0</v>
      </c>
      <c r="S209" s="6">
        <v>15.0</v>
      </c>
      <c r="T209" s="6" t="s">
        <v>221</v>
      </c>
      <c r="U209" s="34">
        <v>45818.0</v>
      </c>
      <c r="V209" s="34">
        <v>45818.0</v>
      </c>
      <c r="W209" s="34">
        <v>46190.0</v>
      </c>
      <c r="X209" s="6">
        <v>372.0</v>
      </c>
      <c r="Z209" s="6">
        <v>0.0</v>
      </c>
      <c r="AA209" s="6"/>
      <c r="AB209" s="6"/>
      <c r="AC209" s="6"/>
      <c r="AI209" s="6"/>
      <c r="AJ209" s="6"/>
      <c r="AK209" s="6"/>
      <c r="AL209" s="34"/>
      <c r="AM209" s="6"/>
      <c r="AN209" s="6">
        <v>3.0420260000457E13</v>
      </c>
      <c r="AR209" s="6">
        <v>14.82</v>
      </c>
      <c r="AS209" s="6">
        <v>222.3</v>
      </c>
      <c r="AT209" s="6" t="s">
        <v>168</v>
      </c>
      <c r="AU209" s="6">
        <v>10.0</v>
      </c>
      <c r="AV209" s="6">
        <v>10.0</v>
      </c>
      <c r="AW209" s="6">
        <v>413.0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2909</v>
      </c>
      <c r="BE209" s="6" t="s">
        <v>2910</v>
      </c>
      <c r="BF209" s="6"/>
      <c r="BG209" s="6"/>
    </row>
    <row r="210">
      <c r="A210" s="31">
        <f>VLOOKUP(I210,Pns!B:C,2,0)</f>
        <v>685</v>
      </c>
      <c r="B210" s="31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209</v>
      </c>
      <c r="G210" s="11" t="s">
        <v>2911</v>
      </c>
      <c r="H210" s="6">
        <v>2.02530400192206E14</v>
      </c>
      <c r="I210" s="11" t="s">
        <v>2184</v>
      </c>
      <c r="J210" s="6" t="s">
        <v>2912</v>
      </c>
      <c r="K210" s="6" t="s">
        <v>2186</v>
      </c>
      <c r="L210" s="6" t="s">
        <v>216</v>
      </c>
      <c r="M210" s="6" t="s">
        <v>89</v>
      </c>
      <c r="N210" s="6">
        <v>762.43</v>
      </c>
      <c r="O210" s="6">
        <v>2726.0</v>
      </c>
      <c r="P210" s="6" t="s">
        <v>158</v>
      </c>
      <c r="Q210" s="6" t="s">
        <v>114</v>
      </c>
      <c r="R210" s="34">
        <v>45819.0</v>
      </c>
      <c r="S210" s="6">
        <v>1.0</v>
      </c>
      <c r="T210" s="6" t="s">
        <v>221</v>
      </c>
      <c r="U210" s="34">
        <v>45819.0</v>
      </c>
      <c r="V210" s="34">
        <v>45819.0</v>
      </c>
      <c r="W210" s="34">
        <v>46198.0</v>
      </c>
      <c r="X210" s="6">
        <v>379.0</v>
      </c>
      <c r="Z210" s="6">
        <v>0.0</v>
      </c>
      <c r="AC210" s="6"/>
      <c r="AI210" s="6"/>
      <c r="AJ210" s="6"/>
      <c r="AK210" s="6"/>
      <c r="AL210" s="34"/>
      <c r="AM210" s="6"/>
      <c r="AN210" s="6"/>
      <c r="AR210" s="6">
        <v>1654.47</v>
      </c>
      <c r="AS210" s="6">
        <v>1654.47</v>
      </c>
      <c r="AT210" s="6" t="s">
        <v>168</v>
      </c>
      <c r="AU210" s="6" t="s">
        <v>168</v>
      </c>
      <c r="AV210" s="6" t="s">
        <v>168</v>
      </c>
      <c r="AW210" s="6">
        <v>3.0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2913</v>
      </c>
      <c r="BE210" s="6" t="s">
        <v>2914</v>
      </c>
    </row>
    <row r="211">
      <c r="A211" s="31">
        <f>VLOOKUP(I211,Pns!B:C,2,0)</f>
        <v>579</v>
      </c>
      <c r="B211" s="31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209</v>
      </c>
      <c r="G211" s="11" t="s">
        <v>2915</v>
      </c>
      <c r="H211" s="6">
        <v>2.02530400192225E14</v>
      </c>
      <c r="I211" s="11" t="s">
        <v>1872</v>
      </c>
      <c r="J211" s="6" t="s">
        <v>2916</v>
      </c>
      <c r="K211" s="6" t="s">
        <v>1873</v>
      </c>
      <c r="L211" s="6" t="s">
        <v>216</v>
      </c>
      <c r="M211" s="6" t="s">
        <v>89</v>
      </c>
      <c r="N211" s="6">
        <v>0.0</v>
      </c>
      <c r="O211" s="6">
        <v>2726.0</v>
      </c>
      <c r="P211" s="6" t="s">
        <v>158</v>
      </c>
      <c r="Q211" s="6" t="s">
        <v>114</v>
      </c>
      <c r="R211" s="34">
        <v>45819.0</v>
      </c>
      <c r="S211" s="6">
        <v>8.0</v>
      </c>
      <c r="T211" s="6" t="s">
        <v>221</v>
      </c>
      <c r="U211" s="34">
        <v>45819.0</v>
      </c>
      <c r="V211" s="34">
        <v>45819.0</v>
      </c>
      <c r="W211" s="34">
        <v>45916.0</v>
      </c>
      <c r="X211" s="6">
        <v>97.0</v>
      </c>
      <c r="Y211" s="6"/>
      <c r="Z211" s="6">
        <v>1.0</v>
      </c>
      <c r="AC211" s="6"/>
      <c r="AI211" s="6"/>
      <c r="AJ211" s="6"/>
      <c r="AK211" s="6"/>
      <c r="AL211" s="34"/>
      <c r="AM211" s="6"/>
      <c r="AR211" s="6" t="s">
        <v>246</v>
      </c>
      <c r="AS211" s="6" t="s">
        <v>246</v>
      </c>
      <c r="AT211" s="6" t="s">
        <v>168</v>
      </c>
      <c r="AU211" s="6" t="s">
        <v>168</v>
      </c>
      <c r="AV211" s="6" t="s">
        <v>168</v>
      </c>
      <c r="AW211" s="6" t="s">
        <v>168</v>
      </c>
      <c r="AX211" s="6">
        <v>15.0</v>
      </c>
      <c r="AY211" s="6">
        <v>8.0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2917</v>
      </c>
      <c r="BE211" s="6" t="s">
        <v>2918</v>
      </c>
    </row>
    <row r="212">
      <c r="A212" s="31">
        <f>VLOOKUP(I212,Pns!B:C,2,0)</f>
        <v>686</v>
      </c>
      <c r="B212" s="31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209</v>
      </c>
      <c r="G212" s="11" t="s">
        <v>2919</v>
      </c>
      <c r="H212" s="6">
        <v>2.02530400192228E14</v>
      </c>
      <c r="I212" s="11" t="s">
        <v>2187</v>
      </c>
      <c r="J212" s="6" t="s">
        <v>2920</v>
      </c>
      <c r="K212" s="6" t="s">
        <v>2188</v>
      </c>
      <c r="L212" s="6" t="s">
        <v>216</v>
      </c>
      <c r="M212" s="6" t="s">
        <v>89</v>
      </c>
      <c r="N212" s="6">
        <v>0.0</v>
      </c>
      <c r="O212" s="6">
        <v>2726.0</v>
      </c>
      <c r="P212" s="6" t="s">
        <v>158</v>
      </c>
      <c r="Q212" s="6" t="s">
        <v>114</v>
      </c>
      <c r="R212" s="34">
        <v>45819.0</v>
      </c>
      <c r="S212" s="6">
        <v>1.0</v>
      </c>
      <c r="T212" s="6" t="s">
        <v>221</v>
      </c>
      <c r="U212" s="34">
        <v>45819.0</v>
      </c>
      <c r="V212" s="34">
        <v>45819.0</v>
      </c>
      <c r="W212" s="34">
        <v>45916.0</v>
      </c>
      <c r="X212" s="6">
        <v>97.0</v>
      </c>
      <c r="Y212" s="6"/>
      <c r="Z212" s="6"/>
      <c r="AC212" s="6"/>
      <c r="AI212" s="6"/>
      <c r="AJ212" s="6"/>
      <c r="AK212" s="6"/>
      <c r="AL212" s="34"/>
      <c r="AM212" s="6"/>
      <c r="AN212" s="6"/>
      <c r="AR212" s="6" t="s">
        <v>246</v>
      </c>
      <c r="AS212" s="6" t="s">
        <v>246</v>
      </c>
      <c r="AT212" s="6" t="s">
        <v>168</v>
      </c>
      <c r="AU212" s="6" t="s">
        <v>168</v>
      </c>
      <c r="AV212" s="6" t="s">
        <v>168</v>
      </c>
      <c r="AW212" s="6" t="s">
        <v>168</v>
      </c>
      <c r="AX212" s="6">
        <v>15.0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2921</v>
      </c>
      <c r="BE212" s="6" t="s">
        <v>2922</v>
      </c>
      <c r="BF212" s="6"/>
      <c r="BG212" s="6"/>
    </row>
    <row r="213">
      <c r="A213" s="31">
        <f>VLOOKUP(I213,Pns!B:C,2,0)</f>
        <v>687</v>
      </c>
      <c r="B213" s="31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209</v>
      </c>
      <c r="G213" s="11" t="s">
        <v>2923</v>
      </c>
      <c r="H213" s="6">
        <v>2.02530400192227E14</v>
      </c>
      <c r="I213" s="11" t="s">
        <v>2189</v>
      </c>
      <c r="J213" s="6" t="s">
        <v>2924</v>
      </c>
      <c r="K213" s="6" t="s">
        <v>2190</v>
      </c>
      <c r="L213" s="6" t="s">
        <v>216</v>
      </c>
      <c r="M213" s="6" t="s">
        <v>89</v>
      </c>
      <c r="N213" s="6">
        <v>0.0</v>
      </c>
      <c r="O213" s="6">
        <v>2726.0</v>
      </c>
      <c r="P213" s="6" t="s">
        <v>158</v>
      </c>
      <c r="Q213" s="6" t="s">
        <v>114</v>
      </c>
      <c r="R213" s="34">
        <v>45819.0</v>
      </c>
      <c r="S213" s="6">
        <v>1.0</v>
      </c>
      <c r="T213" s="6" t="s">
        <v>221</v>
      </c>
      <c r="U213" s="34">
        <v>45819.0</v>
      </c>
      <c r="V213" s="34">
        <v>45819.0</v>
      </c>
      <c r="W213" s="34">
        <v>45916.0</v>
      </c>
      <c r="X213" s="6">
        <v>97.0</v>
      </c>
      <c r="Z213" s="6"/>
      <c r="AC213" s="6"/>
      <c r="AI213" s="6"/>
      <c r="AJ213" s="6"/>
      <c r="AK213" s="6"/>
      <c r="AL213" s="34"/>
      <c r="AM213" s="6"/>
      <c r="AN213" s="6"/>
      <c r="AR213" s="6" t="s">
        <v>246</v>
      </c>
      <c r="AS213" s="6" t="s">
        <v>246</v>
      </c>
      <c r="AT213" s="6" t="s">
        <v>168</v>
      </c>
      <c r="AU213" s="6" t="s">
        <v>168</v>
      </c>
      <c r="AV213" s="6" t="s">
        <v>168</v>
      </c>
      <c r="AW213" s="6" t="s">
        <v>168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2925</v>
      </c>
      <c r="BE213" s="6" t="s">
        <v>2926</v>
      </c>
      <c r="BF213" s="6"/>
      <c r="BG213" s="6"/>
    </row>
    <row r="214">
      <c r="A214" s="31">
        <f>VLOOKUP(I214,Pns!B:C,2,0)</f>
        <v>688</v>
      </c>
      <c r="B214" s="31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209</v>
      </c>
      <c r="G214" s="11" t="s">
        <v>2927</v>
      </c>
      <c r="H214" s="6">
        <v>2.02530400192229E14</v>
      </c>
      <c r="I214" s="11" t="s">
        <v>2191</v>
      </c>
      <c r="J214" s="6" t="s">
        <v>2928</v>
      </c>
      <c r="K214" s="6" t="s">
        <v>2193</v>
      </c>
      <c r="L214" s="6">
        <v>55787.0</v>
      </c>
      <c r="M214" s="6" t="s">
        <v>89</v>
      </c>
      <c r="N214" s="6">
        <v>24.66</v>
      </c>
      <c r="O214" s="6">
        <v>2726.0</v>
      </c>
      <c r="P214" s="6" t="s">
        <v>158</v>
      </c>
      <c r="Q214" s="6" t="s">
        <v>114</v>
      </c>
      <c r="R214" s="34">
        <v>45819.0</v>
      </c>
      <c r="S214" s="6">
        <v>12.0</v>
      </c>
      <c r="T214" s="6" t="s">
        <v>221</v>
      </c>
      <c r="U214" s="34">
        <v>45819.0</v>
      </c>
      <c r="V214" s="34">
        <v>45819.0</v>
      </c>
      <c r="W214" s="34">
        <v>45916.0</v>
      </c>
      <c r="X214" s="6">
        <v>97.0</v>
      </c>
      <c r="Y214" s="6"/>
      <c r="Z214" s="6">
        <v>11.0</v>
      </c>
      <c r="AA214" s="6"/>
      <c r="AB214" s="6"/>
      <c r="AC214" s="6"/>
      <c r="AI214" s="6"/>
      <c r="AJ214" s="6"/>
      <c r="AK214" s="6"/>
      <c r="AL214" s="34"/>
      <c r="AM214" s="6"/>
      <c r="AN214" s="6"/>
      <c r="AR214" s="6">
        <v>91.72</v>
      </c>
      <c r="AS214" s="6">
        <v>1100.64</v>
      </c>
      <c r="AT214" s="6" t="s">
        <v>168</v>
      </c>
      <c r="AU214" s="6" t="s">
        <v>168</v>
      </c>
      <c r="AV214" s="6" t="s">
        <v>168</v>
      </c>
      <c r="AW214" s="6">
        <v>63.0</v>
      </c>
      <c r="AX214" s="6">
        <v>0.0</v>
      </c>
      <c r="AY214" s="6" t="s">
        <v>168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2929</v>
      </c>
      <c r="BE214" s="6" t="s">
        <v>2930</v>
      </c>
      <c r="BF214" s="6"/>
      <c r="BG214" s="6"/>
    </row>
    <row r="215">
      <c r="A215" s="31">
        <f>VLOOKUP(I215,Pns!B:C,2,0)</f>
        <v>689</v>
      </c>
      <c r="B215" s="31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209</v>
      </c>
      <c r="G215" s="11" t="s">
        <v>2931</v>
      </c>
      <c r="H215" s="6">
        <v>2.02530400192226E14</v>
      </c>
      <c r="I215" s="11" t="s">
        <v>2194</v>
      </c>
      <c r="J215" s="6" t="s">
        <v>2932</v>
      </c>
      <c r="K215" s="6" t="s">
        <v>2195</v>
      </c>
      <c r="L215" s="6" t="s">
        <v>216</v>
      </c>
      <c r="M215" s="6" t="s">
        <v>99</v>
      </c>
      <c r="N215" s="6">
        <v>1336.57</v>
      </c>
      <c r="O215" s="6">
        <v>2726.0</v>
      </c>
      <c r="P215" s="6" t="s">
        <v>158</v>
      </c>
      <c r="Q215" s="6" t="s">
        <v>114</v>
      </c>
      <c r="R215" s="34">
        <v>45819.0</v>
      </c>
      <c r="S215" s="6">
        <v>1.0</v>
      </c>
      <c r="T215" s="6" t="s">
        <v>221</v>
      </c>
      <c r="U215" s="34">
        <v>45819.0</v>
      </c>
      <c r="V215" s="34">
        <v>45819.0</v>
      </c>
      <c r="W215" s="34">
        <v>45916.0</v>
      </c>
      <c r="X215" s="6">
        <v>97.0</v>
      </c>
      <c r="Z215" s="6"/>
      <c r="AC215" s="6"/>
      <c r="AI215" s="6"/>
      <c r="AJ215" s="6"/>
      <c r="AK215" s="6"/>
      <c r="AL215" s="34"/>
      <c r="AM215" s="6"/>
      <c r="AR215" s="6">
        <v>5266.07</v>
      </c>
      <c r="AS215" s="6">
        <v>5266.07</v>
      </c>
      <c r="AT215" s="6" t="s">
        <v>168</v>
      </c>
      <c r="AU215" s="6" t="s">
        <v>168</v>
      </c>
      <c r="AV215" s="6" t="s">
        <v>168</v>
      </c>
      <c r="AW215" s="6">
        <v>1.0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2933</v>
      </c>
      <c r="BE215" s="6" t="s">
        <v>2934</v>
      </c>
      <c r="BF215" s="6"/>
      <c r="BG215" s="6"/>
    </row>
    <row r="216">
      <c r="A216" s="31">
        <f>VLOOKUP(I216,Pns!B:C,2,0)</f>
        <v>690</v>
      </c>
      <c r="B216" s="31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209</v>
      </c>
      <c r="G216" s="11" t="s">
        <v>2935</v>
      </c>
      <c r="H216" s="6">
        <v>2.02530400192264E14</v>
      </c>
      <c r="I216" s="11" t="s">
        <v>2196</v>
      </c>
      <c r="J216" s="6" t="s">
        <v>2936</v>
      </c>
      <c r="K216" s="6" t="s">
        <v>2197</v>
      </c>
      <c r="L216" s="6" t="s">
        <v>216</v>
      </c>
      <c r="M216" s="6" t="s">
        <v>89</v>
      </c>
      <c r="N216" s="6">
        <v>437.28</v>
      </c>
      <c r="O216" s="6">
        <v>2726.0</v>
      </c>
      <c r="P216" s="6" t="s">
        <v>158</v>
      </c>
      <c r="Q216" s="6" t="s">
        <v>114</v>
      </c>
      <c r="R216" s="34">
        <v>45824.0</v>
      </c>
      <c r="S216" s="6">
        <v>2.0</v>
      </c>
      <c r="T216" s="6" t="s">
        <v>221</v>
      </c>
      <c r="U216" s="34">
        <v>45824.0</v>
      </c>
      <c r="V216" s="34">
        <v>45824.0</v>
      </c>
      <c r="W216" s="34">
        <v>45916.0</v>
      </c>
      <c r="X216" s="6">
        <v>92.0</v>
      </c>
      <c r="Y216" s="6"/>
      <c r="Z216" s="6">
        <v>0.0</v>
      </c>
      <c r="AC216" s="6"/>
      <c r="AI216" s="6"/>
      <c r="AJ216" s="6"/>
      <c r="AK216" s="6"/>
      <c r="AL216" s="34"/>
      <c r="AM216" s="6"/>
      <c r="AR216" s="6">
        <v>1674.79</v>
      </c>
      <c r="AS216" s="6">
        <v>3349.58</v>
      </c>
      <c r="AT216" s="6" t="s">
        <v>168</v>
      </c>
      <c r="AU216" s="6" t="s">
        <v>168</v>
      </c>
      <c r="AV216" s="6" t="s">
        <v>168</v>
      </c>
      <c r="AW216" s="6">
        <v>10.0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2937</v>
      </c>
      <c r="BE216" s="6" t="s">
        <v>2938</v>
      </c>
      <c r="BF216" s="6"/>
      <c r="BG216" s="6"/>
    </row>
    <row r="217">
      <c r="A217" s="31">
        <f>VLOOKUP(I217,Pns!B:C,2,0)</f>
        <v>691</v>
      </c>
      <c r="B217" s="31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209</v>
      </c>
      <c r="G217" s="11" t="s">
        <v>2939</v>
      </c>
      <c r="H217" s="6">
        <v>2.0253040019231E14</v>
      </c>
      <c r="I217" s="11" t="s">
        <v>2198</v>
      </c>
      <c r="J217" s="6" t="s">
        <v>2940</v>
      </c>
      <c r="K217" s="6" t="s">
        <v>2200</v>
      </c>
      <c r="L217" s="6" t="s">
        <v>216</v>
      </c>
      <c r="M217" s="6" t="s">
        <v>89</v>
      </c>
      <c r="N217" s="6">
        <v>149.55</v>
      </c>
      <c r="O217" s="6">
        <v>2726.0</v>
      </c>
      <c r="P217" s="6" t="s">
        <v>158</v>
      </c>
      <c r="Q217" s="6" t="s">
        <v>114</v>
      </c>
      <c r="R217" s="34">
        <v>45824.0</v>
      </c>
      <c r="S217" s="6">
        <v>4.0</v>
      </c>
      <c r="T217" s="6" t="s">
        <v>221</v>
      </c>
      <c r="U217" s="34">
        <v>45824.0</v>
      </c>
      <c r="V217" s="34">
        <v>45824.0</v>
      </c>
      <c r="W217" s="34">
        <v>46198.0</v>
      </c>
      <c r="X217" s="6">
        <v>374.0</v>
      </c>
      <c r="Z217" s="6">
        <v>0.0</v>
      </c>
      <c r="AA217" s="6"/>
      <c r="AB217" s="6"/>
      <c r="AC217" s="6"/>
      <c r="AN217" s="6"/>
      <c r="AR217" s="6">
        <v>149.55</v>
      </c>
      <c r="AS217" s="6">
        <v>598.2</v>
      </c>
      <c r="AT217" s="6" t="s">
        <v>168</v>
      </c>
      <c r="AU217" s="6" t="s">
        <v>168</v>
      </c>
      <c r="AV217" s="6" t="s">
        <v>168</v>
      </c>
      <c r="AW217" s="6">
        <v>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2941</v>
      </c>
      <c r="BE217" s="6" t="s">
        <v>2942</v>
      </c>
      <c r="BF217" s="6"/>
      <c r="BG217" s="6"/>
    </row>
    <row r="218">
      <c r="A218" s="31">
        <f>VLOOKUP(I218,Pns!B:C,2,0)</f>
        <v>692</v>
      </c>
      <c r="B218" s="31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209</v>
      </c>
      <c r="G218" s="11" t="s">
        <v>2943</v>
      </c>
      <c r="H218" s="6">
        <v>2.02630400204662E14</v>
      </c>
      <c r="I218" s="11" t="s">
        <v>2203</v>
      </c>
      <c r="J218" s="6" t="s">
        <v>2944</v>
      </c>
      <c r="K218" s="6" t="s">
        <v>791</v>
      </c>
      <c r="L218" s="6">
        <v>80205.0</v>
      </c>
      <c r="M218" s="6" t="s">
        <v>89</v>
      </c>
      <c r="N218" s="6">
        <v>18.28</v>
      </c>
      <c r="O218" s="6">
        <v>2726.0</v>
      </c>
      <c r="P218" s="6" t="s">
        <v>158</v>
      </c>
      <c r="Q218" s="6" t="s">
        <v>114</v>
      </c>
      <c r="R218" s="34">
        <v>45824.0</v>
      </c>
      <c r="S218" s="6">
        <v>2.0</v>
      </c>
      <c r="T218" s="6" t="s">
        <v>221</v>
      </c>
      <c r="U218" s="34">
        <v>45824.0</v>
      </c>
      <c r="V218" s="34">
        <v>45824.0</v>
      </c>
      <c r="W218" s="34">
        <v>46190.0</v>
      </c>
      <c r="X218" s="6">
        <v>366.0</v>
      </c>
      <c r="Z218" s="6">
        <v>0.0</v>
      </c>
      <c r="AA218" s="6"/>
      <c r="AB218" s="6"/>
      <c r="AC218" s="6"/>
      <c r="AN218" s="6">
        <v>3.0420260000449E13</v>
      </c>
      <c r="AR218" s="6">
        <v>42.41</v>
      </c>
      <c r="AS218" s="6">
        <v>84.82</v>
      </c>
      <c r="AT218" s="6">
        <v>1.0</v>
      </c>
      <c r="AU218" s="6">
        <v>1.0</v>
      </c>
      <c r="AV218" s="6">
        <v>3.0</v>
      </c>
      <c r="AW218" s="6">
        <v>35.0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2945</v>
      </c>
      <c r="BE218" s="6" t="s">
        <v>2946</v>
      </c>
      <c r="BF218" s="6"/>
      <c r="BG218" s="6"/>
    </row>
    <row r="219">
      <c r="A219" s="31">
        <f>VLOOKUP(I219,Pns!B:C,2,0)</f>
        <v>693</v>
      </c>
      <c r="B219" s="31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209</v>
      </c>
      <c r="G219" s="11" t="s">
        <v>2947</v>
      </c>
      <c r="H219" s="6">
        <v>2.02630400204663E14</v>
      </c>
      <c r="I219" s="11" t="s">
        <v>2205</v>
      </c>
      <c r="J219" s="6" t="s">
        <v>2948</v>
      </c>
      <c r="K219" s="6" t="s">
        <v>791</v>
      </c>
      <c r="L219" s="6">
        <v>80205.0</v>
      </c>
      <c r="M219" s="6" t="s">
        <v>89</v>
      </c>
      <c r="N219" s="6">
        <v>18.44</v>
      </c>
      <c r="O219" s="6">
        <v>2726.0</v>
      </c>
      <c r="P219" s="6" t="s">
        <v>158</v>
      </c>
      <c r="Q219" s="6" t="s">
        <v>114</v>
      </c>
      <c r="R219" s="34">
        <v>45824.0</v>
      </c>
      <c r="S219" s="6">
        <v>2.0</v>
      </c>
      <c r="T219" s="6" t="s">
        <v>221</v>
      </c>
      <c r="U219" s="34">
        <v>45824.0</v>
      </c>
      <c r="V219" s="34">
        <v>45824.0</v>
      </c>
      <c r="W219" s="34">
        <v>46190.0</v>
      </c>
      <c r="X219" s="6">
        <v>366.0</v>
      </c>
      <c r="Y219" s="6"/>
      <c r="Z219" s="6">
        <v>0.0</v>
      </c>
      <c r="AC219" s="6"/>
      <c r="AI219" s="6"/>
      <c r="AJ219" s="6"/>
      <c r="AK219" s="6"/>
      <c r="AL219" s="34"/>
      <c r="AM219" s="6"/>
      <c r="AN219" s="6">
        <v>3.042026000045E13</v>
      </c>
      <c r="AR219" s="6">
        <v>45.54</v>
      </c>
      <c r="AS219" s="6">
        <v>91.08</v>
      </c>
      <c r="AT219" s="6" t="s">
        <v>168</v>
      </c>
      <c r="AU219" s="6" t="s">
        <v>168</v>
      </c>
      <c r="AV219" s="6" t="s">
        <v>168</v>
      </c>
      <c r="AW219" s="6">
        <v>34.0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2949</v>
      </c>
      <c r="BE219" s="6" t="s">
        <v>2950</v>
      </c>
      <c r="BF219" s="6"/>
      <c r="BG219" s="6"/>
    </row>
    <row r="220">
      <c r="A220" s="31">
        <f>VLOOKUP(I220,Pns!B:C,2,0)</f>
        <v>695</v>
      </c>
      <c r="B220" s="31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209</v>
      </c>
      <c r="G220" s="11" t="s">
        <v>2951</v>
      </c>
      <c r="H220" s="6">
        <v>2.02630400203285E14</v>
      </c>
      <c r="I220" s="11" t="s">
        <v>2211</v>
      </c>
      <c r="J220" s="6" t="s">
        <v>2952</v>
      </c>
      <c r="K220" s="6" t="s">
        <v>2212</v>
      </c>
      <c r="L220" s="6" t="s">
        <v>216</v>
      </c>
      <c r="M220" s="6" t="s">
        <v>99</v>
      </c>
      <c r="N220" s="6">
        <v>0.0</v>
      </c>
      <c r="O220" s="6">
        <v>2726.0</v>
      </c>
      <c r="P220" s="6" t="s">
        <v>158</v>
      </c>
      <c r="Q220" s="6" t="s">
        <v>114</v>
      </c>
      <c r="R220" s="34">
        <v>45824.0</v>
      </c>
      <c r="S220" s="6">
        <v>1.0</v>
      </c>
      <c r="T220" s="6" t="s">
        <v>221</v>
      </c>
      <c r="U220" s="34">
        <v>45824.0</v>
      </c>
      <c r="V220" s="34">
        <v>45824.0</v>
      </c>
      <c r="W220" s="34">
        <v>46119.0</v>
      </c>
      <c r="X220" s="6">
        <v>295.0</v>
      </c>
      <c r="Z220" s="6"/>
      <c r="AC220" s="6"/>
      <c r="AI220" s="6"/>
      <c r="AJ220" s="6"/>
      <c r="AK220" s="6"/>
      <c r="AL220" s="34"/>
      <c r="AM220" s="6"/>
      <c r="AN220" s="6"/>
      <c r="AR220" s="6" t="s">
        <v>246</v>
      </c>
      <c r="AS220" s="6" t="s">
        <v>246</v>
      </c>
      <c r="AT220" s="6" t="s">
        <v>168</v>
      </c>
      <c r="AU220" s="6" t="s">
        <v>168</v>
      </c>
      <c r="AV220" s="6" t="s">
        <v>168</v>
      </c>
      <c r="AW220" s="6" t="s">
        <v>168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2953</v>
      </c>
      <c r="BE220" s="6"/>
      <c r="BF220" s="6"/>
      <c r="BG220" s="6"/>
    </row>
    <row r="221">
      <c r="A221" s="31">
        <f>VLOOKUP(I221,Pns!B:C,2,0)</f>
        <v>696</v>
      </c>
      <c r="B221" s="31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209</v>
      </c>
      <c r="G221" s="11" t="s">
        <v>2954</v>
      </c>
      <c r="H221" s="6">
        <v>2.02530400192411E14</v>
      </c>
      <c r="I221" s="11" t="s">
        <v>2214</v>
      </c>
      <c r="J221" s="6" t="s">
        <v>2955</v>
      </c>
      <c r="K221" s="6" t="s">
        <v>2215</v>
      </c>
      <c r="L221" s="6" t="s">
        <v>216</v>
      </c>
      <c r="M221" s="6" t="s">
        <v>89</v>
      </c>
      <c r="N221" s="6">
        <v>0.0</v>
      </c>
      <c r="O221" s="6">
        <v>2726.0</v>
      </c>
      <c r="P221" s="6" t="s">
        <v>158</v>
      </c>
      <c r="Q221" s="6" t="s">
        <v>114</v>
      </c>
      <c r="R221" s="34">
        <v>45826.0</v>
      </c>
      <c r="S221" s="6">
        <v>2.0</v>
      </c>
      <c r="T221" s="6" t="s">
        <v>221</v>
      </c>
      <c r="U221" s="34">
        <v>45826.0</v>
      </c>
      <c r="V221" s="34">
        <v>45826.0</v>
      </c>
      <c r="W221" s="34">
        <v>45916.0</v>
      </c>
      <c r="X221" s="6">
        <v>90.0</v>
      </c>
      <c r="Z221" s="6">
        <v>0.0</v>
      </c>
      <c r="AA221" s="6"/>
      <c r="AB221" s="6"/>
      <c r="AC221" s="6"/>
      <c r="AI221" s="6" t="s">
        <v>2956</v>
      </c>
      <c r="AJ221" s="6">
        <v>2.0</v>
      </c>
      <c r="AK221" s="6" t="s">
        <v>2202</v>
      </c>
      <c r="AL221" s="34">
        <v>45049.0</v>
      </c>
      <c r="AM221" s="6" t="s">
        <v>1527</v>
      </c>
      <c r="AR221" s="6" t="s">
        <v>246</v>
      </c>
      <c r="AS221" s="6" t="s">
        <v>246</v>
      </c>
      <c r="AT221" s="6" t="s">
        <v>168</v>
      </c>
      <c r="AU221" s="6" t="s">
        <v>168</v>
      </c>
      <c r="AV221" s="6" t="s">
        <v>168</v>
      </c>
      <c r="AW221" s="6">
        <v>2.0</v>
      </c>
      <c r="AX221" s="6">
        <v>0.1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2957</v>
      </c>
      <c r="BE221" s="6" t="s">
        <v>2958</v>
      </c>
    </row>
    <row r="222">
      <c r="A222" s="30">
        <f>VLOOKUP(I222,Pns!B:C,2,0)</f>
        <v>401</v>
      </c>
      <c r="B222" s="31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209</v>
      </c>
      <c r="G222" s="11" t="s">
        <v>2959</v>
      </c>
      <c r="H222" s="6">
        <v>2.02530400198609E14</v>
      </c>
      <c r="I222" s="11" t="s">
        <v>1450</v>
      </c>
      <c r="J222" s="6" t="s">
        <v>2960</v>
      </c>
      <c r="K222" s="6" t="s">
        <v>1453</v>
      </c>
      <c r="L222" s="6" t="s">
        <v>216</v>
      </c>
      <c r="M222" s="6" t="s">
        <v>99</v>
      </c>
      <c r="N222" s="6">
        <v>5240.64</v>
      </c>
      <c r="O222" s="6">
        <v>2726.0</v>
      </c>
      <c r="P222" s="6" t="s">
        <v>158</v>
      </c>
      <c r="Q222" s="6" t="s">
        <v>114</v>
      </c>
      <c r="R222" s="34">
        <v>45852.0</v>
      </c>
      <c r="S222" s="6">
        <v>1.0</v>
      </c>
      <c r="T222" s="6" t="s">
        <v>221</v>
      </c>
      <c r="U222" s="34">
        <v>45852.0</v>
      </c>
      <c r="V222" s="34">
        <v>45852.0</v>
      </c>
      <c r="W222" s="72">
        <v>45960.0</v>
      </c>
      <c r="X222" s="6">
        <v>108.0</v>
      </c>
      <c r="Z222" s="6">
        <v>1.0</v>
      </c>
      <c r="AC222" s="6" t="s">
        <v>1938</v>
      </c>
      <c r="AI222" s="6"/>
      <c r="AJ222" s="6"/>
      <c r="AK222" s="6"/>
      <c r="AL222" s="34"/>
      <c r="AM222" s="6"/>
      <c r="AR222" s="6">
        <v>17294.1</v>
      </c>
      <c r="AS222" s="6">
        <v>17294.1</v>
      </c>
      <c r="AT222" s="6" t="s">
        <v>168</v>
      </c>
      <c r="AU222" s="6">
        <v>1.0</v>
      </c>
      <c r="AV222" s="6">
        <v>1.0</v>
      </c>
      <c r="AW222" s="6">
        <v>24.0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2961</v>
      </c>
      <c r="BE222" s="6" t="s">
        <v>2962</v>
      </c>
      <c r="BF222" s="6"/>
      <c r="BG222" s="6"/>
    </row>
    <row r="223">
      <c r="A223" s="31" t="str">
        <f>VLOOKUP(I223,Pns!B:C,2,0)</f>
        <v>375</v>
      </c>
      <c r="B223" s="31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209</v>
      </c>
      <c r="G223" s="11" t="s">
        <v>2963</v>
      </c>
      <c r="H223" s="6">
        <v>2.02530400195E14</v>
      </c>
      <c r="I223" s="11" t="s">
        <v>1385</v>
      </c>
      <c r="J223" s="6" t="s">
        <v>2964</v>
      </c>
      <c r="K223" s="6" t="s">
        <v>1388</v>
      </c>
      <c r="L223" s="6" t="s">
        <v>216</v>
      </c>
      <c r="M223" s="6" t="s">
        <v>99</v>
      </c>
      <c r="N223" s="6">
        <v>1199.33</v>
      </c>
      <c r="O223" s="6">
        <v>2726.0</v>
      </c>
      <c r="P223" s="6" t="s">
        <v>158</v>
      </c>
      <c r="Q223" s="6" t="s">
        <v>114</v>
      </c>
      <c r="R223" s="34">
        <v>45861.0</v>
      </c>
      <c r="S223" s="6">
        <v>2.0</v>
      </c>
      <c r="T223" s="6" t="s">
        <v>221</v>
      </c>
      <c r="U223" s="34">
        <v>45861.0</v>
      </c>
      <c r="V223" s="34">
        <v>45861.0</v>
      </c>
      <c r="W223" s="34">
        <v>45916.0</v>
      </c>
      <c r="X223" s="6">
        <v>55.0</v>
      </c>
      <c r="Y223" s="6"/>
      <c r="Z223" s="6">
        <v>1.0</v>
      </c>
      <c r="AA223" s="6"/>
      <c r="AB223" s="6"/>
      <c r="AC223" s="6" t="s">
        <v>224</v>
      </c>
      <c r="AI223" s="6"/>
      <c r="AJ223" s="6"/>
      <c r="AK223" s="6"/>
      <c r="AL223" s="34"/>
      <c r="AM223" s="6"/>
      <c r="AN223" s="6"/>
      <c r="AR223" s="6">
        <v>4269.61</v>
      </c>
      <c r="AS223" s="6">
        <v>8539.22</v>
      </c>
      <c r="AT223" s="6" t="s">
        <v>168</v>
      </c>
      <c r="AU223" s="6">
        <v>1.0</v>
      </c>
      <c r="AV223" s="6">
        <v>1.0</v>
      </c>
      <c r="AW223" s="6">
        <v>11.0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/>
      <c r="BE223" s="6" t="s">
        <v>2008</v>
      </c>
      <c r="BF223" s="6"/>
      <c r="BG223" s="6"/>
    </row>
    <row r="224">
      <c r="A224" s="31">
        <f>VLOOKUP(I224,Pns!B:C,2,0)</f>
        <v>686</v>
      </c>
      <c r="B224" s="31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209</v>
      </c>
      <c r="G224" s="11" t="s">
        <v>2965</v>
      </c>
      <c r="H224" s="6">
        <v>2.02530400194631E14</v>
      </c>
      <c r="I224" s="11" t="s">
        <v>2187</v>
      </c>
      <c r="J224" s="6" t="s">
        <v>2920</v>
      </c>
      <c r="K224" s="6" t="s">
        <v>2188</v>
      </c>
      <c r="L224" s="6" t="s">
        <v>216</v>
      </c>
      <c r="M224" s="6" t="s">
        <v>89</v>
      </c>
      <c r="N224" s="6">
        <v>0.0</v>
      </c>
      <c r="O224" s="6">
        <v>2726.0</v>
      </c>
      <c r="P224" s="6" t="s">
        <v>158</v>
      </c>
      <c r="Q224" s="6" t="s">
        <v>114</v>
      </c>
      <c r="R224" s="34">
        <v>45863.0</v>
      </c>
      <c r="S224" s="6">
        <v>4.0</v>
      </c>
      <c r="T224" s="6" t="s">
        <v>221</v>
      </c>
      <c r="U224" s="34">
        <v>45863.0</v>
      </c>
      <c r="V224" s="34">
        <v>45863.0</v>
      </c>
      <c r="W224" s="34">
        <v>45916.0</v>
      </c>
      <c r="X224" s="6">
        <v>53.0</v>
      </c>
      <c r="Y224" s="6"/>
      <c r="Z224" s="6"/>
      <c r="AA224" s="6"/>
      <c r="AB224" s="6"/>
      <c r="AC224" s="6"/>
      <c r="AI224" s="6"/>
      <c r="AJ224" s="6"/>
      <c r="AK224" s="6"/>
      <c r="AL224" s="34"/>
      <c r="AM224" s="6"/>
      <c r="AN224" s="6"/>
      <c r="AR224" s="6" t="s">
        <v>246</v>
      </c>
      <c r="AS224" s="6" t="s">
        <v>246</v>
      </c>
      <c r="AT224" s="6" t="s">
        <v>168</v>
      </c>
      <c r="AU224" s="6" t="s">
        <v>168</v>
      </c>
      <c r="AV224" s="6" t="s">
        <v>168</v>
      </c>
      <c r="AW224" s="6" t="s">
        <v>168</v>
      </c>
      <c r="AX224" s="6">
        <v>15.0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2966</v>
      </c>
      <c r="BE224" s="6" t="s">
        <v>2672</v>
      </c>
      <c r="BF224" s="6"/>
      <c r="BG224" s="6"/>
    </row>
    <row r="225">
      <c r="A225" s="31">
        <f>VLOOKUP(I225,Pns!B:C,2,0)</f>
        <v>579</v>
      </c>
      <c r="B225" s="31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209</v>
      </c>
      <c r="G225" s="11" t="s">
        <v>2967</v>
      </c>
      <c r="H225" s="6">
        <v>2.02530400194633E14</v>
      </c>
      <c r="I225" s="11" t="s">
        <v>1872</v>
      </c>
      <c r="J225" s="6" t="s">
        <v>2916</v>
      </c>
      <c r="K225" s="6" t="s">
        <v>1873</v>
      </c>
      <c r="L225" s="6" t="s">
        <v>216</v>
      </c>
      <c r="M225" s="6" t="s">
        <v>89</v>
      </c>
      <c r="N225" s="6">
        <v>0.0</v>
      </c>
      <c r="O225" s="6">
        <v>2726.0</v>
      </c>
      <c r="P225" s="6" t="s">
        <v>158</v>
      </c>
      <c r="Q225" s="6" t="s">
        <v>114</v>
      </c>
      <c r="R225" s="34">
        <v>45863.0</v>
      </c>
      <c r="S225" s="6">
        <v>6.0</v>
      </c>
      <c r="T225" s="6" t="s">
        <v>221</v>
      </c>
      <c r="U225" s="34">
        <v>45863.0</v>
      </c>
      <c r="V225" s="34">
        <v>45863.0</v>
      </c>
      <c r="W225" s="34">
        <v>45916.0</v>
      </c>
      <c r="X225" s="6">
        <v>53.0</v>
      </c>
      <c r="Z225" s="6">
        <v>1.0</v>
      </c>
      <c r="AC225" s="6"/>
      <c r="AI225" s="6"/>
      <c r="AJ225" s="6"/>
      <c r="AK225" s="6"/>
      <c r="AL225" s="34"/>
      <c r="AM225" s="6"/>
      <c r="AR225" s="6" t="s">
        <v>246</v>
      </c>
      <c r="AS225" s="6" t="s">
        <v>246</v>
      </c>
      <c r="AT225" s="6" t="s">
        <v>168</v>
      </c>
      <c r="AU225" s="6" t="s">
        <v>168</v>
      </c>
      <c r="AV225" s="6" t="s">
        <v>168</v>
      </c>
      <c r="AW225" s="6" t="s">
        <v>168</v>
      </c>
      <c r="AX225" s="6">
        <v>15.0</v>
      </c>
      <c r="AY225" s="6">
        <v>8.0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2968</v>
      </c>
      <c r="BE225" s="6" t="s">
        <v>2672</v>
      </c>
      <c r="BF225" s="6"/>
      <c r="BG225" s="6"/>
    </row>
    <row r="226">
      <c r="A226" s="31">
        <f>VLOOKUP(I226,Pns!B:C,2,0)</f>
        <v>665</v>
      </c>
      <c r="B226" s="31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209</v>
      </c>
      <c r="G226" s="11" t="s">
        <v>2969</v>
      </c>
      <c r="H226" s="6">
        <v>2.02530400195026E14</v>
      </c>
      <c r="I226" s="11" t="s">
        <v>2113</v>
      </c>
      <c r="J226" s="6" t="s">
        <v>2970</v>
      </c>
      <c r="K226" s="6" t="s">
        <v>2114</v>
      </c>
      <c r="L226" s="6" t="s">
        <v>216</v>
      </c>
      <c r="M226" s="6" t="s">
        <v>89</v>
      </c>
      <c r="N226" s="6">
        <v>74.3</v>
      </c>
      <c r="O226" s="6">
        <v>2726.0</v>
      </c>
      <c r="P226" s="6" t="s">
        <v>158</v>
      </c>
      <c r="Q226" s="6" t="s">
        <v>114</v>
      </c>
      <c r="R226" s="34">
        <v>45875.0</v>
      </c>
      <c r="S226" s="6">
        <v>4.0</v>
      </c>
      <c r="T226" s="6" t="s">
        <v>221</v>
      </c>
      <c r="U226" s="34">
        <v>45875.0</v>
      </c>
      <c r="V226" s="34">
        <v>45875.0</v>
      </c>
      <c r="W226" s="34">
        <v>46197.0</v>
      </c>
      <c r="X226" s="6">
        <v>322.0</v>
      </c>
      <c r="Y226" s="6"/>
      <c r="Z226" s="6">
        <v>0.0</v>
      </c>
      <c r="AA226" s="6"/>
      <c r="AB226" s="6"/>
      <c r="AC226" s="6"/>
      <c r="AI226" s="6"/>
      <c r="AJ226" s="6"/>
      <c r="AK226" s="6"/>
      <c r="AL226" s="34"/>
      <c r="AM226" s="6"/>
      <c r="AR226" s="6">
        <v>172.37</v>
      </c>
      <c r="AS226" s="6">
        <v>689.48</v>
      </c>
      <c r="AT226" s="6" t="s">
        <v>168</v>
      </c>
      <c r="AU226" s="6" t="s">
        <v>168</v>
      </c>
      <c r="AV226" s="6" t="s">
        <v>168</v>
      </c>
      <c r="AW226" s="6">
        <v>2.0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2971</v>
      </c>
      <c r="BE226" s="6"/>
      <c r="BF226" s="6"/>
    </row>
    <row r="227">
      <c r="A227" s="31">
        <f>VLOOKUP(I227,Pns!B:C,2,0)</f>
        <v>648</v>
      </c>
      <c r="B227" s="31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209</v>
      </c>
      <c r="G227" s="11" t="s">
        <v>2972</v>
      </c>
      <c r="H227" s="6">
        <v>2.02530400195216E14</v>
      </c>
      <c r="I227" s="11" t="s">
        <v>603</v>
      </c>
      <c r="J227" s="6" t="s">
        <v>604</v>
      </c>
      <c r="K227" s="6" t="s">
        <v>605</v>
      </c>
      <c r="L227" s="6" t="s">
        <v>216</v>
      </c>
      <c r="M227" s="6" t="s">
        <v>89</v>
      </c>
      <c r="N227" s="6">
        <v>201.26</v>
      </c>
      <c r="O227" s="6">
        <v>2726.0</v>
      </c>
      <c r="P227" s="6" t="s">
        <v>158</v>
      </c>
      <c r="Q227" s="6" t="s">
        <v>114</v>
      </c>
      <c r="R227" s="34">
        <v>45887.0</v>
      </c>
      <c r="S227" s="6">
        <v>1.0</v>
      </c>
      <c r="T227" s="6" t="s">
        <v>221</v>
      </c>
      <c r="U227" s="34">
        <v>45887.0</v>
      </c>
      <c r="V227" s="34">
        <v>45887.0</v>
      </c>
      <c r="W227" s="34">
        <v>45916.0</v>
      </c>
      <c r="X227" s="6">
        <v>29.0</v>
      </c>
      <c r="Z227" s="6">
        <v>4.0</v>
      </c>
      <c r="AA227" s="6"/>
      <c r="AB227" s="6"/>
      <c r="AC227" s="6"/>
      <c r="AR227" s="6">
        <v>454.84</v>
      </c>
      <c r="AS227" s="6">
        <v>454.84</v>
      </c>
      <c r="AT227" s="6" t="s">
        <v>168</v>
      </c>
      <c r="AU227" s="6">
        <v>1.0</v>
      </c>
      <c r="AV227" s="6">
        <v>1.0</v>
      </c>
      <c r="AW227" s="6">
        <v>22.0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2973</v>
      </c>
      <c r="BE227" s="6" t="s">
        <v>2974</v>
      </c>
    </row>
    <row r="228">
      <c r="A228" s="31" t="str">
        <f>VLOOKUP(I228,Pns!B:C,2,0)</f>
        <v>656</v>
      </c>
      <c r="B228" s="31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209</v>
      </c>
      <c r="G228" s="11" t="s">
        <v>2975</v>
      </c>
      <c r="H228" s="6">
        <v>2.02530400195897E14</v>
      </c>
      <c r="I228" s="11" t="s">
        <v>2082</v>
      </c>
      <c r="J228" s="6" t="s">
        <v>2976</v>
      </c>
      <c r="K228" s="6" t="s">
        <v>1983</v>
      </c>
      <c r="L228" s="6">
        <v>71379.0</v>
      </c>
      <c r="M228" s="6" t="s">
        <v>89</v>
      </c>
      <c r="N228" s="6">
        <v>1307.48</v>
      </c>
      <c r="O228" s="6">
        <v>2726.0</v>
      </c>
      <c r="P228" s="6" t="s">
        <v>158</v>
      </c>
      <c r="Q228" s="6" t="s">
        <v>114</v>
      </c>
      <c r="R228" s="34">
        <v>45888.0</v>
      </c>
      <c r="S228" s="6">
        <v>1.0</v>
      </c>
      <c r="T228" s="6" t="s">
        <v>221</v>
      </c>
      <c r="U228" s="34">
        <v>45888.0</v>
      </c>
      <c r="V228" s="34">
        <v>45888.0</v>
      </c>
      <c r="W228" s="34">
        <v>45916.0</v>
      </c>
      <c r="X228" s="6">
        <v>28.0</v>
      </c>
      <c r="Y228" s="6"/>
      <c r="Z228" s="6">
        <v>0.0</v>
      </c>
      <c r="AA228" s="6"/>
      <c r="AB228" s="6"/>
      <c r="AC228" s="6"/>
      <c r="AI228" s="6" t="s">
        <v>2977</v>
      </c>
      <c r="AJ228" s="6">
        <v>4.0</v>
      </c>
      <c r="AK228" s="6" t="s">
        <v>1406</v>
      </c>
      <c r="AL228" s="34">
        <v>46063.0</v>
      </c>
      <c r="AM228" s="6" t="s">
        <v>183</v>
      </c>
      <c r="AR228" s="6">
        <v>5412.98</v>
      </c>
      <c r="AS228" s="6">
        <v>5412.98</v>
      </c>
      <c r="AT228" s="6" t="s">
        <v>168</v>
      </c>
      <c r="AU228" s="6" t="s">
        <v>168</v>
      </c>
      <c r="AV228" s="6">
        <v>2.0</v>
      </c>
      <c r="AW228" s="6">
        <v>99.0</v>
      </c>
      <c r="AX228" s="6">
        <v>10.0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2978</v>
      </c>
      <c r="BE228" s="6" t="s">
        <v>2979</v>
      </c>
      <c r="BF228" s="6"/>
      <c r="BG228" s="6"/>
    </row>
    <row r="229">
      <c r="A229" s="30">
        <f>VLOOKUP(I229,Pns!B:C,2,0)</f>
        <v>58</v>
      </c>
      <c r="B229" s="31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209</v>
      </c>
      <c r="G229" s="11" t="s">
        <v>2980</v>
      </c>
      <c r="H229" s="6">
        <v>2.02630400204665E14</v>
      </c>
      <c r="I229" s="11" t="s">
        <v>314</v>
      </c>
      <c r="J229" s="6" t="s">
        <v>2552</v>
      </c>
      <c r="K229" s="6" t="s">
        <v>315</v>
      </c>
      <c r="L229" s="6">
        <v>71379.0</v>
      </c>
      <c r="M229" s="6" t="s">
        <v>89</v>
      </c>
      <c r="N229" s="6">
        <v>15.23</v>
      </c>
      <c r="O229" s="6">
        <v>2726.0</v>
      </c>
      <c r="P229" s="6" t="s">
        <v>158</v>
      </c>
      <c r="Q229" s="6" t="s">
        <v>114</v>
      </c>
      <c r="R229" s="34">
        <v>45894.0</v>
      </c>
      <c r="S229" s="6">
        <v>4.0</v>
      </c>
      <c r="T229" s="6" t="s">
        <v>2192</v>
      </c>
      <c r="U229" s="34">
        <v>45894.0</v>
      </c>
      <c r="V229" s="34">
        <v>45894.0</v>
      </c>
      <c r="W229" s="34">
        <v>46190.0</v>
      </c>
      <c r="X229" s="6">
        <v>296.0</v>
      </c>
      <c r="Y229" s="6"/>
      <c r="Z229" s="6">
        <v>0.0</v>
      </c>
      <c r="AC229" s="6"/>
      <c r="AI229" s="6"/>
      <c r="AJ229" s="6"/>
      <c r="AK229" s="6"/>
      <c r="AL229" s="34"/>
      <c r="AM229" s="6"/>
      <c r="AN229" s="6">
        <v>3.0420260000452E13</v>
      </c>
      <c r="AR229" s="6">
        <v>49.35</v>
      </c>
      <c r="AS229" s="6">
        <v>197.4</v>
      </c>
      <c r="AT229" s="6" t="s">
        <v>168</v>
      </c>
      <c r="AU229" s="6" t="s">
        <v>168</v>
      </c>
      <c r="AV229" s="6" t="s">
        <v>168</v>
      </c>
      <c r="AW229" s="6">
        <v>3.0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2981</v>
      </c>
      <c r="BE229" s="6" t="s">
        <v>2554</v>
      </c>
      <c r="BF229" s="6"/>
      <c r="BG229" s="6"/>
    </row>
    <row r="230">
      <c r="A230" s="31">
        <f>VLOOKUP(I230,Pns!B:C,2,0)</f>
        <v>625</v>
      </c>
      <c r="B230" s="31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209</v>
      </c>
      <c r="G230" s="11" t="s">
        <v>2982</v>
      </c>
      <c r="H230" s="6">
        <v>2.02530400195494E14</v>
      </c>
      <c r="I230" s="11" t="s">
        <v>2001</v>
      </c>
      <c r="J230" s="6" t="s">
        <v>2983</v>
      </c>
      <c r="K230" s="6" t="s">
        <v>2002</v>
      </c>
      <c r="L230" s="6" t="s">
        <v>216</v>
      </c>
      <c r="M230" s="6" t="s">
        <v>89</v>
      </c>
      <c r="N230" s="6">
        <v>25.0</v>
      </c>
      <c r="O230" s="6">
        <v>2726.0</v>
      </c>
      <c r="P230" s="6" t="s">
        <v>158</v>
      </c>
      <c r="Q230" s="6" t="s">
        <v>114</v>
      </c>
      <c r="R230" s="34">
        <v>45894.0</v>
      </c>
      <c r="S230" s="6">
        <v>1.0</v>
      </c>
      <c r="T230" s="6" t="s">
        <v>221</v>
      </c>
      <c r="U230" s="34">
        <v>45894.0</v>
      </c>
      <c r="V230" s="34">
        <v>45894.0</v>
      </c>
      <c r="W230" s="34">
        <v>45916.0</v>
      </c>
      <c r="X230" s="6">
        <v>22.0</v>
      </c>
      <c r="Y230" s="6"/>
      <c r="Z230" s="6">
        <v>0.0</v>
      </c>
      <c r="AC230" s="6"/>
      <c r="AR230" s="6">
        <v>89.0</v>
      </c>
      <c r="AS230" s="6">
        <v>89.0</v>
      </c>
      <c r="AT230" s="6" t="s">
        <v>168</v>
      </c>
      <c r="AU230" s="6">
        <v>1.0</v>
      </c>
      <c r="AV230" s="6">
        <v>1.0</v>
      </c>
      <c r="AW230" s="6">
        <v>7.0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2984</v>
      </c>
      <c r="BE230" s="6"/>
      <c r="BF230" s="6"/>
      <c r="BG230" s="6"/>
    </row>
    <row r="231">
      <c r="A231" s="30">
        <f>VLOOKUP(I231,Pns!B:C,2,0)</f>
        <v>548</v>
      </c>
      <c r="B231" s="31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209</v>
      </c>
      <c r="G231" s="11" t="s">
        <v>2985</v>
      </c>
      <c r="H231" s="6">
        <v>2.02530400200511E14</v>
      </c>
      <c r="I231" s="11" t="s">
        <v>1760</v>
      </c>
      <c r="J231" s="6" t="s">
        <v>2526</v>
      </c>
      <c r="K231" s="6" t="s">
        <v>315</v>
      </c>
      <c r="L231" s="6">
        <v>71379.0</v>
      </c>
      <c r="M231" s="6" t="s">
        <v>89</v>
      </c>
      <c r="N231" s="6">
        <v>33.9</v>
      </c>
      <c r="O231" s="6">
        <v>2726.0</v>
      </c>
      <c r="P231" s="6" t="s">
        <v>158</v>
      </c>
      <c r="Q231" s="6" t="s">
        <v>114</v>
      </c>
      <c r="R231" s="34">
        <v>45897.0</v>
      </c>
      <c r="S231" s="6">
        <v>1.0</v>
      </c>
      <c r="T231" s="6" t="s">
        <v>221</v>
      </c>
      <c r="U231" s="34">
        <v>45897.0</v>
      </c>
      <c r="V231" s="34">
        <v>45897.0</v>
      </c>
      <c r="W231" s="72">
        <v>46010.0</v>
      </c>
      <c r="X231" s="6">
        <v>113.0</v>
      </c>
      <c r="Y231" s="6"/>
      <c r="Z231" s="6"/>
      <c r="AC231" s="6"/>
      <c r="AI231" s="6" t="s">
        <v>2527</v>
      </c>
      <c r="AJ231" s="6">
        <v>12.0</v>
      </c>
      <c r="AK231" s="6" t="s">
        <v>2528</v>
      </c>
      <c r="AL231" s="34">
        <v>46175.0</v>
      </c>
      <c r="AM231" s="6" t="s">
        <v>183</v>
      </c>
      <c r="AR231" s="6">
        <v>87.8</v>
      </c>
      <c r="AS231" s="6">
        <v>87.8</v>
      </c>
      <c r="AT231" s="6" t="s">
        <v>168</v>
      </c>
      <c r="AU231" s="6" t="s">
        <v>168</v>
      </c>
      <c r="AV231" s="6" t="s">
        <v>168</v>
      </c>
      <c r="AW231" s="6" t="s">
        <v>168</v>
      </c>
      <c r="AX231" s="6">
        <v>0.0</v>
      </c>
      <c r="AY231" s="6">
        <v>0.0</v>
      </c>
      <c r="AZ231" s="6" t="s">
        <v>168</v>
      </c>
      <c r="BA231" s="6">
        <v>0.0</v>
      </c>
      <c r="BB231" s="6">
        <v>14.0</v>
      </c>
      <c r="BC231" s="6">
        <v>0.0</v>
      </c>
      <c r="BD231" s="6" t="s">
        <v>2986</v>
      </c>
      <c r="BE231" s="6" t="s">
        <v>2530</v>
      </c>
      <c r="BF231" s="6"/>
      <c r="BG231" s="6"/>
    </row>
    <row r="232">
      <c r="A232" s="30">
        <f>VLOOKUP(I232,Pns!B:C,2,0)</f>
        <v>548</v>
      </c>
      <c r="B232" s="31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209</v>
      </c>
      <c r="G232" s="11" t="s">
        <v>2987</v>
      </c>
      <c r="H232" s="6">
        <v>2.0253040020051E14</v>
      </c>
      <c r="I232" s="11" t="s">
        <v>1760</v>
      </c>
      <c r="J232" s="6" t="s">
        <v>2526</v>
      </c>
      <c r="K232" s="6" t="s">
        <v>315</v>
      </c>
      <c r="L232" s="6">
        <v>71379.0</v>
      </c>
      <c r="M232" s="6" t="s">
        <v>89</v>
      </c>
      <c r="N232" s="6">
        <v>33.9</v>
      </c>
      <c r="O232" s="6">
        <v>2726.0</v>
      </c>
      <c r="P232" s="6" t="s">
        <v>158</v>
      </c>
      <c r="Q232" s="6" t="s">
        <v>114</v>
      </c>
      <c r="R232" s="34">
        <v>45904.0</v>
      </c>
      <c r="S232" s="6">
        <v>1.0</v>
      </c>
      <c r="T232" s="6" t="s">
        <v>221</v>
      </c>
      <c r="U232" s="34">
        <v>45904.0</v>
      </c>
      <c r="V232" s="34">
        <v>45904.0</v>
      </c>
      <c r="W232" s="72">
        <v>46010.0</v>
      </c>
      <c r="X232" s="6">
        <v>106.0</v>
      </c>
      <c r="Z232" s="6"/>
      <c r="AA232" s="6"/>
      <c r="AB232" s="6"/>
      <c r="AC232" s="6"/>
      <c r="AI232" s="6"/>
      <c r="AJ232" s="6"/>
      <c r="AK232" s="6"/>
      <c r="AL232" s="34"/>
      <c r="AM232" s="6"/>
      <c r="AR232" s="6">
        <v>87.8</v>
      </c>
      <c r="AS232" s="6">
        <v>87.8</v>
      </c>
      <c r="AT232" s="6" t="s">
        <v>168</v>
      </c>
      <c r="AU232" s="6" t="s">
        <v>168</v>
      </c>
      <c r="AV232" s="6" t="s">
        <v>168</v>
      </c>
      <c r="AW232" s="6" t="s">
        <v>168</v>
      </c>
      <c r="AX232" s="6">
        <v>0.0</v>
      </c>
      <c r="AY232" s="6">
        <v>0.0</v>
      </c>
      <c r="AZ232" s="6" t="s">
        <v>168</v>
      </c>
      <c r="BA232" s="6">
        <v>0.0</v>
      </c>
      <c r="BB232" s="6">
        <v>14.0</v>
      </c>
      <c r="BC232" s="6">
        <v>0.0</v>
      </c>
      <c r="BD232" s="6" t="s">
        <v>2988</v>
      </c>
      <c r="BE232" s="6" t="s">
        <v>2989</v>
      </c>
      <c r="BF232" s="6"/>
      <c r="BG232" s="6"/>
    </row>
    <row r="233">
      <c r="A233" s="30">
        <f>VLOOKUP(I233,Pns!B:C,2,0)</f>
        <v>90</v>
      </c>
      <c r="B233" s="31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209</v>
      </c>
      <c r="G233" s="11" t="s">
        <v>2990</v>
      </c>
      <c r="H233" s="6">
        <v>2.02630400203139E14</v>
      </c>
      <c r="I233" s="11" t="s">
        <v>428</v>
      </c>
      <c r="J233" s="6" t="s">
        <v>2991</v>
      </c>
      <c r="K233" s="6" t="s">
        <v>2992</v>
      </c>
      <c r="L233" s="6">
        <v>13068.0</v>
      </c>
      <c r="M233" s="6" t="s">
        <v>132</v>
      </c>
      <c r="N233" s="6">
        <v>1998.0</v>
      </c>
      <c r="O233" s="6">
        <v>2726.0</v>
      </c>
      <c r="P233" s="6" t="s">
        <v>158</v>
      </c>
      <c r="Q233" s="6" t="s">
        <v>114</v>
      </c>
      <c r="R233" s="34">
        <v>45912.0</v>
      </c>
      <c r="S233" s="6">
        <v>1.0</v>
      </c>
      <c r="T233" s="6" t="s">
        <v>221</v>
      </c>
      <c r="U233" s="34">
        <v>45912.0</v>
      </c>
      <c r="V233" s="34">
        <v>45912.0</v>
      </c>
      <c r="W233" s="34">
        <v>46112.0</v>
      </c>
      <c r="X233" s="6">
        <v>200.0</v>
      </c>
      <c r="Z233" s="6">
        <v>0.0</v>
      </c>
      <c r="AA233" s="6">
        <v>3.040261371E9</v>
      </c>
      <c r="AB233" s="6" t="s">
        <v>441</v>
      </c>
      <c r="AC233" s="6" t="s">
        <v>224</v>
      </c>
      <c r="AR233" s="6">
        <v>4235.76</v>
      </c>
      <c r="AS233" s="6">
        <v>4235.76</v>
      </c>
      <c r="AT233" s="6" t="s">
        <v>168</v>
      </c>
      <c r="AU233" s="6" t="s">
        <v>168</v>
      </c>
      <c r="AV233" s="6" t="s">
        <v>168</v>
      </c>
      <c r="AW233" s="6">
        <v>1.0</v>
      </c>
      <c r="AX233" s="6">
        <v>0.0</v>
      </c>
      <c r="AY233" s="6">
        <v>0.0</v>
      </c>
      <c r="AZ233" s="6" t="s">
        <v>168</v>
      </c>
      <c r="BA233" s="6">
        <v>0.0</v>
      </c>
      <c r="BB233" s="6">
        <v>1.0</v>
      </c>
      <c r="BC233" s="6">
        <v>0.0</v>
      </c>
      <c r="BD233" s="6"/>
      <c r="BE233" s="6" t="s">
        <v>2993</v>
      </c>
      <c r="BF233" s="6"/>
    </row>
    <row r="234">
      <c r="A234" s="31">
        <f>VLOOKUP(I234,Pns!B:C,2,0)</f>
        <v>675</v>
      </c>
      <c r="B234" s="31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209</v>
      </c>
      <c r="G234" s="11" t="s">
        <v>2994</v>
      </c>
      <c r="H234" s="6">
        <v>2.02530400196352E14</v>
      </c>
      <c r="I234" s="11" t="s">
        <v>2144</v>
      </c>
      <c r="J234" s="6" t="s">
        <v>2995</v>
      </c>
      <c r="K234" s="6" t="s">
        <v>2146</v>
      </c>
      <c r="L234" s="6" t="s">
        <v>216</v>
      </c>
      <c r="M234" s="6" t="s">
        <v>89</v>
      </c>
      <c r="N234" s="6">
        <v>687.41</v>
      </c>
      <c r="O234" s="6">
        <v>2726.0</v>
      </c>
      <c r="P234" s="6" t="s">
        <v>158</v>
      </c>
      <c r="Q234" s="6" t="s">
        <v>114</v>
      </c>
      <c r="R234" s="34">
        <v>45917.0</v>
      </c>
      <c r="S234" s="6">
        <v>1.0</v>
      </c>
      <c r="T234" s="6" t="s">
        <v>221</v>
      </c>
      <c r="U234" s="34">
        <v>45917.0</v>
      </c>
      <c r="V234" s="34">
        <v>45917.0</v>
      </c>
      <c r="W234" s="34">
        <v>45917.0</v>
      </c>
      <c r="X234" s="6">
        <v>0.0</v>
      </c>
      <c r="Z234" s="6">
        <v>1.0</v>
      </c>
      <c r="AC234" s="6"/>
      <c r="AI234" s="6"/>
      <c r="AJ234" s="6"/>
      <c r="AK234" s="6"/>
      <c r="AL234" s="34"/>
      <c r="AM234" s="6"/>
      <c r="AR234" s="6">
        <v>1367.94</v>
      </c>
      <c r="AS234" s="6">
        <v>1367.94</v>
      </c>
      <c r="AT234" s="6">
        <v>1.0</v>
      </c>
      <c r="AU234" s="6">
        <v>2.0</v>
      </c>
      <c r="AV234" s="6">
        <v>3.0</v>
      </c>
      <c r="AW234" s="6">
        <v>12.0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2996</v>
      </c>
      <c r="BE234" s="6"/>
    </row>
    <row r="235">
      <c r="A235" s="31" t="str">
        <f>VLOOKUP(I235,Pns!B:C,2,0)</f>
        <v>672</v>
      </c>
      <c r="B235" s="31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209</v>
      </c>
      <c r="G235" s="11" t="s">
        <v>2997</v>
      </c>
      <c r="H235" s="6">
        <v>2.0263040020092E14</v>
      </c>
      <c r="I235" s="11" t="s">
        <v>2136</v>
      </c>
      <c r="J235" s="6" t="s">
        <v>2998</v>
      </c>
      <c r="K235" s="6" t="s">
        <v>2138</v>
      </c>
      <c r="L235" s="6" t="s">
        <v>216</v>
      </c>
      <c r="M235" s="6" t="s">
        <v>89</v>
      </c>
      <c r="N235" s="6">
        <v>410.0</v>
      </c>
      <c r="O235" s="6">
        <v>2726.0</v>
      </c>
      <c r="P235" s="6" t="s">
        <v>2388</v>
      </c>
      <c r="Q235" s="6" t="s">
        <v>114</v>
      </c>
      <c r="R235" s="34">
        <v>45917.0</v>
      </c>
      <c r="S235" s="6">
        <v>1.0</v>
      </c>
      <c r="T235" s="6" t="s">
        <v>221</v>
      </c>
      <c r="U235" s="34">
        <v>45917.0</v>
      </c>
      <c r="V235" s="34">
        <v>45917.0</v>
      </c>
      <c r="W235" s="34">
        <v>46223.0</v>
      </c>
      <c r="X235" s="6">
        <v>306.0</v>
      </c>
      <c r="Y235" s="6">
        <v>1.0</v>
      </c>
      <c r="Z235" s="6">
        <v>1.0</v>
      </c>
      <c r="AC235" s="6"/>
      <c r="AR235" s="6">
        <v>1369.4</v>
      </c>
      <c r="AS235" s="6">
        <v>1369.4</v>
      </c>
      <c r="AT235" s="6" t="s">
        <v>168</v>
      </c>
      <c r="AU235" s="6">
        <v>1.0</v>
      </c>
      <c r="AV235" s="6">
        <v>2.0</v>
      </c>
      <c r="AW235" s="6">
        <v>12.0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2999</v>
      </c>
      <c r="BE235" s="6"/>
      <c r="BF235" s="6"/>
      <c r="BG235" s="6"/>
    </row>
    <row r="236">
      <c r="A236" s="30">
        <f>VLOOKUP(I236,Pns!B:C,2,0)</f>
        <v>427</v>
      </c>
      <c r="B236" s="31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209</v>
      </c>
      <c r="G236" s="11" t="s">
        <v>3000</v>
      </c>
      <c r="H236" s="6">
        <v>2.02530400196346E14</v>
      </c>
      <c r="I236" s="11" t="s">
        <v>1529</v>
      </c>
      <c r="J236" s="6" t="s">
        <v>3001</v>
      </c>
      <c r="K236" s="6" t="s">
        <v>1530</v>
      </c>
      <c r="L236" s="6" t="s">
        <v>216</v>
      </c>
      <c r="M236" s="6" t="s">
        <v>89</v>
      </c>
      <c r="N236" s="6">
        <v>333.8</v>
      </c>
      <c r="O236" s="6">
        <v>2726.0</v>
      </c>
      <c r="P236" s="6" t="s">
        <v>158</v>
      </c>
      <c r="Q236" s="6" t="s">
        <v>114</v>
      </c>
      <c r="R236" s="34">
        <v>45917.0</v>
      </c>
      <c r="S236" s="6">
        <v>2.0</v>
      </c>
      <c r="T236" s="6" t="s">
        <v>221</v>
      </c>
      <c r="U236" s="34">
        <v>45917.0</v>
      </c>
      <c r="V236" s="34">
        <v>45917.0</v>
      </c>
      <c r="W236" s="34">
        <v>45917.0</v>
      </c>
      <c r="X236" s="6">
        <v>0.0</v>
      </c>
      <c r="Z236" s="6">
        <v>0.0</v>
      </c>
      <c r="AC236" s="6"/>
      <c r="AI236" s="6"/>
      <c r="AJ236" s="6"/>
      <c r="AK236" s="6"/>
      <c r="AL236" s="34"/>
      <c r="AM236" s="6"/>
      <c r="AR236" s="6">
        <v>560.78</v>
      </c>
      <c r="AS236" s="6">
        <v>1121.56</v>
      </c>
      <c r="AT236" s="6" t="s">
        <v>168</v>
      </c>
      <c r="AU236" s="6">
        <v>2.0</v>
      </c>
      <c r="AV236" s="6">
        <v>2.0</v>
      </c>
      <c r="AW236" s="6">
        <v>40.0</v>
      </c>
      <c r="AX236" s="6">
        <v>0.0</v>
      </c>
      <c r="AY236" s="6">
        <v>0.0</v>
      </c>
      <c r="AZ236" s="6">
        <v>0.0</v>
      </c>
      <c r="BA236" s="6">
        <v>0.0</v>
      </c>
      <c r="BB236" s="6">
        <v>2.0</v>
      </c>
      <c r="BC236" s="6">
        <v>2.0</v>
      </c>
      <c r="BD236" s="6" t="s">
        <v>3002</v>
      </c>
      <c r="BE236" s="6"/>
      <c r="BF236" s="6"/>
      <c r="BG236" s="6"/>
    </row>
    <row r="237">
      <c r="A237" s="31">
        <f>VLOOKUP(I237,Pns!B:C,2,0)</f>
        <v>631</v>
      </c>
      <c r="B237" s="31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209</v>
      </c>
      <c r="G237" s="11" t="s">
        <v>3003</v>
      </c>
      <c r="H237" s="6">
        <v>2.02530400196345E14</v>
      </c>
      <c r="I237" s="11" t="s">
        <v>2013</v>
      </c>
      <c r="J237" s="6" t="s">
        <v>3004</v>
      </c>
      <c r="K237" s="6" t="s">
        <v>2014</v>
      </c>
      <c r="L237" s="6" t="s">
        <v>216</v>
      </c>
      <c r="M237" s="6" t="s">
        <v>89</v>
      </c>
      <c r="N237" s="6">
        <v>0.0</v>
      </c>
      <c r="O237" s="6">
        <v>2726.0</v>
      </c>
      <c r="P237" s="6" t="s">
        <v>158</v>
      </c>
      <c r="Q237" s="6" t="s">
        <v>114</v>
      </c>
      <c r="R237" s="34">
        <v>45917.0</v>
      </c>
      <c r="S237" s="6">
        <v>1.0</v>
      </c>
      <c r="T237" s="6" t="s">
        <v>221</v>
      </c>
      <c r="U237" s="34">
        <v>45917.0</v>
      </c>
      <c r="V237" s="34">
        <v>45917.0</v>
      </c>
      <c r="W237" s="34">
        <v>45917.0</v>
      </c>
      <c r="X237" s="6">
        <v>0.0</v>
      </c>
      <c r="Z237" s="6">
        <v>0.0</v>
      </c>
      <c r="AA237" s="6"/>
      <c r="AB237" s="6"/>
      <c r="AC237" s="6"/>
      <c r="AR237" s="6" t="s">
        <v>246</v>
      </c>
      <c r="AS237" s="6" t="s">
        <v>246</v>
      </c>
      <c r="AT237" s="6" t="s">
        <v>168</v>
      </c>
      <c r="AU237" s="6">
        <v>1.0</v>
      </c>
      <c r="AV237" s="6">
        <v>1.0</v>
      </c>
      <c r="AW237" s="6">
        <v>1.0</v>
      </c>
      <c r="AX237" s="6">
        <v>2.0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3005</v>
      </c>
      <c r="BE237" s="6"/>
      <c r="BF237" s="6"/>
      <c r="BG237" s="6"/>
    </row>
    <row r="238">
      <c r="A238" s="31">
        <f>VLOOKUP(I238,Pns!B:C,2,0)</f>
        <v>629</v>
      </c>
      <c r="B238" s="31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209</v>
      </c>
      <c r="G238" s="11" t="s">
        <v>3006</v>
      </c>
      <c r="H238" s="6">
        <v>2.02530400196353E14</v>
      </c>
      <c r="I238" s="11" t="s">
        <v>2010</v>
      </c>
      <c r="J238" s="6" t="s">
        <v>3007</v>
      </c>
      <c r="K238" s="6" t="s">
        <v>2146</v>
      </c>
      <c r="L238" s="6" t="s">
        <v>216</v>
      </c>
      <c r="M238" s="6" t="s">
        <v>89</v>
      </c>
      <c r="N238" s="6">
        <v>921.86</v>
      </c>
      <c r="O238" s="6">
        <v>2726.0</v>
      </c>
      <c r="P238" s="6" t="s">
        <v>158</v>
      </c>
      <c r="Q238" s="6" t="s">
        <v>114</v>
      </c>
      <c r="R238" s="34">
        <v>45917.0</v>
      </c>
      <c r="S238" s="6">
        <v>2.0</v>
      </c>
      <c r="T238" s="6" t="s">
        <v>221</v>
      </c>
      <c r="U238" s="34">
        <v>45917.0</v>
      </c>
      <c r="V238" s="34">
        <v>45917.0</v>
      </c>
      <c r="W238" s="34">
        <v>45917.0</v>
      </c>
      <c r="X238" s="6">
        <v>0.0</v>
      </c>
      <c r="Z238" s="6">
        <v>1.0</v>
      </c>
      <c r="AC238" s="6"/>
      <c r="AR238" s="6">
        <v>2996.03</v>
      </c>
      <c r="AS238" s="6">
        <v>5992.06</v>
      </c>
      <c r="AT238" s="6">
        <v>1.0</v>
      </c>
      <c r="AU238" s="6">
        <v>2.0</v>
      </c>
      <c r="AV238" s="6">
        <v>3.0</v>
      </c>
      <c r="AW238" s="6">
        <v>14.0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3008</v>
      </c>
      <c r="BE238" s="6"/>
      <c r="BF238" s="6"/>
      <c r="BG238" s="6"/>
    </row>
    <row r="239">
      <c r="A239" s="31">
        <f>VLOOKUP(I239,Pns!B:C,2,0)</f>
        <v>636</v>
      </c>
      <c r="B239" s="31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209</v>
      </c>
      <c r="G239" s="11" t="s">
        <v>3009</v>
      </c>
      <c r="H239" s="6">
        <v>2.0253040019635E14</v>
      </c>
      <c r="I239" s="11" t="s">
        <v>2031</v>
      </c>
      <c r="J239" s="6" t="s">
        <v>3010</v>
      </c>
      <c r="K239" s="6" t="s">
        <v>2032</v>
      </c>
      <c r="L239" s="6" t="s">
        <v>216</v>
      </c>
      <c r="M239" s="6" t="s">
        <v>89</v>
      </c>
      <c r="N239" s="6">
        <v>155.2</v>
      </c>
      <c r="O239" s="6">
        <v>2726.0</v>
      </c>
      <c r="P239" s="6" t="s">
        <v>158</v>
      </c>
      <c r="Q239" s="6" t="s">
        <v>114</v>
      </c>
      <c r="R239" s="34">
        <v>45917.0</v>
      </c>
      <c r="S239" s="6">
        <v>1.0</v>
      </c>
      <c r="T239" s="6" t="s">
        <v>221</v>
      </c>
      <c r="U239" s="34">
        <v>45917.0</v>
      </c>
      <c r="V239" s="34">
        <v>45917.0</v>
      </c>
      <c r="W239" s="34">
        <v>45917.0</v>
      </c>
      <c r="X239" s="6">
        <v>0.0</v>
      </c>
      <c r="Y239" s="6"/>
      <c r="Z239" s="6">
        <v>0.0</v>
      </c>
      <c r="AC239" s="6"/>
      <c r="AI239" s="6" t="s">
        <v>3011</v>
      </c>
      <c r="AJ239" s="6">
        <v>1.0</v>
      </c>
      <c r="AK239" s="6" t="s">
        <v>1406</v>
      </c>
      <c r="AL239" s="34">
        <v>46063.0</v>
      </c>
      <c r="AM239" s="6" t="s">
        <v>183</v>
      </c>
      <c r="AR239" s="6">
        <v>313.5</v>
      </c>
      <c r="AS239" s="6">
        <v>313.5</v>
      </c>
      <c r="AT239" s="6" t="s">
        <v>168</v>
      </c>
      <c r="AU239" s="6">
        <v>1.0</v>
      </c>
      <c r="AV239" s="6">
        <v>1.0</v>
      </c>
      <c r="AW239" s="6">
        <v>1.0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3012</v>
      </c>
      <c r="BE239" s="6" t="s">
        <v>3013</v>
      </c>
      <c r="BF239" s="6"/>
      <c r="BG239" s="6"/>
    </row>
    <row r="240">
      <c r="A240" s="31">
        <f>VLOOKUP(I240,Pns!B:C,2,0)</f>
        <v>626</v>
      </c>
      <c r="B240" s="31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209</v>
      </c>
      <c r="G240" s="11" t="s">
        <v>3014</v>
      </c>
      <c r="H240" s="6">
        <v>2.02530400196347E14</v>
      </c>
      <c r="I240" s="11" t="s">
        <v>2003</v>
      </c>
      <c r="J240" s="6" t="s">
        <v>3015</v>
      </c>
      <c r="K240" s="6" t="s">
        <v>2004</v>
      </c>
      <c r="L240" s="6" t="s">
        <v>216</v>
      </c>
      <c r="M240" s="6" t="s">
        <v>89</v>
      </c>
      <c r="N240" s="6">
        <v>250.0</v>
      </c>
      <c r="O240" s="6">
        <v>2726.0</v>
      </c>
      <c r="P240" s="6" t="s">
        <v>158</v>
      </c>
      <c r="Q240" s="6" t="s">
        <v>114</v>
      </c>
      <c r="R240" s="34">
        <v>45917.0</v>
      </c>
      <c r="S240" s="6">
        <v>1.0</v>
      </c>
      <c r="T240" s="6" t="s">
        <v>221</v>
      </c>
      <c r="U240" s="34">
        <v>45917.0</v>
      </c>
      <c r="V240" s="34">
        <v>45917.0</v>
      </c>
      <c r="W240" s="34">
        <v>45917.0</v>
      </c>
      <c r="X240" s="6">
        <v>0.0</v>
      </c>
      <c r="Z240" s="6">
        <v>0.0</v>
      </c>
      <c r="AC240" s="6"/>
      <c r="AI240" s="6"/>
      <c r="AJ240" s="6"/>
      <c r="AK240" s="6"/>
      <c r="AL240" s="34"/>
      <c r="AM240" s="6"/>
      <c r="AR240" s="6">
        <v>392.5</v>
      </c>
      <c r="AS240" s="6">
        <v>392.5</v>
      </c>
      <c r="AT240" s="6" t="s">
        <v>168</v>
      </c>
      <c r="AU240" s="6">
        <v>1.0</v>
      </c>
      <c r="AV240" s="6">
        <v>1.0</v>
      </c>
      <c r="AW240" s="6">
        <v>4.0</v>
      </c>
      <c r="AX240" s="6">
        <v>2.0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3016</v>
      </c>
      <c r="BE240" s="6"/>
      <c r="BF240" s="6"/>
      <c r="BG240" s="6"/>
    </row>
    <row r="241">
      <c r="A241" s="31">
        <f>VLOOKUP(I241,Pns!B:C,2,0)</f>
        <v>637</v>
      </c>
      <c r="B241" s="31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209</v>
      </c>
      <c r="G241" s="11" t="s">
        <v>3017</v>
      </c>
      <c r="H241" s="6">
        <v>2.02530400196351E14</v>
      </c>
      <c r="I241" s="11" t="s">
        <v>2033</v>
      </c>
      <c r="J241" s="6" t="s">
        <v>3018</v>
      </c>
      <c r="K241" s="6" t="s">
        <v>2034</v>
      </c>
      <c r="L241" s="6" t="s">
        <v>216</v>
      </c>
      <c r="M241" s="6" t="s">
        <v>89</v>
      </c>
      <c r="N241" s="6">
        <v>233.6</v>
      </c>
      <c r="O241" s="6">
        <v>2726.0</v>
      </c>
      <c r="P241" s="6" t="s">
        <v>158</v>
      </c>
      <c r="Q241" s="6" t="s">
        <v>114</v>
      </c>
      <c r="R241" s="34">
        <v>45917.0</v>
      </c>
      <c r="S241" s="6">
        <v>1.0</v>
      </c>
      <c r="T241" s="6" t="s">
        <v>221</v>
      </c>
      <c r="U241" s="34">
        <v>45917.0</v>
      </c>
      <c r="V241" s="34">
        <v>45917.0</v>
      </c>
      <c r="W241" s="34">
        <v>45917.0</v>
      </c>
      <c r="X241" s="6">
        <v>0.0</v>
      </c>
      <c r="Z241" s="6">
        <v>1.0</v>
      </c>
      <c r="AC241" s="6"/>
      <c r="AI241" s="6" t="s">
        <v>3019</v>
      </c>
      <c r="AJ241" s="6">
        <v>1.0</v>
      </c>
      <c r="AK241" s="6" t="s">
        <v>1406</v>
      </c>
      <c r="AL241" s="34">
        <v>46120.0</v>
      </c>
      <c r="AM241" s="6" t="s">
        <v>183</v>
      </c>
      <c r="AR241" s="6">
        <v>471.87</v>
      </c>
      <c r="AS241" s="6">
        <v>471.87</v>
      </c>
      <c r="AT241" s="6" t="s">
        <v>168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3020</v>
      </c>
      <c r="BE241" s="6" t="s">
        <v>3021</v>
      </c>
      <c r="BF241" s="6"/>
    </row>
    <row r="242">
      <c r="A242" s="31">
        <f>VLOOKUP(I242,Pns!B:C,2,0)</f>
        <v>611</v>
      </c>
      <c r="B242" s="31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209</v>
      </c>
      <c r="G242" s="11" t="s">
        <v>3022</v>
      </c>
      <c r="H242" s="6">
        <v>2.02630400204054E14</v>
      </c>
      <c r="I242" s="11" t="s">
        <v>1960</v>
      </c>
      <c r="J242" s="6" t="s">
        <v>3023</v>
      </c>
      <c r="K242" s="6" t="s">
        <v>1961</v>
      </c>
      <c r="L242" s="6">
        <v>71513.0</v>
      </c>
      <c r="M242" s="6" t="s">
        <v>99</v>
      </c>
      <c r="N242" s="6">
        <v>788.5</v>
      </c>
      <c r="O242" s="6">
        <v>2726.0</v>
      </c>
      <c r="P242" s="6" t="s">
        <v>158</v>
      </c>
      <c r="Q242" s="6" t="s">
        <v>114</v>
      </c>
      <c r="R242" s="34">
        <v>45923.0</v>
      </c>
      <c r="S242" s="6">
        <v>1.0</v>
      </c>
      <c r="T242" s="6" t="s">
        <v>221</v>
      </c>
      <c r="U242" s="34">
        <v>45923.0</v>
      </c>
      <c r="V242" s="34">
        <v>45923.0</v>
      </c>
      <c r="W242" s="34">
        <v>46153.0</v>
      </c>
      <c r="X242" s="6">
        <v>230.0</v>
      </c>
      <c r="Y242" s="6"/>
      <c r="Z242" s="6">
        <v>1.0</v>
      </c>
      <c r="AC242" s="6" t="s">
        <v>263</v>
      </c>
      <c r="AR242" s="6">
        <v>4447.15</v>
      </c>
      <c r="AS242" s="6">
        <v>4447.15</v>
      </c>
      <c r="AT242" s="6">
        <v>8.0</v>
      </c>
      <c r="AU242" s="6">
        <v>12.0</v>
      </c>
      <c r="AV242" s="6">
        <v>30.0</v>
      </c>
      <c r="AW242" s="6">
        <v>263.0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3024</v>
      </c>
      <c r="BE242" s="6" t="s">
        <v>2676</v>
      </c>
      <c r="BF242" s="6"/>
      <c r="BG242" s="6"/>
    </row>
    <row r="243">
      <c r="A243" s="31">
        <f>VLOOKUP(I243,Pns!B:C,2,0)</f>
        <v>611</v>
      </c>
      <c r="B243" s="31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209</v>
      </c>
      <c r="G243" s="11" t="s">
        <v>3025</v>
      </c>
      <c r="H243" s="6">
        <v>2.0263040020314E14</v>
      </c>
      <c r="I243" s="11" t="s">
        <v>1960</v>
      </c>
      <c r="J243" s="6" t="s">
        <v>3023</v>
      </c>
      <c r="K243" s="6" t="s">
        <v>1961</v>
      </c>
      <c r="L243" s="6">
        <v>71513.0</v>
      </c>
      <c r="M243" s="6" t="s">
        <v>99</v>
      </c>
      <c r="N243" s="6">
        <v>788.5</v>
      </c>
      <c r="O243" s="6">
        <v>2726.0</v>
      </c>
      <c r="P243" s="6" t="s">
        <v>158</v>
      </c>
      <c r="Q243" s="6" t="s">
        <v>114</v>
      </c>
      <c r="R243" s="34">
        <v>45923.0</v>
      </c>
      <c r="S243" s="6">
        <v>1.0</v>
      </c>
      <c r="T243" s="6" t="s">
        <v>221</v>
      </c>
      <c r="U243" s="34">
        <v>45923.0</v>
      </c>
      <c r="V243" s="34">
        <v>45923.0</v>
      </c>
      <c r="W243" s="34">
        <v>46112.0</v>
      </c>
      <c r="X243" s="6">
        <v>189.0</v>
      </c>
      <c r="Z243" s="6">
        <v>1.0</v>
      </c>
      <c r="AA243" s="6">
        <v>3.040256672E9</v>
      </c>
      <c r="AB243" s="6" t="s">
        <v>441</v>
      </c>
      <c r="AC243" s="6" t="s">
        <v>224</v>
      </c>
      <c r="AI243" s="6"/>
      <c r="AJ243" s="6"/>
      <c r="AK243" s="6"/>
      <c r="AL243" s="34"/>
      <c r="AM243" s="6"/>
      <c r="AR243" s="6">
        <v>4447.15</v>
      </c>
      <c r="AS243" s="6">
        <v>4447.15</v>
      </c>
      <c r="AT243" s="6">
        <v>8.0</v>
      </c>
      <c r="AU243" s="6">
        <v>12.0</v>
      </c>
      <c r="AV243" s="6">
        <v>30.0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3026</v>
      </c>
      <c r="BE243" s="6" t="s">
        <v>3027</v>
      </c>
      <c r="BF243" s="6"/>
      <c r="BG243" s="6"/>
    </row>
    <row r="244">
      <c r="A244" s="31" t="str">
        <f>VLOOKUP(I244,Pns!B:C,2,0)</f>
        <v>562</v>
      </c>
      <c r="B244" s="31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209</v>
      </c>
      <c r="G244" s="11" t="s">
        <v>3028</v>
      </c>
      <c r="H244" s="6">
        <v>2.02530400198185E14</v>
      </c>
      <c r="I244" s="11" t="s">
        <v>1819</v>
      </c>
      <c r="J244" s="6" t="s">
        <v>3029</v>
      </c>
      <c r="K244" s="6" t="s">
        <v>3030</v>
      </c>
      <c r="L244" s="6" t="s">
        <v>3031</v>
      </c>
      <c r="M244" s="6" t="s">
        <v>99</v>
      </c>
      <c r="N244" s="6">
        <v>3756.42</v>
      </c>
      <c r="O244" s="6">
        <v>2726.0</v>
      </c>
      <c r="P244" s="6" t="s">
        <v>158</v>
      </c>
      <c r="Q244" s="6" t="s">
        <v>114</v>
      </c>
      <c r="R244" s="34">
        <v>45923.0</v>
      </c>
      <c r="S244" s="6">
        <v>1.0</v>
      </c>
      <c r="T244" s="6" t="s">
        <v>221</v>
      </c>
      <c r="U244" s="34">
        <v>45923.0</v>
      </c>
      <c r="V244" s="34">
        <v>45923.0</v>
      </c>
      <c r="W244" s="72">
        <v>45947.0</v>
      </c>
      <c r="X244" s="6">
        <v>24.0</v>
      </c>
      <c r="Z244" s="6">
        <v>0.0</v>
      </c>
      <c r="AC244" s="6" t="s">
        <v>224</v>
      </c>
      <c r="AR244" s="6">
        <v>12546.44</v>
      </c>
      <c r="AS244" s="6">
        <v>12546.44</v>
      </c>
      <c r="AT244" s="6">
        <v>1.0</v>
      </c>
      <c r="AU244" s="6">
        <v>2.0</v>
      </c>
      <c r="AV244" s="6">
        <v>3.0</v>
      </c>
      <c r="AW244" s="6">
        <v>5.0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3032</v>
      </c>
      <c r="BE244" s="6" t="s">
        <v>3033</v>
      </c>
      <c r="BF244" s="6"/>
      <c r="BG244" s="6"/>
    </row>
    <row r="245">
      <c r="A245" s="31">
        <f>VLOOKUP(I245,Pns!B:C,2,0)</f>
        <v>696</v>
      </c>
      <c r="B245" s="31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209</v>
      </c>
      <c r="G245" s="11" t="s">
        <v>3034</v>
      </c>
      <c r="H245" s="6">
        <v>2.02530400197233E14</v>
      </c>
      <c r="I245" s="11" t="s">
        <v>2214</v>
      </c>
      <c r="J245" s="6" t="s">
        <v>2955</v>
      </c>
      <c r="K245" s="6" t="s">
        <v>2215</v>
      </c>
      <c r="L245" s="6" t="s">
        <v>216</v>
      </c>
      <c r="M245" s="6" t="s">
        <v>89</v>
      </c>
      <c r="N245" s="6">
        <v>0.0</v>
      </c>
      <c r="O245" s="6">
        <v>2726.0</v>
      </c>
      <c r="P245" s="6" t="s">
        <v>158</v>
      </c>
      <c r="Q245" s="6" t="s">
        <v>114</v>
      </c>
      <c r="R245" s="34">
        <v>45936.0</v>
      </c>
      <c r="S245" s="6">
        <v>2.0</v>
      </c>
      <c r="T245" s="6" t="s">
        <v>221</v>
      </c>
      <c r="U245" s="34">
        <v>45936.0</v>
      </c>
      <c r="V245" s="34">
        <v>45936.0</v>
      </c>
      <c r="W245" s="34">
        <v>46198.0</v>
      </c>
      <c r="X245" s="6">
        <v>262.0</v>
      </c>
      <c r="Z245" s="6">
        <v>0.0</v>
      </c>
      <c r="AC245" s="6"/>
      <c r="AI245" s="6"/>
      <c r="AJ245" s="6"/>
      <c r="AK245" s="6"/>
      <c r="AL245" s="34"/>
      <c r="AM245" s="6"/>
      <c r="AR245" s="6" t="s">
        <v>246</v>
      </c>
      <c r="AS245" s="6" t="s">
        <v>246</v>
      </c>
      <c r="AT245" s="6" t="s">
        <v>168</v>
      </c>
      <c r="AU245" s="6" t="s">
        <v>168</v>
      </c>
      <c r="AV245" s="6" t="s">
        <v>168</v>
      </c>
      <c r="AW245" s="6">
        <v>2.0</v>
      </c>
      <c r="AX245" s="6">
        <v>0.1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3035</v>
      </c>
      <c r="BE245" s="6"/>
      <c r="BF245" s="6"/>
      <c r="BG245" s="6"/>
    </row>
    <row r="246">
      <c r="A246" s="31" t="str">
        <f>VLOOKUP(I246,Pns!B:C,2,0)</f>
        <v>736</v>
      </c>
      <c r="B246" s="31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209</v>
      </c>
      <c r="G246" s="11" t="s">
        <v>3036</v>
      </c>
      <c r="H246" s="6">
        <v>2.02530400197234E14</v>
      </c>
      <c r="I246" s="11" t="s">
        <v>2340</v>
      </c>
      <c r="J246" s="6" t="s">
        <v>3037</v>
      </c>
      <c r="K246" s="6" t="s">
        <v>1601</v>
      </c>
      <c r="L246" s="6">
        <v>96906.0</v>
      </c>
      <c r="M246" s="6" t="s">
        <v>89</v>
      </c>
      <c r="N246" s="6">
        <v>0.0</v>
      </c>
      <c r="O246" s="6">
        <v>2726.0</v>
      </c>
      <c r="P246" s="6" t="s">
        <v>158</v>
      </c>
      <c r="Q246" s="6" t="s">
        <v>114</v>
      </c>
      <c r="R246" s="34">
        <v>45936.0</v>
      </c>
      <c r="S246" s="6">
        <v>2.0</v>
      </c>
      <c r="T246" s="6" t="s">
        <v>221</v>
      </c>
      <c r="U246" s="34">
        <v>45936.0</v>
      </c>
      <c r="V246" s="34">
        <v>45936.0</v>
      </c>
      <c r="W246" s="34">
        <v>46198.0</v>
      </c>
      <c r="X246" s="6">
        <v>262.0</v>
      </c>
      <c r="Y246" s="6"/>
      <c r="Z246" s="6">
        <v>0.0</v>
      </c>
      <c r="AC246" s="6"/>
      <c r="AI246" s="6"/>
      <c r="AJ246" s="6"/>
      <c r="AK246" s="6"/>
      <c r="AL246" s="34"/>
      <c r="AM246" s="6"/>
      <c r="AR246" s="6" t="s">
        <v>246</v>
      </c>
      <c r="AS246" s="6" t="s">
        <v>246</v>
      </c>
      <c r="AT246" s="6" t="s">
        <v>168</v>
      </c>
      <c r="AU246" s="6" t="s">
        <v>168</v>
      </c>
      <c r="AV246" s="6" t="s">
        <v>168</v>
      </c>
      <c r="AW246" s="6">
        <v>2.0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3035</v>
      </c>
      <c r="BE246" s="6"/>
      <c r="BF246" s="6"/>
    </row>
    <row r="247">
      <c r="A247" s="31" t="str">
        <f>VLOOKUP(I247,Pns!B:C,2,0)</f>
        <v>737</v>
      </c>
      <c r="B247" s="31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209</v>
      </c>
      <c r="G247" s="11" t="s">
        <v>3038</v>
      </c>
      <c r="H247" s="6">
        <v>2.02530400197235E14</v>
      </c>
      <c r="I247" s="11" t="s">
        <v>2342</v>
      </c>
      <c r="J247" s="6" t="s">
        <v>3039</v>
      </c>
      <c r="K247" s="6" t="s">
        <v>2345</v>
      </c>
      <c r="L247" s="6" t="s">
        <v>216</v>
      </c>
      <c r="M247" s="6" t="s">
        <v>89</v>
      </c>
      <c r="N247" s="6">
        <v>0.0</v>
      </c>
      <c r="O247" s="6">
        <v>2726.0</v>
      </c>
      <c r="P247" s="6" t="s">
        <v>158</v>
      </c>
      <c r="Q247" s="6" t="s">
        <v>114</v>
      </c>
      <c r="R247" s="34">
        <v>45936.0</v>
      </c>
      <c r="S247" s="6">
        <v>2.0</v>
      </c>
      <c r="T247" s="6" t="s">
        <v>221</v>
      </c>
      <c r="U247" s="34">
        <v>45936.0</v>
      </c>
      <c r="V247" s="34">
        <v>45936.0</v>
      </c>
      <c r="W247" s="34">
        <v>46198.0</v>
      </c>
      <c r="X247" s="6">
        <v>262.0</v>
      </c>
      <c r="Z247" s="6">
        <v>0.0</v>
      </c>
      <c r="AC247" s="6"/>
      <c r="AR247" s="6" t="s">
        <v>246</v>
      </c>
      <c r="AS247" s="6" t="s">
        <v>246</v>
      </c>
      <c r="AT247" s="6" t="s">
        <v>168</v>
      </c>
      <c r="AU247" s="6" t="s">
        <v>168</v>
      </c>
      <c r="AV247" s="6" t="s">
        <v>168</v>
      </c>
      <c r="AW247" s="6">
        <v>2.0</v>
      </c>
      <c r="AX247" s="6">
        <v>5.0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3035</v>
      </c>
      <c r="BE247" s="6"/>
      <c r="BF247" s="6"/>
      <c r="BG247" s="6"/>
    </row>
    <row r="248">
      <c r="A248" s="31">
        <f>VLOOKUP(I248,Pns!B:C,2,0)</f>
        <v>752</v>
      </c>
      <c r="B248" s="31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209</v>
      </c>
      <c r="G248" s="11" t="s">
        <v>3040</v>
      </c>
      <c r="H248" s="6">
        <v>2.02530400199482E14</v>
      </c>
      <c r="I248" s="11" t="s">
        <v>1155</v>
      </c>
      <c r="J248" s="6" t="s">
        <v>1156</v>
      </c>
      <c r="K248" s="6" t="s">
        <v>1157</v>
      </c>
      <c r="L248" s="6" t="s">
        <v>216</v>
      </c>
      <c r="M248" s="6" t="s">
        <v>99</v>
      </c>
      <c r="N248" s="6">
        <v>3025.25</v>
      </c>
      <c r="O248" s="6">
        <v>2726.0</v>
      </c>
      <c r="P248" s="6" t="s">
        <v>158</v>
      </c>
      <c r="Q248" s="6" t="s">
        <v>114</v>
      </c>
      <c r="R248" s="72">
        <v>45982.0</v>
      </c>
      <c r="S248" s="6">
        <v>1.0</v>
      </c>
      <c r="T248" s="6" t="s">
        <v>221</v>
      </c>
      <c r="U248" s="72">
        <v>45982.0</v>
      </c>
      <c r="V248" s="72">
        <v>45982.0</v>
      </c>
      <c r="W248" s="34">
        <v>46197.0</v>
      </c>
      <c r="X248" s="6">
        <v>215.0</v>
      </c>
      <c r="Z248" s="6">
        <v>0.0</v>
      </c>
      <c r="AC248" s="6"/>
      <c r="AI248" s="6"/>
      <c r="AJ248" s="6"/>
      <c r="AK248" s="6"/>
      <c r="AL248" s="34"/>
      <c r="AM248" s="6"/>
      <c r="AR248" s="6">
        <v>12524.54</v>
      </c>
      <c r="AS248" s="6">
        <v>12524.54</v>
      </c>
      <c r="AT248" s="6" t="s">
        <v>168</v>
      </c>
      <c r="AU248" s="6">
        <v>1.0</v>
      </c>
      <c r="AV248" s="6">
        <v>2.0</v>
      </c>
      <c r="AW248" s="6">
        <v>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1168</v>
      </c>
      <c r="BE248" s="6"/>
      <c r="BF248" s="6"/>
      <c r="BG248" s="6"/>
    </row>
    <row r="249">
      <c r="A249" s="31">
        <f>VLOOKUP(I249,Pns!B:C,2,0)</f>
        <v>754</v>
      </c>
      <c r="B249" s="31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209</v>
      </c>
      <c r="G249" s="11" t="s">
        <v>3041</v>
      </c>
      <c r="H249" s="6">
        <v>2.0253040019977E14</v>
      </c>
      <c r="I249" s="11" t="s">
        <v>2382</v>
      </c>
      <c r="J249" s="6" t="s">
        <v>3042</v>
      </c>
      <c r="K249" s="6" t="s">
        <v>2383</v>
      </c>
      <c r="L249" s="6">
        <v>72962.0</v>
      </c>
      <c r="M249" s="6" t="s">
        <v>89</v>
      </c>
      <c r="N249" s="6">
        <v>106.21</v>
      </c>
      <c r="O249" s="6">
        <v>2726.0</v>
      </c>
      <c r="P249" s="6" t="s">
        <v>158</v>
      </c>
      <c r="Q249" s="6" t="s">
        <v>114</v>
      </c>
      <c r="R249" s="72">
        <v>45987.0</v>
      </c>
      <c r="S249" s="6">
        <v>2.0</v>
      </c>
      <c r="T249" s="6" t="s">
        <v>221</v>
      </c>
      <c r="U249" s="72">
        <v>45987.0</v>
      </c>
      <c r="V249" s="72">
        <v>45987.0</v>
      </c>
      <c r="W249" s="34">
        <v>46198.0</v>
      </c>
      <c r="X249" s="6">
        <v>211.0</v>
      </c>
      <c r="Y249" s="6"/>
      <c r="Z249" s="6">
        <v>0.0</v>
      </c>
      <c r="AC249" s="6"/>
      <c r="AR249" s="6">
        <v>354.74</v>
      </c>
      <c r="AS249" s="6">
        <v>709.48</v>
      </c>
      <c r="AT249" s="6" t="s">
        <v>168</v>
      </c>
      <c r="AU249" s="6" t="s">
        <v>168</v>
      </c>
      <c r="AV249" s="6" t="s">
        <v>168</v>
      </c>
      <c r="AW249" s="6">
        <v>75.0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4.0</v>
      </c>
      <c r="BC249" s="6">
        <v>0.0</v>
      </c>
      <c r="BD249" s="6" t="s">
        <v>3043</v>
      </c>
      <c r="BE249" s="6"/>
      <c r="BF249" s="6"/>
      <c r="BG249" s="6"/>
    </row>
    <row r="250">
      <c r="A250" s="31">
        <f>VLOOKUP(I250,Pns!B:C,2,0)</f>
        <v>657</v>
      </c>
      <c r="B250" s="31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209</v>
      </c>
      <c r="G250" s="11" t="s">
        <v>3044</v>
      </c>
      <c r="H250" s="6">
        <v>2.02630400200964E14</v>
      </c>
      <c r="I250" s="11" t="s">
        <v>2086</v>
      </c>
      <c r="J250" s="6" t="s">
        <v>3045</v>
      </c>
      <c r="K250" s="6" t="s">
        <v>2087</v>
      </c>
      <c r="L250" s="6" t="s">
        <v>216</v>
      </c>
      <c r="M250" s="6" t="s">
        <v>89</v>
      </c>
      <c r="N250" s="6">
        <v>0.0</v>
      </c>
      <c r="O250" s="6">
        <v>2726.0</v>
      </c>
      <c r="P250" s="6" t="s">
        <v>158</v>
      </c>
      <c r="Q250" s="6" t="s">
        <v>114</v>
      </c>
      <c r="R250" s="34">
        <v>46031.0</v>
      </c>
      <c r="S250" s="6">
        <v>1.0</v>
      </c>
      <c r="T250" s="6" t="s">
        <v>221</v>
      </c>
      <c r="U250" s="34">
        <v>46031.0</v>
      </c>
      <c r="V250" s="34">
        <v>46031.0</v>
      </c>
      <c r="W250" s="34">
        <v>46197.0</v>
      </c>
      <c r="X250" s="6">
        <v>166.0</v>
      </c>
      <c r="Z250" s="6">
        <v>0.0</v>
      </c>
      <c r="AC250" s="6"/>
      <c r="AR250" s="6" t="s">
        <v>246</v>
      </c>
      <c r="AS250" s="6" t="s">
        <v>246</v>
      </c>
      <c r="AT250" s="6">
        <v>3.0</v>
      </c>
      <c r="AU250" s="6">
        <v>4.0</v>
      </c>
      <c r="AV250" s="6">
        <v>4.0</v>
      </c>
      <c r="AW250" s="6">
        <v>4.0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3046</v>
      </c>
      <c r="BE250" s="6"/>
      <c r="BF250" s="6"/>
      <c r="BG250" s="6"/>
    </row>
    <row r="251">
      <c r="A251" s="31" t="str">
        <f>VLOOKUP(I251,Pns!B:C,2,0)</f>
        <v>560</v>
      </c>
      <c r="B251" s="31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209</v>
      </c>
      <c r="G251" s="11" t="s">
        <v>3047</v>
      </c>
      <c r="H251" s="6">
        <v>2.02630400201093E14</v>
      </c>
      <c r="I251" s="11" t="s">
        <v>450</v>
      </c>
      <c r="J251" s="6" t="s">
        <v>452</v>
      </c>
      <c r="K251" s="6" t="s">
        <v>453</v>
      </c>
      <c r="L251" s="6" t="s">
        <v>216</v>
      </c>
      <c r="M251" s="6" t="s">
        <v>89</v>
      </c>
      <c r="N251" s="6">
        <v>429.03</v>
      </c>
      <c r="O251" s="6">
        <v>2726.0</v>
      </c>
      <c r="P251" s="6" t="s">
        <v>158</v>
      </c>
      <c r="Q251" s="6" t="s">
        <v>114</v>
      </c>
      <c r="R251" s="34">
        <v>46036.0</v>
      </c>
      <c r="S251" s="6">
        <v>1.0</v>
      </c>
      <c r="T251" s="6" t="s">
        <v>221</v>
      </c>
      <c r="U251" s="34">
        <v>46036.0</v>
      </c>
      <c r="V251" s="34">
        <v>46036.0</v>
      </c>
      <c r="W251" s="34">
        <v>46037.0</v>
      </c>
      <c r="X251" s="6">
        <v>1.0</v>
      </c>
      <c r="Z251" s="6">
        <v>0.0</v>
      </c>
      <c r="AC251" s="6" t="s">
        <v>460</v>
      </c>
      <c r="AI251" s="6" t="s">
        <v>2577</v>
      </c>
      <c r="AJ251" s="6">
        <v>10.0</v>
      </c>
      <c r="AK251" s="6" t="s">
        <v>2528</v>
      </c>
      <c r="AL251" s="34">
        <v>46035.0</v>
      </c>
      <c r="AM251" s="6" t="s">
        <v>183</v>
      </c>
      <c r="AR251" s="6">
        <v>1776.2</v>
      </c>
      <c r="AS251" s="6">
        <v>1776.2</v>
      </c>
      <c r="AT251" s="6">
        <v>2.0</v>
      </c>
      <c r="AU251" s="6">
        <v>4.0</v>
      </c>
      <c r="AV251" s="6">
        <v>11.0</v>
      </c>
      <c r="AW251" s="6">
        <v>134.0</v>
      </c>
      <c r="AX251" s="6">
        <v>50.0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3048</v>
      </c>
      <c r="BE251" s="6"/>
      <c r="BF251" s="6"/>
      <c r="BG251" s="6"/>
    </row>
    <row r="252">
      <c r="A252" s="31" t="str">
        <f>VLOOKUP(I252,Pns!B:C,2,0)</f>
        <v>368</v>
      </c>
      <c r="B252" s="31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209</v>
      </c>
      <c r="G252" s="11" t="s">
        <v>3049</v>
      </c>
      <c r="H252" s="6">
        <v>2.02630400204818E14</v>
      </c>
      <c r="I252" s="11" t="s">
        <v>1365</v>
      </c>
      <c r="J252" s="6" t="s">
        <v>3050</v>
      </c>
      <c r="K252" s="6" t="s">
        <v>611</v>
      </c>
      <c r="L252" s="6" t="s">
        <v>216</v>
      </c>
      <c r="M252" s="6" t="s">
        <v>89</v>
      </c>
      <c r="N252" s="6">
        <v>78.32</v>
      </c>
      <c r="O252" s="6">
        <v>2726.0</v>
      </c>
      <c r="P252" s="6" t="s">
        <v>158</v>
      </c>
      <c r="Q252" s="6" t="s">
        <v>114</v>
      </c>
      <c r="R252" s="34">
        <v>46037.0</v>
      </c>
      <c r="S252" s="6">
        <v>1.0</v>
      </c>
      <c r="T252" s="6" t="s">
        <v>221</v>
      </c>
      <c r="U252" s="34">
        <v>46037.0</v>
      </c>
      <c r="V252" s="34">
        <v>46037.0</v>
      </c>
      <c r="W252" s="34">
        <v>46198.0</v>
      </c>
      <c r="X252" s="6">
        <v>161.0</v>
      </c>
      <c r="Z252" s="6">
        <v>0.0</v>
      </c>
      <c r="AI252" s="6" t="s">
        <v>3051</v>
      </c>
      <c r="AJ252" s="6">
        <v>5.0</v>
      </c>
      <c r="AK252" s="6" t="s">
        <v>2202</v>
      </c>
      <c r="AL252" s="34">
        <v>46119.0</v>
      </c>
      <c r="AM252" s="6" t="s">
        <v>183</v>
      </c>
      <c r="AR252" s="6">
        <v>208.33</v>
      </c>
      <c r="AS252" s="6">
        <v>208.33</v>
      </c>
      <c r="AT252" s="6" t="s">
        <v>168</v>
      </c>
      <c r="AU252" s="6" t="s">
        <v>168</v>
      </c>
      <c r="AV252" s="6">
        <v>1.0</v>
      </c>
      <c r="AW252" s="6">
        <v>26.0</v>
      </c>
      <c r="AX252" s="6">
        <v>1.0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3052</v>
      </c>
      <c r="BE252" s="6"/>
      <c r="BF252" s="6"/>
    </row>
    <row r="253">
      <c r="A253" s="31">
        <f>VLOOKUP(I253,Pns!B:C,2,0)</f>
        <v>186</v>
      </c>
      <c r="B253" s="31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209</v>
      </c>
      <c r="G253" s="11" t="s">
        <v>3053</v>
      </c>
      <c r="H253" s="6">
        <v>2.02630400201367E14</v>
      </c>
      <c r="I253" s="11" t="s">
        <v>761</v>
      </c>
      <c r="J253" s="6" t="s">
        <v>3054</v>
      </c>
      <c r="K253" s="6" t="s">
        <v>762</v>
      </c>
      <c r="L253" s="6">
        <v>30467.0</v>
      </c>
      <c r="M253" s="6" t="s">
        <v>132</v>
      </c>
      <c r="N253" s="6">
        <v>490.0</v>
      </c>
      <c r="O253" s="6">
        <v>2726.0</v>
      </c>
      <c r="P253" s="6" t="s">
        <v>158</v>
      </c>
      <c r="Q253" s="6" t="s">
        <v>114</v>
      </c>
      <c r="R253" s="34">
        <v>46049.0</v>
      </c>
      <c r="S253" s="6">
        <v>1.0</v>
      </c>
      <c r="T253" s="6" t="s">
        <v>221</v>
      </c>
      <c r="U253" s="34">
        <v>46049.0</v>
      </c>
      <c r="V253" s="34">
        <v>46049.0</v>
      </c>
      <c r="W253" s="34">
        <v>46198.0</v>
      </c>
      <c r="X253" s="6">
        <v>149.0</v>
      </c>
      <c r="Z253" s="6">
        <v>0.0</v>
      </c>
      <c r="AC253" s="6" t="s">
        <v>224</v>
      </c>
      <c r="AR253" s="6">
        <v>1136.0</v>
      </c>
      <c r="AS253" s="6">
        <v>1136.0</v>
      </c>
      <c r="AT253" s="6">
        <v>1.0</v>
      </c>
      <c r="AU253" s="6">
        <v>2.0</v>
      </c>
      <c r="AV253" s="6">
        <v>3.0</v>
      </c>
      <c r="AW253" s="6">
        <v>20.0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3055</v>
      </c>
      <c r="BE253" s="6"/>
      <c r="BF253" s="6"/>
      <c r="BG253" s="6"/>
    </row>
    <row r="254">
      <c r="A254" s="31" t="str">
        <f>VLOOKUP(I254,Pns!B:C,2,0)</f>
        <v>560</v>
      </c>
      <c r="B254" s="31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209</v>
      </c>
      <c r="G254" s="11" t="s">
        <v>3056</v>
      </c>
      <c r="H254" s="6">
        <v>2.02630400202412E14</v>
      </c>
      <c r="I254" s="11" t="s">
        <v>450</v>
      </c>
      <c r="J254" s="6" t="s">
        <v>452</v>
      </c>
      <c r="K254" s="6" t="s">
        <v>453</v>
      </c>
      <c r="L254" s="6" t="s">
        <v>216</v>
      </c>
      <c r="M254" s="6" t="s">
        <v>89</v>
      </c>
      <c r="N254" s="6">
        <v>429.03</v>
      </c>
      <c r="O254" s="6">
        <v>2726.0</v>
      </c>
      <c r="P254" s="6" t="s">
        <v>158</v>
      </c>
      <c r="Q254" s="6" t="s">
        <v>114</v>
      </c>
      <c r="R254" s="34">
        <v>46090.0</v>
      </c>
      <c r="S254" s="6">
        <v>1.0</v>
      </c>
      <c r="T254" s="6" t="s">
        <v>221</v>
      </c>
      <c r="U254" s="34">
        <v>46090.0</v>
      </c>
      <c r="V254" s="34">
        <v>46090.0</v>
      </c>
      <c r="W254" s="34">
        <v>46091.0</v>
      </c>
      <c r="X254" s="6">
        <v>1.0</v>
      </c>
      <c r="Z254" s="6">
        <v>0.0</v>
      </c>
      <c r="AC254" s="6" t="s">
        <v>460</v>
      </c>
      <c r="AI254" s="6" t="s">
        <v>2577</v>
      </c>
      <c r="AJ254" s="6">
        <v>10.0</v>
      </c>
      <c r="AK254" s="6" t="s">
        <v>2528</v>
      </c>
      <c r="AL254" s="34">
        <v>46035.0</v>
      </c>
      <c r="AM254" s="6" t="s">
        <v>183</v>
      </c>
      <c r="AR254" s="6">
        <v>1776.2</v>
      </c>
      <c r="AS254" s="6">
        <v>1776.2</v>
      </c>
      <c r="AT254" s="6">
        <v>2.0</v>
      </c>
      <c r="AU254" s="6">
        <v>4.0</v>
      </c>
      <c r="AV254" s="6">
        <v>11.0</v>
      </c>
      <c r="AW254" s="6">
        <v>134.0</v>
      </c>
      <c r="AX254" s="6">
        <v>50.0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3057</v>
      </c>
    </row>
    <row r="255">
      <c r="A255" s="31">
        <f>VLOOKUP(I255,Pns!B:C,2,0)</f>
        <v>222</v>
      </c>
      <c r="B255" s="31">
        <f>COUNTIF(Rac!A:A,A255)</f>
        <v>1</v>
      </c>
      <c r="C255" s="6">
        <v>685.0</v>
      </c>
      <c r="D255" s="6">
        <v>685.0</v>
      </c>
      <c r="E255" s="6">
        <v>304.0</v>
      </c>
      <c r="F255" s="6" t="s">
        <v>209</v>
      </c>
      <c r="G255" s="11" t="s">
        <v>3058</v>
      </c>
      <c r="H255" s="6">
        <v>2.02630400205034E14</v>
      </c>
      <c r="I255" s="11" t="s">
        <v>865</v>
      </c>
      <c r="J255" s="6" t="s">
        <v>3059</v>
      </c>
      <c r="K255" s="6" t="s">
        <v>3060</v>
      </c>
      <c r="L255" s="6">
        <v>22373.0</v>
      </c>
      <c r="M255" s="6" t="s">
        <v>132</v>
      </c>
      <c r="N255" s="6">
        <v>2171.6</v>
      </c>
      <c r="O255" s="6">
        <v>2722.0</v>
      </c>
      <c r="P255" s="6" t="s">
        <v>158</v>
      </c>
      <c r="Q255" s="6" t="s">
        <v>2574</v>
      </c>
      <c r="R255" s="34">
        <v>46219.0</v>
      </c>
      <c r="S255" s="6">
        <v>1.0</v>
      </c>
      <c r="T255" s="6" t="s">
        <v>221</v>
      </c>
      <c r="U255" s="34">
        <v>46219.0</v>
      </c>
      <c r="V255" s="34">
        <v>46219.0</v>
      </c>
      <c r="W255" s="34">
        <v>46225.0</v>
      </c>
      <c r="X255" s="6">
        <v>6.0</v>
      </c>
      <c r="Z255" s="6">
        <v>0.0</v>
      </c>
      <c r="AC255" s="6" t="s">
        <v>224</v>
      </c>
      <c r="AR255" s="6">
        <v>3930.59</v>
      </c>
      <c r="AS255" s="6">
        <v>3930.59</v>
      </c>
      <c r="AT255" s="6">
        <v>2.0</v>
      </c>
      <c r="AU255" s="6">
        <v>4.0</v>
      </c>
      <c r="AV255" s="6">
        <v>4.0</v>
      </c>
      <c r="AW255" s="6">
        <v>45.0</v>
      </c>
      <c r="AX255" s="6">
        <v>0.0</v>
      </c>
      <c r="AY255" s="6">
        <v>1.0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2697</v>
      </c>
      <c r="BE255" s="6" t="s">
        <v>3061</v>
      </c>
      <c r="BF255" s="6" t="s">
        <v>3062</v>
      </c>
      <c r="BG255" s="6" t="s">
        <v>3063</v>
      </c>
    </row>
    <row r="256">
      <c r="C256" s="6" t="s">
        <v>3064</v>
      </c>
      <c r="G256" s="25"/>
      <c r="I256" s="25"/>
    </row>
    <row r="257">
      <c r="G257" s="25"/>
      <c r="I257" s="25"/>
    </row>
    <row r="258">
      <c r="G258" s="25"/>
      <c r="I258" s="25"/>
    </row>
    <row r="259">
      <c r="G259" s="25"/>
      <c r="I259" s="25"/>
    </row>
    <row r="260">
      <c r="G260" s="25"/>
      <c r="I260" s="25"/>
    </row>
    <row r="261">
      <c r="G261" s="25"/>
      <c r="I261" s="25"/>
    </row>
    <row r="262">
      <c r="G262" s="25"/>
      <c r="I262" s="25"/>
    </row>
    <row r="263">
      <c r="G263" s="25"/>
      <c r="I263" s="25"/>
    </row>
    <row r="264">
      <c r="G264" s="25"/>
      <c r="I264" s="25"/>
    </row>
    <row r="265">
      <c r="G265" s="25"/>
      <c r="I265" s="25"/>
    </row>
    <row r="266">
      <c r="G266" s="25"/>
      <c r="I266" s="25"/>
    </row>
    <row r="267">
      <c r="G267" s="25"/>
      <c r="I267" s="25"/>
    </row>
    <row r="268">
      <c r="G268" s="25"/>
      <c r="I268" s="25"/>
    </row>
    <row r="269">
      <c r="G269" s="25"/>
      <c r="I269" s="25"/>
    </row>
    <row r="270">
      <c r="G270" s="25"/>
      <c r="I270" s="25"/>
    </row>
    <row r="271">
      <c r="G271" s="25"/>
      <c r="I271" s="25"/>
    </row>
    <row r="272">
      <c r="G272" s="25"/>
      <c r="I272" s="25"/>
    </row>
    <row r="273">
      <c r="G273" s="25"/>
      <c r="I273" s="25"/>
    </row>
    <row r="274"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  <row r="438">
      <c r="G438" s="25"/>
      <c r="I438" s="25"/>
    </row>
    <row r="439">
      <c r="G439" s="25"/>
      <c r="I439" s="25"/>
    </row>
    <row r="440">
      <c r="G440" s="25"/>
      <c r="I440" s="25"/>
    </row>
    <row r="441">
      <c r="G441" s="25"/>
      <c r="I441" s="25"/>
    </row>
    <row r="442">
      <c r="G442" s="25"/>
      <c r="I442" s="25"/>
    </row>
    <row r="443">
      <c r="G443" s="25"/>
      <c r="I443" s="25"/>
    </row>
    <row r="444">
      <c r="G444" s="25"/>
      <c r="I444" s="25"/>
    </row>
    <row r="445">
      <c r="G445" s="25"/>
      <c r="I445" s="25"/>
    </row>
    <row r="446">
      <c r="G446" s="25"/>
      <c r="I446" s="25"/>
    </row>
  </sheetData>
  <autoFilter ref="$A$1:$BJ$25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5" t="s">
        <v>2550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ht="117.75" customHeight="1">
      <c r="A2" s="99">
        <f>TODAY()</f>
        <v>46231</v>
      </c>
      <c r="B2" s="100">
        <v>3.0</v>
      </c>
      <c r="C2" s="101" t="s">
        <v>2557</v>
      </c>
      <c r="D2" s="101" t="s">
        <v>2558</v>
      </c>
      <c r="E2" s="101" t="s">
        <v>2559</v>
      </c>
      <c r="F2" s="101" t="s">
        <v>2560</v>
      </c>
      <c r="G2" s="101"/>
      <c r="H2" s="101" t="s">
        <v>2561</v>
      </c>
      <c r="I2" s="101" t="s">
        <v>2562</v>
      </c>
      <c r="J2" s="101" t="s">
        <v>2563</v>
      </c>
      <c r="K2" s="101"/>
      <c r="L2" s="101" t="s">
        <v>2564</v>
      </c>
      <c r="M2" s="101" t="s">
        <v>2565</v>
      </c>
      <c r="N2" s="101" t="s">
        <v>2567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</row>
    <row r="3">
      <c r="A3" s="103"/>
      <c r="B3" s="104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>
      <c r="A4" s="106">
        <v>2730.0</v>
      </c>
      <c r="B4" s="106" t="s">
        <v>2571</v>
      </c>
      <c r="C4" s="107">
        <f>COUNTIFS('Relat. SILOMS'!O:O,A4)</f>
        <v>43</v>
      </c>
      <c r="D4" s="107">
        <f>COUNTIFS('Relat. SILOMS'!O:O,A4,'Relat. SILOMS'!Q:Q,"IPLR")+COUNTIFS('Relat. SILOMS'!O:O,A4,'Relat. SILOMS'!Q:Q,"AIFP")</f>
        <v>43</v>
      </c>
      <c r="E4" s="107">
        <f>COUNTIFS('Relat. SILOMS'!O:O,A4,'Relat. SILOMS'!P:P,"Aguardando solu")</f>
        <v>0</v>
      </c>
      <c r="F4" s="107">
        <f>COUNTIFS('Relat. SILOMS'!O:O,A4,'Relat. SILOMS'!Q:Q,"IPLR",'Relat. SILOMS'!P:P,"Aguardando solu")+COUNTIFS('Relat. SILOMS'!O:O,A4,'Relat. SILOMS'!Q:Q,"AIFP",'Relat. SILOMS'!P:P,"Aguardando solu")</f>
        <v>0</v>
      </c>
      <c r="G4" s="108"/>
      <c r="H4" s="107">
        <f>COUNTIFS('Relat. SILOMS'!O:O,A4,'Relat. SILOMS'!P:P,"Aguardando solu",'Relat. SILOMS'!M:M,"R",'Relat. SILOMS'!R:R,"&lt;"&amp;(TODAY()-$B$2))</f>
        <v>0</v>
      </c>
      <c r="I4" s="107">
        <f>COUNTIFS('Relat. SILOMS'!O:O,A4,'Relat. SILOMS'!P:P,"Aguardando solu",'Relat. SILOMS'!M:M,"T",'Relat. SILOMS'!R:R,"&lt;"&amp;(TODAY()-$B$2))</f>
        <v>0</v>
      </c>
      <c r="J4" s="107">
        <f>COUNTIFS('Relat. SILOMS'!O:O,A4,'Relat. SILOMS'!P:P,"Aguardando solu",'Relat. SILOMS'!M:M,"C",'Relat. SILOMS'!R:R,"&lt;"&amp;(TODAY()-$B$2))</f>
        <v>0</v>
      </c>
      <c r="K4" s="108"/>
      <c r="L4" s="10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6">
        <v>2741.0</v>
      </c>
      <c r="B5" s="106" t="s">
        <v>2571</v>
      </c>
      <c r="C5" s="107">
        <f>COUNTIFS('Relat. SILOMS'!O:O,A5)</f>
        <v>1</v>
      </c>
      <c r="D5" s="107">
        <f>COUNTIFS('Relat. SILOMS'!O:O,A5,'Relat. SILOMS'!Q:Q,"IPLR")+COUNTIFS('Relat. SILOMS'!O:O,A5,'Relat. SILOMS'!Q:Q,"AIFP")</f>
        <v>0</v>
      </c>
      <c r="E5" s="107">
        <f>COUNTIFS('Relat. SILOMS'!O:O,A5,'Relat. SILOMS'!P:P,"Aguardando solu")</f>
        <v>0</v>
      </c>
      <c r="F5" s="107">
        <f>COUNTIFS('Relat. SILOMS'!O:O,A5,'Relat. SILOMS'!Q:Q,"IPLR",'Relat. SILOMS'!P:P,"Aguardando solu")+COUNTIFS('Relat. SILOMS'!O:O,A5,'Relat. SILOMS'!Q:Q,"AIFP",'Relat. SILOMS'!P:P,"Aguardando solu")</f>
        <v>0</v>
      </c>
      <c r="G5" s="108"/>
      <c r="H5" s="107">
        <f>COUNTIFS('Relat. SILOMS'!O:O,A5,'Relat. SILOMS'!P:P,"Aguardando solu",'Relat. SILOMS'!M:M,"R",'Relat. SILOMS'!R:R,"&lt;"&amp;(TODAY()-$B$2))</f>
        <v>0</v>
      </c>
      <c r="I5" s="107">
        <f>COUNTIFS('Relat. SILOMS'!O:O,A5,'Relat. SILOMS'!P:P,"Aguardando solu",'Relat. SILOMS'!M:M,"T",'Relat. SILOMS'!R:R,"&lt;"&amp;(TODAY()-$B$2))</f>
        <v>0</v>
      </c>
      <c r="J5" s="107">
        <f>COUNTIFS('Relat. SILOMS'!O:O,A5,'Relat. SILOMS'!P:P,"Aguardando solu",'Relat. SILOMS'!M:M,"C",'Relat. SILOMS'!R:R,"&lt;"&amp;(TODAY()-$B$2))</f>
        <v>0</v>
      </c>
      <c r="K5" s="108"/>
      <c r="L5" s="10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6" t="s">
        <v>2571</v>
      </c>
      <c r="C6" s="107">
        <f>COUNTIFS('Relat. SILOMS'!O:O,A6)</f>
        <v>14</v>
      </c>
      <c r="D6" s="107">
        <f>COUNTIFS('Relat. SILOMS'!O:O,A6,'Relat. SILOMS'!Q:Q,"IPLR")+COUNTIFS('Relat. SILOMS'!O:O,A6,'Relat. SILOMS'!Q:Q,"AIFP")</f>
        <v>14</v>
      </c>
      <c r="E6" s="107">
        <f>COUNTIFS('Relat. SILOMS'!O:O,A6,'Relat. SILOMS'!P:P,"Aguardando solu")</f>
        <v>0</v>
      </c>
      <c r="F6" s="107">
        <f>COUNTIFS('Relat. SILOMS'!O:O,A6,'Relat. SILOMS'!Q:Q,"IPLR",'Relat. SILOMS'!P:P,"Aguardando solu")+COUNTIFS('Relat. SILOMS'!O:O,A6,'Relat. SILOMS'!Q:Q,"AIFP",'Relat. SILOMS'!P:P,"Aguardando solu")</f>
        <v>0</v>
      </c>
      <c r="G6" s="108"/>
      <c r="H6" s="107">
        <f>COUNTIFS('Relat. SILOMS'!O:O,A6,'Relat. SILOMS'!P:P,"Aguardando solu",'Relat. SILOMS'!M:M,"R",'Relat. SILOMS'!R:R,"&lt;"&amp;(TODAY()-$B$2))</f>
        <v>0</v>
      </c>
      <c r="I6" s="107">
        <f>COUNTIFS('Relat. SILOMS'!O:O,A6,'Relat. SILOMS'!P:P,"Aguardando solu",'Relat. SILOMS'!M:M,"T",'Relat. SILOMS'!R:R,"&lt;"&amp;(TODAY()-$B$2))</f>
        <v>0</v>
      </c>
      <c r="J6" s="107">
        <f>COUNTIFS('Relat. SILOMS'!O:O,A6,'Relat. SILOMS'!P:P,"Aguardando solu",'Relat. SILOMS'!M:M,"C",'Relat. SILOMS'!R:R,"&lt;"&amp;(TODAY()-$B$2))</f>
        <v>0</v>
      </c>
      <c r="K6" s="108"/>
      <c r="L6" s="10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6" t="s">
        <v>2571</v>
      </c>
      <c r="C7" s="107">
        <f>COUNTIFS('Relat. SILOMS'!O:O,A7)</f>
        <v>72</v>
      </c>
      <c r="D7" s="107">
        <f>COUNTIFS('Relat. SILOMS'!O:O,A7,'Relat. SILOMS'!Q:Q,"IPLR")+COUNTIFS('Relat. SILOMS'!O:O,A7,'Relat. SILOMS'!Q:Q,"AIFP")</f>
        <v>72</v>
      </c>
      <c r="E7" s="107">
        <f>COUNTIFS('Relat. SILOMS'!O:O,A7,'Relat. SILOMS'!P:P,"Aguardando solu")</f>
        <v>0</v>
      </c>
      <c r="F7" s="107">
        <f>COUNTIFS('Relat. SILOMS'!O:O,A7,'Relat. SILOMS'!Q:Q,"IPLR",'Relat. SILOMS'!P:P,"Aguardando solu")+COUNTIFS('Relat. SILOMS'!O:O,A7,'Relat. SILOMS'!Q:Q,"AIFP",'Relat. SILOMS'!P:P,"Aguardando solu")</f>
        <v>0</v>
      </c>
      <c r="G7" s="108"/>
      <c r="H7" s="107">
        <f>COUNTIFS('Relat. SILOMS'!O:O,A7,'Relat. SILOMS'!P:P,"Aguardando solu",'Relat. SILOMS'!M:M,"R",'Relat. SILOMS'!R:R,"&lt;"&amp;(TODAY()-$B$2))</f>
        <v>0</v>
      </c>
      <c r="I7" s="107">
        <f>COUNTIFS('Relat. SILOMS'!O:O,A7,'Relat. SILOMS'!P:P,"Aguardando solu",'Relat. SILOMS'!M:M,"T",'Relat. SILOMS'!R:R,"&lt;"&amp;(TODAY()-$B$2))</f>
        <v>0</v>
      </c>
      <c r="J7" s="107">
        <f>COUNTIFS('Relat. SILOMS'!O:O,A7,'Relat. SILOMS'!P:P,"Aguardando solu",'Relat. SILOMS'!M:M,"C",'Relat. SILOMS'!R:R,"&lt;"&amp;(TODAY()-$B$2))</f>
        <v>0</v>
      </c>
      <c r="K7" s="108"/>
      <c r="L7" s="10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6" t="s">
        <v>2597</v>
      </c>
      <c r="C8" s="107">
        <f>COUNTIFS('Relat. SILOMS'!O:O,A8)</f>
        <v>0</v>
      </c>
      <c r="D8" s="107">
        <f>COUNTIFS('Relat. SILOMS'!O:O,A8,'Relat. SILOMS'!Q:Q,"IPLR")+COUNTIFS('Relat. SILOMS'!O:O,A8,'Relat. SILOMS'!Q:Q,"AIFP")</f>
        <v>0</v>
      </c>
      <c r="E8" s="107">
        <f>COUNTIFS('Relat. SILOMS'!O:O,A8,'Relat. SILOMS'!P:P,"Aguardando solu")</f>
        <v>0</v>
      </c>
      <c r="F8" s="107">
        <f>COUNTIFS('Relat. SILOMS'!O:O,A8,'Relat. SILOMS'!Q:Q,"IPLR",'Relat. SILOMS'!P:P,"Aguardando solu")+COUNTIFS('Relat. SILOMS'!O:O,A8,'Relat. SILOMS'!Q:Q,"AIFP",'Relat. SILOMS'!P:P,"Aguardando solu")</f>
        <v>0</v>
      </c>
      <c r="G8" s="108"/>
      <c r="H8" s="107">
        <f>COUNTIFS('Relat. SILOMS'!O:O,A8,'Relat. SILOMS'!P:P,"Aguardando solu",'Relat. SILOMS'!M:M,"R",'Relat. SILOMS'!R:R,"&lt;"&amp;(TODAY()-$B$2))</f>
        <v>0</v>
      </c>
      <c r="I8" s="107">
        <f>COUNTIFS('Relat. SILOMS'!O:O,A8,'Relat. SILOMS'!P:P,"Aguardando solu",'Relat. SILOMS'!M:M,"T",'Relat. SILOMS'!R:R,"&lt;"&amp;(TODAY()-$B$2))</f>
        <v>0</v>
      </c>
      <c r="J8" s="107">
        <f>COUNTIFS('Relat. SILOMS'!O:O,A8,'Relat. SILOMS'!P:P,"Aguardando solu",'Relat. SILOMS'!M:M,"C",'Relat. SILOMS'!R:R,"&lt;"&amp;(TODAY()-$B$2))</f>
        <v>0</v>
      </c>
      <c r="K8" s="108"/>
      <c r="L8" s="10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6" t="s">
        <v>2615</v>
      </c>
      <c r="C9" s="107">
        <f>COUNTIFS('Relat. SILOMS'!O:O,A9)</f>
        <v>0</v>
      </c>
      <c r="D9" s="107">
        <f>COUNTIFS('Relat. SILOMS'!O:O,A9,'Relat. SILOMS'!Q:Q,"IPLR")+COUNTIFS('Relat. SILOMS'!O:O,A9,'Relat. SILOMS'!Q:Q,"AIFP")</f>
        <v>0</v>
      </c>
      <c r="E9" s="107">
        <f>COUNTIFS('Relat. SILOMS'!O:O,A9,'Relat. SILOMS'!P:P,"Aguardando solu")</f>
        <v>0</v>
      </c>
      <c r="F9" s="107">
        <f>COUNTIFS('Relat. SILOMS'!O:O,A9,'Relat. SILOMS'!Q:Q,"IPLR",'Relat. SILOMS'!P:P,"Aguardando solu")+COUNTIFS('Relat. SILOMS'!O:O,A9,'Relat. SILOMS'!Q:Q,"AIFP",'Relat. SILOMS'!P:P,"Aguardando solu")</f>
        <v>0</v>
      </c>
      <c r="G9" s="108"/>
      <c r="H9" s="107">
        <f>COUNTIFS('Relat. SILOMS'!O:O,A9,'Relat. SILOMS'!P:P,"Aguardando solu",'Relat. SILOMS'!M:M,"R",'Relat. SILOMS'!R:R,"&lt;"&amp;(TODAY()-$B$2))</f>
        <v>0</v>
      </c>
      <c r="I9" s="107">
        <f>COUNTIFS('Relat. SILOMS'!O:O,A9,'Relat. SILOMS'!P:P,"Aguardando solu",'Relat. SILOMS'!M:M,"T",'Relat. SILOMS'!R:R,"&lt;"&amp;(TODAY()-$B$2))</f>
        <v>0</v>
      </c>
      <c r="J9" s="107">
        <f>COUNTIFS('Relat. SILOMS'!O:O,A9,'Relat. SILOMS'!P:P,"Aguardando solu",'Relat. SILOMS'!M:M,"C",'Relat. SILOMS'!R:R,"&lt;"&amp;(TODAY()-$B$2))</f>
        <v>0</v>
      </c>
      <c r="K9" s="108"/>
      <c r="L9" s="10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6" t="s">
        <v>2626</v>
      </c>
      <c r="C10" s="107">
        <f>COUNTIFS('Relat. SILOMS'!O:O,A10)</f>
        <v>0</v>
      </c>
      <c r="D10" s="107">
        <f>COUNTIFS('Relat. SILOMS'!O:O,A10,'Relat. SILOMS'!Q:Q,"IPLR")+COUNTIFS('Relat. SILOMS'!O:O,A10,'Relat. SILOMS'!Q:Q,"AIFP")</f>
        <v>0</v>
      </c>
      <c r="E10" s="107">
        <f>COUNTIFS('Relat. SILOMS'!O:O,A10,'Relat. SILOMS'!P:P,"Aguardando solu")</f>
        <v>0</v>
      </c>
      <c r="F10" s="107">
        <f>COUNTIFS('Relat. SILOMS'!O:O,A10,'Relat. SILOMS'!Q:Q,"IPLR",'Relat. SILOMS'!P:P,"Aguardando solu")+COUNTIFS('Relat. SILOMS'!O:O,A10,'Relat. SILOMS'!Q:Q,"AIFP",'Relat. SILOMS'!P:P,"Aguardando solu")</f>
        <v>0</v>
      </c>
      <c r="G10" s="108"/>
      <c r="H10" s="107">
        <f>COUNTIFS('Relat. SILOMS'!O:O,A10,'Relat. SILOMS'!P:P,"Aguardando solu",'Relat. SILOMS'!M:M,"R",'Relat. SILOMS'!R:R,"&lt;"&amp;(TODAY()-$B$2))</f>
        <v>0</v>
      </c>
      <c r="I10" s="107">
        <f>COUNTIFS('Relat. SILOMS'!O:O,A10,'Relat. SILOMS'!P:P,"Aguardando solu",'Relat. SILOMS'!M:M,"T",'Relat. SILOMS'!R:R,"&lt;"&amp;(TODAY()-$B$2))</f>
        <v>0</v>
      </c>
      <c r="J10" s="107">
        <f>COUNTIFS('Relat. SILOMS'!O:O,A10,'Relat. SILOMS'!P:P,"Aguardando solu",'Relat. SILOMS'!M:M,"C",'Relat. SILOMS'!R:R,"&lt;"&amp;(TODAY()-$B$2))</f>
        <v>0</v>
      </c>
      <c r="K10" s="108"/>
      <c r="L10" s="10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6" t="s">
        <v>2626</v>
      </c>
      <c r="C11" s="107">
        <f>COUNTIFS('Relat. SILOMS'!O:O,A11)</f>
        <v>0</v>
      </c>
      <c r="D11" s="107">
        <f>COUNTIFS('Relat. SILOMS'!O:O,A11,'Relat. SILOMS'!Q:Q,"IPLR")+COUNTIFS('Relat. SILOMS'!O:O,A11,'Relat. SILOMS'!Q:Q,"AIFP")</f>
        <v>0</v>
      </c>
      <c r="E11" s="107">
        <f>COUNTIFS('Relat. SILOMS'!O:O,A11,'Relat. SILOMS'!P:P,"Aguardando solu")</f>
        <v>0</v>
      </c>
      <c r="F11" s="107">
        <f>COUNTIFS('Relat. SILOMS'!O:O,A11,'Relat. SILOMS'!Q:Q,"IPLR",'Relat. SILOMS'!P:P,"Aguardando solu")+COUNTIFS('Relat. SILOMS'!O:O,A11,'Relat. SILOMS'!Q:Q,"AIFP",'Relat. SILOMS'!P:P,"Aguardando solu")</f>
        <v>0</v>
      </c>
      <c r="G11" s="108"/>
      <c r="H11" s="107">
        <f>COUNTIFS('Relat. SILOMS'!O:O,A11,'Relat. SILOMS'!P:P,"Aguardando solu",'Relat. SILOMS'!M:M,"R",'Relat. SILOMS'!R:R,"&lt;"&amp;(TODAY()-$B$2))</f>
        <v>0</v>
      </c>
      <c r="I11" s="107">
        <f>COUNTIFS('Relat. SILOMS'!O:O,A11,'Relat. SILOMS'!P:P,"Aguardando solu",'Relat. SILOMS'!M:M,"T",'Relat. SILOMS'!R:R,"&lt;"&amp;(TODAY()-$B$2))</f>
        <v>0</v>
      </c>
      <c r="J11" s="107">
        <f>COUNTIFS('Relat. SILOMS'!O:O,A11,'Relat. SILOMS'!P:P,"Aguardando solu",'Relat. SILOMS'!M:M,"C",'Relat. SILOMS'!R:R,"&lt;"&amp;(TODAY()-$B$2))</f>
        <v>0</v>
      </c>
      <c r="K11" s="108"/>
      <c r="L11" s="10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6">
        <v>2729.0</v>
      </c>
      <c r="B12" s="106" t="s">
        <v>2626</v>
      </c>
      <c r="C12" s="107">
        <f>COUNTIFS('Relat. SILOMS'!O:O,A12)</f>
        <v>0</v>
      </c>
      <c r="D12" s="107">
        <f>COUNTIFS('Relat. SILOMS'!O:O,A12,'Relat. SILOMS'!Q:Q,"IPLR")+COUNTIFS('Relat. SILOMS'!O:O,A12,'Relat. SILOMS'!Q:Q,"AIFP")</f>
        <v>0</v>
      </c>
      <c r="E12" s="107">
        <f>COUNTIFS('Relat. SILOMS'!O:O,A12,'Relat. SILOMS'!P:P,"Aguardando solu")</f>
        <v>0</v>
      </c>
      <c r="F12" s="107">
        <f>COUNTIFS('Relat. SILOMS'!O:O,A12,'Relat. SILOMS'!Q:Q,"IPLR",'Relat. SILOMS'!P:P,"Aguardando solu")+COUNTIFS('Relat. SILOMS'!O:O,A12,'Relat. SILOMS'!Q:Q,"AIFP",'Relat. SILOMS'!P:P,"Aguardando solu")</f>
        <v>0</v>
      </c>
      <c r="G12" s="108"/>
      <c r="H12" s="107">
        <f>COUNTIFS('Relat. SILOMS'!O:O,A12,'Relat. SILOMS'!P:P,"Aguardando solu",'Relat. SILOMS'!M:M,"R",'Relat. SILOMS'!R:R,"&lt;"&amp;(TODAY()-$B$2))</f>
        <v>0</v>
      </c>
      <c r="I12" s="107">
        <f>COUNTIFS('Relat. SILOMS'!O:O,A12,'Relat. SILOMS'!P:P,"Aguardando solu",'Relat. SILOMS'!M:M,"T",'Relat. SILOMS'!R:R,"&lt;"&amp;(TODAY()-$B$2))</f>
        <v>0</v>
      </c>
      <c r="J12" s="107">
        <f>COUNTIFS('Relat. SILOMS'!O:O,A12,'Relat. SILOMS'!P:P,"Aguardando solu",'Relat. SILOMS'!M:M,"C",'Relat. SILOMS'!R:R,"&lt;"&amp;(TODAY()-$B$2))</f>
        <v>0</v>
      </c>
      <c r="K12" s="108"/>
      <c r="L12" s="10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6">
        <v>2704.0</v>
      </c>
      <c r="B13" s="106" t="s">
        <v>129</v>
      </c>
      <c r="C13" s="107">
        <f>COUNTIFS('Relat. SILOMS'!O:O,A13)</f>
        <v>0</v>
      </c>
      <c r="D13" s="107">
        <f>COUNTIFS('Relat. SILOMS'!O:O,A13,'Relat. SILOMS'!Q:Q,"IPLR")+COUNTIFS('Relat. SILOMS'!O:O,A13,'Relat. SILOMS'!Q:Q,"AIFP")</f>
        <v>0</v>
      </c>
      <c r="E13" s="107">
        <f>COUNTIFS('Relat. SILOMS'!O:O,A13,'Relat. SILOMS'!P:P,"Aguardando solu")</f>
        <v>0</v>
      </c>
      <c r="F13" s="107">
        <f>COUNTIFS('Relat. SILOMS'!O:O,A13,'Relat. SILOMS'!Q:Q,"IPLR",'Relat. SILOMS'!P:P,"Aguardando solu")+COUNTIFS('Relat. SILOMS'!O:O,A13,'Relat. SILOMS'!Q:Q,"AIFP",'Relat. SILOMS'!P:P,"Aguardando solu")</f>
        <v>0</v>
      </c>
      <c r="G13" s="108"/>
      <c r="H13" s="107">
        <f>COUNTIFS('Relat. SILOMS'!O:O,A13,'Relat. SILOMS'!P:P,"Aguardando solu",'Relat. SILOMS'!M:M,"R",'Relat. SILOMS'!R:R,"&lt;"&amp;(TODAY()-$B$2))</f>
        <v>0</v>
      </c>
      <c r="I13" s="107">
        <f>COUNTIFS('Relat. SILOMS'!O:O,A13,'Relat. SILOMS'!P:P,"Aguardando solu",'Relat. SILOMS'!M:M,"T",'Relat. SILOMS'!R:R,"&lt;"&amp;(TODAY()-$B$2))</f>
        <v>0</v>
      </c>
      <c r="J13" s="107">
        <f>COUNTIFS('Relat. SILOMS'!O:O,A13,'Relat. SILOMS'!P:P,"Aguardando solu",'Relat. SILOMS'!M:M,"C",'Relat. SILOMS'!R:R,"&lt;"&amp;(TODAY()-$B$2))</f>
        <v>0</v>
      </c>
      <c r="K13" s="108"/>
      <c r="L13" s="10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6" t="s">
        <v>129</v>
      </c>
      <c r="C14" s="107">
        <f>COUNTIFS('Relat. SILOMS'!O:O,A14)</f>
        <v>0</v>
      </c>
      <c r="D14" s="107">
        <f>COUNTIFS('Relat. SILOMS'!O:O,A14,'Relat. SILOMS'!Q:Q,"IPLR")+COUNTIFS('Relat. SILOMS'!O:O,A14,'Relat. SILOMS'!Q:Q,"AIFP")</f>
        <v>0</v>
      </c>
      <c r="E14" s="107">
        <f>COUNTIFS('Relat. SILOMS'!O:O,A14,'Relat. SILOMS'!P:P,"Aguardando solu")</f>
        <v>0</v>
      </c>
      <c r="F14" s="107">
        <f>COUNTIFS('Relat. SILOMS'!O:O,A14,'Relat. SILOMS'!Q:Q,"IPLR",'Relat. SILOMS'!P:P,"Aguardando solu")+COUNTIFS('Relat. SILOMS'!O:O,A14,'Relat. SILOMS'!Q:Q,"AIFP",'Relat. SILOMS'!P:P,"Aguardando solu")</f>
        <v>0</v>
      </c>
      <c r="G14" s="108"/>
      <c r="H14" s="107">
        <f>COUNTIFS('Relat. SILOMS'!O:O,A14,'Relat. SILOMS'!P:P,"Aguardando solu",'Relat. SILOMS'!M:M,"R",'Relat. SILOMS'!R:R,"&lt;"&amp;(TODAY()-$B$2))</f>
        <v>0</v>
      </c>
      <c r="I14" s="107">
        <f>COUNTIFS('Relat. SILOMS'!O:O,A14,'Relat. SILOMS'!P:P,"Aguardando solu",'Relat. SILOMS'!M:M,"T",'Relat. SILOMS'!R:R,"&lt;"&amp;(TODAY()-$B$2))</f>
        <v>0</v>
      </c>
      <c r="J14" s="107">
        <f>COUNTIFS('Relat. SILOMS'!O:O,A14,'Relat. SILOMS'!P:P,"Aguardando solu",'Relat. SILOMS'!M:M,"C",'Relat. SILOMS'!R:R,"&lt;"&amp;(TODAY()-$B$2))</f>
        <v>0</v>
      </c>
      <c r="K14" s="108"/>
      <c r="L14" s="10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6" t="s">
        <v>2685</v>
      </c>
      <c r="C15" s="107">
        <f>COUNTIFS('Relat. SILOMS'!O:O,A15)</f>
        <v>0</v>
      </c>
      <c r="D15" s="107">
        <f>COUNTIFS('Relat. SILOMS'!O:O,A15,'Relat. SILOMS'!Q:Q,"IPLR")+COUNTIFS('Relat. SILOMS'!O:O,A15,'Relat. SILOMS'!Q:Q,"AIFP")</f>
        <v>0</v>
      </c>
      <c r="E15" s="107">
        <f>COUNTIFS('Relat. SILOMS'!O:O,A15,'Relat. SILOMS'!P:P,"Aguardando solu")</f>
        <v>0</v>
      </c>
      <c r="F15" s="107">
        <f>COUNTIFS('Relat. SILOMS'!O:O,A15,'Relat. SILOMS'!Q:Q,"IPLR",'Relat. SILOMS'!P:P,"Aguardando solu")+COUNTIFS('Relat. SILOMS'!O:O,A15,'Relat. SILOMS'!Q:Q,"AIFP",'Relat. SILOMS'!P:P,"Aguardando solu")</f>
        <v>0</v>
      </c>
      <c r="G15" s="108"/>
      <c r="H15" s="107">
        <f>COUNTIFS('Relat. SILOMS'!O:O,A15,'Relat. SILOMS'!P:P,"Aguardando solu",'Relat. SILOMS'!M:M,"R",'Relat. SILOMS'!R:R,"&lt;"&amp;(TODAY()-$B$2))</f>
        <v>0</v>
      </c>
      <c r="I15" s="107">
        <f>COUNTIFS('Relat. SILOMS'!O:O,A15,'Relat. SILOMS'!P:P,"Aguardando solu",'Relat. SILOMS'!M:M,"T",'Relat. SILOMS'!R:R,"&lt;"&amp;(TODAY()-$B$2))</f>
        <v>0</v>
      </c>
      <c r="J15" s="107">
        <f>COUNTIFS('Relat. SILOMS'!O:O,A15,'Relat. SILOMS'!P:P,"Aguardando solu",'Relat. SILOMS'!M:M,"C",'Relat. SILOMS'!R:R,"&lt;"&amp;(TODAY()-$B$2))</f>
        <v>0</v>
      </c>
      <c r="K15" s="108"/>
      <c r="L15" s="10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6" t="s">
        <v>2685</v>
      </c>
      <c r="C16" s="107">
        <f>COUNTIFS('Relat. SILOMS'!O:O,A16)</f>
        <v>1</v>
      </c>
      <c r="D16" s="107">
        <f>COUNTIFS('Relat. SILOMS'!O:O,A16,'Relat. SILOMS'!Q:Q,"IPLR")+COUNTIFS('Relat. SILOMS'!O:O,A16,'Relat. SILOMS'!Q:Q,"AIFP")</f>
        <v>0</v>
      </c>
      <c r="E16" s="107">
        <f>COUNTIFS('Relat. SILOMS'!O:O,A16,'Relat. SILOMS'!P:P,"Aguardando solu")</f>
        <v>0</v>
      </c>
      <c r="F16" s="107">
        <f>COUNTIFS('Relat. SILOMS'!O:O,A16,'Relat. SILOMS'!Q:Q,"IPLR",'Relat. SILOMS'!P:P,"Aguardando solu")+COUNTIFS('Relat. SILOMS'!O:O,A16,'Relat. SILOMS'!Q:Q,"AIFP",'Relat. SILOMS'!P:P,"Aguardando solu")</f>
        <v>0</v>
      </c>
      <c r="G16" s="108"/>
      <c r="H16" s="107">
        <f>COUNTIFS('Relat. SILOMS'!O:O,A16,'Relat. SILOMS'!P:P,"Aguardando solu",'Relat. SILOMS'!M:M,"R",'Relat. SILOMS'!R:R,"&lt;"&amp;(TODAY()-$B$2))</f>
        <v>0</v>
      </c>
      <c r="I16" s="107">
        <f>COUNTIFS('Relat. SILOMS'!O:O,A16,'Relat. SILOMS'!P:P,"Aguardando solu",'Relat. SILOMS'!M:M,"T",'Relat. SILOMS'!R:R,"&lt;"&amp;(TODAY()-$B$2))</f>
        <v>0</v>
      </c>
      <c r="J16" s="107">
        <f>COUNTIFS('Relat. SILOMS'!O:O,A16,'Relat. SILOMS'!P:P,"Aguardando solu",'Relat. SILOMS'!M:M,"C",'Relat. SILOMS'!R:R,"&lt;"&amp;(TODAY()-$B$2))</f>
        <v>0</v>
      </c>
      <c r="K16" s="108"/>
      <c r="L16" s="10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6" t="s">
        <v>2700</v>
      </c>
      <c r="C17" s="107">
        <f>COUNTIFS('Relat. SILOMS'!O:O,A17)</f>
        <v>0</v>
      </c>
      <c r="D17" s="107">
        <f>COUNTIFS('Relat. SILOMS'!O:O,A17,'Relat. SILOMS'!Q:Q,"IPLR")+COUNTIFS('Relat. SILOMS'!O:O,A17,'Relat. SILOMS'!Q:Q,"AIFP")</f>
        <v>0</v>
      </c>
      <c r="E17" s="107">
        <f>COUNTIFS('Relat. SILOMS'!O:O,A17,'Relat. SILOMS'!P:P,"Aguardando solu")</f>
        <v>0</v>
      </c>
      <c r="F17" s="107">
        <f>COUNTIFS('Relat. SILOMS'!O:O,A17,'Relat. SILOMS'!Q:Q,"IPLR",'Relat. SILOMS'!P:P,"Aguardando solu")+COUNTIFS('Relat. SILOMS'!O:O,A17,'Relat. SILOMS'!Q:Q,"AIFP",'Relat. SILOMS'!P:P,"Aguardando solu")</f>
        <v>0</v>
      </c>
      <c r="G17" s="108"/>
      <c r="H17" s="107">
        <f>COUNTIFS('Relat. SILOMS'!O:O,A17,'Relat. SILOMS'!P:P,"Aguardando solu",'Relat. SILOMS'!M:M,"R",'Relat. SILOMS'!R:R,"&lt;"&amp;(TODAY()-$B$2))</f>
        <v>0</v>
      </c>
      <c r="I17" s="107">
        <f>COUNTIFS('Relat. SILOMS'!O:O,A17,'Relat. SILOMS'!P:P,"Aguardando solu",'Relat. SILOMS'!M:M,"T",'Relat. SILOMS'!R:R,"&lt;"&amp;(TODAY()-$B$2))</f>
        <v>0</v>
      </c>
      <c r="J17" s="107">
        <f>COUNTIFS('Relat. SILOMS'!O:O,A17,'Relat. SILOMS'!P:P,"Aguardando solu",'Relat. SILOMS'!M:M,"C",'Relat. SILOMS'!R:R,"&lt;"&amp;(TODAY()-$B$2))</f>
        <v>0</v>
      </c>
      <c r="K17" s="108"/>
      <c r="L17" s="10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6" t="s">
        <v>2710</v>
      </c>
      <c r="C18" s="107">
        <f>COUNTIFS('Relat. SILOMS'!O:O,A18)</f>
        <v>2</v>
      </c>
      <c r="D18" s="107">
        <f>COUNTIFS('Relat. SILOMS'!O:O,A18,'Relat. SILOMS'!Q:Q,"IPLR")+COUNTIFS('Relat. SILOMS'!O:O,A18,'Relat. SILOMS'!Q:Q,"AIFP")</f>
        <v>2</v>
      </c>
      <c r="E18" s="107">
        <f>COUNTIFS('Relat. SILOMS'!O:O,A18,'Relat. SILOMS'!P:P,"Aguardando solu")</f>
        <v>1</v>
      </c>
      <c r="F18" s="107">
        <f>COUNTIFS('Relat. SILOMS'!O:O,A18,'Relat. SILOMS'!Q:Q,"IPLR",'Relat. SILOMS'!P:P,"Aguardando solu")+COUNTIFS('Relat. SILOMS'!O:O,A18,'Relat. SILOMS'!Q:Q,"AIFP",'Relat. SILOMS'!P:P,"Aguardando solu")</f>
        <v>1</v>
      </c>
      <c r="G18" s="108"/>
      <c r="H18" s="107">
        <f>COUNTIFS('Relat. SILOMS'!O:O,A18,'Relat. SILOMS'!P:P,"Aguardando solu",'Relat. SILOMS'!M:M,"R",'Relat. SILOMS'!R:R,"&lt;"&amp;(TODAY()-$B$2))</f>
        <v>0</v>
      </c>
      <c r="I18" s="107">
        <f>COUNTIFS('Relat. SILOMS'!O:O,A18,'Relat. SILOMS'!P:P,"Aguardando solu",'Relat. SILOMS'!M:M,"T",'Relat. SILOMS'!R:R,"&lt;"&amp;(TODAY()-$B$2))</f>
        <v>0</v>
      </c>
      <c r="J18" s="107">
        <f>COUNTIFS('Relat. SILOMS'!O:O,A18,'Relat. SILOMS'!P:P,"Aguardando solu",'Relat. SILOMS'!M:M,"C",'Relat. SILOMS'!R:R,"&lt;"&amp;(TODAY()-$B$2))</f>
        <v>0</v>
      </c>
      <c r="K18" s="108"/>
      <c r="L18" s="10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6" t="s">
        <v>135</v>
      </c>
      <c r="C19" s="107">
        <f>COUNTIFS('Relat. SILOMS'!O:O,A19)</f>
        <v>0</v>
      </c>
      <c r="D19" s="107">
        <f>COUNTIFS('Relat. SILOMS'!O:O,A19,'Relat. SILOMS'!Q:Q,"IPLR")+COUNTIFS('Relat. SILOMS'!O:O,A19,'Relat. SILOMS'!Q:Q,"AIFP")</f>
        <v>0</v>
      </c>
      <c r="E19" s="107">
        <f>COUNTIFS('Relat. SILOMS'!O:O,A19,'Relat. SILOMS'!P:P,"Aguardando solu")</f>
        <v>0</v>
      </c>
      <c r="F19" s="107">
        <f>COUNTIFS('Relat. SILOMS'!O:O,A19,'Relat. SILOMS'!Q:Q,"IPLR",'Relat. SILOMS'!P:P,"Aguardando solu")+COUNTIFS('Relat. SILOMS'!O:O,A19,'Relat. SILOMS'!Q:Q,"AIFP",'Relat. SILOMS'!P:P,"Aguardando solu")</f>
        <v>0</v>
      </c>
      <c r="G19" s="108"/>
      <c r="H19" s="107">
        <f>COUNTIFS('Relat. SILOMS'!O:O,A19,'Relat. SILOMS'!P:P,"Aguardando solu",'Relat. SILOMS'!M:M,"R",'Relat. SILOMS'!R:R,"&lt;"&amp;(TODAY()-$B$2))</f>
        <v>0</v>
      </c>
      <c r="I19" s="107">
        <f>COUNTIFS('Relat. SILOMS'!O:O,A19,'Relat. SILOMS'!P:P,"Aguardando solu",'Relat. SILOMS'!M:M,"T",'Relat. SILOMS'!R:R,"&lt;"&amp;(TODAY()-$B$2))</f>
        <v>0</v>
      </c>
      <c r="J19" s="107">
        <f>COUNTIFS('Relat. SILOMS'!O:O,A19,'Relat. SILOMS'!P:P,"Aguardando solu",'Relat. SILOMS'!M:M,"C",'Relat. SILOMS'!R:R,"&lt;"&amp;(TODAY()-$B$2))</f>
        <v>0</v>
      </c>
      <c r="K19" s="108"/>
      <c r="L19" s="10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6" t="s">
        <v>2571</v>
      </c>
      <c r="C20" s="107">
        <f>COUNTIFS('Relat. SILOMS'!O:O,A20)</f>
        <v>0</v>
      </c>
      <c r="D20" s="107">
        <f>COUNTIFS('Relat. SILOMS'!O:O,A20,'Relat. SILOMS'!Q:Q,"IPLR")+COUNTIFS('Relat. SILOMS'!O:O,A20,'Relat. SILOMS'!Q:Q,"AIFP")</f>
        <v>0</v>
      </c>
      <c r="E20" s="107">
        <f>COUNTIFS('Relat. SILOMS'!O:O,A20,'Relat. SILOMS'!P:P,"Aguardando solu")</f>
        <v>0</v>
      </c>
      <c r="F20" s="107">
        <f>COUNTIFS('Relat. SILOMS'!O:O,A20,'Relat. SILOMS'!Q:Q,"IPLR",'Relat. SILOMS'!P:P,"Aguardando solu")+COUNTIFS('Relat. SILOMS'!O:O,A20,'Relat. SILOMS'!Q:Q,"AIFP",'Relat. SILOMS'!P:P,"Aguardando solu")</f>
        <v>0</v>
      </c>
      <c r="G20" s="108"/>
      <c r="H20" s="107">
        <f>COUNTIFS('Relat. SILOMS'!O:O,A20,'Relat. SILOMS'!P:P,"Aguardando solu",'Relat. SILOMS'!M:M,"R",'Relat. SILOMS'!R:R,"&lt;"&amp;(TODAY()-$B$2))</f>
        <v>0</v>
      </c>
      <c r="I20" s="107">
        <f>COUNTIFS('Relat. SILOMS'!O:O,A20,'Relat. SILOMS'!P:P,"Aguardando solu",'Relat. SILOMS'!M:M,"T",'Relat. SILOMS'!R:R,"&lt;"&amp;(TODAY()-$B$2))</f>
        <v>0</v>
      </c>
      <c r="J20" s="107">
        <f>COUNTIFS('Relat. SILOMS'!O:O,A20,'Relat. SILOMS'!P:P,"Aguardando solu",'Relat. SILOMS'!M:M,"C",'Relat. SILOMS'!R:R,"&lt;"&amp;(TODAY()-$B$2))</f>
        <v>0</v>
      </c>
      <c r="K20" s="108"/>
      <c r="L20" s="10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6" t="s">
        <v>2571</v>
      </c>
      <c r="C21" s="107">
        <f>COUNTIFS('Relat. SILOMS'!O:O,A21)</f>
        <v>0</v>
      </c>
      <c r="D21" s="107">
        <f>COUNTIFS('Relat. SILOMS'!O:O,A21,'Relat. SILOMS'!Q:Q,"IPLR")+COUNTIFS('Relat. SILOMS'!O:O,A21,'Relat. SILOMS'!Q:Q,"AIFP")</f>
        <v>0</v>
      </c>
      <c r="E21" s="107">
        <f>COUNTIFS('Relat. SILOMS'!O:O,A21,'Relat. SILOMS'!P:P,"Aguardando solu")</f>
        <v>0</v>
      </c>
      <c r="F21" s="107">
        <f>COUNTIFS('Relat. SILOMS'!O:O,A21,'Relat. SILOMS'!Q:Q,"IPLR",'Relat. SILOMS'!P:P,"Aguardando solu")+COUNTIFS('Relat. SILOMS'!O:O,A21,'Relat. SILOMS'!Q:Q,"AIFP",'Relat. SILOMS'!P:P,"Aguardando solu")</f>
        <v>0</v>
      </c>
      <c r="G21" s="108"/>
      <c r="H21" s="107">
        <f>COUNTIFS('Relat. SILOMS'!O:O,A21,'Relat. SILOMS'!P:P,"Aguardando solu",'Relat. SILOMS'!M:M,"R",'Relat. SILOMS'!R:R,"&lt;"&amp;(TODAY()-$B$2))</f>
        <v>0</v>
      </c>
      <c r="I21" s="107">
        <f>COUNTIFS('Relat. SILOMS'!O:O,A21,'Relat. SILOMS'!P:P,"Aguardando solu",'Relat. SILOMS'!M:M,"T",'Relat. SILOMS'!R:R,"&lt;"&amp;(TODAY()-$B$2))</f>
        <v>0</v>
      </c>
      <c r="J21" s="107">
        <f>COUNTIFS('Relat. SILOMS'!O:O,A21,'Relat. SILOMS'!P:P,"Aguardando solu",'Relat. SILOMS'!M:M,"C",'Relat. SILOMS'!R:R,"&lt;"&amp;(TODAY()-$B$2))</f>
        <v>0</v>
      </c>
      <c r="K21" s="108"/>
      <c r="L21" s="10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6" t="s">
        <v>2571</v>
      </c>
      <c r="C22" s="107">
        <f>COUNTIFS('Relat. SILOMS'!O:O,A22)</f>
        <v>0</v>
      </c>
      <c r="D22" s="107">
        <f>COUNTIFS('Relat. SILOMS'!O:O,A22,'Relat. SILOMS'!Q:Q,"IPLR")+COUNTIFS('Relat. SILOMS'!O:O,A22,'Relat. SILOMS'!Q:Q,"AIFP")</f>
        <v>0</v>
      </c>
      <c r="E22" s="107">
        <f>COUNTIFS('Relat. SILOMS'!O:O,A22,'Relat. SILOMS'!P:P,"Aguardando solu")</f>
        <v>0</v>
      </c>
      <c r="F22" s="107">
        <f>COUNTIFS('Relat. SILOMS'!O:O,A22,'Relat. SILOMS'!Q:Q,"IPLR",'Relat. SILOMS'!P:P,"Aguardando solu")+COUNTIFS('Relat. SILOMS'!O:O,A22,'Relat. SILOMS'!Q:Q,"AIFP",'Relat. SILOMS'!P:P,"Aguardando solu")</f>
        <v>0</v>
      </c>
      <c r="G22" s="108"/>
      <c r="H22" s="107">
        <f>COUNTIFS('Relat. SILOMS'!O:O,A22,'Relat. SILOMS'!P:P,"Aguardando solu",'Relat. SILOMS'!M:M,"R",'Relat. SILOMS'!R:R,"&lt;"&amp;(TODAY()-$B$2))</f>
        <v>0</v>
      </c>
      <c r="I22" s="107">
        <f>COUNTIFS('Relat. SILOMS'!O:O,A22,'Relat. SILOMS'!P:P,"Aguardando solu",'Relat. SILOMS'!M:M,"T",'Relat. SILOMS'!R:R,"&lt;"&amp;(TODAY()-$B$2))</f>
        <v>0</v>
      </c>
      <c r="J22" s="107">
        <f>COUNTIFS('Relat. SILOMS'!O:O,A22,'Relat. SILOMS'!P:P,"Aguardando solu",'Relat. SILOMS'!M:M,"C",'Relat. SILOMS'!R:R,"&lt;"&amp;(TODAY()-$B$2))</f>
        <v>0</v>
      </c>
      <c r="K22" s="108"/>
      <c r="L22" s="10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6" t="s">
        <v>2571</v>
      </c>
      <c r="C23" s="107">
        <f>COUNTIFS('Relat. SILOMS'!O:O,A23)</f>
        <v>0</v>
      </c>
      <c r="D23" s="107">
        <f>COUNTIFS('Relat. SILOMS'!O:O,A23,'Relat. SILOMS'!Q:Q,"IPLR")+COUNTIFS('Relat. SILOMS'!O:O,A23,'Relat. SILOMS'!Q:Q,"AIFP")</f>
        <v>0</v>
      </c>
      <c r="E23" s="107">
        <f>COUNTIFS('Relat. SILOMS'!O:O,A23,'Relat. SILOMS'!P:P,"Aguardando solu")</f>
        <v>0</v>
      </c>
      <c r="F23" s="107">
        <f>COUNTIFS('Relat. SILOMS'!O:O,A23,'Relat. SILOMS'!Q:Q,"IPLR",'Relat. SILOMS'!P:P,"Aguardando solu")+COUNTIFS('Relat. SILOMS'!O:O,A23,'Relat. SILOMS'!Q:Q,"AIFP",'Relat. SILOMS'!P:P,"Aguardando solu")</f>
        <v>0</v>
      </c>
      <c r="G23" s="108"/>
      <c r="H23" s="107">
        <f>COUNTIFS('Relat. SILOMS'!O:O,A23,'Relat. SILOMS'!P:P,"Aguardando solu",'Relat. SILOMS'!M:M,"R",'Relat. SILOMS'!R:R,"&lt;"&amp;(TODAY()-$B$2))</f>
        <v>0</v>
      </c>
      <c r="I23" s="107">
        <f>COUNTIFS('Relat. SILOMS'!O:O,A23,'Relat. SILOMS'!P:P,"Aguardando solu",'Relat. SILOMS'!M:M,"T",'Relat. SILOMS'!R:R,"&lt;"&amp;(TODAY()-$B$2))</f>
        <v>0</v>
      </c>
      <c r="J23" s="107">
        <f>COUNTIFS('Relat. SILOMS'!O:O,A23,'Relat. SILOMS'!P:P,"Aguardando solu",'Relat. SILOMS'!M:M,"C",'Relat. SILOMS'!R:R,"&lt;"&amp;(TODAY()-$B$2))</f>
        <v>0</v>
      </c>
      <c r="K23" s="108"/>
      <c r="L23" s="10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46</v>
      </c>
      <c r="B24" s="106" t="s">
        <v>2765</v>
      </c>
      <c r="C24" s="107">
        <f>COUNTIFS('Relat. SILOMS'!O:O,A24)</f>
        <v>0</v>
      </c>
      <c r="D24" s="107">
        <f>COUNTIFS('Relat. SILOMS'!O:O,A24,'Relat. SILOMS'!Q:Q,"IPLR")+COUNTIFS('Relat. SILOMS'!O:O,A24,'Relat. SILOMS'!Q:Q,"AIFP")</f>
        <v>0</v>
      </c>
      <c r="E24" s="107">
        <f>COUNTIFS('Relat. SILOMS'!O:O,A24,'Relat. SILOMS'!P:P,"Aguardando solu")</f>
        <v>0</v>
      </c>
      <c r="F24" s="107">
        <f>COUNTIFS('Relat. SILOMS'!O:O,A24,'Relat. SILOMS'!Q:Q,"IPLR",'Relat. SILOMS'!P:P,"Aguardando solu")+COUNTIFS('Relat. SILOMS'!O:O,A24,'Relat. SILOMS'!Q:Q,"AIFP",'Relat. SILOMS'!P:P,"Aguardando solu")</f>
        <v>0</v>
      </c>
      <c r="G24" s="108"/>
      <c r="H24" s="107">
        <f>COUNTIFS('Relat. SILOMS'!O:O,A24,'Relat. SILOMS'!P:P,"Aguardando solu",'Relat. SILOMS'!M:M,"R",'Relat. SILOMS'!R:R,"&lt;"&amp;(TODAY()-$B$2))</f>
        <v>0</v>
      </c>
      <c r="I24" s="107">
        <f>COUNTIFS('Relat. SILOMS'!O:O,A24,'Relat. SILOMS'!P:P,"Aguardando solu",'Relat. SILOMS'!M:M,"T",'Relat. SILOMS'!R:R,"&lt;"&amp;(TODAY()-$B$2))</f>
        <v>0</v>
      </c>
      <c r="J24" s="107">
        <f>COUNTIFS('Relat. SILOMS'!O:O,A24,'Relat. SILOMS'!P:P,"Aguardando solu",'Relat. SILOMS'!M:M,"C",'Relat. SILOMS'!R:R,"&lt;"&amp;(TODAY()-$B$2))</f>
        <v>0</v>
      </c>
      <c r="K24" s="108"/>
      <c r="L24" s="10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6" t="s">
        <v>2772</v>
      </c>
      <c r="C25" s="107">
        <f>COUNTIFS('Relat. SILOMS'!O:O,A25)</f>
        <v>0</v>
      </c>
      <c r="D25" s="107">
        <f>COUNTIFS('Relat. SILOMS'!O:O,A25,'Relat. SILOMS'!Q:Q,"IPLR")+COUNTIFS('Relat. SILOMS'!O:O,A25,'Relat. SILOMS'!Q:Q,"AIFP")</f>
        <v>0</v>
      </c>
      <c r="E25" s="107">
        <f>COUNTIFS('Relat. SILOMS'!O:O,A25,'Relat. SILOMS'!P:P,"Aguardando solu")</f>
        <v>0</v>
      </c>
      <c r="F25" s="107">
        <f>COUNTIFS('Relat. SILOMS'!O:O,A25,'Relat. SILOMS'!Q:Q,"IPLR",'Relat. SILOMS'!P:P,"Aguardando solu")+COUNTIFS('Relat. SILOMS'!O:O,A25,'Relat. SILOMS'!Q:Q,"AIFP",'Relat. SILOMS'!P:P,"Aguardando solu")</f>
        <v>0</v>
      </c>
      <c r="G25" s="108"/>
      <c r="H25" s="107">
        <f>COUNTIFS('Relat. SILOMS'!O:O,A25,'Relat. SILOMS'!P:P,"Aguardando solu",'Relat. SILOMS'!M:M,"R",'Relat. SILOMS'!R:R,"&lt;"&amp;(TODAY()-$B$2))</f>
        <v>0</v>
      </c>
      <c r="I25" s="107">
        <f>COUNTIFS('Relat. SILOMS'!O:O,A25,'Relat. SILOMS'!P:P,"Aguardando solu",'Relat. SILOMS'!M:M,"T",'Relat. SILOMS'!R:R,"&lt;"&amp;(TODAY()-$B$2))</f>
        <v>0</v>
      </c>
      <c r="J25" s="107">
        <f>COUNTIFS('Relat. SILOMS'!O:O,A25,'Relat. SILOMS'!P:P,"Aguardando solu",'Relat. SILOMS'!M:M,"C",'Relat. SILOMS'!R:R,"&lt;"&amp;(TODAY()-$B$2))</f>
        <v>0</v>
      </c>
      <c r="K25" s="108"/>
      <c r="L25" s="10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6" t="s">
        <v>2597</v>
      </c>
      <c r="C26" s="107">
        <f>COUNTIFS('Relat. SILOMS'!O:O,A26)</f>
        <v>0</v>
      </c>
      <c r="D26" s="107">
        <f>COUNTIFS('Relat. SILOMS'!O:O,A26,'Relat. SILOMS'!Q:Q,"IPLR")+COUNTIFS('Relat. SILOMS'!O:O,A26,'Relat. SILOMS'!Q:Q,"AIFP")</f>
        <v>0</v>
      </c>
      <c r="E26" s="107">
        <f>COUNTIFS('Relat. SILOMS'!O:O,A26,'Relat. SILOMS'!P:P,"Aguardando solu")</f>
        <v>0</v>
      </c>
      <c r="F26" s="107">
        <f>COUNTIFS('Relat. SILOMS'!O:O,A26,'Relat. SILOMS'!Q:Q,"IPLR",'Relat. SILOMS'!P:P,"Aguardando solu")+COUNTIFS('Relat. SILOMS'!O:O,A26,'Relat. SILOMS'!Q:Q,"AIFP",'Relat. SILOMS'!P:P,"Aguardando solu")</f>
        <v>0</v>
      </c>
      <c r="G26" s="108"/>
      <c r="H26" s="107">
        <f>COUNTIFS('Relat. SILOMS'!O:O,A26,'Relat. SILOMS'!P:P,"Aguardando solu",'Relat. SILOMS'!M:M,"R",'Relat. SILOMS'!R:R,"&lt;"&amp;(TODAY()-$B$2))</f>
        <v>0</v>
      </c>
      <c r="I26" s="107">
        <f>COUNTIFS('Relat. SILOMS'!O:O,A26,'Relat. SILOMS'!P:P,"Aguardando solu",'Relat. SILOMS'!M:M,"T",'Relat. SILOMS'!R:R,"&lt;"&amp;(TODAY()-$B$2))</f>
        <v>0</v>
      </c>
      <c r="J26" s="107">
        <f>COUNTIFS('Relat. SILOMS'!O:O,A26,'Relat. SILOMS'!P:P,"Aguardando solu",'Relat. SILOMS'!M:M,"C",'Relat. SILOMS'!R:R,"&lt;"&amp;(TODAY()-$B$2))</f>
        <v>0</v>
      </c>
      <c r="K26" s="108"/>
      <c r="L26" s="10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6" t="s">
        <v>2626</v>
      </c>
      <c r="C27" s="107">
        <f>COUNTIFS('Relat. SILOMS'!O:O,A27)</f>
        <v>1</v>
      </c>
      <c r="D27" s="107">
        <f>COUNTIFS('Relat. SILOMS'!O:O,A27,'Relat. SILOMS'!Q:Q,"IPLR")+COUNTIFS('Relat. SILOMS'!O:O,A27,'Relat. SILOMS'!Q:Q,"AIFP")</f>
        <v>0</v>
      </c>
      <c r="E27" s="107">
        <f>COUNTIFS('Relat. SILOMS'!O:O,A27,'Relat. SILOMS'!P:P,"Aguardando solu")</f>
        <v>0</v>
      </c>
      <c r="F27" s="107">
        <f>COUNTIFS('Relat. SILOMS'!O:O,A27,'Relat. SILOMS'!Q:Q,"IPLR",'Relat. SILOMS'!P:P,"Aguardando solu")+COUNTIFS('Relat. SILOMS'!O:O,A27,'Relat. SILOMS'!Q:Q,"AIFP",'Relat. SILOMS'!P:P,"Aguardando solu")</f>
        <v>0</v>
      </c>
      <c r="G27" s="108"/>
      <c r="H27" s="107">
        <f>COUNTIFS('Relat. SILOMS'!O:O,A27,'Relat. SILOMS'!P:P,"Aguardando solu",'Relat. SILOMS'!M:M,"R",'Relat. SILOMS'!R:R,"&lt;"&amp;(TODAY()-$B$2))</f>
        <v>0</v>
      </c>
      <c r="I27" s="107">
        <f>COUNTIFS('Relat. SILOMS'!O:O,A27,'Relat. SILOMS'!P:P,"Aguardando solu",'Relat. SILOMS'!M:M,"T",'Relat. SILOMS'!R:R,"&lt;"&amp;(TODAY()-$B$2))</f>
        <v>0</v>
      </c>
      <c r="J27" s="107">
        <f>COUNTIFS('Relat. SILOMS'!O:O,A27,'Relat. SILOMS'!P:P,"Aguardando solu",'Relat. SILOMS'!M:M,"C",'Relat. SILOMS'!R:R,"&lt;"&amp;(TODAY()-$B$2))</f>
        <v>0</v>
      </c>
      <c r="K27" s="108"/>
      <c r="L27" s="10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6" t="s">
        <v>2626</v>
      </c>
      <c r="C28" s="107">
        <f>COUNTIFS('Relat. SILOMS'!O:O,A28)</f>
        <v>23</v>
      </c>
      <c r="D28" s="107">
        <f>COUNTIFS('Relat. SILOMS'!O:O,A28,'Relat. SILOMS'!Q:Q,"IPLR")+COUNTIFS('Relat. SILOMS'!O:O,A28,'Relat. SILOMS'!Q:Q,"AIFP")</f>
        <v>23</v>
      </c>
      <c r="E28" s="107">
        <f>COUNTIFS('Relat. SILOMS'!O:O,A28,'Relat. SILOMS'!P:P,"Aguardando solu")</f>
        <v>22</v>
      </c>
      <c r="F28" s="107">
        <f>COUNTIFS('Relat. SILOMS'!O:O,A28,'Relat. SILOMS'!Q:Q,"IPLR",'Relat. SILOMS'!P:P,"Aguardando solu")+COUNTIFS('Relat. SILOMS'!O:O,A28,'Relat. SILOMS'!Q:Q,"AIFP",'Relat. SILOMS'!P:P,"Aguardando solu")</f>
        <v>22</v>
      </c>
      <c r="G28" s="108"/>
      <c r="H28" s="107">
        <f>COUNTIFS('Relat. SILOMS'!O:O,A28,'Relat. SILOMS'!P:P,"Aguardando solu",'Relat. SILOMS'!M:M,"R",'Relat. SILOMS'!R:R,"&lt;"&amp;(TODAY()-$B$2))</f>
        <v>2</v>
      </c>
      <c r="I28" s="107">
        <f>COUNTIFS('Relat. SILOMS'!O:O,A28,'Relat. SILOMS'!P:P,"Aguardando solu",'Relat. SILOMS'!M:M,"T",'Relat. SILOMS'!R:R,"&lt;"&amp;(TODAY()-$B$2))</f>
        <v>8</v>
      </c>
      <c r="J28" s="107">
        <f>COUNTIFS('Relat. SILOMS'!O:O,A28,'Relat. SILOMS'!P:P,"Aguardando solu",'Relat. SILOMS'!M:M,"C",'Relat. SILOMS'!R:R,"&lt;"&amp;(TODAY()-$B$2))</f>
        <v>12</v>
      </c>
      <c r="K28" s="108"/>
      <c r="L28" s="10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7">
        <v>2706.0</v>
      </c>
      <c r="B29" s="106" t="s">
        <v>2597</v>
      </c>
      <c r="C29" s="107">
        <f>COUNTIFS('Relat. SILOMS'!O:O,A29)</f>
        <v>0</v>
      </c>
      <c r="D29" s="107">
        <f>COUNTIFS('Relat. SILOMS'!O:O,A29,'Relat. SILOMS'!Q:Q,"IPLR")+COUNTIFS('Relat. SILOMS'!O:O,A29,'Relat. SILOMS'!Q:Q,"AIFP")</f>
        <v>0</v>
      </c>
      <c r="E29" s="107">
        <f>COUNTIFS('Relat. SILOMS'!O:O,A29,'Relat. SILOMS'!P:P,"Aguardando solu")</f>
        <v>0</v>
      </c>
      <c r="F29" s="107">
        <f>COUNTIFS('Relat. SILOMS'!O:O,A29,'Relat. SILOMS'!Q:Q,"IPLR",'Relat. SILOMS'!P:P,"Aguardando solu")+COUNTIFS('Relat. SILOMS'!O:O,A29,'Relat. SILOMS'!Q:Q,"AIFP",'Relat. SILOMS'!P:P,"Aguardando solu")</f>
        <v>0</v>
      </c>
      <c r="G29" s="108"/>
      <c r="H29" s="107">
        <f>COUNTIFS('Relat. SILOMS'!O:O,A29,'Relat. SILOMS'!P:P,"Aguardando solu",'Relat. SILOMS'!M:M,"R",'Relat. SILOMS'!R:R,"&lt;"&amp;(TODAY()-$B$2))</f>
        <v>0</v>
      </c>
      <c r="I29" s="107">
        <f>COUNTIFS('Relat. SILOMS'!O:O,A29,'Relat. SILOMS'!P:P,"Aguardando solu",'Relat. SILOMS'!M:M,"T",'Relat. SILOMS'!R:R,"&lt;"&amp;(TODAY()-$B$2))</f>
        <v>0</v>
      </c>
      <c r="J29" s="107">
        <f>COUNTIFS('Relat. SILOMS'!O:O,A29,'Relat. SILOMS'!P:P,"Aguardando solu",'Relat. SILOMS'!M:M,"C",'Relat. SILOMS'!R:R,"&lt;"&amp;(TODAY()-$B$2))</f>
        <v>0</v>
      </c>
      <c r="K29" s="108"/>
      <c r="L29" s="10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6" t="s">
        <v>2710</v>
      </c>
      <c r="C30" s="107">
        <f>COUNTIFS('Relat. SILOMS'!O:O,A30)</f>
        <v>0</v>
      </c>
      <c r="D30" s="107">
        <f>COUNTIFS('Relat. SILOMS'!O:O,A30,'Relat. SILOMS'!Q:Q,"IPLR")+COUNTIFS('Relat. SILOMS'!O:O,A30,'Relat. SILOMS'!Q:Q,"AIFP")</f>
        <v>0</v>
      </c>
      <c r="E30" s="107">
        <f>COUNTIFS('Relat. SILOMS'!O:O,A30,'Relat. SILOMS'!P:P,"Aguardando solu")</f>
        <v>0</v>
      </c>
      <c r="F30" s="107">
        <f>COUNTIFS('Relat. SILOMS'!O:O,A30,'Relat. SILOMS'!Q:Q,"IPLR",'Relat. SILOMS'!P:P,"Aguardando solu")+COUNTIFS('Relat. SILOMS'!O:O,A30,'Relat. SILOMS'!Q:Q,"AIFP",'Relat. SILOMS'!P:P,"Aguardando solu")</f>
        <v>0</v>
      </c>
      <c r="G30" s="108"/>
      <c r="H30" s="107">
        <f>COUNTIFS('Relat. SILOMS'!O:O,A30,'Relat. SILOMS'!P:P,"Aguardando solu",'Relat. SILOMS'!M:M,"R",'Relat. SILOMS'!R:R,"&lt;"&amp;(TODAY()-$B$2))</f>
        <v>0</v>
      </c>
      <c r="I30" s="107">
        <f>COUNTIFS('Relat. SILOMS'!O:O,A30,'Relat. SILOMS'!P:P,"Aguardando solu",'Relat. SILOMS'!M:M,"T",'Relat. SILOMS'!R:R,"&lt;"&amp;(TODAY()-$B$2))</f>
        <v>0</v>
      </c>
      <c r="J30" s="107">
        <f>COUNTIFS('Relat. SILOMS'!O:O,A30,'Relat. SILOMS'!P:P,"Aguardando solu",'Relat. SILOMS'!M:M,"C",'Relat. SILOMS'!R:R,"&lt;"&amp;(TODAY()-$B$2))</f>
        <v>0</v>
      </c>
      <c r="K30" s="108"/>
      <c r="L30" s="10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6" t="s">
        <v>2626</v>
      </c>
      <c r="C31" s="107">
        <f>COUNTIFS('Relat. SILOMS'!O:O,A31)</f>
        <v>96</v>
      </c>
      <c r="D31" s="107">
        <f>COUNTIFS('Relat. SILOMS'!O:O,A31,'Relat. SILOMS'!Q:Q,"IPLR")+COUNTIFS('Relat. SILOMS'!O:O,A31,'Relat. SILOMS'!Q:Q,"AIFP")</f>
        <v>88</v>
      </c>
      <c r="E31" s="107">
        <f>COUNTIFS('Relat. SILOMS'!O:O,A31,'Relat. SILOMS'!P:P,"Aguardando solu")</f>
        <v>0</v>
      </c>
      <c r="F31" s="107">
        <f>COUNTIFS('Relat. SILOMS'!O:O,A31,'Relat. SILOMS'!Q:Q,"IPLR",'Relat. SILOMS'!P:P,"Aguardando solu")+COUNTIFS('Relat. SILOMS'!O:O,A31,'Relat. SILOMS'!Q:Q,"AIFP",'Relat. SILOMS'!P:P,"Aguardando solu")</f>
        <v>0</v>
      </c>
      <c r="G31" s="108"/>
      <c r="H31" s="107">
        <f>COUNTIFS('Relat. SILOMS'!O:O,A31,'Relat. SILOMS'!P:P,"Aguardando solu",'Relat. SILOMS'!M:M,"R",'Relat. SILOMS'!R:R,"&lt;"&amp;(TODAY()-$B$2))</f>
        <v>0</v>
      </c>
      <c r="I31" s="107">
        <f>COUNTIFS('Relat. SILOMS'!O:O,A31,'Relat. SILOMS'!P:P,"Aguardando solu",'Relat. SILOMS'!M:M,"T",'Relat. SILOMS'!R:R,"&lt;"&amp;(TODAY()-$B$2))</f>
        <v>0</v>
      </c>
      <c r="J31" s="107">
        <f>COUNTIFS('Relat. SILOMS'!O:O,A31,'Relat. SILOMS'!P:P,"Aguardando solu",'Relat. SILOMS'!M:M,"C",'Relat. SILOMS'!R:R,"&lt;"&amp;(TODAY()-$B$2))</f>
        <v>0</v>
      </c>
      <c r="K31" s="108"/>
      <c r="L31" s="10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2870</v>
      </c>
      <c r="C32" s="107">
        <f t="shared" ref="C32:F32" si="1">SUM(C4:C31)</f>
        <v>253</v>
      </c>
      <c r="D32" s="107">
        <f t="shared" si="1"/>
        <v>242</v>
      </c>
      <c r="E32" s="107">
        <f t="shared" si="1"/>
        <v>23</v>
      </c>
      <c r="F32" s="107">
        <f t="shared" si="1"/>
        <v>23</v>
      </c>
      <c r="G32" s="108"/>
      <c r="H32" s="107">
        <f t="shared" ref="H32:J32" si="2">SUM(H4:H31)</f>
        <v>2</v>
      </c>
      <c r="I32" s="107">
        <f t="shared" si="2"/>
        <v>8</v>
      </c>
      <c r="J32" s="107">
        <f t="shared" si="2"/>
        <v>12</v>
      </c>
      <c r="K32" s="108"/>
      <c r="L32" s="107">
        <f t="shared" ref="L32:N32" si="3">SUM(L4:L31)</f>
        <v>2</v>
      </c>
      <c r="M32" s="107">
        <f t="shared" si="3"/>
        <v>8</v>
      </c>
      <c r="N32" s="107">
        <f t="shared" si="3"/>
        <v>12</v>
      </c>
    </row>
    <row r="33">
      <c r="C33" s="96"/>
      <c r="D33" s="96"/>
      <c r="E33" s="96"/>
      <c r="F33" s="96"/>
      <c r="G33" s="96"/>
      <c r="H33" s="118" t="s">
        <v>132</v>
      </c>
      <c r="I33" s="118" t="s">
        <v>99</v>
      </c>
      <c r="J33" s="118" t="s">
        <v>89</v>
      </c>
      <c r="K33" s="96"/>
      <c r="L33" s="118" t="s">
        <v>132</v>
      </c>
      <c r="M33" s="118" t="s">
        <v>99</v>
      </c>
      <c r="N33" s="118" t="s">
        <v>89</v>
      </c>
    </row>
    <row r="34"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</row>
    <row r="36"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</row>
    <row r="37"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</row>
    <row r="38"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</row>
    <row r="39"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</row>
    <row r="40"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</row>
    <row r="41"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</row>
    <row r="42"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</row>
    <row r="43"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</row>
    <row r="44"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</row>
    <row r="45"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</row>
    <row r="46"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</row>
    <row r="47"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</row>
    <row r="48"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</row>
    <row r="49"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</row>
    <row r="50"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</row>
    <row r="51"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</row>
    <row r="52"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</row>
    <row r="53"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</row>
    <row r="54"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</row>
    <row r="55"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</row>
    <row r="56"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</row>
    <row r="57"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</row>
    <row r="58"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</row>
    <row r="59"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</row>
    <row r="60"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</row>
    <row r="61"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</row>
    <row r="62"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</row>
    <row r="63"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</row>
    <row r="64"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</row>
    <row r="65"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</row>
    <row r="66"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</row>
    <row r="67"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</row>
    <row r="68"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</row>
    <row r="69"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</row>
    <row r="70"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</row>
    <row r="71"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</row>
    <row r="72"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</row>
    <row r="73"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</row>
    <row r="74"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</row>
    <row r="75"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</row>
    <row r="76"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</row>
    <row r="77"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</row>
    <row r="78"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</row>
    <row r="79"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</row>
    <row r="80"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</row>
    <row r="81"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</row>
    <row r="82"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</row>
    <row r="83"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</row>
    <row r="84"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</row>
    <row r="85"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</row>
    <row r="86"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</row>
    <row r="87"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</row>
    <row r="88"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</row>
    <row r="89"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</row>
    <row r="90"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</row>
    <row r="91"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</row>
    <row r="92"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</row>
    <row r="93"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</row>
    <row r="94"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</row>
    <row r="95"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</row>
    <row r="96"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</row>
    <row r="97"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</row>
    <row r="98"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</row>
    <row r="99"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</row>
    <row r="100"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</row>
    <row r="101"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</row>
    <row r="102"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</row>
    <row r="103"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</row>
    <row r="104"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</row>
    <row r="105"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</row>
    <row r="106"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</row>
    <row r="107"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</row>
    <row r="108"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</row>
    <row r="109"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</row>
    <row r="110"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</row>
    <row r="111"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</row>
    <row r="112"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</row>
    <row r="113"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</row>
    <row r="114"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</row>
    <row r="115"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</row>
    <row r="116"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</row>
    <row r="117"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</row>
    <row r="118"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</row>
    <row r="119"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</row>
    <row r="120"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</row>
    <row r="121"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</row>
    <row r="122"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</row>
    <row r="123"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</row>
    <row r="124"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</row>
    <row r="125"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</row>
    <row r="126"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</row>
    <row r="127"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</row>
    <row r="128"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</row>
    <row r="129"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</row>
    <row r="130"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</row>
    <row r="131"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</row>
    <row r="132"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</row>
    <row r="133"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</row>
    <row r="134"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</row>
    <row r="135"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</row>
    <row r="136"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</row>
    <row r="137"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</row>
    <row r="138"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</row>
    <row r="139"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</row>
    <row r="140"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</row>
    <row r="141"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</row>
    <row r="142"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</row>
    <row r="143"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</row>
    <row r="144"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</row>
    <row r="145"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</row>
    <row r="146"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</row>
    <row r="147"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</row>
    <row r="148"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</row>
    <row r="149"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</row>
    <row r="150"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</row>
    <row r="151"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</row>
    <row r="152"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</row>
    <row r="153"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</row>
    <row r="154"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</row>
    <row r="155"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</row>
    <row r="156"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</row>
    <row r="157"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</row>
    <row r="158"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</row>
    <row r="159"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</row>
    <row r="160"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</row>
    <row r="161"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</row>
    <row r="162"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</row>
    <row r="163"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</row>
    <row r="164"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</row>
    <row r="165"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</row>
    <row r="166"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</row>
    <row r="167"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</row>
    <row r="168"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</row>
    <row r="169"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</row>
    <row r="170"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</row>
    <row r="171"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</row>
    <row r="172"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</row>
    <row r="173"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</row>
    <row r="174"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</row>
    <row r="175"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</row>
    <row r="176"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</row>
    <row r="177"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</row>
    <row r="178"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</row>
    <row r="179"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</row>
    <row r="180"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</row>
    <row r="181"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</row>
    <row r="182"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</row>
    <row r="183"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</row>
    <row r="184"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</row>
    <row r="185"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</row>
    <row r="186"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</row>
    <row r="187"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</row>
    <row r="188"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</row>
    <row r="189"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</row>
    <row r="190"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</row>
    <row r="191"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</row>
    <row r="192"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</row>
    <row r="193"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</row>
    <row r="194"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</row>
    <row r="195"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</row>
    <row r="196"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</row>
    <row r="197"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</row>
    <row r="198"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</row>
    <row r="199"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</row>
    <row r="200"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</row>
    <row r="201"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</row>
    <row r="202"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</row>
    <row r="203"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</row>
    <row r="204"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</row>
    <row r="205"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</row>
    <row r="206"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</row>
    <row r="207"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</row>
    <row r="208"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</row>
    <row r="209"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</row>
    <row r="210"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</row>
    <row r="211"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</row>
    <row r="212"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</row>
    <row r="213"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</row>
    <row r="214"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</row>
    <row r="215"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</row>
    <row r="216"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</row>
    <row r="217"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</row>
    <row r="218"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</row>
    <row r="219"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</row>
    <row r="220"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</row>
    <row r="221"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</row>
    <row r="222"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</row>
    <row r="223"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</row>
    <row r="224"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</row>
    <row r="225"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</row>
    <row r="226"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</row>
    <row r="227"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</row>
    <row r="228"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</row>
    <row r="229"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</row>
    <row r="230"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</row>
    <row r="231"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</row>
    <row r="232"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</row>
    <row r="233"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</row>
    <row r="234"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</row>
    <row r="235"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</row>
    <row r="236"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</row>
    <row r="237"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</row>
    <row r="238"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</row>
    <row r="239"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</row>
    <row r="240"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</row>
    <row r="241"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</row>
    <row r="242"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</row>
    <row r="243"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</row>
    <row r="244"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</row>
    <row r="245"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</row>
    <row r="246"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</row>
    <row r="247"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</row>
    <row r="248"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</row>
    <row r="249"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</row>
    <row r="250"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</row>
    <row r="251"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</row>
    <row r="252"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</row>
    <row r="253"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</row>
    <row r="254"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</row>
    <row r="255"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</row>
    <row r="256"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</row>
    <row r="257"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</row>
    <row r="258"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</row>
    <row r="259"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</row>
    <row r="260"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</row>
    <row r="261"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</row>
    <row r="262"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</row>
    <row r="263"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</row>
    <row r="264"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</row>
    <row r="265"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</row>
    <row r="266"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</row>
    <row r="267"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</row>
    <row r="268"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</row>
    <row r="269"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</row>
    <row r="270"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</row>
    <row r="271"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</row>
    <row r="272"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</row>
    <row r="273"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</row>
    <row r="274"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</row>
    <row r="275"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</row>
    <row r="276"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</row>
    <row r="277"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</row>
    <row r="278"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</row>
    <row r="279"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</row>
    <row r="280"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</row>
    <row r="281"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</row>
    <row r="282"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</row>
    <row r="283"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</row>
    <row r="284"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</row>
    <row r="285"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</row>
    <row r="286"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</row>
    <row r="287"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</row>
    <row r="288"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</row>
    <row r="289"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</row>
    <row r="290"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</row>
    <row r="291"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</row>
    <row r="292"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</row>
    <row r="293"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</row>
    <row r="294"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</row>
    <row r="295"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</row>
    <row r="296"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</row>
    <row r="297"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</row>
    <row r="298"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</row>
    <row r="299"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</row>
    <row r="300"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</row>
    <row r="301"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</row>
    <row r="302"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</row>
    <row r="303"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</row>
    <row r="304"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</row>
    <row r="305"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</row>
    <row r="306"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</row>
    <row r="307"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</row>
    <row r="308"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</row>
    <row r="309"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</row>
    <row r="310"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</row>
    <row r="311"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</row>
    <row r="312"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</row>
    <row r="313"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</row>
    <row r="314"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</row>
    <row r="315"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</row>
    <row r="316"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</row>
    <row r="317"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</row>
    <row r="318"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</row>
    <row r="319"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</row>
    <row r="320"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</row>
    <row r="321"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</row>
    <row r="322"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</row>
    <row r="323"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</row>
    <row r="324"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</row>
    <row r="325"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</row>
    <row r="326"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</row>
    <row r="327"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</row>
    <row r="328"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</row>
    <row r="329"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</row>
    <row r="330"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</row>
    <row r="331"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</row>
    <row r="332"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</row>
    <row r="333"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</row>
    <row r="334"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</row>
    <row r="335"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</row>
    <row r="336"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</row>
    <row r="337"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</row>
    <row r="338"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</row>
    <row r="339"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</row>
    <row r="340"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</row>
    <row r="341"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</row>
    <row r="342"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</row>
    <row r="343"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</row>
    <row r="344"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</row>
    <row r="345"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</row>
    <row r="346"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</row>
    <row r="347"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</row>
    <row r="348"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</row>
    <row r="349"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</row>
    <row r="350"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</row>
    <row r="351"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</row>
    <row r="352"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</row>
    <row r="353"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</row>
    <row r="354"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</row>
    <row r="355"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</row>
    <row r="356"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</row>
    <row r="357"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</row>
    <row r="358"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</row>
    <row r="359"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</row>
    <row r="360"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</row>
    <row r="361"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</row>
    <row r="362"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</row>
    <row r="363"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</row>
    <row r="364"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</row>
    <row r="365"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</row>
    <row r="366"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</row>
    <row r="367"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</row>
    <row r="368"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</row>
    <row r="369"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</row>
    <row r="370"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</row>
    <row r="371"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</row>
    <row r="372"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</row>
    <row r="373"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</row>
    <row r="374"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</row>
    <row r="375"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</row>
    <row r="376"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</row>
    <row r="377"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</row>
    <row r="378"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</row>
    <row r="379"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</row>
    <row r="380"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</row>
    <row r="381"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</row>
    <row r="382"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</row>
    <row r="383"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</row>
    <row r="384"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</row>
    <row r="385"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</row>
    <row r="386"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</row>
    <row r="387"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</row>
    <row r="388"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</row>
    <row r="389"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</row>
    <row r="390"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</row>
    <row r="391"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</row>
    <row r="392"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</row>
    <row r="393"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</row>
    <row r="394"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</row>
    <row r="395"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</row>
    <row r="396"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</row>
    <row r="397"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</row>
    <row r="398"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</row>
    <row r="399"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</row>
    <row r="400"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</row>
    <row r="401"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</row>
    <row r="402"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</row>
    <row r="403"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</row>
    <row r="404"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</row>
    <row r="405"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</row>
    <row r="406"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</row>
    <row r="407"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</row>
    <row r="408"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</row>
    <row r="409"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</row>
    <row r="410"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</row>
    <row r="411"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</row>
    <row r="412"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</row>
    <row r="413"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</row>
    <row r="414"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</row>
    <row r="415"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</row>
    <row r="416"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</row>
    <row r="417"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</row>
    <row r="418"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</row>
    <row r="419"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</row>
    <row r="420"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</row>
    <row r="421"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</row>
    <row r="422"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</row>
    <row r="423"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</row>
    <row r="424"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</row>
    <row r="425"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</row>
    <row r="426"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</row>
    <row r="427"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</row>
    <row r="428"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</row>
    <row r="429"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</row>
    <row r="430"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</row>
    <row r="431"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</row>
    <row r="432"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</row>
    <row r="433"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</row>
    <row r="434"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</row>
    <row r="435"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</row>
    <row r="436"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</row>
    <row r="437"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</row>
    <row r="438"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</row>
    <row r="439"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</row>
    <row r="440"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</row>
    <row r="441"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</row>
    <row r="442"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</row>
    <row r="443"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</row>
    <row r="444"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</row>
    <row r="445"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</row>
    <row r="446"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</row>
    <row r="447"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</row>
    <row r="448"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</row>
    <row r="449"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</row>
    <row r="450"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</row>
    <row r="451"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</row>
    <row r="452"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</row>
    <row r="453"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</row>
    <row r="454"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</row>
    <row r="455"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</row>
    <row r="456"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</row>
    <row r="457"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</row>
    <row r="458"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</row>
    <row r="459"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</row>
    <row r="460"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</row>
    <row r="461"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</row>
    <row r="462"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</row>
    <row r="463"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</row>
    <row r="464"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</row>
    <row r="465"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</row>
    <row r="466"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</row>
    <row r="467"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</row>
    <row r="468"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</row>
    <row r="469"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</row>
    <row r="470"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</row>
    <row r="471"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</row>
    <row r="472"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</row>
    <row r="473"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</row>
    <row r="474"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</row>
    <row r="475"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</row>
    <row r="476"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</row>
    <row r="477"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</row>
    <row r="478"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</row>
    <row r="479"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</row>
    <row r="480"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</row>
    <row r="481"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</row>
    <row r="482"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</row>
    <row r="483"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</row>
    <row r="484"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</row>
    <row r="485"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</row>
    <row r="486"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</row>
    <row r="487"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</row>
    <row r="488"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</row>
    <row r="489"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</row>
    <row r="490"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</row>
    <row r="491"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</row>
    <row r="492"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</row>
    <row r="493"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</row>
    <row r="494"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</row>
    <row r="495"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</row>
    <row r="496"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</row>
    <row r="497"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</row>
    <row r="498"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</row>
    <row r="499"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</row>
    <row r="500"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</row>
    <row r="501"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</row>
    <row r="502"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</row>
    <row r="503"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</row>
    <row r="504"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</row>
    <row r="505"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</row>
    <row r="506"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</row>
    <row r="507"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</row>
    <row r="508"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</row>
    <row r="509"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</row>
    <row r="510"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</row>
    <row r="511"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</row>
    <row r="512"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</row>
    <row r="513"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</row>
    <row r="514"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</row>
    <row r="515"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</row>
    <row r="516"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</row>
    <row r="517"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</row>
    <row r="518"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</row>
    <row r="519"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</row>
    <row r="520"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</row>
    <row r="521"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</row>
    <row r="522"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</row>
    <row r="523"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</row>
    <row r="524"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</row>
    <row r="525"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</row>
    <row r="526"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</row>
    <row r="527"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</row>
    <row r="528"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</row>
    <row r="529"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</row>
    <row r="530"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</row>
    <row r="531"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</row>
    <row r="532"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</row>
    <row r="533"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</row>
    <row r="534"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</row>
    <row r="535"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</row>
    <row r="536"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</row>
    <row r="537"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</row>
    <row r="538"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</row>
    <row r="539"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</row>
    <row r="540"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</row>
    <row r="541"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</row>
    <row r="542"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</row>
    <row r="543"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</row>
    <row r="544"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</row>
    <row r="545"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</row>
    <row r="546"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</row>
    <row r="547"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</row>
    <row r="548"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</row>
    <row r="549"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</row>
    <row r="550"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</row>
    <row r="551"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</row>
    <row r="552"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</row>
    <row r="553"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</row>
    <row r="554"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</row>
    <row r="555"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</row>
    <row r="556"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</row>
    <row r="557"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</row>
    <row r="558"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</row>
    <row r="559"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</row>
    <row r="560"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</row>
    <row r="561"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</row>
    <row r="562"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</row>
    <row r="563"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</row>
    <row r="564"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</row>
    <row r="565"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</row>
    <row r="566"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</row>
    <row r="567"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</row>
    <row r="568"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</row>
    <row r="569"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</row>
    <row r="570"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</row>
    <row r="571"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</row>
    <row r="572"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</row>
    <row r="573"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</row>
    <row r="574"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</row>
    <row r="575"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</row>
    <row r="576"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</row>
    <row r="577"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</row>
    <row r="578"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</row>
    <row r="579"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</row>
    <row r="580"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</row>
    <row r="581"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</row>
    <row r="582"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</row>
    <row r="583"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</row>
    <row r="584"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</row>
    <row r="585"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</row>
    <row r="586"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</row>
    <row r="587"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</row>
    <row r="588"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</row>
    <row r="589"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</row>
    <row r="590"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</row>
    <row r="591"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</row>
    <row r="592"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</row>
    <row r="593"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</row>
    <row r="594"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</row>
    <row r="595"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</row>
    <row r="596"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</row>
    <row r="597"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</row>
    <row r="598"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</row>
    <row r="599"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</row>
    <row r="600"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</row>
    <row r="601"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</row>
    <row r="602"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</row>
    <row r="603"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</row>
    <row r="604"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</row>
    <row r="605"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</row>
    <row r="606"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</row>
    <row r="607"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</row>
    <row r="608"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</row>
    <row r="609"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</row>
    <row r="610"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</row>
    <row r="611"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</row>
    <row r="612"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</row>
    <row r="613"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</row>
    <row r="614"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</row>
    <row r="615"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</row>
    <row r="616"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</row>
    <row r="617"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</row>
    <row r="618"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</row>
    <row r="619"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</row>
    <row r="620"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</row>
    <row r="621"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</row>
    <row r="622"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</row>
    <row r="623"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</row>
    <row r="624"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</row>
    <row r="625"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</row>
    <row r="626"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</row>
    <row r="627"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</row>
    <row r="628"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</row>
    <row r="629"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</row>
    <row r="630"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</row>
    <row r="631"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</row>
    <row r="632"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</row>
    <row r="633"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</row>
    <row r="634"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</row>
    <row r="635"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</row>
    <row r="636"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</row>
    <row r="637"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</row>
    <row r="638"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</row>
    <row r="639"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</row>
    <row r="640"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</row>
    <row r="641"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</row>
    <row r="642"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</row>
    <row r="643"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</row>
    <row r="644"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</row>
    <row r="645"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</row>
    <row r="646"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</row>
    <row r="647"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</row>
    <row r="648"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</row>
    <row r="649"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</row>
    <row r="650"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</row>
    <row r="651"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</row>
    <row r="652"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</row>
    <row r="653"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</row>
    <row r="654"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</row>
    <row r="655"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</row>
    <row r="656"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</row>
    <row r="657"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</row>
    <row r="658"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</row>
    <row r="659"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</row>
    <row r="660"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</row>
    <row r="661"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</row>
    <row r="662"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</row>
    <row r="663"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</row>
    <row r="664"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</row>
    <row r="665"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</row>
    <row r="666"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</row>
    <row r="667"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</row>
    <row r="668"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</row>
    <row r="669"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</row>
    <row r="670"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</row>
    <row r="671"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</row>
    <row r="672"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</row>
    <row r="673"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</row>
    <row r="674"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</row>
    <row r="675"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</row>
    <row r="676"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</row>
    <row r="677"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</row>
    <row r="678"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</row>
    <row r="679"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</row>
    <row r="680"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</row>
    <row r="681"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</row>
    <row r="682"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</row>
    <row r="683"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</row>
    <row r="684"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</row>
    <row r="685"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</row>
    <row r="686"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</row>
    <row r="687"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</row>
    <row r="688"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</row>
    <row r="689"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</row>
    <row r="690"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</row>
    <row r="691"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</row>
    <row r="692"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</row>
    <row r="693"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</row>
    <row r="694"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</row>
    <row r="695"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</row>
    <row r="696"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</row>
    <row r="697"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</row>
    <row r="698"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</row>
    <row r="699"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</row>
    <row r="700"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</row>
    <row r="701"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</row>
    <row r="702"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</row>
    <row r="703"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</row>
    <row r="704"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</row>
    <row r="705"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</row>
    <row r="706"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</row>
    <row r="707"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</row>
    <row r="708"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</row>
    <row r="709"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</row>
    <row r="710"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</row>
    <row r="711"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</row>
    <row r="712"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</row>
    <row r="713"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</row>
    <row r="714"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</row>
    <row r="715"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</row>
    <row r="716"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</row>
    <row r="717"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</row>
    <row r="718"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</row>
    <row r="719"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</row>
    <row r="720"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</row>
    <row r="721"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</row>
    <row r="722"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</row>
    <row r="723"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</row>
    <row r="724"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</row>
    <row r="725"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</row>
    <row r="726"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</row>
    <row r="727"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</row>
    <row r="728"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</row>
    <row r="729"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</row>
    <row r="730"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</row>
    <row r="731"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</row>
    <row r="732"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</row>
    <row r="733"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</row>
    <row r="734"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</row>
    <row r="735"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</row>
    <row r="736"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</row>
    <row r="737"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</row>
    <row r="738"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</row>
    <row r="739"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</row>
    <row r="740"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</row>
    <row r="741"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</row>
    <row r="742"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</row>
    <row r="743"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</row>
    <row r="744"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</row>
    <row r="745"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</row>
    <row r="746"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</row>
    <row r="747"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</row>
    <row r="748"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</row>
    <row r="749"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</row>
    <row r="750"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</row>
    <row r="751"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</row>
    <row r="752"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</row>
    <row r="753"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</row>
    <row r="754"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</row>
    <row r="755"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</row>
    <row r="756"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</row>
    <row r="757"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</row>
    <row r="758"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</row>
    <row r="759"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</row>
    <row r="760"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</row>
    <row r="761"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</row>
    <row r="762"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</row>
    <row r="763"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</row>
    <row r="764"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</row>
    <row r="765"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</row>
    <row r="766"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</row>
    <row r="767"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</row>
    <row r="768"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</row>
    <row r="769"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</row>
    <row r="770"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</row>
    <row r="771"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</row>
    <row r="772"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</row>
    <row r="773"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</row>
    <row r="774"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</row>
    <row r="775"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</row>
    <row r="776"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</row>
    <row r="777"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</row>
    <row r="778"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</row>
    <row r="779"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</row>
    <row r="780"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</row>
    <row r="781"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</row>
    <row r="782"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</row>
    <row r="783"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</row>
    <row r="784"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</row>
    <row r="785"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</row>
    <row r="786"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</row>
    <row r="787"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</row>
    <row r="788"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</row>
    <row r="789"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</row>
    <row r="790"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</row>
    <row r="791"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</row>
    <row r="792"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</row>
    <row r="793"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</row>
    <row r="794"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</row>
    <row r="795"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</row>
    <row r="796"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</row>
    <row r="797"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</row>
    <row r="798"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</row>
    <row r="799"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</row>
    <row r="800"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</row>
    <row r="801"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</row>
    <row r="802"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</row>
    <row r="803"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</row>
    <row r="804"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</row>
    <row r="805"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</row>
    <row r="806"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</row>
    <row r="807"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</row>
    <row r="808"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</row>
    <row r="809"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</row>
    <row r="810"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</row>
    <row r="811"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</row>
    <row r="812"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</row>
    <row r="813"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</row>
    <row r="814"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</row>
    <row r="815"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</row>
    <row r="816"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</row>
    <row r="817"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</row>
    <row r="818"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</row>
    <row r="819"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</row>
    <row r="820"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</row>
    <row r="821"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</row>
    <row r="822"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</row>
    <row r="823"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</row>
    <row r="824"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</row>
    <row r="825"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</row>
    <row r="826"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</row>
    <row r="827"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</row>
    <row r="828"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</row>
    <row r="829"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</row>
    <row r="830"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</row>
    <row r="831"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</row>
    <row r="832"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</row>
    <row r="833"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</row>
    <row r="834"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</row>
    <row r="835"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</row>
    <row r="836"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</row>
    <row r="837"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</row>
    <row r="838"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</row>
    <row r="839"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</row>
    <row r="840"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</row>
    <row r="841"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</row>
    <row r="842"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</row>
    <row r="843"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</row>
    <row r="844"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</row>
    <row r="845"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</row>
    <row r="846"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</row>
    <row r="847"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</row>
    <row r="848"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</row>
    <row r="849"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</row>
    <row r="850"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</row>
    <row r="851"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</row>
    <row r="852"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</row>
    <row r="853"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</row>
    <row r="854"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</row>
    <row r="855"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</row>
    <row r="856"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</row>
    <row r="857"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</row>
    <row r="858"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</row>
    <row r="859"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</row>
    <row r="860"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</row>
    <row r="861"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</row>
    <row r="862"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</row>
    <row r="863"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</row>
    <row r="864"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</row>
    <row r="865"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</row>
    <row r="866"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</row>
    <row r="867"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</row>
    <row r="868"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</row>
    <row r="869"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</row>
    <row r="870"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</row>
    <row r="871"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</row>
    <row r="872"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</row>
    <row r="873"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</row>
    <row r="874"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</row>
    <row r="875"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</row>
    <row r="876"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</row>
    <row r="877"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</row>
    <row r="878"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</row>
    <row r="879"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</row>
    <row r="880"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</row>
    <row r="881"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</row>
    <row r="882"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</row>
    <row r="883"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</row>
    <row r="884"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</row>
    <row r="885"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</row>
    <row r="886"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</row>
    <row r="887"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</row>
    <row r="888"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</row>
    <row r="889"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</row>
    <row r="890"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</row>
    <row r="891"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</row>
    <row r="892"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</row>
    <row r="893"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</row>
    <row r="894"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</row>
    <row r="895"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</row>
    <row r="896"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</row>
    <row r="897"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</row>
    <row r="898"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</row>
    <row r="899"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</row>
    <row r="900"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</row>
    <row r="901"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</row>
    <row r="902"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</row>
    <row r="903"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</row>
    <row r="904"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</row>
    <row r="905"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</row>
    <row r="906"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</row>
    <row r="907"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</row>
    <row r="908"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</row>
    <row r="909"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</row>
    <row r="910"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</row>
    <row r="911"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</row>
    <row r="912"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</row>
    <row r="913"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</row>
    <row r="914"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</row>
    <row r="915"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</row>
    <row r="916"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</row>
    <row r="917"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</row>
    <row r="918"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</row>
    <row r="919"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</row>
    <row r="920"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</row>
    <row r="921"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</row>
    <row r="922"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</row>
    <row r="923"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</row>
    <row r="924"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</row>
    <row r="925"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</row>
    <row r="926"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</row>
    <row r="927"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</row>
    <row r="928"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</row>
    <row r="929"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</row>
    <row r="930"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</row>
    <row r="931"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</row>
    <row r="932"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</row>
    <row r="933"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</row>
    <row r="934"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</row>
    <row r="935"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</row>
    <row r="936"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</row>
    <row r="937"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</row>
    <row r="938"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</row>
    <row r="939"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</row>
    <row r="940"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</row>
    <row r="941"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</row>
    <row r="942"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</row>
    <row r="943"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</row>
    <row r="944"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</row>
    <row r="945"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</row>
    <row r="946"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</row>
    <row r="947"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</row>
    <row r="948"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</row>
    <row r="949"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</row>
    <row r="950"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</row>
    <row r="951"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</row>
    <row r="952"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</row>
    <row r="953"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</row>
    <row r="954"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</row>
    <row r="955"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</row>
    <row r="956"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</row>
    <row r="957"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</row>
    <row r="958"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</row>
    <row r="959"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</row>
    <row r="960"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</row>
    <row r="961"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</row>
    <row r="962"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</row>
    <row r="963"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</row>
    <row r="964"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</row>
    <row r="965"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</row>
    <row r="966"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</row>
    <row r="967"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</row>
    <row r="968"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</row>
    <row r="969"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</row>
    <row r="970"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</row>
    <row r="971"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</row>
    <row r="972"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</row>
    <row r="973"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</row>
    <row r="974"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</row>
    <row r="975"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</row>
    <row r="976"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</row>
    <row r="977"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</row>
    <row r="978"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</row>
    <row r="979"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</row>
    <row r="980"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</row>
    <row r="981"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</row>
    <row r="982"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</row>
    <row r="983"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</row>
    <row r="984"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</row>
    <row r="985"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</row>
    <row r="986"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</row>
    <row r="987"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</row>
    <row r="988"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</row>
    <row r="989"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</row>
    <row r="990"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</row>
    <row r="991"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</row>
    <row r="992"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</row>
    <row r="993"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</row>
    <row r="994"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</row>
    <row r="995"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</row>
    <row r="996"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</row>
    <row r="997"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</row>
    <row r="998"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</row>
    <row r="999"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</row>
    <row r="1000"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</row>
    <row r="1001"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91"/>
      <c r="E1" s="91"/>
      <c r="F1" s="9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46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7">
        <v>2701.0</v>
      </c>
      <c r="AJ1" s="97">
        <v>2706.0</v>
      </c>
      <c r="AK1" s="98"/>
      <c r="AL1" s="33"/>
      <c r="AM1" s="33"/>
      <c r="AN1" s="33"/>
      <c r="AO1" s="33"/>
      <c r="AP1" s="33"/>
    </row>
    <row r="2">
      <c r="A2" s="26" t="s">
        <v>113</v>
      </c>
      <c r="B2" s="2"/>
      <c r="C2" s="5"/>
      <c r="D2" s="27"/>
      <c r="E2" s="27"/>
      <c r="F2" s="28"/>
      <c r="G2" s="29" t="s">
        <v>123</v>
      </c>
      <c r="H2" s="29" t="s">
        <v>142</v>
      </c>
      <c r="I2" s="29" t="s">
        <v>144</v>
      </c>
      <c r="J2" s="29" t="s">
        <v>119</v>
      </c>
      <c r="K2" s="29" t="s">
        <v>123</v>
      </c>
      <c r="L2" s="29" t="s">
        <v>123</v>
      </c>
      <c r="M2" s="29" t="s">
        <v>129</v>
      </c>
      <c r="N2" s="29" t="s">
        <v>123</v>
      </c>
      <c r="O2" s="29" t="s">
        <v>119</v>
      </c>
      <c r="P2" s="29" t="s">
        <v>137</v>
      </c>
      <c r="Q2" s="29" t="s">
        <v>123</v>
      </c>
      <c r="R2" s="29" t="s">
        <v>135</v>
      </c>
      <c r="S2" s="29" t="s">
        <v>133</v>
      </c>
      <c r="T2" s="29" t="s">
        <v>125</v>
      </c>
      <c r="U2" s="29" t="s">
        <v>2568</v>
      </c>
      <c r="V2" s="29" t="s">
        <v>126</v>
      </c>
      <c r="W2" s="29" t="s">
        <v>123</v>
      </c>
      <c r="X2" s="29" t="s">
        <v>147</v>
      </c>
      <c r="Y2" s="29" t="s">
        <v>123</v>
      </c>
      <c r="Z2" s="29" t="s">
        <v>125</v>
      </c>
      <c r="AA2" s="29" t="s">
        <v>144</v>
      </c>
      <c r="AB2" s="29" t="s">
        <v>133</v>
      </c>
      <c r="AC2" s="29" t="s">
        <v>142</v>
      </c>
      <c r="AD2" s="29" t="s">
        <v>2570</v>
      </c>
      <c r="AE2" s="29" t="s">
        <v>125</v>
      </c>
      <c r="AF2" s="29" t="s">
        <v>145</v>
      </c>
      <c r="AG2" s="29" t="s">
        <v>140</v>
      </c>
      <c r="AH2" s="29" t="s">
        <v>125</v>
      </c>
      <c r="AI2" s="29" t="s">
        <v>129</v>
      </c>
      <c r="AJ2" s="29" t="s">
        <v>133</v>
      </c>
      <c r="AK2" s="32"/>
      <c r="AL2" s="33"/>
      <c r="AM2" s="33"/>
      <c r="AN2" s="33"/>
      <c r="AO2" s="33"/>
      <c r="AP2" s="33"/>
    </row>
    <row r="3">
      <c r="A3" s="26" t="s">
        <v>159</v>
      </c>
      <c r="B3" s="2" t="s">
        <v>2574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09"/>
      <c r="B4" s="37"/>
      <c r="C4" s="38" t="s">
        <v>4</v>
      </c>
      <c r="D4" s="39" t="s">
        <v>231</v>
      </c>
      <c r="E4" s="36" t="s">
        <v>234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0" t="s">
        <v>281</v>
      </c>
      <c r="AL4" s="42"/>
      <c r="AM4" s="42"/>
      <c r="AN4" s="42"/>
      <c r="AO4" s="42"/>
      <c r="AP4" s="33"/>
    </row>
    <row r="5">
      <c r="A5" s="57">
        <f>VLOOKUP(B5,Pns!B:C,2,0)</f>
        <v>425</v>
      </c>
      <c r="B5" s="111" t="s">
        <v>816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1" t="s">
        <v>1361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3"/>
      <c r="AM6" s="33"/>
      <c r="AN6" s="33"/>
      <c r="AO6" s="33"/>
      <c r="AP6" s="33"/>
    </row>
    <row r="7">
      <c r="A7" s="57">
        <f>VLOOKUP(B7,Pns!B:C,2,0)</f>
        <v>397</v>
      </c>
      <c r="B7" s="116" t="s">
        <v>1443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57">
        <f>VLOOKUP(B8,Pns!B:C,2,0)</f>
        <v>506</v>
      </c>
      <c r="B8" s="120" t="s">
        <v>1676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130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3"/>
      <c r="AM9" s="33"/>
      <c r="AN9" s="33"/>
      <c r="AO9" s="33"/>
      <c r="AP9" s="33"/>
    </row>
    <row r="10">
      <c r="A10" s="57">
        <f>VLOOKUP(B10,Pns!B:C,2,0)</f>
        <v>447</v>
      </c>
      <c r="B10" s="120" t="s">
        <v>1570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4" t="s">
        <v>402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3"/>
      <c r="AM11" s="33"/>
      <c r="AN11" s="33"/>
      <c r="AO11" s="33"/>
      <c r="AP11" s="33"/>
    </row>
    <row r="12">
      <c r="A12" s="57">
        <f>VLOOKUP(B12,Pns!B:C,2,0)</f>
        <v>443</v>
      </c>
      <c r="B12" s="120" t="s">
        <v>1565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1069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5" t="s">
        <v>907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3"/>
      <c r="AN14" s="33"/>
      <c r="AO14" s="33"/>
      <c r="AP14" s="33"/>
    </row>
    <row r="15">
      <c r="A15" s="57">
        <f>VLOOKUP(B15,Pns!B:C,2,0)</f>
        <v>89</v>
      </c>
      <c r="B15" s="44" t="s">
        <v>421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3"/>
      <c r="AN15" s="33"/>
      <c r="AO15" s="33"/>
      <c r="AP15" s="33"/>
    </row>
    <row r="16" ht="18.0" customHeight="1">
      <c r="A16" s="57">
        <f>VLOOKUP(B16,Pns!B:C,2,0)</f>
        <v>58</v>
      </c>
      <c r="B16" s="115" t="s">
        <v>314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124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3"/>
      <c r="AM17" s="33"/>
      <c r="AN17" s="33"/>
      <c r="AO17" s="33"/>
      <c r="AP17" s="33"/>
    </row>
    <row r="18">
      <c r="A18" s="57">
        <f>VLOOKUP(B18,Pns!B:C,2,0)</f>
        <v>105</v>
      </c>
      <c r="B18" s="44" t="s">
        <v>478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3"/>
      <c r="AM18" s="33"/>
      <c r="AN18" s="33"/>
      <c r="AO18" s="33"/>
      <c r="AP18" s="33"/>
    </row>
    <row r="19">
      <c r="A19" s="57">
        <f>VLOOKUP(B19,Pns!B:C,2,0)</f>
        <v>446</v>
      </c>
      <c r="B19" s="120" t="s">
        <v>1567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1681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1" t="s">
        <v>1542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1" t="s">
        <v>1540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725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3"/>
      <c r="AM23" s="33"/>
      <c r="AN23" s="33"/>
      <c r="AO23" s="33"/>
      <c r="AP23" s="33"/>
    </row>
    <row r="24">
      <c r="A24" s="57">
        <f>VLOOKUP(B24,Pns!B:C,2,0)</f>
        <v>104</v>
      </c>
      <c r="B24" s="44" t="s">
        <v>471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11" t="s">
        <v>1373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3"/>
      <c r="AM25" s="33"/>
      <c r="AN25" s="33"/>
      <c r="AO25" s="33"/>
      <c r="AP25" s="33"/>
    </row>
    <row r="26">
      <c r="A26" s="57">
        <f>VLOOKUP(B26,Pns!B:C,2,0)</f>
        <v>70</v>
      </c>
      <c r="B26" s="44" t="s">
        <v>350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5" t="s">
        <v>1008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3" t="s">
        <v>732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3"/>
      <c r="AM28" s="33"/>
      <c r="AN28" s="33"/>
      <c r="AO28" s="33"/>
      <c r="AP28" s="33"/>
    </row>
    <row r="29">
      <c r="A29" s="57">
        <f>VLOOKUP(B29,Pns!B:C,2,0)</f>
        <v>138</v>
      </c>
      <c r="B29" s="44" t="s">
        <v>594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6" t="s">
        <v>1147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174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3"/>
      <c r="AN31" s="33"/>
      <c r="AO31" s="33"/>
      <c r="AP31" s="33"/>
    </row>
    <row r="32">
      <c r="A32" s="57">
        <f>VLOOKUP(B32,Pns!B:C,2,0)</f>
        <v>110</v>
      </c>
      <c r="B32" s="124" t="s">
        <v>492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3"/>
      <c r="AM32" s="33"/>
      <c r="AN32" s="33"/>
      <c r="AO32" s="33"/>
      <c r="AP32" s="33"/>
    </row>
    <row r="33">
      <c r="A33" s="57">
        <f>VLOOKUP(B33,Pns!B:C,2,0)</f>
        <v>493</v>
      </c>
      <c r="B33" s="120" t="s">
        <v>1648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1659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1697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1698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1701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1572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1574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1575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4" t="s">
        <v>407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3"/>
      <c r="AM41" s="33"/>
      <c r="AN41" s="33"/>
      <c r="AO41" s="33"/>
      <c r="AP41" s="33"/>
    </row>
    <row r="42" hidden="1">
      <c r="A42" s="57">
        <f>VLOOKUP(B42,Pns!B:C,2,0)</f>
        <v>439</v>
      </c>
      <c r="B42" s="120" t="s">
        <v>1559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1577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5" t="s">
        <v>819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44" t="s">
        <v>1019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3"/>
      <c r="AN45" s="33"/>
      <c r="AO45" s="33"/>
      <c r="AP45" s="33"/>
    </row>
    <row r="46">
      <c r="A46" s="57">
        <f>VLOOKUP(B46,Pns!B:C,2,0)</f>
        <v>489</v>
      </c>
      <c r="B46" s="120" t="s">
        <v>1635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1643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5" t="s">
        <v>1000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3"/>
      <c r="AM48" s="33"/>
      <c r="AN48" s="33"/>
      <c r="AO48" s="33"/>
      <c r="AP48" s="33"/>
    </row>
    <row r="49">
      <c r="A49" s="57">
        <f>VLOOKUP(B49,Pns!B:C,2,0)</f>
        <v>490</v>
      </c>
      <c r="B49" s="120" t="s">
        <v>1638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1" t="s">
        <v>1255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3"/>
      <c r="AM50" s="33"/>
      <c r="AN50" s="33"/>
      <c r="AO50" s="33"/>
      <c r="AP50" s="33"/>
    </row>
    <row r="51">
      <c r="A51" s="57">
        <f>VLOOKUP(B51,Pns!B:C,2,0)</f>
        <v>441</v>
      </c>
      <c r="B51" s="120" t="s">
        <v>1563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4" t="s">
        <v>500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3"/>
      <c r="AM52" s="33"/>
      <c r="AN52" s="33"/>
      <c r="AO52" s="33"/>
      <c r="AP52" s="33"/>
    </row>
    <row r="53">
      <c r="A53" s="57">
        <f>VLOOKUP(B53,Pns!B:C,2,0)</f>
        <v>108</v>
      </c>
      <c r="B53" s="124" t="s">
        <v>488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3"/>
      <c r="AM53" s="33"/>
      <c r="AN53" s="33"/>
      <c r="AO53" s="33"/>
      <c r="AP53" s="33"/>
    </row>
    <row r="54">
      <c r="A54" s="57">
        <f>VLOOKUP(B54,Pns!B:C,2,0)</f>
        <v>504</v>
      </c>
      <c r="B54" s="120" t="s">
        <v>1671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1673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1667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1669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1663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1679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1680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1633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457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3"/>
      <c r="AM62" s="33"/>
      <c r="AN62" s="33"/>
      <c r="AO62" s="33"/>
      <c r="AP62" s="33"/>
    </row>
    <row r="63">
      <c r="A63" s="57">
        <f>VLOOKUP(B63,Pns!B:C,2,0)</f>
        <v>111</v>
      </c>
      <c r="B63" s="124" t="s">
        <v>498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15" t="s">
        <v>874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3"/>
      <c r="AM64" s="33"/>
      <c r="AN64" s="33"/>
      <c r="AO64" s="33"/>
      <c r="AP64" s="33"/>
    </row>
    <row r="65">
      <c r="A65" s="57">
        <f>VLOOKUP(B65,Pns!B:C,2,0)</f>
        <v>97</v>
      </c>
      <c r="B65" s="44" t="s">
        <v>451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3"/>
      <c r="AM65" s="33"/>
      <c r="AN65" s="33"/>
      <c r="AO65" s="33"/>
      <c r="AP65" s="33"/>
    </row>
    <row r="66" hidden="1">
      <c r="A66" s="57">
        <f>VLOOKUP(B66,Pns!B:C,2,0)</f>
        <v>427</v>
      </c>
      <c r="B66" s="111" t="s">
        <v>1526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4" t="s">
        <v>447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3"/>
      <c r="AM67" s="33"/>
      <c r="AN67" s="33"/>
      <c r="AO67" s="33"/>
      <c r="AP67" s="33"/>
    </row>
    <row r="68">
      <c r="A68" s="57">
        <f>VLOOKUP(B68,Pns!B:C,2,0)</f>
        <v>492</v>
      </c>
      <c r="B68" s="120" t="s">
        <v>1646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1661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1656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4" t="s">
        <v>511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11" t="s">
        <v>1338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3"/>
      <c r="AM72" s="33"/>
      <c r="AN72" s="33"/>
      <c r="AO72" s="33"/>
      <c r="AP72" s="33"/>
    </row>
    <row r="73">
      <c r="A73" s="57">
        <f>VLOOKUP(B73,Pns!B:C,2,0)</f>
        <v>511</v>
      </c>
      <c r="B73" s="120" t="s">
        <v>1683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1685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1687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1691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1693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1695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5" t="s">
        <v>754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3"/>
      <c r="AM79" s="33"/>
      <c r="AN79" s="33"/>
      <c r="AO79" s="33"/>
      <c r="AP79" s="33"/>
    </row>
    <row r="80">
      <c r="A80" s="57">
        <f>VLOOKUP(B80,Pns!B:C,2,0)</f>
        <v>453</v>
      </c>
      <c r="B80" s="120" t="s">
        <v>1581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1584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1588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1589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1591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1595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1605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1586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1593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1609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1611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1613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1617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1619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1620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1623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1624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1625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1626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1628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1631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1579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1600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1607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152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1597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1602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1598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5" t="s">
        <v>910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3"/>
      <c r="AN108" s="33"/>
      <c r="AO108" s="33"/>
      <c r="AP108" s="33"/>
    </row>
    <row r="109">
      <c r="A109" s="57">
        <f>VLOOKUP(B109,Pns!B:C,2,0)</f>
        <v>134</v>
      </c>
      <c r="B109" s="44" t="s">
        <v>575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3"/>
      <c r="AM109" s="33"/>
      <c r="AN109" s="33"/>
      <c r="AO109" s="33"/>
      <c r="AP109" s="33"/>
    </row>
    <row r="110">
      <c r="A110" s="57">
        <f>VLOOKUP(B110,Pns!B:C,2,0)</f>
        <v>58</v>
      </c>
      <c r="B110" s="124" t="s">
        <v>318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44" t="s">
        <v>370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3"/>
      <c r="AN111" s="33"/>
      <c r="AO111" s="33"/>
      <c r="AP111" s="33"/>
    </row>
    <row r="112">
      <c r="A112" s="43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3"/>
      <c r="AN112" s="33"/>
      <c r="AO112" s="33"/>
      <c r="AP112" s="33"/>
    </row>
    <row r="113">
      <c r="A113" s="43">
        <f>VLOOKUP(B113,Pns!B:C,2,0)</f>
        <v>148</v>
      </c>
      <c r="B113" s="44" t="s">
        <v>636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44" t="s">
        <v>638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3"/>
      <c r="AM114" s="33"/>
      <c r="AN114" s="33"/>
      <c r="AO114" s="33"/>
      <c r="AP114" s="33"/>
    </row>
    <row r="115">
      <c r="A115" s="57">
        <f>VLOOKUP(B115,Pns!B:C,2,0)</f>
        <v>119</v>
      </c>
      <c r="B115" s="44" t="s">
        <v>525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56"/>
      <c r="AM115" s="33"/>
      <c r="AN115" s="33"/>
      <c r="AO115" s="33"/>
      <c r="AP115" s="33"/>
    </row>
    <row r="116">
      <c r="A116" s="57">
        <f>VLOOKUP(B116,Pns!B:C,2,0)</f>
        <v>7</v>
      </c>
      <c r="B116" s="44" t="s">
        <v>128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3"/>
      <c r="AM116" s="33"/>
      <c r="AN116" s="33"/>
      <c r="AO116" s="33"/>
      <c r="AP116" s="33"/>
    </row>
    <row r="117">
      <c r="A117" s="57">
        <f>VLOOKUP(B117,Pns!B:C,2,0)</f>
        <v>100</v>
      </c>
      <c r="B117" s="44" t="s">
        <v>459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56"/>
      <c r="AM117" s="33"/>
      <c r="AN117" s="33"/>
      <c r="AO117" s="33"/>
      <c r="AP117" s="33"/>
    </row>
    <row r="118">
      <c r="A118" s="57">
        <f>VLOOKUP(B118,Pns!B:C,2,0)</f>
        <v>438</v>
      </c>
      <c r="B118" s="120" t="s">
        <v>1558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848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3"/>
      <c r="AM119" s="33"/>
      <c r="AN119" s="33"/>
      <c r="AO119" s="33"/>
      <c r="AP119" s="33"/>
    </row>
    <row r="120">
      <c r="A120" s="57">
        <f>VLOOKUP(B120,Pns!B:C,2,0)</f>
        <v>432</v>
      </c>
      <c r="B120" s="111" t="s">
        <v>1544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57">
        <f>VLOOKUP(B121,Pns!B:C,2,0)</f>
        <v>401</v>
      </c>
      <c r="B121" s="111" t="s">
        <v>1450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3"/>
      <c r="AM121" s="33"/>
      <c r="AN121" s="33"/>
      <c r="AO121" s="33"/>
      <c r="AP121" s="33"/>
    </row>
    <row r="122">
      <c r="A122" s="57">
        <f>VLOOKUP(B122,Pns!B:C,2,0)</f>
        <v>426</v>
      </c>
      <c r="B122" s="111" t="s">
        <v>1524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1" t="s">
        <v>1531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1" t="s">
        <v>1214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1" t="s">
        <v>1521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1" t="s">
        <v>1467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57">
        <f>VLOOKUP(B127,Pns!B:C,2,0)</f>
        <v>410</v>
      </c>
      <c r="B127" s="111" t="s">
        <v>1469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43" t="str">
        <f>VLOOKUP(B128,Pns!B:C,2,0)</f>
        <v>225</v>
      </c>
      <c r="B128" s="115" t="s">
        <v>876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3"/>
      <c r="AM128" s="33"/>
      <c r="AN128" s="33"/>
      <c r="AO128" s="33"/>
      <c r="AP128" s="33"/>
    </row>
    <row r="129">
      <c r="A129" s="57">
        <f>VLOOKUP(B129,Pns!B:C,2,0)</f>
        <v>412</v>
      </c>
      <c r="B129" s="111" t="s">
        <v>1474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57">
        <f>VLOOKUP(B130,Pns!B:C,2,0)</f>
        <v>411</v>
      </c>
      <c r="B130" s="111" t="s">
        <v>1471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43">
        <f>VLOOKUP(B131,Pns!B:C,2,0)</f>
        <v>186</v>
      </c>
      <c r="B131" s="115" t="s">
        <v>761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3"/>
      <c r="AN131" s="33"/>
      <c r="AO131" s="33"/>
      <c r="AP131" s="33"/>
    </row>
    <row r="132">
      <c r="A132" s="57">
        <f>VLOOKUP(B132,Pns!B:C,2,0)</f>
        <v>408</v>
      </c>
      <c r="B132" s="111" t="s">
        <v>1465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43" t="str">
        <f>VLOOKUP(B133,Pns!B:C,2,0)</f>
        <v>314</v>
      </c>
      <c r="B133" s="123" t="s">
        <v>352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15" t="s">
        <v>900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3"/>
      <c r="AN134" s="33"/>
      <c r="AO134" s="33"/>
      <c r="AP134" s="33"/>
    </row>
    <row r="135">
      <c r="A135" s="43">
        <f>VLOOKUP(B135,Pns!B:C,2,0)</f>
        <v>211</v>
      </c>
      <c r="B135" s="115" t="s">
        <v>832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15" t="s">
        <v>913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3"/>
      <c r="AN136" s="33"/>
      <c r="AO136" s="33"/>
      <c r="AP136" s="33"/>
    </row>
    <row r="137">
      <c r="A137" s="43" t="str">
        <f>VLOOKUP(B137,Pns!B:C,2,0)</f>
        <v>316</v>
      </c>
      <c r="B137" s="123" t="s">
        <v>1193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123" t="s">
        <v>1199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15" t="s">
        <v>808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15" t="s">
        <v>917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3"/>
      <c r="AN140" s="33"/>
      <c r="AO140" s="33"/>
      <c r="AP140" s="33"/>
    </row>
    <row r="141">
      <c r="A141" s="57">
        <f>VLOOKUP(B141,Pns!B:C,2,0)</f>
        <v>376</v>
      </c>
      <c r="B141" s="111" t="s">
        <v>1389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3"/>
      <c r="AM141" s="33"/>
      <c r="AN141" s="33"/>
      <c r="AO141" s="33"/>
      <c r="AP141" s="33"/>
    </row>
    <row r="142">
      <c r="A142" s="57">
        <f>VLOOKUP(B142,Pns!B:C,2,0)</f>
        <v>379</v>
      </c>
      <c r="B142" s="111" t="s">
        <v>1401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15" t="s">
        <v>903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3"/>
      <c r="AN143" s="33"/>
      <c r="AO143" s="33"/>
      <c r="AP143" s="33"/>
    </row>
    <row r="144">
      <c r="A144" s="43" t="str">
        <f>VLOOKUP(B144,Pns!B:C,2,0)</f>
        <v>284</v>
      </c>
      <c r="B144" s="123" t="s">
        <v>1074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11" t="s">
        <v>1365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3"/>
      <c r="AM145" s="33"/>
      <c r="AN145" s="33"/>
      <c r="AO145" s="33"/>
      <c r="AP145" s="33"/>
    </row>
    <row r="146">
      <c r="A146" s="57">
        <f>VLOOKUP(B146,Pns!B:C,2,0)</f>
        <v>429</v>
      </c>
      <c r="B146" s="111" t="s">
        <v>1538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3" t="s">
        <v>1189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15" t="s">
        <v>1070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11" t="s">
        <v>1215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3"/>
      <c r="AM149" s="33"/>
      <c r="AN149" s="33"/>
      <c r="AO149" s="33"/>
      <c r="AP149" s="33"/>
    </row>
    <row r="150">
      <c r="A150" s="57">
        <f>VLOOKUP(B150,Pns!B:C,2,0)</f>
        <v>434</v>
      </c>
      <c r="B150" s="111" t="s">
        <v>1550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6" t="s">
        <v>102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3"/>
      <c r="AM151" s="33"/>
      <c r="AN151" s="33"/>
      <c r="AO151" s="33"/>
      <c r="AP151" s="33"/>
    </row>
    <row r="152">
      <c r="A152" s="57">
        <f>VLOOKUP(B152,Pns!B:C,2,0)</f>
        <v>406</v>
      </c>
      <c r="B152" s="111" t="s">
        <v>1461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3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165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3"/>
      <c r="AN153" s="33"/>
      <c r="AO153" s="33"/>
      <c r="AP153" s="33"/>
    </row>
    <row r="154">
      <c r="A154" s="57">
        <f>VLOOKUP(B154,Pns!B:C,2,0)</f>
        <v>399</v>
      </c>
      <c r="B154" s="278" t="s">
        <v>1446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3"/>
      <c r="AM154" s="33"/>
      <c r="AN154" s="33"/>
      <c r="AO154" s="33"/>
      <c r="AP154" s="33"/>
    </row>
    <row r="155">
      <c r="A155" s="57">
        <f>VLOOKUP(B155,Pns!B:C,2,0)</f>
        <v>122</v>
      </c>
      <c r="B155" s="44" t="s">
        <v>531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124" t="s">
        <v>672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124" t="s">
        <v>679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3"/>
      <c r="AM157" s="33"/>
      <c r="AN157" s="33"/>
      <c r="AO157" s="33"/>
      <c r="AP157" s="33"/>
    </row>
    <row r="158">
      <c r="A158" s="57">
        <f>VLOOKUP(B158,Pns!B:C,2,0)</f>
        <v>82</v>
      </c>
      <c r="B158" s="285" t="s">
        <v>395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3"/>
      <c r="AM158" s="33"/>
      <c r="AN158" s="33"/>
      <c r="AO158" s="33"/>
      <c r="AP158" s="33"/>
    </row>
    <row r="159">
      <c r="A159" s="57">
        <f>VLOOKUP(B159,Pns!B:C,2,0)</f>
        <v>101</v>
      </c>
      <c r="B159" s="44" t="s">
        <v>463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3"/>
      <c r="AM159" s="33"/>
      <c r="AN159" s="33"/>
      <c r="AO159" s="33"/>
      <c r="AP159" s="33"/>
    </row>
    <row r="160">
      <c r="A160" s="57">
        <f>VLOOKUP(B160,Pns!B:C,2,0)</f>
        <v>132</v>
      </c>
      <c r="B160" s="44" t="s">
        <v>568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44" t="s">
        <v>179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3"/>
      <c r="AM161" s="33"/>
      <c r="AN161" s="33"/>
      <c r="AO161" s="33"/>
      <c r="AP161" s="33"/>
    </row>
    <row r="162">
      <c r="A162" s="57">
        <f>VLOOKUP(B162,Pns!B:C,2,0)</f>
        <v>83</v>
      </c>
      <c r="B162" s="44" t="s">
        <v>398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3"/>
      <c r="AM162" s="33"/>
      <c r="AN162" s="33"/>
      <c r="AO162" s="33"/>
      <c r="AP162" s="33"/>
    </row>
    <row r="163" hidden="1">
      <c r="A163" s="57">
        <f>VLOOKUP(B163,Pns!B:C,2,0)</f>
        <v>386</v>
      </c>
      <c r="B163" s="111" t="s">
        <v>1414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3"/>
      <c r="AM163" s="33"/>
      <c r="AN163" s="33"/>
      <c r="AO163" s="33"/>
      <c r="AP163" s="33"/>
    </row>
    <row r="164">
      <c r="A164" s="57">
        <f>VLOOKUP(B164,Pns!B:C,2,0)</f>
        <v>109</v>
      </c>
      <c r="B164" s="44" t="s">
        <v>490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6" t="s">
        <v>730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15" t="s">
        <v>1011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11" t="s">
        <v>1370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11" t="s">
        <v>1226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3" t="s">
        <v>736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3"/>
      <c r="AM169" s="33"/>
      <c r="AN169" s="33"/>
      <c r="AO169" s="33"/>
      <c r="AP169" s="33"/>
    </row>
    <row r="170">
      <c r="A170" s="57">
        <f>VLOOKUP(B170,Pns!B:C,2,0)</f>
        <v>393</v>
      </c>
      <c r="B170" s="111" t="s">
        <v>1432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3"/>
      <c r="AM170" s="33"/>
      <c r="AN170" s="33"/>
      <c r="AO170" s="33"/>
      <c r="AP170" s="33"/>
    </row>
    <row r="171">
      <c r="A171" s="57">
        <f>VLOOKUP(B171,Pns!B:C,2,0)</f>
        <v>416</v>
      </c>
      <c r="B171" s="111" t="s">
        <v>1482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1" t="s">
        <v>1484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1" t="s">
        <v>1489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1" t="s">
        <v>1376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1" t="s">
        <v>1505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708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15" t="s">
        <v>879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3"/>
      <c r="AM177" s="33"/>
      <c r="AN177" s="33"/>
      <c r="AO177" s="33"/>
      <c r="AP177" s="33"/>
    </row>
    <row r="178">
      <c r="A178" s="57">
        <f>VLOOKUP(B178,Pns!B:C,2,0)</f>
        <v>436</v>
      </c>
      <c r="B178" s="120" t="s">
        <v>1554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1556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1" t="s">
        <v>1448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3"/>
      <c r="AM180" s="33"/>
      <c r="AN180" s="33"/>
      <c r="AO180" s="33"/>
      <c r="AP180" s="33"/>
    </row>
    <row r="181">
      <c r="A181" s="57">
        <f>VLOOKUP(B181,Pns!B:C,2,0)</f>
        <v>103</v>
      </c>
      <c r="B181" s="44" t="s">
        <v>469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3"/>
      <c r="AM181" s="33"/>
      <c r="AN181" s="33"/>
      <c r="AO181" s="33"/>
      <c r="AP181" s="33"/>
    </row>
    <row r="182">
      <c r="A182" s="57">
        <f>VLOOKUP(B182,Pns!B:C,2,0)</f>
        <v>378</v>
      </c>
      <c r="B182" s="111" t="s">
        <v>1398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44" t="s">
        <v>688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15" t="s">
        <v>821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15" t="s">
        <v>788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15" t="s">
        <v>790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3"/>
      <c r="AM186" s="33"/>
      <c r="AN186" s="33"/>
      <c r="AO186" s="33"/>
      <c r="AP186" s="33"/>
    </row>
    <row r="187">
      <c r="A187" s="57">
        <f>VLOOKUP(B187,Pns!B:C,2,0)</f>
        <v>414</v>
      </c>
      <c r="B187" s="111" t="s">
        <v>1478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1" t="s">
        <v>1480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1" t="s">
        <v>1492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1" t="s">
        <v>1511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5" t="s">
        <v>1058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3"/>
      <c r="AM191" s="33"/>
      <c r="AN191" s="33"/>
      <c r="AO191" s="33"/>
      <c r="AP191" s="33"/>
    </row>
    <row r="192">
      <c r="A192" s="57">
        <f>VLOOKUP(B192,Pns!B:C,2,0)</f>
        <v>435</v>
      </c>
      <c r="B192" s="111" t="s">
        <v>1552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5" t="s">
        <v>797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124" t="s">
        <v>683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3"/>
      <c r="AN194" s="33"/>
      <c r="AO194" s="33"/>
      <c r="AP194" s="33"/>
    </row>
    <row r="195">
      <c r="A195" s="57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3"/>
      <c r="AM195" s="33"/>
      <c r="AN195" s="33"/>
      <c r="AO195" s="33"/>
      <c r="AP195" s="33"/>
    </row>
    <row r="196">
      <c r="A196" s="57">
        <f>VLOOKUP(B196,Pns!B:C,2,0)</f>
        <v>394</v>
      </c>
      <c r="B196" s="111" t="s">
        <v>1435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3"/>
      <c r="AM196" s="33"/>
      <c r="AN196" s="33"/>
      <c r="AO196" s="33"/>
      <c r="AP196" s="33"/>
    </row>
    <row r="197">
      <c r="A197" s="57">
        <f>VLOOKUP(B197,Pns!B:C,2,0)</f>
        <v>395</v>
      </c>
      <c r="B197" s="111" t="s">
        <v>1439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3"/>
      <c r="AM197" s="33"/>
      <c r="AN197" s="33"/>
      <c r="AO197" s="33"/>
      <c r="AP197" s="33"/>
    </row>
    <row r="198">
      <c r="A198" s="57">
        <f>VLOOKUP(B198,Pns!B:C,2,0)</f>
        <v>126</v>
      </c>
      <c r="B198" s="44" t="s">
        <v>543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15" t="s">
        <v>822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11" t="s">
        <v>1278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57">
        <f>VLOOKUP(B201,Pns!B:C,2,0)</f>
        <v>433</v>
      </c>
      <c r="B201" s="111" t="s">
        <v>1548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4" t="s">
        <v>616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56"/>
      <c r="AM202" s="33"/>
      <c r="AN202" s="33"/>
      <c r="AO202" s="33"/>
      <c r="AP202" s="33"/>
    </row>
    <row r="203">
      <c r="A203" s="43">
        <f>VLOOKUP(B203,Pns!B:C,2,0)</f>
        <v>71</v>
      </c>
      <c r="B203" s="44" t="s">
        <v>357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3"/>
      <c r="AN203" s="33"/>
      <c r="AO203" s="33"/>
      <c r="AP203" s="33"/>
    </row>
    <row r="204">
      <c r="A204" s="57">
        <f>VLOOKUP(B204,Pns!B:C,2,0)</f>
        <v>92</v>
      </c>
      <c r="B204" s="44" t="s">
        <v>293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56"/>
      <c r="AM204" s="33"/>
      <c r="AN204" s="33"/>
      <c r="AO204" s="33"/>
      <c r="AP204" s="33"/>
    </row>
    <row r="205">
      <c r="A205" s="57">
        <f>VLOOKUP(B205,Pns!B:C,2,0)</f>
        <v>419</v>
      </c>
      <c r="B205" s="111" t="s">
        <v>1490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3" t="s">
        <v>483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15" t="s">
        <v>865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3"/>
      <c r="AM207" s="33"/>
      <c r="AN207" s="33"/>
      <c r="AO207" s="33"/>
      <c r="AP207" s="33"/>
    </row>
    <row r="208">
      <c r="A208" s="57">
        <f>VLOOKUP(B208,Pns!B:C,2,0)</f>
        <v>423</v>
      </c>
      <c r="B208" s="111" t="s">
        <v>1519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5" t="s">
        <v>860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3"/>
      <c r="AM209" s="33"/>
      <c r="AN209" s="33"/>
      <c r="AO209" s="33"/>
      <c r="AP209" s="33"/>
    </row>
    <row r="210">
      <c r="A210" s="57">
        <f>VLOOKUP(B210,Pns!B:C,2,0)</f>
        <v>93</v>
      </c>
      <c r="B210" s="44" t="s">
        <v>438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3"/>
      <c r="AN210" s="33"/>
      <c r="AO210" s="33"/>
      <c r="AP210" s="33"/>
    </row>
    <row r="211">
      <c r="A211" s="57">
        <f>VLOOKUP(B211,Pns!B:C,2,0)</f>
        <v>407</v>
      </c>
      <c r="B211" s="111" t="s">
        <v>1463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3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1" t="s">
        <v>1454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3"/>
      <c r="AM212" s="33"/>
      <c r="AN212" s="33"/>
      <c r="AO212" s="33"/>
      <c r="AP212" s="33"/>
    </row>
    <row r="213">
      <c r="A213" s="57">
        <f>VLOOKUP(B213,Pns!B:C,2,0)</f>
        <v>403</v>
      </c>
      <c r="B213" s="111" t="s">
        <v>1456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3"/>
      <c r="AM213" s="33"/>
      <c r="AN213" s="33"/>
      <c r="AO213" s="33"/>
      <c r="AP213" s="33"/>
    </row>
    <row r="214">
      <c r="A214" s="57">
        <f>VLOOKUP(B214,Pns!B:C,2,0)</f>
        <v>405</v>
      </c>
      <c r="B214" s="111" t="s">
        <v>1460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3"/>
      <c r="AM214" s="33"/>
      <c r="AN214" s="33"/>
      <c r="AO214" s="33"/>
      <c r="AP214" s="33"/>
    </row>
    <row r="215">
      <c r="A215" s="57">
        <f>VLOOKUP(B215,Pns!B:C,2,0)</f>
        <v>404</v>
      </c>
      <c r="B215" s="111" t="s">
        <v>1457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15" t="s">
        <v>834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3"/>
      <c r="AN216" s="33"/>
      <c r="AO216" s="33"/>
      <c r="AP216" s="33"/>
    </row>
    <row r="217">
      <c r="A217" s="57">
        <f>VLOOKUP(B217,Pns!B:C,2,0)</f>
        <v>102</v>
      </c>
      <c r="B217" s="124" t="s">
        <v>467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44" t="s">
        <v>338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3"/>
      <c r="AN218" s="33"/>
      <c r="AO218" s="33"/>
      <c r="AP218" s="33"/>
    </row>
    <row r="219">
      <c r="A219" s="57">
        <f>VLOOKUP(B219,Pns!B:C,2,0)</f>
        <v>392</v>
      </c>
      <c r="B219" s="116" t="s">
        <v>1430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124" t="s">
        <v>675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3"/>
      <c r="AM220" s="33"/>
      <c r="AN220" s="33"/>
      <c r="AO220" s="33"/>
      <c r="AP220" s="33"/>
    </row>
    <row r="221">
      <c r="A221" s="57">
        <f>VLOOKUP(B221,Pns!B:C,2,0)</f>
        <v>11</v>
      </c>
      <c r="B221" s="44" t="s">
        <v>156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56"/>
      <c r="AM221" s="33"/>
      <c r="AN221" s="33"/>
      <c r="AO221" s="33"/>
      <c r="AP221" s="33"/>
    </row>
    <row r="222">
      <c r="A222" s="57">
        <f>VLOOKUP(B222,Pns!B:C,2,0)</f>
        <v>391</v>
      </c>
      <c r="B222" s="116" t="s">
        <v>1429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3"/>
      <c r="AM222" s="33"/>
      <c r="AN222" s="33"/>
      <c r="AO222" s="33"/>
      <c r="AP222" s="33"/>
    </row>
    <row r="223">
      <c r="A223" s="57">
        <f>VLOOKUP(B223,Pns!B:C,2,0)</f>
        <v>396</v>
      </c>
      <c r="B223" s="116" t="s">
        <v>1441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124" t="s">
        <v>665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3"/>
      <c r="AM224" s="33"/>
      <c r="AN224" s="33"/>
      <c r="AO224" s="33"/>
      <c r="AP224" s="33"/>
    </row>
    <row r="225">
      <c r="A225" s="57">
        <f>VLOOKUP(B225,Pns!B:C,2,0)</f>
        <v>377</v>
      </c>
      <c r="B225" s="111" t="s">
        <v>1393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3"/>
      <c r="AM225" s="33"/>
      <c r="AN225" s="33"/>
      <c r="AO225" s="33"/>
      <c r="AP225" s="33"/>
    </row>
    <row r="226">
      <c r="A226" s="57">
        <f>VLOOKUP(B226,Pns!B:C,2,0)</f>
        <v>114</v>
      </c>
      <c r="B226" s="124" t="s">
        <v>505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123" t="s">
        <v>713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3"/>
      <c r="AM227" s="33"/>
      <c r="AN227" s="33"/>
      <c r="AO227" s="33"/>
      <c r="AP227" s="33"/>
    </row>
    <row r="228">
      <c r="A228" s="57">
        <f>VLOOKUP(B228,Pns!B:C,2,0)</f>
        <v>139</v>
      </c>
      <c r="B228" s="44" t="s">
        <v>596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3"/>
      <c r="AM228" s="33"/>
      <c r="AN228" s="33"/>
      <c r="AO228" s="33"/>
      <c r="AP228" s="33"/>
    </row>
    <row r="229">
      <c r="A229" s="57">
        <f>VLOOKUP(B229,Pns!B:C,2,0)</f>
        <v>387</v>
      </c>
      <c r="B229" s="111" t="s">
        <v>1420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3"/>
      <c r="AM229" s="33"/>
      <c r="AN229" s="33"/>
      <c r="AO229" s="33"/>
      <c r="AP229" s="33"/>
    </row>
    <row r="230">
      <c r="A230" s="57">
        <f>VLOOKUP(B230,Pns!B:C,2,0)</f>
        <v>388</v>
      </c>
      <c r="B230" s="111" t="s">
        <v>1421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3"/>
      <c r="AM230" s="33"/>
      <c r="AN230" s="33"/>
      <c r="AO230" s="33"/>
      <c r="AP230" s="33"/>
    </row>
    <row r="231">
      <c r="A231" s="57">
        <f>VLOOKUP(B231,Pns!B:C,2,0)</f>
        <v>389</v>
      </c>
      <c r="B231" s="111" t="s">
        <v>1423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3"/>
      <c r="AM231" s="33"/>
      <c r="AN231" s="33"/>
      <c r="AO231" s="33"/>
      <c r="AP231" s="33"/>
    </row>
    <row r="232">
      <c r="A232" s="57">
        <f>VLOOKUP(B232,Pns!B:C,2,0)</f>
        <v>390</v>
      </c>
      <c r="B232" s="111" t="s">
        <v>1425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3"/>
      <c r="AM232" s="33"/>
      <c r="AN232" s="33"/>
      <c r="AO232" s="33"/>
      <c r="AP232" s="33"/>
    </row>
    <row r="233">
      <c r="A233" s="57">
        <f>VLOOKUP(B233,Pns!B:C,2,0)</f>
        <v>133</v>
      </c>
      <c r="B233" s="115" t="s">
        <v>571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3"/>
      <c r="AM233" s="33"/>
      <c r="AN233" s="33"/>
      <c r="AO233" s="33"/>
      <c r="AP233" s="33"/>
    </row>
    <row r="234">
      <c r="A234" s="57">
        <f>VLOOKUP(B234,Pns!B:C,2,0)</f>
        <v>380</v>
      </c>
      <c r="B234" s="123" t="s">
        <v>1403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3"/>
      <c r="AM234" s="33"/>
      <c r="AN234" s="33"/>
      <c r="AO234" s="33"/>
      <c r="AP234" s="33"/>
    </row>
    <row r="235">
      <c r="A235" s="57">
        <f>VLOOKUP(B235,Pns!B:C,2,0)</f>
        <v>381</v>
      </c>
      <c r="B235" s="123" t="s">
        <v>564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3"/>
      <c r="AM235" s="33"/>
      <c r="AN235" s="33"/>
      <c r="AO235" s="33"/>
      <c r="AP235" s="33"/>
    </row>
    <row r="236">
      <c r="A236" s="57">
        <f>VLOOKUP(B236,Pns!B:C,2,0)</f>
        <v>382</v>
      </c>
      <c r="B236" s="123" t="s">
        <v>1407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3"/>
      <c r="AM236" s="33"/>
      <c r="AN236" s="33"/>
      <c r="AO236" s="33"/>
      <c r="AP236" s="33"/>
    </row>
    <row r="237">
      <c r="A237" s="57">
        <f>VLOOKUP(B237,Pns!B:C,2,0)</f>
        <v>72</v>
      </c>
      <c r="B237" s="123" t="s">
        <v>362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3"/>
      <c r="AM237" s="33"/>
      <c r="AN237" s="33"/>
      <c r="AO237" s="33"/>
      <c r="AP237" s="33"/>
    </row>
    <row r="238">
      <c r="A238" s="57">
        <f>VLOOKUP(B238,Pns!B:C,2,0)</f>
        <v>78</v>
      </c>
      <c r="B238" s="123" t="s">
        <v>382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15" t="s">
        <v>828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15" t="s">
        <v>885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15" t="s">
        <v>779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3"/>
      <c r="AM241" s="33"/>
      <c r="AN241" s="33"/>
      <c r="AO241" s="33"/>
      <c r="AP241" s="33"/>
    </row>
    <row r="242">
      <c r="A242" s="57">
        <f>VLOOKUP(B242,Pns!B:C,2,0)</f>
        <v>76</v>
      </c>
      <c r="B242" s="44" t="s">
        <v>374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3"/>
      <c r="AN242" s="33"/>
      <c r="AO242" s="33"/>
      <c r="AP242" s="33"/>
    </row>
    <row r="243">
      <c r="A243" s="43" t="str">
        <f>VLOOKUP(B243,Pns!B:C,2,0)</f>
        <v>275</v>
      </c>
      <c r="B243" s="115" t="s">
        <v>1043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15" t="s">
        <v>1049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15" t="s">
        <v>1055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123" t="s">
        <v>1180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123" t="s">
        <v>1229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123" t="s">
        <v>1237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123" t="s">
        <v>1240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123" t="s">
        <v>1243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123" t="s">
        <v>1246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15" t="s">
        <v>824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15" t="s">
        <v>1062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3"/>
      <c r="AM253" s="33"/>
      <c r="AN253" s="33"/>
      <c r="AO253" s="33"/>
      <c r="AP253" s="33"/>
    </row>
    <row r="254">
      <c r="A254" s="57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3"/>
      <c r="AN254" s="33"/>
      <c r="AO254" s="33"/>
      <c r="AP254" s="33"/>
    </row>
    <row r="255">
      <c r="A255" s="57" t="str">
        <f>VLOOKUP(B255,Pns!B:C,2,0)</f>
        <v>60</v>
      </c>
      <c r="B255" s="44" t="s">
        <v>322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3"/>
      <c r="AM255" s="33"/>
      <c r="AN255" s="33"/>
      <c r="AO255" s="33"/>
      <c r="AP255" s="33"/>
    </row>
    <row r="256">
      <c r="A256" s="57">
        <f>VLOOKUP(B256,Pns!B:C,2,0)</f>
        <v>125</v>
      </c>
      <c r="B256" s="44" t="s">
        <v>539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44" t="s">
        <v>1267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3"/>
      <c r="AM257" s="33"/>
      <c r="AN257" s="33"/>
      <c r="AO257" s="33"/>
      <c r="AP257" s="33"/>
    </row>
    <row r="258">
      <c r="A258" s="57">
        <f>VLOOKUP(B258,Pns!B:C,2,0)</f>
        <v>129</v>
      </c>
      <c r="B258" s="44" t="s">
        <v>556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3"/>
      <c r="AM258" s="33"/>
      <c r="AN258" s="33"/>
      <c r="AO258" s="33"/>
      <c r="AP258" s="33"/>
    </row>
    <row r="259">
      <c r="A259" s="57">
        <f>VLOOKUP(B259,Pns!B:C,2,0)</f>
        <v>130</v>
      </c>
      <c r="B259" s="44" t="s">
        <v>560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15" t="s">
        <v>852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15" t="s">
        <v>872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15" t="s">
        <v>934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15" t="s">
        <v>939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15" t="s">
        <v>942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15" t="s">
        <v>945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15" t="s">
        <v>950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15" t="s">
        <v>972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15" t="s">
        <v>975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15" t="s">
        <v>978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3"/>
      <c r="AM269" s="33"/>
      <c r="AN269" s="33"/>
      <c r="AO269" s="33"/>
      <c r="AP269" s="33"/>
    </row>
    <row r="270">
      <c r="A270" s="57">
        <f>VLOOKUP(B270,Pns!B:C,2,0)</f>
        <v>128</v>
      </c>
      <c r="B270" s="44" t="s">
        <v>553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15" t="s">
        <v>982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15" t="s">
        <v>985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15" t="s">
        <v>921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3"/>
      <c r="AN273" s="33"/>
      <c r="AO273" s="33"/>
      <c r="AP273" s="33"/>
    </row>
    <row r="274">
      <c r="A274" s="57">
        <f>VLOOKUP(B274,Pns!B:C,2,0)</f>
        <v>120</v>
      </c>
      <c r="B274" s="44" t="s">
        <v>527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3"/>
      <c r="AM274" s="33"/>
      <c r="AN274" s="33"/>
      <c r="AO274" s="33"/>
      <c r="AP274" s="33"/>
    </row>
    <row r="275">
      <c r="A275" s="57">
        <f>VLOOKUP(B275,Pns!B:C,2,0)</f>
        <v>131</v>
      </c>
      <c r="B275" s="44" t="s">
        <v>562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15" t="s">
        <v>969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3"/>
      <c r="AM276" s="33"/>
      <c r="AN276" s="33"/>
      <c r="AO276" s="33"/>
      <c r="AP276" s="33"/>
    </row>
    <row r="277">
      <c r="A277" s="57">
        <f>VLOOKUP(B277,Pns!B:C,2,0)</f>
        <v>57</v>
      </c>
      <c r="B277" s="44" t="s">
        <v>312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15" t="s">
        <v>752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15" t="s">
        <v>829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15" t="s">
        <v>836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15" t="s">
        <v>893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3"/>
      <c r="AM281" s="33"/>
      <c r="AN281" s="33"/>
      <c r="AO281" s="33"/>
      <c r="AP281" s="33"/>
    </row>
    <row r="282">
      <c r="A282" s="57">
        <f>VLOOKUP(B282,Pns!B:C,2,0)</f>
        <v>68</v>
      </c>
      <c r="B282" s="44" t="s">
        <v>345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3"/>
      <c r="AN282" s="33"/>
      <c r="AO282" s="33"/>
      <c r="AP282" s="33"/>
    </row>
    <row r="283">
      <c r="A283" s="43">
        <f>VLOOKUP(B283,Pns!B:C,2,0)</f>
        <v>237</v>
      </c>
      <c r="B283" s="115" t="s">
        <v>915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3"/>
      <c r="AN283" s="33"/>
      <c r="AO283" s="33"/>
      <c r="AP283" s="33"/>
    </row>
    <row r="284">
      <c r="A284" s="43">
        <f>VLOOKUP(B284,Pns!B:C,2,0)</f>
        <v>160</v>
      </c>
      <c r="B284" s="124" t="s">
        <v>676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3"/>
      <c r="AM284" s="33"/>
      <c r="AN284" s="33"/>
      <c r="AO284" s="33"/>
      <c r="AP284" s="33"/>
    </row>
    <row r="285">
      <c r="A285" s="57">
        <f>VLOOKUP(B285,Pns!B:C,2,0)</f>
        <v>46</v>
      </c>
      <c r="B285" s="124" t="s">
        <v>272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15" t="s">
        <v>961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15" t="s">
        <v>963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15" t="s">
        <v>953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15" t="s">
        <v>957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3"/>
      <c r="AM289" s="33"/>
      <c r="AN289" s="33"/>
      <c r="AO289" s="33"/>
      <c r="AP289" s="33"/>
    </row>
    <row r="290">
      <c r="A290" s="57">
        <f>VLOOKUP(B290,Pns!B:C,2,0)</f>
        <v>80</v>
      </c>
      <c r="B290" s="44" t="s">
        <v>388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3"/>
      <c r="AN290" s="33"/>
      <c r="AO290" s="33"/>
      <c r="AP290" s="33"/>
    </row>
    <row r="291">
      <c r="A291" s="43">
        <f>VLOOKUP(B291,Pns!B:C,2,0)</f>
        <v>150</v>
      </c>
      <c r="B291" s="124" t="s">
        <v>641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124" t="s">
        <v>653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124" t="s">
        <v>667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124" t="s">
        <v>670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3" t="s">
        <v>714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44" t="s">
        <v>348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3"/>
      <c r="AM296" s="33"/>
      <c r="AN296" s="33"/>
      <c r="AO296" s="33"/>
      <c r="AP296" s="33"/>
    </row>
    <row r="297">
      <c r="A297" s="57">
        <f>VLOOKUP(B297,Pns!B:C,2,0)</f>
        <v>90</v>
      </c>
      <c r="B297" s="44" t="s">
        <v>426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3"/>
      <c r="AN297" s="33"/>
      <c r="AO297" s="33"/>
      <c r="AP297" s="33"/>
    </row>
    <row r="298">
      <c r="A298" s="43">
        <f>VLOOKUP(B298,Pns!B:C,2,0)</f>
        <v>154</v>
      </c>
      <c r="B298" s="124" t="s">
        <v>662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3"/>
      <c r="AN298" s="33"/>
      <c r="AO298" s="33"/>
      <c r="AP298" s="33"/>
    </row>
    <row r="299">
      <c r="A299" s="57">
        <f>VLOOKUP(B299,Pns!B:C,2,0)</f>
        <v>136</v>
      </c>
      <c r="B299" s="115" t="s">
        <v>590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15" t="s">
        <v>1006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15" t="s">
        <v>995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15" t="s">
        <v>988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15" t="s">
        <v>992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3"/>
      <c r="AM303" s="33"/>
      <c r="AN303" s="33"/>
      <c r="AO303" s="33"/>
      <c r="AP303" s="33"/>
    </row>
    <row r="304">
      <c r="A304" s="57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15" t="s">
        <v>890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3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3" t="s">
        <v>696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3"/>
      <c r="AN307" s="33"/>
      <c r="AO307" s="33"/>
      <c r="AP307" s="33"/>
    </row>
    <row r="308">
      <c r="A308" s="43">
        <f>VLOOKUP(B308,Pns!B:C,2,0)</f>
        <v>218</v>
      </c>
      <c r="B308" s="115" t="s">
        <v>854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0" t="s">
        <v>748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44" t="s">
        <v>608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124" t="s">
        <v>614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3"/>
      <c r="AN311" s="33"/>
      <c r="AO311" s="33"/>
      <c r="AP311" s="33"/>
    </row>
    <row r="312">
      <c r="A312" s="43">
        <f>VLOOKUP(B312,Pns!B:C,2,0)</f>
        <v>147</v>
      </c>
      <c r="B312" s="124" t="s">
        <v>634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124" t="s">
        <v>649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124" t="s">
        <v>678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3"/>
      <c r="AM314" s="33"/>
      <c r="AN314" s="33"/>
      <c r="AO314" s="33"/>
      <c r="AP314" s="33"/>
    </row>
    <row r="315">
      <c r="A315" s="57">
        <f>VLOOKUP(B315,Pns!B:C,2,0)</f>
        <v>81</v>
      </c>
      <c r="B315" s="44" t="s">
        <v>393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3"/>
      <c r="AM315" s="33"/>
      <c r="AN315" s="33"/>
      <c r="AO315" s="33"/>
      <c r="AP315" s="33"/>
    </row>
    <row r="316">
      <c r="A316" s="57">
        <f>VLOOKUP(B316,Pns!B:C,2,0)</f>
        <v>79</v>
      </c>
      <c r="B316" s="44" t="s">
        <v>386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124" t="s">
        <v>609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124" t="s">
        <v>612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44" t="s">
        <v>597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3"/>
      <c r="AM319" s="33"/>
      <c r="AN319" s="33"/>
      <c r="AO319" s="33"/>
      <c r="AP319" s="33"/>
    </row>
    <row r="320">
      <c r="A320" s="57">
        <f>VLOOKUP(B320,Pns!B:C,2,0)</f>
        <v>41</v>
      </c>
      <c r="B320" s="44" t="s">
        <v>257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3"/>
      <c r="AM320" s="33"/>
      <c r="AN320" s="33"/>
      <c r="AO320" s="33"/>
      <c r="AP320" s="33"/>
    </row>
    <row r="321">
      <c r="A321" s="57">
        <f>VLOOKUP(B321,Pns!B:C,2,0)</f>
        <v>88</v>
      </c>
      <c r="B321" s="44" t="s">
        <v>419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3"/>
      <c r="AM321" s="33"/>
      <c r="AN321" s="33"/>
      <c r="AO321" s="33"/>
      <c r="AP321" s="33"/>
    </row>
    <row r="322">
      <c r="A322" s="57">
        <f>VLOOKUP(B322,Pns!B:C,2,0)</f>
        <v>3</v>
      </c>
      <c r="B322" s="124" t="s">
        <v>68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3"/>
      <c r="AM322" s="33"/>
      <c r="AN322" s="33"/>
      <c r="AO322" s="33"/>
      <c r="AP322" s="33"/>
    </row>
    <row r="323">
      <c r="A323" s="57">
        <f>VLOOKUP(B323,Pns!B:C,2,0)</f>
        <v>4</v>
      </c>
      <c r="B323" s="124" t="s">
        <v>80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3"/>
      <c r="AM323" s="33"/>
      <c r="AN323" s="33"/>
      <c r="AO323" s="33"/>
      <c r="AP323" s="33"/>
    </row>
    <row r="324">
      <c r="A324" s="57">
        <f>VLOOKUP(B324,Pns!B:C,2,0)</f>
        <v>9</v>
      </c>
      <c r="B324" s="124" t="s">
        <v>139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3"/>
      <c r="AM324" s="33"/>
      <c r="AN324" s="33"/>
      <c r="AO324" s="33"/>
      <c r="AP324" s="33"/>
    </row>
    <row r="325">
      <c r="A325" s="57">
        <f>VLOOKUP(B325,Pns!B:C,2,0)</f>
        <v>10</v>
      </c>
      <c r="B325" s="124" t="s">
        <v>148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3"/>
      <c r="AM325" s="33"/>
      <c r="AN325" s="33"/>
      <c r="AO325" s="33"/>
      <c r="AP325" s="33"/>
    </row>
    <row r="326">
      <c r="A326" s="57">
        <f>VLOOKUP(B326,Pns!B:C,2,0)</f>
        <v>17</v>
      </c>
      <c r="B326" s="12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3"/>
      <c r="AM326" s="33"/>
      <c r="AN326" s="33"/>
      <c r="AO326" s="33"/>
      <c r="AP326" s="33"/>
    </row>
    <row r="327">
      <c r="A327" s="57">
        <f>VLOOKUP(B327,Pns!B:C,2,0)</f>
        <v>18</v>
      </c>
      <c r="B327" s="124" t="s">
        <v>190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3"/>
      <c r="AM327" s="33"/>
      <c r="AN327" s="33"/>
      <c r="AO327" s="33"/>
      <c r="AP327" s="33"/>
    </row>
    <row r="328">
      <c r="A328" s="57">
        <f>VLOOKUP(B328,Pns!B:C,2,0)</f>
        <v>19</v>
      </c>
      <c r="B328" s="124" t="s">
        <v>192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3"/>
      <c r="AM328" s="33"/>
      <c r="AN328" s="33"/>
      <c r="AO328" s="33"/>
      <c r="AP328" s="33"/>
    </row>
    <row r="329">
      <c r="A329" s="57">
        <f>VLOOKUP(B329,Pns!B:C,2,0)</f>
        <v>20</v>
      </c>
      <c r="B329" s="124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3"/>
      <c r="AM329" s="33"/>
      <c r="AN329" s="33"/>
      <c r="AO329" s="33"/>
      <c r="AP329" s="33"/>
    </row>
    <row r="330">
      <c r="A330" s="57">
        <f>VLOOKUP(B330,Pns!B:C,2,0)</f>
        <v>21</v>
      </c>
      <c r="B330" s="124" t="s">
        <v>197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3"/>
      <c r="AM330" s="33"/>
      <c r="AN330" s="33"/>
      <c r="AO330" s="33"/>
      <c r="AP330" s="33"/>
    </row>
    <row r="331">
      <c r="A331" s="57">
        <f>VLOOKUP(B331,Pns!B:C,2,0)</f>
        <v>22</v>
      </c>
      <c r="B331" s="124" t="s">
        <v>199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3"/>
      <c r="AM331" s="33"/>
      <c r="AN331" s="33"/>
      <c r="AO331" s="33"/>
      <c r="AP331" s="33"/>
    </row>
    <row r="332">
      <c r="A332" s="57">
        <f>VLOOKUP(B332,Pns!B:C,2,0)</f>
        <v>23</v>
      </c>
      <c r="B332" s="124" t="s">
        <v>201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3"/>
      <c r="AM332" s="33"/>
      <c r="AN332" s="33"/>
      <c r="AO332" s="33"/>
      <c r="AP332" s="33"/>
    </row>
    <row r="333">
      <c r="A333" s="57">
        <f>VLOOKUP(B333,Pns!B:C,2,0)</f>
        <v>24</v>
      </c>
      <c r="B333" s="124" t="s">
        <v>205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3"/>
      <c r="AM333" s="33"/>
      <c r="AN333" s="33"/>
      <c r="AO333" s="33"/>
      <c r="AP333" s="33"/>
    </row>
    <row r="334">
      <c r="A334" s="57">
        <f>VLOOKUP(B334,Pns!B:C,2,0)</f>
        <v>25</v>
      </c>
      <c r="B334" s="124" t="s">
        <v>207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3"/>
      <c r="AM334" s="33"/>
      <c r="AN334" s="33"/>
      <c r="AO334" s="33"/>
      <c r="AP334" s="33"/>
    </row>
    <row r="335">
      <c r="A335" s="57">
        <f>VLOOKUP(B335,Pns!B:C,2,0)</f>
        <v>26</v>
      </c>
      <c r="B335" s="124" t="s">
        <v>208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3"/>
      <c r="AM335" s="33"/>
      <c r="AN335" s="33"/>
      <c r="AO335" s="33"/>
      <c r="AP335" s="33"/>
    </row>
    <row r="336">
      <c r="A336" s="57">
        <f>VLOOKUP(B336,Pns!B:C,2,0)</f>
        <v>27</v>
      </c>
      <c r="B336" s="124" t="s">
        <v>214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3"/>
      <c r="AM336" s="33"/>
      <c r="AN336" s="33"/>
      <c r="AO336" s="33"/>
      <c r="AP336" s="33"/>
    </row>
    <row r="337">
      <c r="A337" s="57">
        <f>VLOOKUP(B337,Pns!B:C,2,0)</f>
        <v>28</v>
      </c>
      <c r="B337" s="291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3"/>
      <c r="AM337" s="33"/>
      <c r="AN337" s="33"/>
      <c r="AO337" s="33"/>
      <c r="AP337" s="33"/>
    </row>
    <row r="338">
      <c r="A338" s="57">
        <f>VLOOKUP(B338,Pns!B:C,2,0)</f>
        <v>29</v>
      </c>
      <c r="B338" s="124" t="s">
        <v>222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3"/>
      <c r="AM338" s="33"/>
      <c r="AN338" s="33"/>
      <c r="AO338" s="33"/>
      <c r="AP338" s="33"/>
    </row>
    <row r="339">
      <c r="A339" s="57">
        <f>VLOOKUP(B339,Pns!B:C,2,0)</f>
        <v>30</v>
      </c>
      <c r="B339" s="124" t="s">
        <v>225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3"/>
      <c r="AM339" s="33"/>
      <c r="AN339" s="33"/>
      <c r="AO339" s="33"/>
      <c r="AP339" s="33"/>
    </row>
    <row r="340">
      <c r="A340" s="57">
        <f>VLOOKUP(B340,Pns!B:C,2,0)</f>
        <v>31</v>
      </c>
      <c r="B340" s="124" t="s">
        <v>228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3"/>
      <c r="AM340" s="33"/>
      <c r="AN340" s="33"/>
      <c r="AO340" s="33"/>
      <c r="AP340" s="33"/>
    </row>
    <row r="341">
      <c r="A341" s="57">
        <f>VLOOKUP(B341,Pns!B:C,2,0)</f>
        <v>32</v>
      </c>
      <c r="B341" s="124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3"/>
      <c r="AM341" s="33"/>
      <c r="AN341" s="33"/>
      <c r="AO341" s="33"/>
      <c r="AP341" s="33"/>
    </row>
    <row r="342">
      <c r="A342" s="57">
        <f>VLOOKUP(B342,Pns!B:C,2,0)</f>
        <v>33</v>
      </c>
      <c r="B342" s="124" t="s">
        <v>235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3"/>
      <c r="AM342" s="33"/>
      <c r="AN342" s="33"/>
      <c r="AO342" s="33"/>
      <c r="AP342" s="33"/>
    </row>
    <row r="343">
      <c r="A343" s="57">
        <f>VLOOKUP(B343,Pns!B:C,2,0)</f>
        <v>34</v>
      </c>
      <c r="B343" s="124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3"/>
      <c r="AM343" s="33"/>
      <c r="AN343" s="33"/>
      <c r="AO343" s="33"/>
      <c r="AP343" s="33"/>
    </row>
    <row r="344">
      <c r="A344" s="57">
        <f>VLOOKUP(B344,Pns!B:C,2,0)</f>
        <v>35</v>
      </c>
      <c r="B344" s="124" t="s">
        <v>243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3"/>
      <c r="AM344" s="33"/>
      <c r="AN344" s="33"/>
      <c r="AO344" s="33"/>
      <c r="AP344" s="33"/>
    </row>
    <row r="345">
      <c r="A345" s="57">
        <f>VLOOKUP(B345,Pns!B:C,2,0)</f>
        <v>36</v>
      </c>
      <c r="B345" s="124" t="s">
        <v>245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3"/>
      <c r="AM345" s="33"/>
      <c r="AN345" s="33"/>
      <c r="AO345" s="33"/>
      <c r="AP345" s="33"/>
    </row>
    <row r="346">
      <c r="A346" s="57">
        <f>VLOOKUP(B346,Pns!B:C,2,0)</f>
        <v>37</v>
      </c>
      <c r="B346" s="124" t="s">
        <v>248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3"/>
      <c r="AM346" s="33"/>
      <c r="AN346" s="33"/>
      <c r="AO346" s="33"/>
      <c r="AP346" s="33"/>
    </row>
    <row r="347">
      <c r="A347" s="57">
        <f>VLOOKUP(B347,Pns!B:C,2,0)</f>
        <v>38</v>
      </c>
      <c r="B347" s="124" t="s">
        <v>251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3"/>
      <c r="AM347" s="33"/>
      <c r="AN347" s="33"/>
      <c r="AO347" s="33"/>
      <c r="AP347" s="33"/>
    </row>
    <row r="348">
      <c r="A348" s="57">
        <f>VLOOKUP(B348,Pns!B:C,2,0)</f>
        <v>39</v>
      </c>
      <c r="B348" s="124" t="s">
        <v>253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3"/>
      <c r="AM348" s="33"/>
      <c r="AN348" s="33"/>
      <c r="AO348" s="33"/>
      <c r="AP348" s="33"/>
    </row>
    <row r="349">
      <c r="A349" s="57">
        <f>VLOOKUP(B349,Pns!B:C,2,0)</f>
        <v>40</v>
      </c>
      <c r="B349" s="124" t="s">
        <v>254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3"/>
      <c r="AM349" s="33"/>
      <c r="AN349" s="33"/>
      <c r="AO349" s="33"/>
      <c r="AP349" s="33"/>
    </row>
    <row r="350">
      <c r="A350" s="57">
        <f>VLOOKUP(B350,Pns!B:C,2,0)</f>
        <v>43</v>
      </c>
      <c r="B350" s="124" t="s">
        <v>268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3"/>
      <c r="AM350" s="33"/>
      <c r="AN350" s="33"/>
      <c r="AO350" s="33"/>
      <c r="AP350" s="33"/>
    </row>
    <row r="351">
      <c r="A351" s="57">
        <f>VLOOKUP(B351,Pns!B:C,2,0)</f>
        <v>44</v>
      </c>
      <c r="B351" s="124" t="s">
        <v>269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3"/>
      <c r="AM351" s="33"/>
      <c r="AN351" s="33"/>
      <c r="AO351" s="33"/>
      <c r="AP351" s="33"/>
    </row>
    <row r="352">
      <c r="A352" s="57">
        <f>VLOOKUP(B352,Pns!B:C,2,0)</f>
        <v>45</v>
      </c>
      <c r="B352" s="124" t="s">
        <v>270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3"/>
      <c r="AM352" s="33"/>
      <c r="AN352" s="33"/>
      <c r="AO352" s="33"/>
      <c r="AP352" s="33"/>
    </row>
    <row r="353">
      <c r="A353" s="57">
        <f>VLOOKUP(B353,Pns!B:C,2,0)</f>
        <v>47</v>
      </c>
      <c r="B353" s="124" t="s">
        <v>287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3"/>
      <c r="AM353" s="33"/>
      <c r="AN353" s="33"/>
      <c r="AO353" s="33"/>
      <c r="AP353" s="33"/>
    </row>
    <row r="354">
      <c r="A354" s="57">
        <f>VLOOKUP(B354,Pns!B:C,2,0)</f>
        <v>49</v>
      </c>
      <c r="B354" s="124" t="s">
        <v>288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3"/>
      <c r="AM354" s="33"/>
      <c r="AN354" s="33"/>
      <c r="AO354" s="33"/>
      <c r="AP354" s="33"/>
    </row>
    <row r="355">
      <c r="A355" s="57">
        <f>VLOOKUP(B355,Pns!B:C,2,0)</f>
        <v>50</v>
      </c>
      <c r="B355" s="124" t="s">
        <v>289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3"/>
      <c r="AM355" s="33"/>
      <c r="AN355" s="33"/>
      <c r="AO355" s="33"/>
      <c r="AP355" s="33"/>
    </row>
    <row r="356">
      <c r="A356" s="57">
        <f>VLOOKUP(B356,Pns!B:C,2,0)</f>
        <v>51</v>
      </c>
      <c r="B356" s="124" t="s">
        <v>298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3"/>
      <c r="AM356" s="33"/>
      <c r="AN356" s="33"/>
      <c r="AO356" s="33"/>
      <c r="AP356" s="33"/>
    </row>
    <row r="357">
      <c r="A357" s="57">
        <f>VLOOKUP(B357,Pns!B:C,2,0)</f>
        <v>52</v>
      </c>
      <c r="B357" s="124" t="s">
        <v>301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3"/>
      <c r="AM357" s="33"/>
      <c r="AN357" s="33"/>
      <c r="AO357" s="33"/>
      <c r="AP357" s="33"/>
    </row>
    <row r="358">
      <c r="A358" s="57">
        <f>VLOOKUP(B358,Pns!B:C,2,0)</f>
        <v>53</v>
      </c>
      <c r="B358" s="124" t="s">
        <v>302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3"/>
      <c r="AM358" s="33"/>
      <c r="AN358" s="33"/>
      <c r="AO358" s="33"/>
      <c r="AP358" s="33"/>
    </row>
    <row r="359">
      <c r="A359" s="57">
        <f>VLOOKUP(B359,Pns!B:C,2,0)</f>
        <v>54</v>
      </c>
      <c r="B359" s="124" t="s">
        <v>306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3"/>
      <c r="AM359" s="33"/>
      <c r="AN359" s="33"/>
      <c r="AO359" s="33"/>
      <c r="AP359" s="33"/>
    </row>
    <row r="360">
      <c r="A360" s="57">
        <f>VLOOKUP(B360,Pns!B:C,2,0)</f>
        <v>55</v>
      </c>
      <c r="B360" s="124" t="s">
        <v>308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3"/>
      <c r="AM360" s="33"/>
      <c r="AN360" s="33"/>
      <c r="AO360" s="33"/>
      <c r="AP360" s="33"/>
    </row>
    <row r="361">
      <c r="A361" s="57">
        <f>VLOOKUP(B361,Pns!B:C,2,0)</f>
        <v>56</v>
      </c>
      <c r="B361" s="124" t="s">
        <v>310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124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3"/>
      <c r="AM362" s="33"/>
      <c r="AN362" s="33"/>
      <c r="AO362" s="33"/>
      <c r="AP362" s="33"/>
    </row>
    <row r="363">
      <c r="A363" s="57">
        <f>VLOOKUP(B363,Pns!B:C,2,0)</f>
        <v>62</v>
      </c>
      <c r="B363" s="124" t="s">
        <v>332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3"/>
      <c r="AM363" s="33"/>
      <c r="AN363" s="33"/>
      <c r="AO363" s="33"/>
      <c r="AP363" s="33"/>
    </row>
    <row r="364">
      <c r="A364" s="57">
        <f>VLOOKUP(B364,Pns!B:C,2,0)</f>
        <v>64</v>
      </c>
      <c r="B364" s="124" t="s">
        <v>336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3"/>
      <c r="AM364" s="33"/>
      <c r="AN364" s="33"/>
      <c r="AO364" s="33"/>
      <c r="AP364" s="33"/>
    </row>
    <row r="365">
      <c r="A365" s="57">
        <f>VLOOKUP(B365,Pns!B:C,2,0)</f>
        <v>66</v>
      </c>
      <c r="B365" s="124" t="s">
        <v>342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124" t="s">
        <v>343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3"/>
      <c r="AM366" s="33"/>
      <c r="AN366" s="33"/>
      <c r="AO366" s="33"/>
      <c r="AP366" s="33"/>
    </row>
    <row r="367">
      <c r="A367" s="57">
        <f>VLOOKUP(B367,Pns!B:C,2,0)</f>
        <v>95</v>
      </c>
      <c r="B367" s="124" t="s">
        <v>445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3"/>
      <c r="AM367" s="33"/>
      <c r="AN367" s="33"/>
      <c r="AO367" s="33"/>
      <c r="AP367" s="33"/>
    </row>
    <row r="368">
      <c r="A368" s="57">
        <f>VLOOKUP(B368,Pns!B:C,2,0)</f>
        <v>98</v>
      </c>
      <c r="B368" s="124" t="s">
        <v>455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107</v>
      </c>
      <c r="B369" s="124" t="s">
        <v>486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3"/>
      <c r="AM369" s="33"/>
      <c r="AN369" s="33"/>
      <c r="AO369" s="33"/>
      <c r="AP369" s="33"/>
    </row>
    <row r="370">
      <c r="A370" s="57">
        <f>VLOOKUP(B370,Pns!B:C,2,0)</f>
        <v>113</v>
      </c>
      <c r="B370" s="124" t="s">
        <v>502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3"/>
      <c r="AM370" s="33"/>
      <c r="AN370" s="33"/>
      <c r="AO370" s="33"/>
      <c r="AP370" s="33"/>
    </row>
    <row r="371">
      <c r="A371" s="57">
        <f>VLOOKUP(B371,Pns!B:C,2,0)</f>
        <v>115</v>
      </c>
      <c r="B371" s="124" t="s">
        <v>508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3"/>
      <c r="AM371" s="33"/>
      <c r="AN371" s="33"/>
      <c r="AO371" s="33"/>
      <c r="AP371" s="33"/>
    </row>
    <row r="372">
      <c r="A372" s="57">
        <f>VLOOKUP(B372,Pns!B:C,2,0)</f>
        <v>117</v>
      </c>
      <c r="B372" s="124" t="s">
        <v>514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3"/>
      <c r="AM372" s="33"/>
      <c r="AN372" s="33"/>
      <c r="AO372" s="33"/>
      <c r="AP372" s="33"/>
    </row>
    <row r="373">
      <c r="A373" s="57">
        <f>VLOOKUP(B373,Pns!B:C,2,0)</f>
        <v>118</v>
      </c>
      <c r="B373" s="124" t="s">
        <v>523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3"/>
      <c r="AM373" s="33"/>
      <c r="AN373" s="33"/>
      <c r="AO373" s="33"/>
      <c r="AP373" s="33"/>
    </row>
    <row r="374">
      <c r="A374" s="57">
        <f>VLOOKUP(B374,Pns!B:C,2,0)</f>
        <v>124</v>
      </c>
      <c r="B374" s="124" t="s">
        <v>538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2" t="s">
        <v>716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2" t="s">
        <v>718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3" t="s">
        <v>334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3" t="s">
        <v>720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3" t="s">
        <v>729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15" t="s">
        <v>600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3"/>
      <c r="AM380" s="33"/>
      <c r="AN380" s="33"/>
      <c r="AO380" s="33"/>
      <c r="AP380" s="33"/>
    </row>
    <row r="381">
      <c r="A381" s="57">
        <f>VLOOKUP(B381,Pns!B:C,2,0)</f>
        <v>137</v>
      </c>
      <c r="B381" s="115" t="s">
        <v>592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15" t="s">
        <v>739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15" t="s">
        <v>771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15" t="s">
        <v>786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15" t="s">
        <v>767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3"/>
      <c r="AM385" s="33"/>
      <c r="AN385" s="33"/>
      <c r="AO385" s="33"/>
      <c r="AP385" s="33"/>
    </row>
    <row r="386">
      <c r="A386" s="57">
        <f>VLOOKUP(B386,Pns!B:C,2,0)</f>
        <v>135</v>
      </c>
      <c r="B386" s="115" t="s">
        <v>584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15" t="s">
        <v>773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15" t="s">
        <v>793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15" t="s">
        <v>795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15" t="s">
        <v>799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3"/>
      <c r="AM390" s="33"/>
      <c r="AN390" s="33"/>
      <c r="AO390" s="33"/>
      <c r="AP390" s="33"/>
    </row>
    <row r="391">
      <c r="A391" s="57">
        <f>VLOOKUP(B391,Pns!B:C,2,0)</f>
        <v>74</v>
      </c>
      <c r="B391" s="115" t="s">
        <v>368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15" t="s">
        <v>896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15" t="s">
        <v>803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15" t="s">
        <v>805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15" t="s">
        <v>807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15" t="s">
        <v>777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15" t="s">
        <v>784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15" t="s">
        <v>812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15" t="s">
        <v>756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15" t="s">
        <v>843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15" t="s">
        <v>846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15" t="s">
        <v>924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15" t="s">
        <v>966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15" t="s">
        <v>1003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15" t="s">
        <v>928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3"/>
      <c r="AN405" s="33"/>
      <c r="AO405" s="33"/>
      <c r="AP405" s="33"/>
    </row>
    <row r="406">
      <c r="A406" s="43">
        <f>VLOOKUP(B406,Pns!B:C,2,0)</f>
        <v>173</v>
      </c>
      <c r="B406" s="292" t="s">
        <v>723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3"/>
      <c r="AN406" s="33"/>
      <c r="AO406" s="33"/>
      <c r="AP406" s="33"/>
    </row>
    <row r="407">
      <c r="A407" s="57">
        <f>VLOOKUP(B407,Pns!B:C,2,0)</f>
        <v>86</v>
      </c>
      <c r="B407" s="44" t="s">
        <v>414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3"/>
      <c r="AN407" s="33"/>
      <c r="AO407" s="33"/>
      <c r="AP407" s="33"/>
    </row>
    <row r="408">
      <c r="A408" s="43">
        <f>VLOOKUP(B408,Pns!B:C,2,0)</f>
        <v>151</v>
      </c>
      <c r="B408" s="124" t="s">
        <v>643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3"/>
      <c r="AN408" s="33"/>
      <c r="AO408" s="33"/>
      <c r="AP408" s="33"/>
    </row>
    <row r="409">
      <c r="A409" s="43" t="str">
        <f>VLOOKUP(B409,Pns!B:C,2,0)</f>
        <v>267</v>
      </c>
      <c r="B409" s="115" t="s">
        <v>1016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3"/>
      <c r="AM409" s="33"/>
      <c r="AN409" s="33"/>
      <c r="AO409" s="33"/>
      <c r="AP409" s="33"/>
    </row>
    <row r="410">
      <c r="A410" s="57">
        <f>VLOOKUP(B410,Pns!B:C,2,0)</f>
        <v>87</v>
      </c>
      <c r="B410" s="44" t="s">
        <v>417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3"/>
      <c r="AN410" s="33"/>
      <c r="AO410" s="33"/>
      <c r="AP410" s="33"/>
    </row>
    <row r="411">
      <c r="A411" s="43">
        <f>VLOOKUP(B411,Pns!B:C,2,0)</f>
        <v>2</v>
      </c>
      <c r="B411" s="44" t="s">
        <v>28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3"/>
      <c r="AN411" s="33"/>
      <c r="AO411" s="33"/>
      <c r="AP411" s="33"/>
    </row>
    <row r="412">
      <c r="A412" s="43" t="str">
        <f>VLOOKUP(B412,Pns!B:C,2,0)</f>
        <v>276</v>
      </c>
      <c r="B412" s="115" t="s">
        <v>1046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15" t="s">
        <v>1052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15" t="s">
        <v>1066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44" t="s">
        <v>1022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15" t="s">
        <v>1039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44" t="s">
        <v>1033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44" t="s">
        <v>1035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44" t="s">
        <v>1025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44" t="s">
        <v>1031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1" t="s">
        <v>1262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1" t="s">
        <v>1258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3"/>
      <c r="AM422" s="33"/>
      <c r="AN422" s="33"/>
      <c r="AO422" s="33"/>
      <c r="AP422" s="33"/>
    </row>
    <row r="423">
      <c r="A423" s="57">
        <f>VLOOKUP(B423,Pns!B:C,2,0)</f>
        <v>384</v>
      </c>
      <c r="B423" s="111" t="s">
        <v>1411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3"/>
      <c r="AM423" s="33"/>
      <c r="AN423" s="33"/>
      <c r="AO423" s="33"/>
      <c r="AP423" s="33"/>
    </row>
    <row r="424">
      <c r="A424" s="57">
        <f>VLOOKUP(B424,Pns!B:C,2,0)</f>
        <v>413</v>
      </c>
      <c r="B424" s="111" t="s">
        <v>1476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1" t="s">
        <v>1408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3"/>
      <c r="AM425" s="33"/>
      <c r="AN425" s="33"/>
      <c r="AO425" s="33"/>
      <c r="AP425" s="33"/>
    </row>
    <row r="426">
      <c r="A426" s="57">
        <f>VLOOKUP(B426,Pns!B:C,2,0)</f>
        <v>398</v>
      </c>
      <c r="B426" s="157" t="s">
        <v>1445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3"/>
      <c r="AM426" s="33"/>
      <c r="AN426" s="33"/>
      <c r="AO426" s="33"/>
      <c r="AP426" s="33"/>
    </row>
    <row r="427">
      <c r="A427" s="57">
        <f>VLOOKUP(B427,Pns!B:C,2,0)</f>
        <v>385</v>
      </c>
      <c r="B427" s="111" t="s">
        <v>1412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3"/>
      <c r="AM427" s="33"/>
      <c r="AN427" s="33"/>
      <c r="AO427" s="33"/>
      <c r="AP427" s="33"/>
    </row>
    <row r="428">
      <c r="A428" s="57">
        <f>VLOOKUP(B428,Pns!B:C,2,0)</f>
        <v>494</v>
      </c>
      <c r="B428" s="120" t="s">
        <v>1650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1652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1657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206440F-AECE-4CC8-8285-A97EDB3CAE3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3065</v>
      </c>
      <c r="B1" s="6"/>
      <c r="C1" s="6"/>
      <c r="D1" s="6"/>
      <c r="E1" s="11"/>
      <c r="F1" s="6"/>
      <c r="G1" s="11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25"/>
    </row>
    <row r="2">
      <c r="A2" s="6" t="s">
        <v>6</v>
      </c>
      <c r="B2" s="6" t="s">
        <v>9</v>
      </c>
      <c r="C2" s="6" t="s">
        <v>10</v>
      </c>
      <c r="D2" s="6" t="s">
        <v>11</v>
      </c>
      <c r="E2" s="11" t="s">
        <v>12</v>
      </c>
      <c r="F2" s="6" t="s">
        <v>14</v>
      </c>
      <c r="G2" s="11" t="s">
        <v>0</v>
      </c>
      <c r="H2" s="6" t="s">
        <v>16</v>
      </c>
      <c r="I2" s="6" t="s">
        <v>18</v>
      </c>
      <c r="J2" s="6" t="s">
        <v>21</v>
      </c>
      <c r="K2" s="6" t="s">
        <v>23</v>
      </c>
      <c r="L2" s="6" t="s">
        <v>25</v>
      </c>
      <c r="M2" s="6" t="s">
        <v>26</v>
      </c>
      <c r="N2" s="6" t="s">
        <v>29</v>
      </c>
      <c r="O2" s="6" t="s">
        <v>30</v>
      </c>
      <c r="P2" s="6" t="s">
        <v>31</v>
      </c>
      <c r="Q2" s="6" t="s">
        <v>34</v>
      </c>
      <c r="R2" s="6" t="s">
        <v>35</v>
      </c>
      <c r="S2" s="6" t="s">
        <v>38</v>
      </c>
      <c r="T2" s="6" t="s">
        <v>39</v>
      </c>
      <c r="U2" s="6" t="s">
        <v>41</v>
      </c>
      <c r="V2" s="6" t="s">
        <v>43</v>
      </c>
      <c r="W2" s="6" t="s">
        <v>45</v>
      </c>
      <c r="X2" s="6" t="s">
        <v>47</v>
      </c>
      <c r="Y2" s="6" t="s">
        <v>49</v>
      </c>
      <c r="Z2" s="6" t="s">
        <v>51</v>
      </c>
      <c r="AA2" s="6" t="s">
        <v>53</v>
      </c>
      <c r="AB2" s="6" t="s">
        <v>55</v>
      </c>
      <c r="AC2" s="6" t="s">
        <v>57</v>
      </c>
      <c r="AD2" s="6" t="s">
        <v>59</v>
      </c>
      <c r="AE2" s="6" t="s">
        <v>61</v>
      </c>
      <c r="AF2" s="6" t="s">
        <v>63</v>
      </c>
      <c r="AG2" s="6" t="s">
        <v>65</v>
      </c>
      <c r="AH2" s="6" t="s">
        <v>67</v>
      </c>
      <c r="AI2" s="6" t="s">
        <v>70</v>
      </c>
      <c r="AJ2" s="6" t="s">
        <v>72</v>
      </c>
      <c r="AK2" s="6" t="s">
        <v>74</v>
      </c>
      <c r="AL2" s="6" t="s">
        <v>76</v>
      </c>
      <c r="AM2" s="6" t="s">
        <v>79</v>
      </c>
      <c r="AN2" s="6" t="s">
        <v>81</v>
      </c>
      <c r="AO2" s="6" t="s">
        <v>83</v>
      </c>
      <c r="AP2" s="6" t="s">
        <v>86</v>
      </c>
      <c r="AQ2" s="6" t="s">
        <v>87</v>
      </c>
      <c r="AR2" s="6" t="s">
        <v>90</v>
      </c>
      <c r="AS2" s="6" t="s">
        <v>93</v>
      </c>
      <c r="AT2" s="6" t="s">
        <v>94</v>
      </c>
      <c r="AU2" s="6" t="s">
        <v>98</v>
      </c>
      <c r="AV2" s="6" t="s">
        <v>100</v>
      </c>
      <c r="AW2" s="6" t="s">
        <v>103</v>
      </c>
      <c r="AX2" s="6" t="s">
        <v>104</v>
      </c>
      <c r="AY2" s="6" t="s">
        <v>105</v>
      </c>
      <c r="AZ2" s="6" t="s">
        <v>107</v>
      </c>
      <c r="BA2" s="6" t="s">
        <v>108</v>
      </c>
      <c r="BB2" s="6" t="s">
        <v>110</v>
      </c>
      <c r="BC2" s="6" t="s">
        <v>111</v>
      </c>
      <c r="BD2" s="24"/>
      <c r="BE2" s="25"/>
      <c r="BF2" s="25"/>
      <c r="BG2" s="25"/>
    </row>
    <row r="3">
      <c r="A3" s="6">
        <v>313.0</v>
      </c>
      <c r="B3" s="6">
        <v>313.0</v>
      </c>
      <c r="C3" s="6">
        <v>381.0</v>
      </c>
      <c r="D3" s="6" t="s">
        <v>149</v>
      </c>
      <c r="E3" s="11" t="s">
        <v>150</v>
      </c>
      <c r="F3" s="6">
        <v>2.02638100217939E14</v>
      </c>
      <c r="G3" s="11" t="s">
        <v>152</v>
      </c>
      <c r="H3" s="6" t="s">
        <v>153</v>
      </c>
      <c r="I3" s="6" t="s">
        <v>154</v>
      </c>
      <c r="J3" s="6" t="s">
        <v>155</v>
      </c>
      <c r="K3" s="6" t="s">
        <v>89</v>
      </c>
      <c r="L3" s="6">
        <v>38.68</v>
      </c>
      <c r="M3" s="6">
        <v>2732.0</v>
      </c>
      <c r="N3" s="6" t="s">
        <v>158</v>
      </c>
      <c r="O3" s="6" t="s">
        <v>3</v>
      </c>
      <c r="P3" s="34">
        <v>46107.0</v>
      </c>
      <c r="Q3" s="6">
        <v>9.0</v>
      </c>
      <c r="R3" s="6" t="s">
        <v>162</v>
      </c>
      <c r="S3" s="34">
        <v>46107.0</v>
      </c>
      <c r="T3" s="34">
        <v>46107.0</v>
      </c>
      <c r="U3" s="34">
        <v>46219.0</v>
      </c>
      <c r="V3" s="6">
        <v>112.0</v>
      </c>
      <c r="W3" s="6">
        <v>1.0</v>
      </c>
      <c r="X3" s="6">
        <v>3.0</v>
      </c>
      <c r="Y3" s="6"/>
      <c r="Z3" s="6"/>
      <c r="AA3" s="6"/>
      <c r="AD3" s="6"/>
      <c r="AE3" s="6"/>
      <c r="AF3" s="6"/>
      <c r="AG3" s="6"/>
      <c r="AH3" s="6"/>
      <c r="AI3" s="6"/>
      <c r="AJ3" s="34"/>
      <c r="AK3" s="6"/>
      <c r="AP3" s="6">
        <v>85.1</v>
      </c>
      <c r="AQ3" s="6">
        <v>765.9</v>
      </c>
      <c r="AR3" s="6">
        <v>69.0</v>
      </c>
      <c r="AS3" s="6">
        <v>369.0</v>
      </c>
      <c r="AT3" s="6">
        <v>557.0</v>
      </c>
      <c r="AU3" s="6">
        <v>6780.0</v>
      </c>
      <c r="AV3" s="6">
        <v>0.0</v>
      </c>
      <c r="AW3" s="6" t="s">
        <v>168</v>
      </c>
      <c r="AX3" s="6">
        <v>0.0</v>
      </c>
      <c r="AY3" s="6">
        <v>0.0</v>
      </c>
      <c r="AZ3" s="6">
        <v>60.0</v>
      </c>
      <c r="BA3" s="6">
        <v>0.0</v>
      </c>
      <c r="BB3" s="6" t="s">
        <v>170</v>
      </c>
      <c r="BC3" s="6" t="s">
        <v>171</v>
      </c>
      <c r="BD3" s="6"/>
    </row>
    <row r="4">
      <c r="A4" s="6">
        <v>313.0</v>
      </c>
      <c r="B4" s="6">
        <v>313.0</v>
      </c>
      <c r="C4" s="6">
        <v>381.0</v>
      </c>
      <c r="D4" s="6" t="s">
        <v>149</v>
      </c>
      <c r="E4" s="11" t="s">
        <v>176</v>
      </c>
      <c r="F4" s="6">
        <v>2.02638100220813E14</v>
      </c>
      <c r="G4" s="11" t="s">
        <v>152</v>
      </c>
      <c r="H4" s="6" t="s">
        <v>153</v>
      </c>
      <c r="I4" s="6" t="s">
        <v>154</v>
      </c>
      <c r="J4" s="6" t="s">
        <v>155</v>
      </c>
      <c r="K4" s="6" t="s">
        <v>89</v>
      </c>
      <c r="L4" s="6">
        <v>38.68</v>
      </c>
      <c r="M4" s="6">
        <v>2730.0</v>
      </c>
      <c r="N4" s="6" t="s">
        <v>158</v>
      </c>
      <c r="O4" s="6" t="s">
        <v>3</v>
      </c>
      <c r="P4" s="34">
        <v>46204.0</v>
      </c>
      <c r="Q4" s="6">
        <v>5.0</v>
      </c>
      <c r="R4" s="6" t="s">
        <v>162</v>
      </c>
      <c r="S4" s="34">
        <v>46204.0</v>
      </c>
      <c r="T4" s="34">
        <v>46204.0</v>
      </c>
      <c r="U4" s="34">
        <v>46205.0</v>
      </c>
      <c r="V4" s="6">
        <v>1.0</v>
      </c>
      <c r="W4" s="6"/>
      <c r="X4" s="6">
        <v>3.0</v>
      </c>
      <c r="Y4" s="6"/>
      <c r="Z4" s="6"/>
      <c r="AA4" s="6"/>
      <c r="AG4" s="6" t="s">
        <v>181</v>
      </c>
      <c r="AH4" s="6">
        <v>60.0</v>
      </c>
      <c r="AI4" s="6" t="s">
        <v>182</v>
      </c>
      <c r="AJ4" s="34">
        <v>46224.0</v>
      </c>
      <c r="AK4" s="6" t="s">
        <v>183</v>
      </c>
      <c r="AL4" s="6"/>
      <c r="AP4" s="6">
        <v>85.1</v>
      </c>
      <c r="AQ4" s="6">
        <v>425.5</v>
      </c>
      <c r="AR4" s="6">
        <v>69.0</v>
      </c>
      <c r="AS4" s="6">
        <v>369.0</v>
      </c>
      <c r="AT4" s="6">
        <v>557.0</v>
      </c>
      <c r="AU4" s="6">
        <v>6780.0</v>
      </c>
      <c r="AV4" s="6">
        <v>0.0</v>
      </c>
      <c r="AW4" s="6" t="s">
        <v>168</v>
      </c>
      <c r="AX4" s="6">
        <v>0.0</v>
      </c>
      <c r="AY4" s="6">
        <v>0.0</v>
      </c>
      <c r="AZ4" s="6">
        <v>60.0</v>
      </c>
      <c r="BA4" s="6">
        <v>0.0</v>
      </c>
      <c r="BB4" s="6" t="s">
        <v>187</v>
      </c>
      <c r="BC4" s="6" t="s">
        <v>188</v>
      </c>
      <c r="BD4" s="6"/>
    </row>
    <row r="5">
      <c r="A5" s="6">
        <v>313.0</v>
      </c>
      <c r="B5" s="6">
        <v>313.0</v>
      </c>
      <c r="C5" s="6">
        <v>381.0</v>
      </c>
      <c r="D5" s="6" t="s">
        <v>149</v>
      </c>
      <c r="E5" s="11" t="s">
        <v>193</v>
      </c>
      <c r="F5" s="6">
        <v>2.02638100220824E14</v>
      </c>
      <c r="G5" s="11" t="s">
        <v>152</v>
      </c>
      <c r="H5" s="6" t="s">
        <v>153</v>
      </c>
      <c r="I5" s="6" t="s">
        <v>154</v>
      </c>
      <c r="J5" s="6" t="s">
        <v>155</v>
      </c>
      <c r="K5" s="6" t="s">
        <v>89</v>
      </c>
      <c r="L5" s="6">
        <v>38.68</v>
      </c>
      <c r="M5" s="6">
        <v>2734.0</v>
      </c>
      <c r="N5" s="6" t="s">
        <v>158</v>
      </c>
      <c r="O5" s="6" t="s">
        <v>3</v>
      </c>
      <c r="P5" s="34">
        <v>46204.0</v>
      </c>
      <c r="Q5" s="6">
        <v>5.0</v>
      </c>
      <c r="R5" s="6" t="s">
        <v>162</v>
      </c>
      <c r="S5" s="34">
        <v>46204.0</v>
      </c>
      <c r="T5" s="34">
        <v>46204.0</v>
      </c>
      <c r="U5" s="34">
        <v>46205.0</v>
      </c>
      <c r="V5" s="6">
        <v>1.0</v>
      </c>
      <c r="W5" s="6"/>
      <c r="X5" s="6">
        <v>3.0</v>
      </c>
      <c r="Y5" s="6"/>
      <c r="Z5" s="6"/>
      <c r="AA5" s="6"/>
      <c r="AG5" s="6"/>
      <c r="AH5" s="6"/>
      <c r="AI5" s="6"/>
      <c r="AJ5" s="34"/>
      <c r="AK5" s="6"/>
      <c r="AP5" s="6">
        <v>85.1</v>
      </c>
      <c r="AQ5" s="6">
        <v>425.5</v>
      </c>
      <c r="AR5" s="6">
        <v>69.0</v>
      </c>
      <c r="AS5" s="6">
        <v>369.0</v>
      </c>
      <c r="AT5" s="6">
        <v>557.0</v>
      </c>
      <c r="AU5" s="6">
        <v>6780.0</v>
      </c>
      <c r="AV5" s="6">
        <v>0.0</v>
      </c>
      <c r="AW5" s="6" t="s">
        <v>168</v>
      </c>
      <c r="AX5" s="6">
        <v>0.0</v>
      </c>
      <c r="AY5" s="6">
        <v>0.0</v>
      </c>
      <c r="AZ5" s="6">
        <v>60.0</v>
      </c>
      <c r="BA5" s="6">
        <v>0.0</v>
      </c>
      <c r="BB5" s="6" t="s">
        <v>202</v>
      </c>
      <c r="BC5" s="6" t="s">
        <v>204</v>
      </c>
      <c r="BD5" s="6"/>
    </row>
    <row r="6">
      <c r="A6" s="6">
        <v>304.0</v>
      </c>
      <c r="B6" s="6">
        <v>304.0</v>
      </c>
      <c r="C6" s="6">
        <v>304.0</v>
      </c>
      <c r="D6" s="6" t="s">
        <v>209</v>
      </c>
      <c r="E6" s="11" t="s">
        <v>211</v>
      </c>
      <c r="F6" s="6"/>
      <c r="G6" s="11" t="s">
        <v>212</v>
      </c>
      <c r="H6" s="6" t="s">
        <v>213</v>
      </c>
      <c r="I6" s="6" t="s">
        <v>215</v>
      </c>
      <c r="J6" s="6" t="s">
        <v>216</v>
      </c>
      <c r="K6" s="6" t="s">
        <v>99</v>
      </c>
      <c r="L6" s="6">
        <v>17412.17</v>
      </c>
      <c r="M6" s="6">
        <v>2728.0</v>
      </c>
      <c r="N6" s="6" t="s">
        <v>219</v>
      </c>
      <c r="O6" s="6" t="s">
        <v>114</v>
      </c>
      <c r="P6" s="34">
        <v>46198.0</v>
      </c>
      <c r="Q6" s="6">
        <v>1.0</v>
      </c>
      <c r="R6" s="6" t="s">
        <v>221</v>
      </c>
      <c r="S6" s="34">
        <v>46198.0</v>
      </c>
      <c r="T6" s="34">
        <v>46198.0</v>
      </c>
      <c r="U6" s="34">
        <v>46219.0</v>
      </c>
      <c r="V6" s="6">
        <v>21.0</v>
      </c>
      <c r="W6" s="6"/>
      <c r="X6" s="6">
        <v>0.0</v>
      </c>
      <c r="Y6" s="6"/>
      <c r="Z6" s="6"/>
      <c r="AA6" s="6" t="s">
        <v>224</v>
      </c>
      <c r="AG6" s="6"/>
      <c r="AH6" s="6"/>
      <c r="AI6" s="6"/>
      <c r="AJ6" s="34"/>
      <c r="AK6" s="6"/>
      <c r="AP6" s="6">
        <v>97159.91</v>
      </c>
      <c r="AQ6" s="6">
        <v>97159.91</v>
      </c>
      <c r="AR6" s="6" t="s">
        <v>168</v>
      </c>
      <c r="AS6" s="6" t="s">
        <v>168</v>
      </c>
      <c r="AT6" s="6">
        <v>2.0</v>
      </c>
      <c r="AU6" s="6">
        <v>37.0</v>
      </c>
      <c r="AV6" s="6">
        <v>0.0</v>
      </c>
      <c r="AW6" s="6">
        <v>0.0</v>
      </c>
      <c r="AX6" s="6">
        <v>0.0</v>
      </c>
      <c r="AY6" s="6">
        <v>0.0</v>
      </c>
      <c r="AZ6" s="6">
        <v>0.0</v>
      </c>
      <c r="BA6" s="6">
        <v>0.0</v>
      </c>
      <c r="BB6" s="6"/>
      <c r="BC6" s="6"/>
    </row>
    <row r="7">
      <c r="A7" s="6">
        <v>304.0</v>
      </c>
      <c r="B7" s="6">
        <v>304.0</v>
      </c>
      <c r="C7" s="6">
        <v>304.0</v>
      </c>
      <c r="D7" s="6" t="s">
        <v>209</v>
      </c>
      <c r="E7" s="11" t="s">
        <v>237</v>
      </c>
      <c r="F7" s="6"/>
      <c r="G7" s="11" t="s">
        <v>238</v>
      </c>
      <c r="H7" s="6" t="s">
        <v>240</v>
      </c>
      <c r="I7" s="6" t="s">
        <v>241</v>
      </c>
      <c r="J7" s="6" t="s">
        <v>216</v>
      </c>
      <c r="K7" s="6" t="s">
        <v>99</v>
      </c>
      <c r="L7" s="6">
        <v>0.0</v>
      </c>
      <c r="M7" s="6">
        <v>2728.0</v>
      </c>
      <c r="N7" s="6" t="s">
        <v>219</v>
      </c>
      <c r="O7" s="6" t="s">
        <v>114</v>
      </c>
      <c r="P7" s="34">
        <v>46198.0</v>
      </c>
      <c r="Q7" s="6">
        <v>1.0</v>
      </c>
      <c r="R7" s="6" t="s">
        <v>221</v>
      </c>
      <c r="S7" s="34">
        <v>46198.0</v>
      </c>
      <c r="T7" s="34">
        <v>46198.0</v>
      </c>
      <c r="U7" s="34">
        <v>46219.0</v>
      </c>
      <c r="V7" s="6">
        <v>21.0</v>
      </c>
      <c r="W7" s="6"/>
      <c r="X7" s="6">
        <v>0.0</v>
      </c>
      <c r="Y7" s="6"/>
      <c r="Z7" s="6"/>
      <c r="AA7" s="6" t="s">
        <v>224</v>
      </c>
      <c r="AG7" s="6"/>
      <c r="AH7" s="6"/>
      <c r="AI7" s="6"/>
      <c r="AJ7" s="34"/>
      <c r="AK7" s="6"/>
      <c r="AP7" s="6" t="s">
        <v>246</v>
      </c>
      <c r="AQ7" s="6" t="s">
        <v>246</v>
      </c>
      <c r="AR7" s="6" t="s">
        <v>168</v>
      </c>
      <c r="AS7" s="6" t="s">
        <v>168</v>
      </c>
      <c r="AT7" s="6" t="s">
        <v>168</v>
      </c>
      <c r="AU7" s="6" t="s">
        <v>168</v>
      </c>
      <c r="AV7" s="6">
        <v>0.0</v>
      </c>
      <c r="AW7" s="6">
        <v>0.0</v>
      </c>
      <c r="AX7" s="6">
        <v>0.0</v>
      </c>
      <c r="AY7" s="6">
        <v>0.0</v>
      </c>
      <c r="AZ7" s="6">
        <v>3.0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209</v>
      </c>
      <c r="E8" s="11" t="s">
        <v>255</v>
      </c>
      <c r="F8" s="6"/>
      <c r="G8" s="11" t="s">
        <v>257</v>
      </c>
      <c r="H8" s="6" t="s">
        <v>258</v>
      </c>
      <c r="I8" s="6" t="s">
        <v>259</v>
      </c>
      <c r="J8" s="6">
        <v>71513.0</v>
      </c>
      <c r="K8" s="6" t="s">
        <v>99</v>
      </c>
      <c r="L8" s="6">
        <v>1201.17</v>
      </c>
      <c r="M8" s="6">
        <v>2728.0</v>
      </c>
      <c r="N8" s="6" t="s">
        <v>219</v>
      </c>
      <c r="O8" s="6" t="s">
        <v>114</v>
      </c>
      <c r="P8" s="34">
        <v>46203.0</v>
      </c>
      <c r="Q8" s="6">
        <v>1.0</v>
      </c>
      <c r="R8" s="6" t="s">
        <v>221</v>
      </c>
      <c r="S8" s="34">
        <v>46203.0</v>
      </c>
      <c r="T8" s="34">
        <v>46203.0</v>
      </c>
      <c r="U8" s="34">
        <v>46219.0</v>
      </c>
      <c r="V8" s="6">
        <v>16.0</v>
      </c>
      <c r="W8" s="6"/>
      <c r="X8" s="6">
        <v>0.0</v>
      </c>
      <c r="Y8" s="6"/>
      <c r="Z8" s="6"/>
      <c r="AA8" s="6" t="s">
        <v>263</v>
      </c>
      <c r="AG8" s="6"/>
      <c r="AH8" s="6"/>
      <c r="AI8" s="6"/>
      <c r="AJ8" s="34"/>
      <c r="AK8" s="6"/>
      <c r="AP8" s="6">
        <v>4660.53</v>
      </c>
      <c r="AQ8" s="6">
        <v>4660.53</v>
      </c>
      <c r="AR8" s="6">
        <v>6.0</v>
      </c>
      <c r="AS8" s="6">
        <v>9.0</v>
      </c>
      <c r="AT8" s="6">
        <v>14.0</v>
      </c>
      <c r="AU8" s="6">
        <v>157.0</v>
      </c>
      <c r="AV8" s="6">
        <v>0.0</v>
      </c>
      <c r="AW8" s="6">
        <v>0.0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209</v>
      </c>
      <c r="E9" s="11" t="s">
        <v>274</v>
      </c>
      <c r="F9" s="6"/>
      <c r="G9" s="11" t="s">
        <v>275</v>
      </c>
      <c r="H9" s="6" t="s">
        <v>276</v>
      </c>
      <c r="I9" s="6" t="s">
        <v>278</v>
      </c>
      <c r="J9" s="6" t="s">
        <v>216</v>
      </c>
      <c r="K9" s="6" t="s">
        <v>89</v>
      </c>
      <c r="L9" s="6">
        <v>40.09</v>
      </c>
      <c r="M9" s="6">
        <v>2728.0</v>
      </c>
      <c r="N9" s="6" t="s">
        <v>219</v>
      </c>
      <c r="O9" s="6" t="s">
        <v>114</v>
      </c>
      <c r="P9" s="34">
        <v>46203.0</v>
      </c>
      <c r="Q9" s="6">
        <v>2.0</v>
      </c>
      <c r="R9" s="6" t="s">
        <v>221</v>
      </c>
      <c r="S9" s="34">
        <v>46203.0</v>
      </c>
      <c r="T9" s="34">
        <v>46203.0</v>
      </c>
      <c r="U9" s="34">
        <v>46219.0</v>
      </c>
      <c r="V9" s="6">
        <v>16.0</v>
      </c>
      <c r="W9" s="6"/>
      <c r="X9" s="6">
        <v>0.0</v>
      </c>
      <c r="Y9" s="6"/>
      <c r="Z9" s="6"/>
      <c r="AA9" s="6"/>
      <c r="AG9" s="6"/>
      <c r="AH9" s="6"/>
      <c r="AI9" s="6"/>
      <c r="AJ9" s="34"/>
      <c r="AK9" s="6"/>
      <c r="AP9" s="6">
        <v>133.9</v>
      </c>
      <c r="AQ9" s="6">
        <v>267.8</v>
      </c>
      <c r="AR9" s="6">
        <v>1.0</v>
      </c>
      <c r="AS9" s="6">
        <v>11.0</v>
      </c>
      <c r="AT9" s="6">
        <v>21.0</v>
      </c>
      <c r="AU9" s="6">
        <v>424.0</v>
      </c>
      <c r="AV9" s="6" t="s">
        <v>168</v>
      </c>
      <c r="AW9" s="6" t="s">
        <v>168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209</v>
      </c>
      <c r="E10" s="11" t="s">
        <v>291</v>
      </c>
      <c r="F10" s="6"/>
      <c r="G10" s="11" t="s">
        <v>293</v>
      </c>
      <c r="H10" s="6" t="s">
        <v>294</v>
      </c>
      <c r="I10" s="6" t="s">
        <v>296</v>
      </c>
      <c r="J10" s="6" t="s">
        <v>216</v>
      </c>
      <c r="K10" s="6" t="s">
        <v>132</v>
      </c>
      <c r="L10" s="6">
        <v>379.96</v>
      </c>
      <c r="M10" s="6">
        <v>2728.0</v>
      </c>
      <c r="N10" s="6" t="s">
        <v>219</v>
      </c>
      <c r="O10" s="6" t="s">
        <v>114</v>
      </c>
      <c r="P10" s="34">
        <v>46203.0</v>
      </c>
      <c r="Q10" s="6">
        <v>1.0</v>
      </c>
      <c r="R10" s="6" t="s">
        <v>221</v>
      </c>
      <c r="S10" s="34">
        <v>46203.0</v>
      </c>
      <c r="T10" s="34">
        <v>46203.0</v>
      </c>
      <c r="U10" s="34">
        <v>46219.0</v>
      </c>
      <c r="V10" s="6">
        <v>16.0</v>
      </c>
      <c r="W10" s="6"/>
      <c r="X10" s="6">
        <v>0.0</v>
      </c>
      <c r="Y10" s="6"/>
      <c r="Z10" s="6"/>
      <c r="AA10" s="6" t="s">
        <v>224</v>
      </c>
      <c r="AG10" s="6"/>
      <c r="AH10" s="6"/>
      <c r="AI10" s="6"/>
      <c r="AJ10" s="34"/>
      <c r="AK10" s="6"/>
      <c r="AP10" s="6">
        <v>1975.8</v>
      </c>
      <c r="AQ10" s="6">
        <v>1975.8</v>
      </c>
      <c r="AR10" s="6" t="s">
        <v>168</v>
      </c>
      <c r="AS10" s="6" t="s">
        <v>168</v>
      </c>
      <c r="AT10" s="6" t="s">
        <v>168</v>
      </c>
      <c r="AU10" s="6">
        <v>25.0</v>
      </c>
      <c r="AV10" s="6">
        <v>0.0</v>
      </c>
      <c r="AW10" s="6" t="s">
        <v>168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209</v>
      </c>
      <c r="E11" s="11" t="s">
        <v>326</v>
      </c>
      <c r="F11" s="6"/>
      <c r="G11" s="11" t="s">
        <v>328</v>
      </c>
      <c r="H11" s="6" t="s">
        <v>329</v>
      </c>
      <c r="I11" s="6" t="s">
        <v>331</v>
      </c>
      <c r="J11" s="6" t="s">
        <v>216</v>
      </c>
      <c r="K11" s="6" t="s">
        <v>89</v>
      </c>
      <c r="L11" s="6">
        <v>54.74</v>
      </c>
      <c r="M11" s="6">
        <v>2728.0</v>
      </c>
      <c r="N11" s="6" t="s">
        <v>219</v>
      </c>
      <c r="O11" s="6" t="s">
        <v>114</v>
      </c>
      <c r="P11" s="34">
        <v>46203.0</v>
      </c>
      <c r="Q11" s="6">
        <v>1.0</v>
      </c>
      <c r="R11" s="6" t="s">
        <v>221</v>
      </c>
      <c r="S11" s="34">
        <v>46203.0</v>
      </c>
      <c r="T11" s="34">
        <v>46203.0</v>
      </c>
      <c r="U11" s="34">
        <v>46219.0</v>
      </c>
      <c r="V11" s="6">
        <v>16.0</v>
      </c>
      <c r="W11" s="6"/>
      <c r="X11" s="6"/>
      <c r="Y11" s="6"/>
      <c r="Z11" s="6"/>
      <c r="AA11" s="6"/>
      <c r="AG11" s="6"/>
      <c r="AH11" s="6"/>
      <c r="AI11" s="6"/>
      <c r="AJ11" s="34"/>
      <c r="AK11" s="6"/>
      <c r="AP11" s="6">
        <v>110.58</v>
      </c>
      <c r="AQ11" s="6">
        <v>110.58</v>
      </c>
      <c r="AR11" s="6" t="s">
        <v>168</v>
      </c>
      <c r="AS11" s="6" t="s">
        <v>168</v>
      </c>
      <c r="AT11" s="6" t="s">
        <v>168</v>
      </c>
      <c r="AU11" s="6" t="s">
        <v>168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  <c r="BD11" s="6"/>
    </row>
    <row r="12">
      <c r="A12" s="6">
        <v>304.0</v>
      </c>
      <c r="B12" s="6">
        <v>304.0</v>
      </c>
      <c r="C12" s="6">
        <v>304.0</v>
      </c>
      <c r="D12" s="6" t="s">
        <v>209</v>
      </c>
      <c r="E12" s="11" t="s">
        <v>351</v>
      </c>
      <c r="F12" s="6"/>
      <c r="G12" s="11" t="s">
        <v>352</v>
      </c>
      <c r="H12" s="6" t="s">
        <v>354</v>
      </c>
      <c r="I12" s="6" t="s">
        <v>355</v>
      </c>
      <c r="J12" s="6">
        <v>80201.0</v>
      </c>
      <c r="K12" s="6" t="s">
        <v>89</v>
      </c>
      <c r="L12" s="6">
        <v>19.5</v>
      </c>
      <c r="M12" s="6">
        <v>2728.0</v>
      </c>
      <c r="N12" s="6" t="s">
        <v>219</v>
      </c>
      <c r="O12" s="6" t="s">
        <v>114</v>
      </c>
      <c r="P12" s="34">
        <v>46203.0</v>
      </c>
      <c r="Q12" s="6">
        <v>1.0</v>
      </c>
      <c r="R12" s="6" t="s">
        <v>221</v>
      </c>
      <c r="S12" s="34">
        <v>46203.0</v>
      </c>
      <c r="T12" s="34">
        <v>46203.0</v>
      </c>
      <c r="U12" s="34">
        <v>46219.0</v>
      </c>
      <c r="V12" s="6">
        <v>16.0</v>
      </c>
      <c r="W12" s="6"/>
      <c r="X12" s="6">
        <v>0.0</v>
      </c>
      <c r="Y12" s="6"/>
      <c r="Z12" s="6"/>
      <c r="AA12" s="6"/>
      <c r="AG12" s="6"/>
      <c r="AH12" s="6"/>
      <c r="AI12" s="6"/>
      <c r="AJ12" s="34"/>
      <c r="AK12" s="6"/>
      <c r="AP12" s="6">
        <v>56.75</v>
      </c>
      <c r="AQ12" s="6">
        <v>56.75</v>
      </c>
      <c r="AR12" s="6" t="s">
        <v>168</v>
      </c>
      <c r="AS12" s="6" t="s">
        <v>168</v>
      </c>
      <c r="AT12" s="6">
        <v>2.0</v>
      </c>
      <c r="AU12" s="6">
        <v>20.0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304.0</v>
      </c>
      <c r="D13" s="6" t="s">
        <v>209</v>
      </c>
      <c r="E13" s="11" t="s">
        <v>375</v>
      </c>
      <c r="F13" s="6"/>
      <c r="G13" s="11" t="s">
        <v>370</v>
      </c>
      <c r="H13" s="6" t="s">
        <v>377</v>
      </c>
      <c r="I13" s="6" t="s">
        <v>371</v>
      </c>
      <c r="J13" s="6">
        <v>76275.0</v>
      </c>
      <c r="K13" s="6" t="s">
        <v>132</v>
      </c>
      <c r="L13" s="6">
        <v>17070.53</v>
      </c>
      <c r="M13" s="6">
        <v>2728.0</v>
      </c>
      <c r="N13" s="6" t="s">
        <v>219</v>
      </c>
      <c r="O13" s="6" t="s">
        <v>114</v>
      </c>
      <c r="P13" s="34">
        <v>46204.0</v>
      </c>
      <c r="Q13" s="6">
        <v>1.0</v>
      </c>
      <c r="R13" s="6" t="s">
        <v>221</v>
      </c>
      <c r="S13" s="34">
        <v>46204.0</v>
      </c>
      <c r="T13" s="34">
        <v>46204.0</v>
      </c>
      <c r="U13" s="34">
        <v>46219.0</v>
      </c>
      <c r="V13" s="6">
        <v>15.0</v>
      </c>
      <c r="W13" s="6"/>
      <c r="X13" s="6">
        <v>0.0</v>
      </c>
      <c r="Y13" s="6"/>
      <c r="Z13" s="6"/>
      <c r="AA13" s="6" t="s">
        <v>384</v>
      </c>
      <c r="AG13" s="6"/>
      <c r="AH13" s="6"/>
      <c r="AI13" s="6"/>
      <c r="AJ13" s="34"/>
      <c r="AK13" s="6"/>
      <c r="AP13" s="6">
        <v>43700.56</v>
      </c>
      <c r="AQ13" s="6">
        <v>43700.56</v>
      </c>
      <c r="AR13" s="6">
        <v>5.0</v>
      </c>
      <c r="AS13" s="6">
        <v>7.0</v>
      </c>
      <c r="AT13" s="6">
        <v>15.0</v>
      </c>
      <c r="AU13" s="6">
        <v>109.0</v>
      </c>
      <c r="AV13" s="6">
        <v>0.0</v>
      </c>
      <c r="AW13" s="6" t="s">
        <v>168</v>
      </c>
      <c r="AX13" s="6" t="s">
        <v>168</v>
      </c>
      <c r="AY13" s="6">
        <v>0.0</v>
      </c>
      <c r="AZ13" s="6">
        <v>0.0</v>
      </c>
      <c r="BA13" s="6">
        <v>0.0</v>
      </c>
      <c r="BB13" s="6"/>
      <c r="BC13" s="6"/>
    </row>
    <row r="14">
      <c r="A14" s="6">
        <v>304.0</v>
      </c>
      <c r="B14" s="6">
        <v>304.0</v>
      </c>
      <c r="C14" s="6">
        <v>304.0</v>
      </c>
      <c r="D14" s="6" t="s">
        <v>209</v>
      </c>
      <c r="E14" s="11" t="s">
        <v>409</v>
      </c>
      <c r="F14" s="6"/>
      <c r="G14" s="11" t="s">
        <v>411</v>
      </c>
      <c r="H14" s="6" t="s">
        <v>412</v>
      </c>
      <c r="I14" s="6" t="s">
        <v>413</v>
      </c>
      <c r="J14" s="6" t="s">
        <v>216</v>
      </c>
      <c r="K14" s="6" t="s">
        <v>99</v>
      </c>
      <c r="L14" s="6">
        <v>7275.0</v>
      </c>
      <c r="M14" s="6">
        <v>2728.0</v>
      </c>
      <c r="N14" s="6" t="s">
        <v>219</v>
      </c>
      <c r="O14" s="6" t="s">
        <v>114</v>
      </c>
      <c r="P14" s="34">
        <v>46204.0</v>
      </c>
      <c r="Q14" s="6">
        <v>1.0</v>
      </c>
      <c r="R14" s="6" t="s">
        <v>221</v>
      </c>
      <c r="S14" s="34">
        <v>46204.0</v>
      </c>
      <c r="T14" s="34">
        <v>46204.0</v>
      </c>
      <c r="U14" s="34">
        <v>46219.0</v>
      </c>
      <c r="V14" s="6">
        <v>15.0</v>
      </c>
      <c r="W14" s="6"/>
      <c r="X14" s="6">
        <v>0.0</v>
      </c>
      <c r="Y14" s="6"/>
      <c r="Z14" s="6"/>
      <c r="AA14" s="6" t="s">
        <v>424</v>
      </c>
      <c r="AG14" s="6"/>
      <c r="AH14" s="6"/>
      <c r="AI14" s="6"/>
      <c r="AJ14" s="34"/>
      <c r="AK14" s="6"/>
      <c r="AP14" s="6">
        <v>12222.0</v>
      </c>
      <c r="AQ14" s="6">
        <v>12222.0</v>
      </c>
      <c r="AR14" s="6" t="s">
        <v>168</v>
      </c>
      <c r="AS14" s="6" t="s">
        <v>168</v>
      </c>
      <c r="AT14" s="6">
        <v>2.0</v>
      </c>
      <c r="AU14" s="6">
        <v>25.0</v>
      </c>
      <c r="AV14" s="6">
        <v>0.0</v>
      </c>
      <c r="AW14" s="6" t="s">
        <v>168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381.0</v>
      </c>
      <c r="D15" s="6" t="s">
        <v>209</v>
      </c>
      <c r="E15" s="11" t="s">
        <v>433</v>
      </c>
      <c r="F15" s="6">
        <v>2.02638100221084E14</v>
      </c>
      <c r="G15" s="11" t="s">
        <v>160</v>
      </c>
      <c r="H15" s="6" t="s">
        <v>435</v>
      </c>
      <c r="I15" s="6" t="s">
        <v>161</v>
      </c>
      <c r="J15" s="6">
        <v>198.0</v>
      </c>
      <c r="K15" s="6" t="s">
        <v>132</v>
      </c>
      <c r="L15" s="6">
        <v>288215.57</v>
      </c>
      <c r="M15" s="6">
        <v>2728.0</v>
      </c>
      <c r="N15" s="6" t="s">
        <v>158</v>
      </c>
      <c r="O15" s="6" t="s">
        <v>114</v>
      </c>
      <c r="P15" s="34">
        <v>46204.0</v>
      </c>
      <c r="Q15" s="6">
        <v>1.0</v>
      </c>
      <c r="R15" s="6" t="s">
        <v>221</v>
      </c>
      <c r="S15" s="34">
        <v>46204.0</v>
      </c>
      <c r="T15" s="34">
        <v>46204.0</v>
      </c>
      <c r="U15" s="34">
        <v>46220.0</v>
      </c>
      <c r="V15" s="6">
        <v>16.0</v>
      </c>
      <c r="W15" s="6"/>
      <c r="X15" s="6">
        <v>0.0</v>
      </c>
      <c r="Y15" s="6">
        <v>3.810280317E9</v>
      </c>
      <c r="Z15" s="6" t="s">
        <v>441</v>
      </c>
      <c r="AA15" s="6" t="s">
        <v>442</v>
      </c>
      <c r="AG15" s="6"/>
      <c r="AH15" s="6"/>
      <c r="AI15" s="6"/>
      <c r="AJ15" s="34"/>
      <c r="AK15" s="6"/>
      <c r="AP15" s="6">
        <v>902114.72</v>
      </c>
      <c r="AQ15" s="6">
        <v>902114.72</v>
      </c>
      <c r="AR15" s="6">
        <v>6.0</v>
      </c>
      <c r="AS15" s="6">
        <v>9.0</v>
      </c>
      <c r="AT15" s="6">
        <v>15.0</v>
      </c>
      <c r="AU15" s="6">
        <v>110.0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 t="s">
        <v>444</v>
      </c>
      <c r="BD15" s="6"/>
    </row>
    <row r="16">
      <c r="A16" s="6">
        <v>304.0</v>
      </c>
      <c r="B16" s="6">
        <v>304.0</v>
      </c>
      <c r="C16" s="6">
        <v>304.0</v>
      </c>
      <c r="D16" s="6" t="s">
        <v>209</v>
      </c>
      <c r="E16" s="11" t="s">
        <v>449</v>
      </c>
      <c r="F16" s="6"/>
      <c r="G16" s="11" t="s">
        <v>450</v>
      </c>
      <c r="H16" s="6" t="s">
        <v>452</v>
      </c>
      <c r="I16" s="6" t="s">
        <v>453</v>
      </c>
      <c r="J16" s="6" t="s">
        <v>216</v>
      </c>
      <c r="K16" s="6" t="s">
        <v>89</v>
      </c>
      <c r="L16" s="6">
        <v>429.03</v>
      </c>
      <c r="M16" s="6">
        <v>2728.0</v>
      </c>
      <c r="N16" s="6" t="s">
        <v>219</v>
      </c>
      <c r="O16" s="6" t="s">
        <v>114</v>
      </c>
      <c r="P16" s="34">
        <v>46204.0</v>
      </c>
      <c r="Q16" s="6">
        <v>2.0</v>
      </c>
      <c r="R16" s="6" t="s">
        <v>221</v>
      </c>
      <c r="S16" s="34">
        <v>46204.0</v>
      </c>
      <c r="T16" s="34">
        <v>46204.0</v>
      </c>
      <c r="U16" s="34">
        <v>46219.0</v>
      </c>
      <c r="V16" s="6">
        <v>15.0</v>
      </c>
      <c r="W16" s="6"/>
      <c r="X16" s="6">
        <v>0.0</v>
      </c>
      <c r="Y16" s="6"/>
      <c r="Z16" s="6"/>
      <c r="AA16" s="6" t="s">
        <v>460</v>
      </c>
      <c r="AG16" s="6"/>
      <c r="AH16" s="6"/>
      <c r="AI16" s="6"/>
      <c r="AJ16" s="34"/>
      <c r="AK16" s="6"/>
      <c r="AP16" s="6">
        <v>1776.2</v>
      </c>
      <c r="AQ16" s="6">
        <v>3552.4</v>
      </c>
      <c r="AR16" s="6">
        <v>2.0</v>
      </c>
      <c r="AS16" s="6">
        <v>4.0</v>
      </c>
      <c r="AT16" s="6">
        <v>11.0</v>
      </c>
      <c r="AU16" s="6">
        <v>134.0</v>
      </c>
      <c r="AV16" s="6">
        <v>50.0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209</v>
      </c>
      <c r="E17" s="11" t="s">
        <v>473</v>
      </c>
      <c r="F17" s="6"/>
      <c r="G17" s="11" t="s">
        <v>475</v>
      </c>
      <c r="H17" s="6" t="s">
        <v>476</v>
      </c>
      <c r="I17" s="6" t="s">
        <v>477</v>
      </c>
      <c r="J17" s="6" t="s">
        <v>216</v>
      </c>
      <c r="K17" s="6" t="s">
        <v>89</v>
      </c>
      <c r="L17" s="6">
        <v>66.39</v>
      </c>
      <c r="M17" s="6">
        <v>2728.0</v>
      </c>
      <c r="N17" s="6" t="s">
        <v>219</v>
      </c>
      <c r="O17" s="6" t="s">
        <v>114</v>
      </c>
      <c r="P17" s="34">
        <v>46205.0</v>
      </c>
      <c r="Q17" s="6">
        <v>2.0</v>
      </c>
      <c r="R17" s="6" t="s">
        <v>221</v>
      </c>
      <c r="S17" s="34">
        <v>46205.0</v>
      </c>
      <c r="T17" s="34">
        <v>46205.0</v>
      </c>
      <c r="U17" s="34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4"/>
      <c r="AK17" s="6"/>
      <c r="AP17" s="6">
        <v>136.1</v>
      </c>
      <c r="AQ17" s="6">
        <v>272.2</v>
      </c>
      <c r="AR17" s="6" t="s">
        <v>168</v>
      </c>
      <c r="AS17" s="6" t="s">
        <v>168</v>
      </c>
      <c r="AT17" s="6" t="s">
        <v>168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  <c r="BD17" s="6"/>
    </row>
    <row r="18">
      <c r="A18" s="6">
        <v>304.0</v>
      </c>
      <c r="B18" s="6">
        <v>304.0</v>
      </c>
      <c r="C18" s="6">
        <v>304.0</v>
      </c>
      <c r="D18" s="6" t="s">
        <v>209</v>
      </c>
      <c r="E18" s="11" t="s">
        <v>493</v>
      </c>
      <c r="F18" s="6"/>
      <c r="G18" s="11" t="s">
        <v>494</v>
      </c>
      <c r="H18" s="6" t="s">
        <v>496</v>
      </c>
      <c r="I18" s="6" t="s">
        <v>497</v>
      </c>
      <c r="J18" s="6" t="s">
        <v>216</v>
      </c>
      <c r="K18" s="6" t="s">
        <v>99</v>
      </c>
      <c r="L18" s="6">
        <v>4040.19</v>
      </c>
      <c r="M18" s="6">
        <v>2728.0</v>
      </c>
      <c r="N18" s="6" t="s">
        <v>219</v>
      </c>
      <c r="O18" s="6" t="s">
        <v>114</v>
      </c>
      <c r="P18" s="34">
        <v>46205.0</v>
      </c>
      <c r="Q18" s="6">
        <v>1.0</v>
      </c>
      <c r="R18" s="6" t="s">
        <v>221</v>
      </c>
      <c r="S18" s="34">
        <v>46205.0</v>
      </c>
      <c r="T18" s="34">
        <v>46205.0</v>
      </c>
      <c r="U18" s="34">
        <v>46219.0</v>
      </c>
      <c r="V18" s="6">
        <v>14.0</v>
      </c>
      <c r="W18" s="6"/>
      <c r="X18" s="6">
        <v>0.0</v>
      </c>
      <c r="Y18" s="6"/>
      <c r="Z18" s="6"/>
      <c r="AA18" s="6" t="s">
        <v>504</v>
      </c>
      <c r="AG18" s="6"/>
      <c r="AH18" s="6"/>
      <c r="AI18" s="6"/>
      <c r="AJ18" s="34"/>
      <c r="AK18" s="6"/>
      <c r="AP18" s="6">
        <v>7070.33</v>
      </c>
      <c r="AQ18" s="6">
        <v>7070.33</v>
      </c>
      <c r="AR18" s="6" t="s">
        <v>168</v>
      </c>
      <c r="AS18" s="6">
        <v>2.0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</row>
    <row r="19">
      <c r="A19" s="6">
        <v>304.0</v>
      </c>
      <c r="B19" s="6">
        <v>304.0</v>
      </c>
      <c r="C19" s="6">
        <v>304.0</v>
      </c>
      <c r="D19" s="6" t="s">
        <v>209</v>
      </c>
      <c r="E19" s="11" t="s">
        <v>515</v>
      </c>
      <c r="F19" s="6"/>
      <c r="G19" s="11" t="s">
        <v>516</v>
      </c>
      <c r="H19" s="6" t="s">
        <v>517</v>
      </c>
      <c r="I19" s="6" t="s">
        <v>518</v>
      </c>
      <c r="J19" s="6">
        <v>81349.0</v>
      </c>
      <c r="K19" s="6" t="s">
        <v>89</v>
      </c>
      <c r="L19" s="6">
        <v>46.95</v>
      </c>
      <c r="M19" s="6">
        <v>2728.0</v>
      </c>
      <c r="N19" s="6" t="s">
        <v>219</v>
      </c>
      <c r="O19" s="6" t="s">
        <v>114</v>
      </c>
      <c r="P19" s="34">
        <v>46205.0</v>
      </c>
      <c r="Q19" s="6">
        <v>4.0</v>
      </c>
      <c r="R19" s="6" t="s">
        <v>221</v>
      </c>
      <c r="S19" s="34">
        <v>46205.0</v>
      </c>
      <c r="T19" s="34">
        <v>46205.0</v>
      </c>
      <c r="U19" s="34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4"/>
      <c r="AK19" s="6"/>
      <c r="AP19" s="6">
        <v>101.88</v>
      </c>
      <c r="AQ19" s="6">
        <v>407.52</v>
      </c>
      <c r="AR19" s="6" t="s">
        <v>168</v>
      </c>
      <c r="AS19" s="6" t="s">
        <v>168</v>
      </c>
      <c r="AT19" s="6" t="s">
        <v>168</v>
      </c>
      <c r="AU19" s="6">
        <v>18.0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209</v>
      </c>
      <c r="E20" s="11" t="s">
        <v>545</v>
      </c>
      <c r="F20" s="6"/>
      <c r="G20" s="11" t="s">
        <v>494</v>
      </c>
      <c r="H20" s="6" t="s">
        <v>496</v>
      </c>
      <c r="I20" s="6" t="s">
        <v>497</v>
      </c>
      <c r="J20" s="6" t="s">
        <v>216</v>
      </c>
      <c r="K20" s="6" t="s">
        <v>99</v>
      </c>
      <c r="L20" s="6">
        <v>4040.19</v>
      </c>
      <c r="M20" s="6">
        <v>2728.0</v>
      </c>
      <c r="N20" s="6" t="s">
        <v>219</v>
      </c>
      <c r="O20" s="6" t="s">
        <v>114</v>
      </c>
      <c r="P20" s="34">
        <v>46205.0</v>
      </c>
      <c r="Q20" s="6">
        <v>1.0</v>
      </c>
      <c r="R20" s="6" t="s">
        <v>221</v>
      </c>
      <c r="S20" s="34">
        <v>46205.0</v>
      </c>
      <c r="T20" s="34">
        <v>46205.0</v>
      </c>
      <c r="U20" s="34">
        <v>46219.0</v>
      </c>
      <c r="V20" s="6">
        <v>14.0</v>
      </c>
      <c r="W20" s="6"/>
      <c r="X20" s="6">
        <v>0.0</v>
      </c>
      <c r="Y20" s="6"/>
      <c r="Z20" s="6"/>
      <c r="AA20" s="6" t="s">
        <v>504</v>
      </c>
      <c r="AG20" s="6"/>
      <c r="AH20" s="6"/>
      <c r="AI20" s="6"/>
      <c r="AJ20" s="34"/>
      <c r="AK20" s="6"/>
      <c r="AL20" s="6"/>
      <c r="AP20" s="6">
        <v>7070.33</v>
      </c>
      <c r="AQ20" s="6">
        <v>7070.33</v>
      </c>
      <c r="AR20" s="6" t="s">
        <v>168</v>
      </c>
      <c r="AS20" s="6">
        <v>2.0</v>
      </c>
      <c r="AT20" s="6">
        <v>6.0</v>
      </c>
      <c r="AU20" s="6">
        <v>46.0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209</v>
      </c>
      <c r="E21" s="11" t="s">
        <v>563</v>
      </c>
      <c r="F21" s="6"/>
      <c r="G21" s="11" t="s">
        <v>564</v>
      </c>
      <c r="H21" s="6" t="s">
        <v>566</v>
      </c>
      <c r="I21" s="6" t="s">
        <v>567</v>
      </c>
      <c r="J21" s="6" t="s">
        <v>216</v>
      </c>
      <c r="K21" s="6" t="s">
        <v>89</v>
      </c>
      <c r="L21" s="6">
        <v>681.23</v>
      </c>
      <c r="M21" s="6">
        <v>2728.0</v>
      </c>
      <c r="N21" s="6" t="s">
        <v>219</v>
      </c>
      <c r="O21" s="6" t="s">
        <v>114</v>
      </c>
      <c r="P21" s="34">
        <v>46205.0</v>
      </c>
      <c r="Q21" s="6">
        <v>4.0</v>
      </c>
      <c r="R21" s="6" t="s">
        <v>221</v>
      </c>
      <c r="S21" s="34">
        <v>46205.0</v>
      </c>
      <c r="T21" s="34">
        <v>46205.0</v>
      </c>
      <c r="U21" s="34">
        <v>46219.0</v>
      </c>
      <c r="V21" s="6">
        <v>14.0</v>
      </c>
      <c r="W21" s="6"/>
      <c r="X21" s="6">
        <v>0.0</v>
      </c>
      <c r="Y21" s="6"/>
      <c r="Z21" s="6"/>
      <c r="AA21" s="6"/>
      <c r="AG21" s="6"/>
      <c r="AH21" s="6"/>
      <c r="AI21" s="6"/>
      <c r="AJ21" s="34"/>
      <c r="AK21" s="6"/>
      <c r="AL21" s="6"/>
      <c r="AP21" s="6">
        <v>2213.98</v>
      </c>
      <c r="AQ21" s="6">
        <v>8855.92</v>
      </c>
      <c r="AR21" s="6" t="s">
        <v>168</v>
      </c>
      <c r="AS21" s="6" t="s">
        <v>168</v>
      </c>
      <c r="AT21" s="6" t="s">
        <v>168</v>
      </c>
      <c r="AU21" s="6">
        <v>28.0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576</v>
      </c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209</v>
      </c>
      <c r="E22" s="11" t="s">
        <v>585</v>
      </c>
      <c r="F22" s="6"/>
      <c r="G22" s="11" t="s">
        <v>586</v>
      </c>
      <c r="H22" s="6" t="s">
        <v>588</v>
      </c>
      <c r="I22" s="6" t="s">
        <v>589</v>
      </c>
      <c r="J22" s="6" t="s">
        <v>216</v>
      </c>
      <c r="K22" s="6" t="s">
        <v>99</v>
      </c>
      <c r="L22" s="6">
        <v>633.0</v>
      </c>
      <c r="M22" s="6">
        <v>2728.0</v>
      </c>
      <c r="N22" s="6" t="s">
        <v>219</v>
      </c>
      <c r="O22" s="6" t="s">
        <v>114</v>
      </c>
      <c r="P22" s="34">
        <v>46209.0</v>
      </c>
      <c r="Q22" s="6">
        <v>1.0</v>
      </c>
      <c r="R22" s="6" t="s">
        <v>221</v>
      </c>
      <c r="S22" s="34">
        <v>46209.0</v>
      </c>
      <c r="T22" s="34">
        <v>46209.0</v>
      </c>
      <c r="U22" s="34">
        <v>46219.0</v>
      </c>
      <c r="V22" s="6">
        <v>10.0</v>
      </c>
      <c r="W22" s="6"/>
      <c r="X22" s="6">
        <v>0.0</v>
      </c>
      <c r="Y22" s="6"/>
      <c r="Z22" s="6"/>
      <c r="AA22" s="6" t="s">
        <v>224</v>
      </c>
      <c r="AG22" s="6"/>
      <c r="AH22" s="6"/>
      <c r="AI22" s="6"/>
      <c r="AJ22" s="34"/>
      <c r="AK22" s="6"/>
      <c r="AL22" s="6"/>
      <c r="AP22" s="6">
        <v>1468.56</v>
      </c>
      <c r="AQ22" s="6">
        <v>1468.56</v>
      </c>
      <c r="AR22" s="6" t="s">
        <v>168</v>
      </c>
      <c r="AS22" s="6" t="s">
        <v>168</v>
      </c>
      <c r="AT22" s="6" t="s">
        <v>168</v>
      </c>
      <c r="AU22" s="6">
        <v>1.0</v>
      </c>
      <c r="AV22" s="6">
        <v>0.0</v>
      </c>
      <c r="AW22" s="6">
        <v>0.0</v>
      </c>
      <c r="AX22" s="6">
        <v>0.0</v>
      </c>
      <c r="AY22" s="6" t="s">
        <v>168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209</v>
      </c>
      <c r="E23" s="11" t="s">
        <v>601</v>
      </c>
      <c r="F23" s="6"/>
      <c r="G23" s="11" t="s">
        <v>603</v>
      </c>
      <c r="H23" s="6" t="s">
        <v>604</v>
      </c>
      <c r="I23" s="6" t="s">
        <v>605</v>
      </c>
      <c r="J23" s="6" t="s">
        <v>216</v>
      </c>
      <c r="K23" s="6" t="s">
        <v>89</v>
      </c>
      <c r="L23" s="6">
        <v>201.26</v>
      </c>
      <c r="M23" s="6">
        <v>2728.0</v>
      </c>
      <c r="N23" s="6" t="s">
        <v>219</v>
      </c>
      <c r="O23" s="6" t="s">
        <v>114</v>
      </c>
      <c r="P23" s="34">
        <v>46209.0</v>
      </c>
      <c r="Q23" s="6">
        <v>2.0</v>
      </c>
      <c r="R23" s="6" t="s">
        <v>221</v>
      </c>
      <c r="S23" s="34">
        <v>46209.0</v>
      </c>
      <c r="T23" s="34">
        <v>46209.0</v>
      </c>
      <c r="U23" s="34">
        <v>46219.0</v>
      </c>
      <c r="V23" s="6">
        <v>10.0</v>
      </c>
      <c r="W23" s="6"/>
      <c r="X23" s="6">
        <v>4.0</v>
      </c>
      <c r="Y23" s="6"/>
      <c r="Z23" s="6"/>
      <c r="AA23" s="6"/>
      <c r="AG23" s="6"/>
      <c r="AH23" s="6"/>
      <c r="AI23" s="6"/>
      <c r="AJ23" s="34"/>
      <c r="AK23" s="6"/>
      <c r="AL23" s="6"/>
      <c r="AP23" s="6">
        <v>454.84</v>
      </c>
      <c r="AQ23" s="6">
        <v>909.68</v>
      </c>
      <c r="AR23" s="6" t="s">
        <v>168</v>
      </c>
      <c r="AS23" s="6">
        <v>1.0</v>
      </c>
      <c r="AT23" s="6">
        <v>1.0</v>
      </c>
      <c r="AU23" s="6">
        <v>22.0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209</v>
      </c>
      <c r="E24" s="11" t="s">
        <v>625</v>
      </c>
      <c r="F24" s="6"/>
      <c r="G24" s="11" t="s">
        <v>626</v>
      </c>
      <c r="H24" s="6" t="s">
        <v>627</v>
      </c>
      <c r="I24" s="6" t="s">
        <v>628</v>
      </c>
      <c r="J24" s="6" t="s">
        <v>216</v>
      </c>
      <c r="K24" s="6" t="s">
        <v>89</v>
      </c>
      <c r="L24" s="6">
        <v>21.5</v>
      </c>
      <c r="M24" s="6">
        <v>2728.0</v>
      </c>
      <c r="N24" s="6" t="s">
        <v>219</v>
      </c>
      <c r="O24" s="6" t="s">
        <v>114</v>
      </c>
      <c r="P24" s="34">
        <v>46209.0</v>
      </c>
      <c r="Q24" s="6">
        <v>2.0</v>
      </c>
      <c r="R24" s="6" t="s">
        <v>221</v>
      </c>
      <c r="S24" s="34">
        <v>46209.0</v>
      </c>
      <c r="T24" s="34">
        <v>46209.0</v>
      </c>
      <c r="U24" s="34">
        <v>46219.0</v>
      </c>
      <c r="V24" s="6">
        <v>10.0</v>
      </c>
      <c r="W24" s="6"/>
      <c r="X24" s="6">
        <v>0.0</v>
      </c>
      <c r="Y24" s="6"/>
      <c r="Z24" s="6"/>
      <c r="AA24" s="6"/>
      <c r="AG24" s="6"/>
      <c r="AH24" s="6"/>
      <c r="AI24" s="6"/>
      <c r="AJ24" s="34"/>
      <c r="AK24" s="6"/>
      <c r="AP24" s="6">
        <v>21.5</v>
      </c>
      <c r="AQ24" s="6">
        <v>43.0</v>
      </c>
      <c r="AR24" s="6" t="s">
        <v>168</v>
      </c>
      <c r="AS24" s="6">
        <v>1.0</v>
      </c>
      <c r="AT24" s="6">
        <v>1.0</v>
      </c>
      <c r="AU24" s="6">
        <v>17.0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209</v>
      </c>
      <c r="E25" s="11" t="s">
        <v>644</v>
      </c>
      <c r="F25" s="6"/>
      <c r="G25" s="11" t="s">
        <v>645</v>
      </c>
      <c r="H25" s="6" t="s">
        <v>646</v>
      </c>
      <c r="I25" s="6" t="s">
        <v>647</v>
      </c>
      <c r="J25" s="6" t="s">
        <v>216</v>
      </c>
      <c r="K25" s="6" t="s">
        <v>89</v>
      </c>
      <c r="L25" s="6">
        <v>165.94</v>
      </c>
      <c r="M25" s="6">
        <v>2728.0</v>
      </c>
      <c r="N25" s="6" t="s">
        <v>219</v>
      </c>
      <c r="O25" s="6" t="s">
        <v>114</v>
      </c>
      <c r="P25" s="34">
        <v>46216.0</v>
      </c>
      <c r="Q25" s="6">
        <v>2.0</v>
      </c>
      <c r="R25" s="6" t="s">
        <v>221</v>
      </c>
      <c r="S25" s="34">
        <v>46216.0</v>
      </c>
      <c r="T25" s="34">
        <v>46216.0</v>
      </c>
      <c r="U25" s="34">
        <v>46219.0</v>
      </c>
      <c r="V25" s="6">
        <v>3.0</v>
      </c>
      <c r="W25" s="6"/>
      <c r="X25" s="6">
        <v>1.0</v>
      </c>
      <c r="Y25" s="6"/>
      <c r="Z25" s="6"/>
      <c r="AA25" s="6"/>
      <c r="AG25" s="6"/>
      <c r="AH25" s="6"/>
      <c r="AI25" s="6"/>
      <c r="AJ25" s="34"/>
      <c r="AK25" s="6"/>
      <c r="AL25" s="6"/>
      <c r="AP25" s="6">
        <v>539.31</v>
      </c>
      <c r="AQ25" s="6">
        <v>1078.62</v>
      </c>
      <c r="AR25" s="6">
        <v>1.0</v>
      </c>
      <c r="AS25" s="6">
        <v>5.0</v>
      </c>
      <c r="AT25" s="6">
        <v>9.0</v>
      </c>
      <c r="AU25" s="6">
        <v>78.0</v>
      </c>
      <c r="AV25" s="6" t="s">
        <v>168</v>
      </c>
      <c r="AW25" s="6" t="s">
        <v>168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209</v>
      </c>
      <c r="E26" s="11" t="s">
        <v>657</v>
      </c>
      <c r="F26" s="6"/>
      <c r="G26" s="11" t="s">
        <v>658</v>
      </c>
      <c r="H26" s="6" t="s">
        <v>660</v>
      </c>
      <c r="I26" s="6" t="s">
        <v>661</v>
      </c>
      <c r="J26" s="6" t="s">
        <v>216</v>
      </c>
      <c r="K26" s="6" t="s">
        <v>99</v>
      </c>
      <c r="L26" s="6">
        <v>5434.26</v>
      </c>
      <c r="M26" s="6">
        <v>2728.0</v>
      </c>
      <c r="N26" s="6" t="s">
        <v>219</v>
      </c>
      <c r="O26" s="6" t="s">
        <v>114</v>
      </c>
      <c r="P26" s="34">
        <v>46217.0</v>
      </c>
      <c r="Q26" s="6">
        <v>1.0</v>
      </c>
      <c r="R26" s="6" t="s">
        <v>221</v>
      </c>
      <c r="S26" s="34">
        <v>46217.0</v>
      </c>
      <c r="T26" s="34">
        <v>46217.0</v>
      </c>
      <c r="U26" s="34">
        <v>46219.0</v>
      </c>
      <c r="V26" s="6">
        <v>2.0</v>
      </c>
      <c r="W26" s="6"/>
      <c r="X26" s="6">
        <v>0.0</v>
      </c>
      <c r="Y26" s="6"/>
      <c r="Z26" s="6"/>
      <c r="AA26" s="6" t="s">
        <v>263</v>
      </c>
      <c r="AG26" s="6"/>
      <c r="AH26" s="6"/>
      <c r="AI26" s="6"/>
      <c r="AJ26" s="34"/>
      <c r="AK26" s="6"/>
      <c r="AL26" s="6"/>
      <c r="AP26" s="6">
        <v>10977.2</v>
      </c>
      <c r="AQ26" s="6">
        <v>10977.2</v>
      </c>
      <c r="AR26" s="6">
        <v>2.0</v>
      </c>
      <c r="AS26" s="6">
        <v>2.0</v>
      </c>
      <c r="AT26" s="6">
        <v>4.0</v>
      </c>
      <c r="AU26" s="6">
        <v>26.0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209</v>
      </c>
      <c r="E27" s="11" t="s">
        <v>682</v>
      </c>
      <c r="F27" s="6"/>
      <c r="G27" s="11" t="s">
        <v>684</v>
      </c>
      <c r="H27" s="6" t="s">
        <v>685</v>
      </c>
      <c r="I27" s="6" t="s">
        <v>687</v>
      </c>
      <c r="J27" s="6" t="s">
        <v>216</v>
      </c>
      <c r="K27" s="6" t="s">
        <v>89</v>
      </c>
      <c r="L27" s="6">
        <v>81.3</v>
      </c>
      <c r="M27" s="6">
        <v>2728.0</v>
      </c>
      <c r="N27" s="6" t="s">
        <v>219</v>
      </c>
      <c r="O27" s="6" t="s">
        <v>114</v>
      </c>
      <c r="P27" s="34">
        <v>46225.0</v>
      </c>
      <c r="Q27" s="6">
        <v>2.0</v>
      </c>
      <c r="R27" s="6" t="s">
        <v>221</v>
      </c>
      <c r="S27" s="34">
        <v>46225.0</v>
      </c>
      <c r="T27" s="34">
        <v>46225.0</v>
      </c>
      <c r="U27" s="34">
        <v>46226.0</v>
      </c>
      <c r="V27" s="6">
        <v>1.0</v>
      </c>
      <c r="W27" s="6"/>
      <c r="X27" s="6"/>
      <c r="Y27" s="6"/>
      <c r="Z27" s="6"/>
      <c r="AA27" s="6"/>
      <c r="AG27" s="6"/>
      <c r="AH27" s="6"/>
      <c r="AI27" s="6"/>
      <c r="AJ27" s="34"/>
      <c r="AK27" s="6"/>
      <c r="AP27" s="6">
        <v>256.9</v>
      </c>
      <c r="AQ27" s="6">
        <v>513.8</v>
      </c>
      <c r="AR27" s="6" t="s">
        <v>168</v>
      </c>
      <c r="AS27" s="6" t="s">
        <v>168</v>
      </c>
      <c r="AT27" s="6" t="s">
        <v>168</v>
      </c>
      <c r="AU27" s="6">
        <v>6.0</v>
      </c>
      <c r="AV27" s="6">
        <v>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209</v>
      </c>
      <c r="E28" s="11" t="s">
        <v>703</v>
      </c>
      <c r="F28" s="6"/>
      <c r="G28" s="11" t="s">
        <v>704</v>
      </c>
      <c r="H28" s="6" t="s">
        <v>706</v>
      </c>
      <c r="I28" s="6" t="s">
        <v>707</v>
      </c>
      <c r="J28" s="6" t="s">
        <v>216</v>
      </c>
      <c r="K28" s="6" t="s">
        <v>89</v>
      </c>
      <c r="L28" s="6">
        <v>346.24</v>
      </c>
      <c r="M28" s="6">
        <v>2728.0</v>
      </c>
      <c r="N28" s="6" t="s">
        <v>219</v>
      </c>
      <c r="O28" s="6" t="s">
        <v>114</v>
      </c>
      <c r="P28" s="34">
        <v>46225.0</v>
      </c>
      <c r="Q28" s="6">
        <v>4.0</v>
      </c>
      <c r="R28" s="6" t="s">
        <v>221</v>
      </c>
      <c r="S28" s="34">
        <v>46225.0</v>
      </c>
      <c r="T28" s="34">
        <v>46225.0</v>
      </c>
      <c r="U28" s="34">
        <v>46226.0</v>
      </c>
      <c r="V28" s="6">
        <v>1.0</v>
      </c>
      <c r="W28" s="6"/>
      <c r="X28" s="6"/>
      <c r="Y28" s="6"/>
      <c r="Z28" s="6"/>
      <c r="AA28" s="6"/>
      <c r="AG28" s="6"/>
      <c r="AH28" s="6"/>
      <c r="AI28" s="6"/>
      <c r="AJ28" s="34"/>
      <c r="AK28" s="6"/>
      <c r="AP28" s="6">
        <v>1322.64</v>
      </c>
      <c r="AQ28" s="6">
        <v>5290.56</v>
      </c>
      <c r="AR28" s="6" t="s">
        <v>168</v>
      </c>
      <c r="AS28" s="6" t="s">
        <v>168</v>
      </c>
      <c r="AT28" s="6" t="s">
        <v>168</v>
      </c>
      <c r="AU28" s="6">
        <v>6.0</v>
      </c>
      <c r="AV28" s="6">
        <v>0.0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313.0</v>
      </c>
      <c r="B29" s="6">
        <v>313.0</v>
      </c>
      <c r="C29" s="6">
        <v>304.0</v>
      </c>
      <c r="D29" s="6" t="s">
        <v>209</v>
      </c>
      <c r="E29" s="11" t="s">
        <v>740</v>
      </c>
      <c r="F29" s="6">
        <v>2.02530400198667E14</v>
      </c>
      <c r="G29" s="11" t="s">
        <v>741</v>
      </c>
      <c r="H29" s="6" t="s">
        <v>742</v>
      </c>
      <c r="I29" s="6" t="s">
        <v>743</v>
      </c>
      <c r="J29" s="6" t="s">
        <v>745</v>
      </c>
      <c r="K29" s="6" t="s">
        <v>99</v>
      </c>
      <c r="L29" s="6">
        <v>3085.22</v>
      </c>
      <c r="M29" s="6">
        <v>2730.0</v>
      </c>
      <c r="N29" s="6" t="s">
        <v>158</v>
      </c>
      <c r="O29" s="6" t="s">
        <v>3</v>
      </c>
      <c r="P29" s="34">
        <v>45126.0</v>
      </c>
      <c r="Q29" s="6">
        <v>1.0</v>
      </c>
      <c r="R29" s="6" t="s">
        <v>221</v>
      </c>
      <c r="S29" s="34">
        <v>45126.0</v>
      </c>
      <c r="T29" s="34">
        <v>45126.0</v>
      </c>
      <c r="U29" s="34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224</v>
      </c>
      <c r="AG29" s="6"/>
      <c r="AH29" s="6"/>
      <c r="AI29" s="6"/>
      <c r="AJ29" s="34"/>
      <c r="AK29" s="6"/>
      <c r="AP29" s="6">
        <v>5337.44</v>
      </c>
      <c r="AQ29" s="6">
        <v>5337.44</v>
      </c>
      <c r="AR29" s="6" t="s">
        <v>168</v>
      </c>
      <c r="AS29" s="6" t="s">
        <v>168</v>
      </c>
      <c r="AT29" s="6" t="s">
        <v>168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764</v>
      </c>
      <c r="BC29" s="6" t="s">
        <v>766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209</v>
      </c>
      <c r="E30" s="11" t="s">
        <v>770</v>
      </c>
      <c r="F30" s="6">
        <v>2.02430400180262E14</v>
      </c>
      <c r="G30" s="11" t="s">
        <v>772</v>
      </c>
      <c r="H30" s="6" t="s">
        <v>774</v>
      </c>
      <c r="I30" s="6" t="s">
        <v>776</v>
      </c>
      <c r="J30" s="6" t="s">
        <v>216</v>
      </c>
      <c r="K30" s="6" t="s">
        <v>89</v>
      </c>
      <c r="L30" s="6">
        <v>0.0</v>
      </c>
      <c r="M30" s="6">
        <v>2734.0</v>
      </c>
      <c r="N30" s="6" t="s">
        <v>158</v>
      </c>
      <c r="O30" s="6" t="s">
        <v>3</v>
      </c>
      <c r="P30" s="34">
        <v>45398.0</v>
      </c>
      <c r="Q30" s="6">
        <v>1.0</v>
      </c>
      <c r="R30" s="6" t="s">
        <v>221</v>
      </c>
      <c r="S30" s="34">
        <v>45398.0</v>
      </c>
      <c r="T30" s="34">
        <v>45398.0</v>
      </c>
      <c r="U30" s="34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4"/>
      <c r="AK30" s="6"/>
      <c r="AP30" s="6" t="s">
        <v>246</v>
      </c>
      <c r="AQ30" s="6" t="s">
        <v>246</v>
      </c>
      <c r="AR30" s="6" t="s">
        <v>168</v>
      </c>
      <c r="AS30" s="6" t="s">
        <v>168</v>
      </c>
      <c r="AT30" s="6" t="s">
        <v>168</v>
      </c>
      <c r="AU30" s="6" t="s">
        <v>168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800</v>
      </c>
      <c r="BC30" s="6" t="s">
        <v>802</v>
      </c>
      <c r="BD30" s="6"/>
    </row>
    <row r="31">
      <c r="A31" s="6">
        <v>313.0</v>
      </c>
      <c r="B31" s="6">
        <v>313.0</v>
      </c>
      <c r="C31" s="6">
        <v>304.0</v>
      </c>
      <c r="D31" s="6" t="s">
        <v>209</v>
      </c>
      <c r="E31" s="11" t="s">
        <v>813</v>
      </c>
      <c r="F31" s="6">
        <v>2.02430400179889E14</v>
      </c>
      <c r="G31" s="11" t="s">
        <v>816</v>
      </c>
      <c r="H31" s="6" t="s">
        <v>817</v>
      </c>
      <c r="I31" s="6" t="s">
        <v>818</v>
      </c>
      <c r="J31" s="6" t="s">
        <v>216</v>
      </c>
      <c r="K31" s="6" t="s">
        <v>89</v>
      </c>
      <c r="L31" s="6">
        <v>1724.94</v>
      </c>
      <c r="M31" s="6">
        <v>2734.0</v>
      </c>
      <c r="N31" s="6" t="s">
        <v>158</v>
      </c>
      <c r="O31" s="6" t="s">
        <v>3</v>
      </c>
      <c r="P31" s="34">
        <v>45398.0</v>
      </c>
      <c r="Q31" s="6">
        <v>1.0</v>
      </c>
      <c r="R31" s="6" t="s">
        <v>221</v>
      </c>
      <c r="S31" s="34">
        <v>45398.0</v>
      </c>
      <c r="T31" s="34">
        <v>45398.0</v>
      </c>
      <c r="U31" s="34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4"/>
      <c r="AK31" s="6"/>
      <c r="AP31" s="6">
        <v>5519.82</v>
      </c>
      <c r="AQ31" s="6">
        <v>5519.82</v>
      </c>
      <c r="AR31" s="6" t="s">
        <v>168</v>
      </c>
      <c r="AS31" s="6" t="s">
        <v>168</v>
      </c>
      <c r="AT31" s="6" t="s">
        <v>168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800</v>
      </c>
      <c r="BC31" s="6" t="s">
        <v>830</v>
      </c>
      <c r="BD31" s="6"/>
      <c r="BE31" s="6"/>
    </row>
    <row r="32">
      <c r="A32" s="6">
        <v>313.0</v>
      </c>
      <c r="B32" s="6">
        <v>313.0</v>
      </c>
      <c r="C32" s="6">
        <v>304.0</v>
      </c>
      <c r="D32" s="6" t="s">
        <v>209</v>
      </c>
      <c r="E32" s="11" t="s">
        <v>840</v>
      </c>
      <c r="F32" s="6">
        <v>2.02430400179899E14</v>
      </c>
      <c r="G32" s="11" t="s">
        <v>841</v>
      </c>
      <c r="H32" s="6" t="s">
        <v>842</v>
      </c>
      <c r="I32" s="6" t="s">
        <v>844</v>
      </c>
      <c r="J32" s="6" t="s">
        <v>216</v>
      </c>
      <c r="K32" s="6" t="s">
        <v>89</v>
      </c>
      <c r="L32" s="6">
        <v>424.13</v>
      </c>
      <c r="M32" s="6">
        <v>2734.0</v>
      </c>
      <c r="N32" s="6" t="s">
        <v>158</v>
      </c>
      <c r="O32" s="6" t="s">
        <v>3</v>
      </c>
      <c r="P32" s="34">
        <v>45398.0</v>
      </c>
      <c r="Q32" s="6">
        <v>1.0</v>
      </c>
      <c r="R32" s="6" t="s">
        <v>221</v>
      </c>
      <c r="S32" s="34">
        <v>45398.0</v>
      </c>
      <c r="T32" s="34">
        <v>45398.0</v>
      </c>
      <c r="U32" s="34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4"/>
      <c r="AK32" s="6"/>
      <c r="AP32" s="6">
        <v>1005.19</v>
      </c>
      <c r="AQ32" s="6">
        <v>1005.19</v>
      </c>
      <c r="AR32" s="6" t="s">
        <v>168</v>
      </c>
      <c r="AS32" s="6" t="s">
        <v>168</v>
      </c>
      <c r="AT32" s="6" t="s">
        <v>168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800</v>
      </c>
      <c r="BC32" s="6" t="s">
        <v>856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209</v>
      </c>
      <c r="E33" s="11" t="s">
        <v>866</v>
      </c>
      <c r="F33" s="6">
        <v>2.02430400180539E14</v>
      </c>
      <c r="G33" s="11" t="s">
        <v>868</v>
      </c>
      <c r="H33" s="6" t="s">
        <v>869</v>
      </c>
      <c r="I33" s="6" t="s">
        <v>871</v>
      </c>
      <c r="J33" s="6">
        <v>624.0</v>
      </c>
      <c r="K33" s="6" t="s">
        <v>89</v>
      </c>
      <c r="L33" s="6">
        <v>201.94</v>
      </c>
      <c r="M33" s="6">
        <v>2734.0</v>
      </c>
      <c r="N33" s="6" t="s">
        <v>158</v>
      </c>
      <c r="O33" s="6" t="s">
        <v>3</v>
      </c>
      <c r="P33" s="34">
        <v>45428.0</v>
      </c>
      <c r="Q33" s="6">
        <v>1.0</v>
      </c>
      <c r="R33" s="6" t="s">
        <v>221</v>
      </c>
      <c r="S33" s="34">
        <v>45428.0</v>
      </c>
      <c r="T33" s="34">
        <v>45428.0</v>
      </c>
      <c r="U33" s="34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4"/>
      <c r="AK33" s="6"/>
      <c r="AP33" s="6">
        <v>1050.1</v>
      </c>
      <c r="AQ33" s="6">
        <v>1050.1</v>
      </c>
      <c r="AR33" s="6" t="s">
        <v>168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800</v>
      </c>
      <c r="BC33" s="6" t="s">
        <v>830</v>
      </c>
      <c r="BD33" s="6"/>
    </row>
    <row r="34">
      <c r="A34" s="6">
        <v>313.0</v>
      </c>
      <c r="B34" s="6">
        <v>313.0</v>
      </c>
      <c r="C34" s="6">
        <v>304.0</v>
      </c>
      <c r="D34" s="6" t="s">
        <v>209</v>
      </c>
      <c r="E34" s="11" t="s">
        <v>906</v>
      </c>
      <c r="F34" s="6">
        <v>2.02430400180545E14</v>
      </c>
      <c r="G34" s="11" t="s">
        <v>772</v>
      </c>
      <c r="H34" s="6" t="s">
        <v>774</v>
      </c>
      <c r="I34" s="6" t="s">
        <v>776</v>
      </c>
      <c r="J34" s="6" t="s">
        <v>216</v>
      </c>
      <c r="K34" s="6" t="s">
        <v>89</v>
      </c>
      <c r="L34" s="6">
        <v>0.0</v>
      </c>
      <c r="M34" s="6">
        <v>2730.0</v>
      </c>
      <c r="N34" s="6" t="s">
        <v>158</v>
      </c>
      <c r="O34" s="6" t="s">
        <v>3</v>
      </c>
      <c r="P34" s="34">
        <v>45428.0</v>
      </c>
      <c r="Q34" s="6">
        <v>1.0</v>
      </c>
      <c r="R34" s="6" t="s">
        <v>221</v>
      </c>
      <c r="S34" s="34">
        <v>45428.0</v>
      </c>
      <c r="T34" s="34">
        <v>45428.0</v>
      </c>
      <c r="U34" s="34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4"/>
      <c r="AK34" s="6"/>
      <c r="AP34" s="6" t="s">
        <v>246</v>
      </c>
      <c r="AQ34" s="6" t="s">
        <v>246</v>
      </c>
      <c r="AR34" s="6" t="s">
        <v>168</v>
      </c>
      <c r="AS34" s="6" t="s">
        <v>168</v>
      </c>
      <c r="AT34" s="6" t="s">
        <v>168</v>
      </c>
      <c r="AU34" s="6" t="s">
        <v>168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800</v>
      </c>
      <c r="BC34" s="6" t="s">
        <v>830</v>
      </c>
      <c r="BD34" s="6"/>
    </row>
    <row r="35">
      <c r="A35" s="6">
        <v>313.0</v>
      </c>
      <c r="B35" s="6">
        <v>313.0</v>
      </c>
      <c r="C35" s="6">
        <v>304.0</v>
      </c>
      <c r="D35" s="6" t="s">
        <v>209</v>
      </c>
      <c r="E35" s="11" t="s">
        <v>930</v>
      </c>
      <c r="F35" s="6">
        <v>2.0263040020417E14</v>
      </c>
      <c r="G35" s="11" t="s">
        <v>932</v>
      </c>
      <c r="H35" s="6" t="s">
        <v>933</v>
      </c>
      <c r="I35" s="6" t="s">
        <v>935</v>
      </c>
      <c r="J35" s="6" t="s">
        <v>216</v>
      </c>
      <c r="K35" s="6" t="s">
        <v>89</v>
      </c>
      <c r="L35" s="6">
        <v>0.0</v>
      </c>
      <c r="M35" s="6">
        <v>2730.0</v>
      </c>
      <c r="N35" s="6" t="s">
        <v>158</v>
      </c>
      <c r="O35" s="6" t="s">
        <v>3</v>
      </c>
      <c r="P35" s="34">
        <v>45428.0</v>
      </c>
      <c r="Q35" s="6">
        <v>1.0</v>
      </c>
      <c r="R35" s="6" t="s">
        <v>221</v>
      </c>
      <c r="S35" s="34">
        <v>45428.0</v>
      </c>
      <c r="T35" s="34">
        <v>45428.0</v>
      </c>
      <c r="U35" s="34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4"/>
      <c r="AK35" s="6"/>
      <c r="AL35" s="6"/>
      <c r="AP35" s="6" t="s">
        <v>246</v>
      </c>
      <c r="AQ35" s="6" t="s">
        <v>246</v>
      </c>
      <c r="AR35" s="6" t="s">
        <v>168</v>
      </c>
      <c r="AS35" s="6" t="s">
        <v>168</v>
      </c>
      <c r="AT35" s="6" t="s">
        <v>168</v>
      </c>
      <c r="AU35" s="6" t="s">
        <v>168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948</v>
      </c>
      <c r="BC35" s="6" t="s">
        <v>949</v>
      </c>
      <c r="BD35" s="6"/>
      <c r="BE35" s="6"/>
    </row>
    <row r="36">
      <c r="A36" s="6">
        <v>313.0</v>
      </c>
      <c r="B36" s="6">
        <v>313.0</v>
      </c>
      <c r="C36" s="6">
        <v>304.0</v>
      </c>
      <c r="D36" s="6" t="s">
        <v>209</v>
      </c>
      <c r="E36" s="11" t="s">
        <v>958</v>
      </c>
      <c r="F36" s="6">
        <v>2.02430400180543E14</v>
      </c>
      <c r="G36" s="11" t="s">
        <v>841</v>
      </c>
      <c r="H36" s="6" t="s">
        <v>842</v>
      </c>
      <c r="I36" s="6" t="s">
        <v>844</v>
      </c>
      <c r="J36" s="6" t="s">
        <v>216</v>
      </c>
      <c r="K36" s="6" t="s">
        <v>89</v>
      </c>
      <c r="L36" s="6">
        <v>424.13</v>
      </c>
      <c r="M36" s="6">
        <v>2730.0</v>
      </c>
      <c r="N36" s="6" t="s">
        <v>158</v>
      </c>
      <c r="O36" s="6" t="s">
        <v>3</v>
      </c>
      <c r="P36" s="34">
        <v>45428.0</v>
      </c>
      <c r="Q36" s="6">
        <v>1.0</v>
      </c>
      <c r="R36" s="6" t="s">
        <v>221</v>
      </c>
      <c r="S36" s="34">
        <v>45428.0</v>
      </c>
      <c r="T36" s="34">
        <v>45428.0</v>
      </c>
      <c r="U36" s="34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4"/>
      <c r="AK36" s="6"/>
      <c r="AP36" s="6">
        <v>1005.19</v>
      </c>
      <c r="AQ36" s="6">
        <v>1005.19</v>
      </c>
      <c r="AR36" s="6" t="s">
        <v>168</v>
      </c>
      <c r="AS36" s="6" t="s">
        <v>168</v>
      </c>
      <c r="AT36" s="6" t="s">
        <v>168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800</v>
      </c>
      <c r="BC36" s="6" t="s">
        <v>830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209</v>
      </c>
      <c r="E37" s="11" t="s">
        <v>998</v>
      </c>
      <c r="F37" s="6">
        <v>2.02430400180679E14</v>
      </c>
      <c r="G37" s="11" t="s">
        <v>658</v>
      </c>
      <c r="H37" s="6" t="s">
        <v>660</v>
      </c>
      <c r="I37" s="6" t="s">
        <v>661</v>
      </c>
      <c r="J37" s="6" t="s">
        <v>216</v>
      </c>
      <c r="K37" s="6" t="s">
        <v>99</v>
      </c>
      <c r="L37" s="6">
        <v>5434.26</v>
      </c>
      <c r="M37" s="6">
        <v>2734.0</v>
      </c>
      <c r="N37" s="6" t="s">
        <v>158</v>
      </c>
      <c r="O37" s="6" t="s">
        <v>3</v>
      </c>
      <c r="P37" s="34">
        <v>45434.0</v>
      </c>
      <c r="Q37" s="6">
        <v>1.0</v>
      </c>
      <c r="R37" s="6" t="s">
        <v>221</v>
      </c>
      <c r="S37" s="34">
        <v>45434.0</v>
      </c>
      <c r="T37" s="34">
        <v>45434.0</v>
      </c>
      <c r="U37" s="34">
        <v>46063.0</v>
      </c>
      <c r="V37" s="6">
        <v>629.0</v>
      </c>
      <c r="W37" s="6"/>
      <c r="X37" s="6">
        <v>0.0</v>
      </c>
      <c r="Y37" s="6"/>
      <c r="Z37" s="6"/>
      <c r="AA37" s="6" t="s">
        <v>263</v>
      </c>
      <c r="AG37" s="6"/>
      <c r="AH37" s="6"/>
      <c r="AI37" s="6"/>
      <c r="AJ37" s="34"/>
      <c r="AK37" s="6"/>
      <c r="AL37" s="6"/>
      <c r="AP37" s="6">
        <v>10977.2</v>
      </c>
      <c r="AQ37" s="6">
        <v>10977.2</v>
      </c>
      <c r="AR37" s="6">
        <v>2.0</v>
      </c>
      <c r="AS37" s="6">
        <v>2.0</v>
      </c>
      <c r="AT37" s="6">
        <v>4.0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1026</v>
      </c>
      <c r="BC37" s="6" t="s">
        <v>1028</v>
      </c>
      <c r="BD37" s="6" t="s">
        <v>1030</v>
      </c>
    </row>
    <row r="38">
      <c r="A38" s="6">
        <v>313.0</v>
      </c>
      <c r="B38" s="6">
        <v>313.0</v>
      </c>
      <c r="C38" s="6">
        <v>304.0</v>
      </c>
      <c r="D38" s="6" t="s">
        <v>209</v>
      </c>
      <c r="E38" s="11" t="s">
        <v>1041</v>
      </c>
      <c r="F38" s="6">
        <v>2.02430400180678E14</v>
      </c>
      <c r="G38" s="11" t="s">
        <v>494</v>
      </c>
      <c r="H38" s="6" t="s">
        <v>496</v>
      </c>
      <c r="I38" s="6" t="s">
        <v>497</v>
      </c>
      <c r="J38" s="6" t="s">
        <v>216</v>
      </c>
      <c r="K38" s="6" t="s">
        <v>99</v>
      </c>
      <c r="L38" s="6">
        <v>4040.19</v>
      </c>
      <c r="M38" s="6">
        <v>2734.0</v>
      </c>
      <c r="N38" s="6" t="s">
        <v>158</v>
      </c>
      <c r="O38" s="6" t="s">
        <v>3</v>
      </c>
      <c r="P38" s="34">
        <v>45434.0</v>
      </c>
      <c r="Q38" s="6">
        <v>2.0</v>
      </c>
      <c r="R38" s="6" t="s">
        <v>221</v>
      </c>
      <c r="S38" s="34">
        <v>45434.0</v>
      </c>
      <c r="T38" s="34">
        <v>45434.0</v>
      </c>
      <c r="U38" s="34">
        <v>46063.0</v>
      </c>
      <c r="V38" s="6">
        <v>629.0</v>
      </c>
      <c r="W38" s="6"/>
      <c r="X38" s="6">
        <v>0.0</v>
      </c>
      <c r="Y38" s="6"/>
      <c r="Z38" s="6"/>
      <c r="AA38" s="6" t="s">
        <v>504</v>
      </c>
      <c r="AG38" s="6"/>
      <c r="AH38" s="6"/>
      <c r="AI38" s="6"/>
      <c r="AJ38" s="34"/>
      <c r="AK38" s="6"/>
      <c r="AP38" s="6">
        <v>7070.33</v>
      </c>
      <c r="AQ38" s="6">
        <v>14140.66</v>
      </c>
      <c r="AR38" s="6" t="s">
        <v>168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1026</v>
      </c>
      <c r="BC38" s="6" t="s">
        <v>1028</v>
      </c>
      <c r="BD38" s="6" t="s">
        <v>1030</v>
      </c>
    </row>
    <row r="39">
      <c r="A39" s="6">
        <v>313.0</v>
      </c>
      <c r="B39" s="6">
        <v>313.0</v>
      </c>
      <c r="C39" s="6">
        <v>304.0</v>
      </c>
      <c r="D39" s="6" t="s">
        <v>209</v>
      </c>
      <c r="E39" s="11" t="s">
        <v>1068</v>
      </c>
      <c r="F39" s="6">
        <v>2.02430400181973E14</v>
      </c>
      <c r="G39" s="11" t="s">
        <v>1069</v>
      </c>
      <c r="H39" s="6" t="s">
        <v>1071</v>
      </c>
      <c r="I39" s="6" t="s">
        <v>743</v>
      </c>
      <c r="J39" s="6" t="s">
        <v>745</v>
      </c>
      <c r="K39" s="6" t="s">
        <v>99</v>
      </c>
      <c r="L39" s="6">
        <v>2752.52</v>
      </c>
      <c r="M39" s="6">
        <v>2730.0</v>
      </c>
      <c r="N39" s="6" t="s">
        <v>158</v>
      </c>
      <c r="O39" s="6" t="s">
        <v>3</v>
      </c>
      <c r="P39" s="34">
        <v>45460.0</v>
      </c>
      <c r="Q39" s="6">
        <v>1.0</v>
      </c>
      <c r="R39" s="6" t="s">
        <v>221</v>
      </c>
      <c r="S39" s="34">
        <v>45460.0</v>
      </c>
      <c r="T39" s="34">
        <v>45460.0</v>
      </c>
      <c r="U39" s="34">
        <v>46063.0</v>
      </c>
      <c r="V39" s="6">
        <v>603.0</v>
      </c>
      <c r="W39" s="6"/>
      <c r="X39" s="6">
        <v>0.0</v>
      </c>
      <c r="Y39" s="6"/>
      <c r="Z39" s="6"/>
      <c r="AA39" s="6" t="s">
        <v>224</v>
      </c>
      <c r="AG39" s="6"/>
      <c r="AH39" s="6"/>
      <c r="AI39" s="6"/>
      <c r="AJ39" s="34"/>
      <c r="AK39" s="6"/>
      <c r="AL39" s="6"/>
      <c r="AP39" s="6">
        <v>4761.86</v>
      </c>
      <c r="AQ39" s="6">
        <v>4761.86</v>
      </c>
      <c r="AR39" s="6" t="s">
        <v>168</v>
      </c>
      <c r="AS39" s="6" t="s">
        <v>168</v>
      </c>
      <c r="AT39" s="6" t="s">
        <v>168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1088</v>
      </c>
      <c r="BC39" s="6" t="s">
        <v>1090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209</v>
      </c>
      <c r="E40" s="11" t="s">
        <v>1100</v>
      </c>
      <c r="F40" s="6">
        <v>2.02430400182343E14</v>
      </c>
      <c r="G40" s="11" t="s">
        <v>319</v>
      </c>
      <c r="H40" s="6" t="s">
        <v>1102</v>
      </c>
      <c r="I40" s="6" t="s">
        <v>1103</v>
      </c>
      <c r="J40" s="6" t="s">
        <v>216</v>
      </c>
      <c r="K40" s="6" t="s">
        <v>89</v>
      </c>
      <c r="L40" s="6">
        <v>276.2</v>
      </c>
      <c r="M40" s="6">
        <v>2732.0</v>
      </c>
      <c r="N40" s="6" t="s">
        <v>158</v>
      </c>
      <c r="O40" s="6" t="s">
        <v>3</v>
      </c>
      <c r="P40" s="34">
        <v>45476.0</v>
      </c>
      <c r="Q40" s="6">
        <v>1.0</v>
      </c>
      <c r="R40" s="6" t="s">
        <v>221</v>
      </c>
      <c r="S40" s="34">
        <v>45476.0</v>
      </c>
      <c r="T40" s="34">
        <v>45476.0</v>
      </c>
      <c r="U40" s="34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4"/>
      <c r="AK40" s="6"/>
      <c r="AP40" s="6">
        <v>922.51</v>
      </c>
      <c r="AQ40" s="6">
        <v>922.51</v>
      </c>
      <c r="AR40" s="6" t="s">
        <v>168</v>
      </c>
      <c r="AS40" s="6" t="s">
        <v>168</v>
      </c>
      <c r="AT40" s="6">
        <v>1.0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800</v>
      </c>
      <c r="BC40" s="6" t="s">
        <v>1113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209</v>
      </c>
      <c r="E41" s="11" t="s">
        <v>1126</v>
      </c>
      <c r="F41" s="6">
        <v>2.02430400182556E14</v>
      </c>
      <c r="G41" s="11" t="s">
        <v>1129</v>
      </c>
      <c r="H41" s="6" t="s">
        <v>1131</v>
      </c>
      <c r="I41" s="6" t="s">
        <v>1132</v>
      </c>
      <c r="J41" s="6" t="s">
        <v>216</v>
      </c>
      <c r="K41" s="6" t="s">
        <v>89</v>
      </c>
      <c r="L41" s="6">
        <v>5.21</v>
      </c>
      <c r="M41" s="6">
        <v>2734.0</v>
      </c>
      <c r="N41" s="6" t="s">
        <v>158</v>
      </c>
      <c r="O41" s="6" t="s">
        <v>3</v>
      </c>
      <c r="P41" s="34">
        <v>45488.0</v>
      </c>
      <c r="Q41" s="6">
        <v>10.0</v>
      </c>
      <c r="R41" s="6" t="s">
        <v>221</v>
      </c>
      <c r="S41" s="34">
        <v>45488.0</v>
      </c>
      <c r="T41" s="34">
        <v>45488.0</v>
      </c>
      <c r="U41" s="34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4"/>
      <c r="AK41" s="6"/>
      <c r="AL41" s="6"/>
      <c r="AP41" s="6">
        <v>16.66</v>
      </c>
      <c r="AQ41" s="6">
        <v>166.6</v>
      </c>
      <c r="AR41" s="6">
        <v>2.0</v>
      </c>
      <c r="AS41" s="6">
        <v>17.0</v>
      </c>
      <c r="AT41" s="6">
        <v>17.0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800</v>
      </c>
      <c r="BC41" s="6" t="s">
        <v>802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209</v>
      </c>
      <c r="E42" s="11" t="s">
        <v>1154</v>
      </c>
      <c r="F42" s="6">
        <v>2.02430400183018E14</v>
      </c>
      <c r="G42" s="11" t="s">
        <v>1155</v>
      </c>
      <c r="H42" s="6" t="s">
        <v>1156</v>
      </c>
      <c r="I42" s="6" t="s">
        <v>1157</v>
      </c>
      <c r="J42" s="6" t="s">
        <v>216</v>
      </c>
      <c r="K42" s="6" t="s">
        <v>99</v>
      </c>
      <c r="L42" s="6">
        <v>3025.25</v>
      </c>
      <c r="M42" s="6">
        <v>2734.0</v>
      </c>
      <c r="N42" s="6" t="s">
        <v>158</v>
      </c>
      <c r="O42" s="6" t="s">
        <v>3</v>
      </c>
      <c r="P42" s="34">
        <v>45499.0</v>
      </c>
      <c r="Q42" s="6">
        <v>1.0</v>
      </c>
      <c r="R42" s="6" t="s">
        <v>221</v>
      </c>
      <c r="S42" s="34">
        <v>45499.0</v>
      </c>
      <c r="T42" s="34">
        <v>45499.0</v>
      </c>
      <c r="U42" s="34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4"/>
      <c r="AK42" s="6"/>
      <c r="AL42" s="6"/>
      <c r="AP42" s="6">
        <v>12524.54</v>
      </c>
      <c r="AQ42" s="6">
        <v>12524.54</v>
      </c>
      <c r="AR42" s="6" t="s">
        <v>168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1168</v>
      </c>
      <c r="BC42" s="6" t="s">
        <v>1028</v>
      </c>
      <c r="BD42" s="6" t="s">
        <v>1170</v>
      </c>
    </row>
    <row r="43">
      <c r="A43" s="6">
        <v>313.0</v>
      </c>
      <c r="B43" s="6">
        <v>313.0</v>
      </c>
      <c r="C43" s="6">
        <v>304.0</v>
      </c>
      <c r="D43" s="6" t="s">
        <v>209</v>
      </c>
      <c r="E43" s="11" t="s">
        <v>1181</v>
      </c>
      <c r="F43" s="6">
        <v>2.02430400183019E14</v>
      </c>
      <c r="G43" s="11" t="s">
        <v>1183</v>
      </c>
      <c r="H43" s="6" t="s">
        <v>1185</v>
      </c>
      <c r="I43" s="6" t="s">
        <v>1186</v>
      </c>
      <c r="J43" s="6">
        <v>26433.0</v>
      </c>
      <c r="K43" s="6" t="s">
        <v>99</v>
      </c>
      <c r="L43" s="6">
        <v>9185.28</v>
      </c>
      <c r="M43" s="6">
        <v>2730.0</v>
      </c>
      <c r="N43" s="6" t="s">
        <v>158</v>
      </c>
      <c r="O43" s="6" t="s">
        <v>3</v>
      </c>
      <c r="P43" s="34">
        <v>45502.0</v>
      </c>
      <c r="Q43" s="6">
        <v>1.0</v>
      </c>
      <c r="R43" s="6" t="s">
        <v>221</v>
      </c>
      <c r="S43" s="34">
        <v>45502.0</v>
      </c>
      <c r="T43" s="34">
        <v>45502.0</v>
      </c>
      <c r="U43" s="34">
        <v>46063.0</v>
      </c>
      <c r="V43" s="6">
        <v>561.0</v>
      </c>
      <c r="W43" s="6"/>
      <c r="X43" s="6">
        <v>0.0</v>
      </c>
      <c r="Y43" s="6"/>
      <c r="Z43" s="6"/>
      <c r="AA43" s="6" t="s">
        <v>1192</v>
      </c>
      <c r="AG43" s="6"/>
      <c r="AH43" s="6"/>
      <c r="AI43" s="6"/>
      <c r="AJ43" s="34"/>
      <c r="AK43" s="6"/>
      <c r="AL43" s="6"/>
      <c r="AP43" s="6">
        <v>34444.79</v>
      </c>
      <c r="AQ43" s="6">
        <v>34444.79</v>
      </c>
      <c r="AR43" s="6" t="s">
        <v>168</v>
      </c>
      <c r="AS43" s="6">
        <v>1.0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1198</v>
      </c>
      <c r="BC43" s="6" t="s">
        <v>1028</v>
      </c>
      <c r="BD43" s="6" t="s">
        <v>1170</v>
      </c>
    </row>
    <row r="44">
      <c r="A44" s="6">
        <v>313.0</v>
      </c>
      <c r="B44" s="6">
        <v>313.0</v>
      </c>
      <c r="C44" s="6">
        <v>304.0</v>
      </c>
      <c r="D44" s="6" t="s">
        <v>209</v>
      </c>
      <c r="E44" s="11" t="s">
        <v>1208</v>
      </c>
      <c r="F44" s="6">
        <v>2.02430400183062E14</v>
      </c>
      <c r="G44" s="11" t="s">
        <v>1210</v>
      </c>
      <c r="H44" s="6" t="s">
        <v>1211</v>
      </c>
      <c r="I44" s="6" t="s">
        <v>1212</v>
      </c>
      <c r="J44" s="6" t="s">
        <v>216</v>
      </c>
      <c r="K44" s="6" t="s">
        <v>89</v>
      </c>
      <c r="L44" s="6">
        <v>6043.13</v>
      </c>
      <c r="M44" s="6">
        <v>2734.0</v>
      </c>
      <c r="N44" s="6" t="s">
        <v>158</v>
      </c>
      <c r="O44" s="6" t="s">
        <v>3</v>
      </c>
      <c r="P44" s="34">
        <v>45509.0</v>
      </c>
      <c r="Q44" s="6">
        <v>1.0</v>
      </c>
      <c r="R44" s="6" t="s">
        <v>221</v>
      </c>
      <c r="S44" s="34">
        <v>45509.0</v>
      </c>
      <c r="T44" s="34">
        <v>45509.0</v>
      </c>
      <c r="U44" s="34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4"/>
      <c r="AK44" s="6"/>
      <c r="AP44" s="6">
        <v>19640.17</v>
      </c>
      <c r="AQ44" s="6">
        <v>19640.17</v>
      </c>
      <c r="AR44" s="6" t="s">
        <v>168</v>
      </c>
      <c r="AS44" s="6" t="s">
        <v>168</v>
      </c>
      <c r="AT44" s="6" t="s">
        <v>168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800</v>
      </c>
      <c r="BC44" s="6" t="s">
        <v>802</v>
      </c>
    </row>
    <row r="45">
      <c r="A45" s="6">
        <v>313.0</v>
      </c>
      <c r="B45" s="6">
        <v>313.0</v>
      </c>
      <c r="C45" s="6">
        <v>304.0</v>
      </c>
      <c r="D45" s="6" t="s">
        <v>209</v>
      </c>
      <c r="E45" s="11" t="s">
        <v>1233</v>
      </c>
      <c r="F45" s="6">
        <v>2.02430400183439E14</v>
      </c>
      <c r="G45" s="11" t="s">
        <v>1234</v>
      </c>
      <c r="H45" s="6" t="s">
        <v>1235</v>
      </c>
      <c r="I45" s="6" t="s">
        <v>1236</v>
      </c>
      <c r="J45" s="6">
        <v>71379.0</v>
      </c>
      <c r="K45" s="6" t="s">
        <v>89</v>
      </c>
      <c r="L45" s="6">
        <v>272.68</v>
      </c>
      <c r="M45" s="6">
        <v>2734.0</v>
      </c>
      <c r="N45" s="6" t="s">
        <v>158</v>
      </c>
      <c r="O45" s="6" t="s">
        <v>3</v>
      </c>
      <c r="P45" s="34">
        <v>45524.0</v>
      </c>
      <c r="Q45" s="6">
        <v>1.0</v>
      </c>
      <c r="R45" s="6" t="s">
        <v>221</v>
      </c>
      <c r="S45" s="34">
        <v>45524.0</v>
      </c>
      <c r="T45" s="34">
        <v>45524.0</v>
      </c>
      <c r="U45" s="34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4"/>
      <c r="AK45" s="6"/>
      <c r="AL45" s="6"/>
      <c r="AP45" s="6">
        <v>605.35</v>
      </c>
      <c r="AQ45" s="6">
        <v>605.35</v>
      </c>
      <c r="AR45" s="6" t="s">
        <v>168</v>
      </c>
      <c r="AS45" s="6" t="s">
        <v>168</v>
      </c>
      <c r="AT45" s="6" t="s">
        <v>168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1252</v>
      </c>
      <c r="BC45" s="6" t="s">
        <v>1254</v>
      </c>
    </row>
    <row r="46">
      <c r="A46" s="6">
        <v>313.0</v>
      </c>
      <c r="B46" s="6">
        <v>313.0</v>
      </c>
      <c r="C46" s="6">
        <v>304.0</v>
      </c>
      <c r="D46" s="6" t="s">
        <v>209</v>
      </c>
      <c r="E46" s="11" t="s">
        <v>1260</v>
      </c>
      <c r="F46" s="6">
        <v>2.02430400183438E14</v>
      </c>
      <c r="G46" s="11" t="s">
        <v>319</v>
      </c>
      <c r="H46" s="6" t="s">
        <v>1102</v>
      </c>
      <c r="I46" s="6" t="s">
        <v>1103</v>
      </c>
      <c r="J46" s="6" t="s">
        <v>216</v>
      </c>
      <c r="K46" s="6" t="s">
        <v>89</v>
      </c>
      <c r="L46" s="6">
        <v>276.2</v>
      </c>
      <c r="M46" s="6">
        <v>2734.0</v>
      </c>
      <c r="N46" s="6" t="s">
        <v>158</v>
      </c>
      <c r="O46" s="6" t="s">
        <v>3</v>
      </c>
      <c r="P46" s="34">
        <v>45524.0</v>
      </c>
      <c r="Q46" s="6">
        <v>1.0</v>
      </c>
      <c r="R46" s="6" t="s">
        <v>221</v>
      </c>
      <c r="S46" s="34">
        <v>45524.0</v>
      </c>
      <c r="T46" s="34">
        <v>45524.0</v>
      </c>
      <c r="U46" s="34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4"/>
      <c r="AK46" s="6"/>
      <c r="AL46" s="6"/>
      <c r="AP46" s="6">
        <v>922.51</v>
      </c>
      <c r="AQ46" s="6">
        <v>922.51</v>
      </c>
      <c r="AR46" s="6" t="s">
        <v>168</v>
      </c>
      <c r="AS46" s="6" t="s">
        <v>168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1275</v>
      </c>
      <c r="BC46" s="6" t="s">
        <v>1277</v>
      </c>
    </row>
    <row r="47">
      <c r="A47" s="6">
        <v>313.0</v>
      </c>
      <c r="B47" s="6">
        <v>313.0</v>
      </c>
      <c r="C47" s="6">
        <v>304.0</v>
      </c>
      <c r="D47" s="6" t="s">
        <v>209</v>
      </c>
      <c r="E47" s="11" t="s">
        <v>1284</v>
      </c>
      <c r="F47" s="6">
        <v>2.02430400183533E14</v>
      </c>
      <c r="G47" s="11" t="s">
        <v>1285</v>
      </c>
      <c r="H47" s="6" t="s">
        <v>1287</v>
      </c>
      <c r="I47" s="6" t="s">
        <v>1288</v>
      </c>
      <c r="J47" s="6" t="s">
        <v>216</v>
      </c>
      <c r="K47" s="6" t="s">
        <v>89</v>
      </c>
      <c r="L47" s="6">
        <v>19.03</v>
      </c>
      <c r="M47" s="6">
        <v>2734.0</v>
      </c>
      <c r="N47" s="6" t="s">
        <v>158</v>
      </c>
      <c r="O47" s="6" t="s">
        <v>3</v>
      </c>
      <c r="P47" s="34">
        <v>45531.0</v>
      </c>
      <c r="Q47" s="6">
        <v>15.0</v>
      </c>
      <c r="R47" s="6" t="s">
        <v>221</v>
      </c>
      <c r="S47" s="34">
        <v>45531.0</v>
      </c>
      <c r="T47" s="34">
        <v>45531.0</v>
      </c>
      <c r="U47" s="34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4"/>
      <c r="AK47" s="6"/>
      <c r="AL47" s="6"/>
      <c r="AP47" s="6">
        <v>62.03</v>
      </c>
      <c r="AQ47" s="6">
        <v>930.45</v>
      </c>
      <c r="AR47" s="6" t="s">
        <v>168</v>
      </c>
      <c r="AS47" s="6" t="s">
        <v>168</v>
      </c>
      <c r="AT47" s="6">
        <v>8.0</v>
      </c>
      <c r="AU47" s="6">
        <v>1229.0</v>
      </c>
      <c r="AV47" s="6">
        <v>0.0</v>
      </c>
      <c r="AW47" s="6">
        <v>0.0</v>
      </c>
      <c r="AX47" s="6" t="s">
        <v>168</v>
      </c>
      <c r="AY47" s="6">
        <v>0.0</v>
      </c>
      <c r="AZ47" s="6">
        <v>10.0</v>
      </c>
      <c r="BA47" s="6">
        <v>0.0</v>
      </c>
      <c r="BB47" s="6" t="s">
        <v>1299</v>
      </c>
      <c r="BC47" s="6"/>
    </row>
    <row r="48">
      <c r="A48" s="6">
        <v>313.0</v>
      </c>
      <c r="B48" s="6">
        <v>313.0</v>
      </c>
      <c r="C48" s="6">
        <v>304.0</v>
      </c>
      <c r="D48" s="6" t="s">
        <v>209</v>
      </c>
      <c r="E48" s="11" t="s">
        <v>1309</v>
      </c>
      <c r="F48" s="6">
        <v>2.02530400192738E14</v>
      </c>
      <c r="G48" s="11" t="s">
        <v>1311</v>
      </c>
      <c r="H48" s="6" t="s">
        <v>1312</v>
      </c>
      <c r="I48" s="6" t="s">
        <v>1313</v>
      </c>
      <c r="J48" s="6" t="s">
        <v>216</v>
      </c>
      <c r="K48" s="6" t="s">
        <v>89</v>
      </c>
      <c r="L48" s="6">
        <v>96.56</v>
      </c>
      <c r="M48" s="6">
        <v>2734.0</v>
      </c>
      <c r="N48" s="6" t="s">
        <v>158</v>
      </c>
      <c r="O48" s="6" t="s">
        <v>3</v>
      </c>
      <c r="P48" s="34">
        <v>45548.0</v>
      </c>
      <c r="Q48" s="6">
        <v>1.0</v>
      </c>
      <c r="R48" s="6" t="s">
        <v>221</v>
      </c>
      <c r="S48" s="34">
        <v>45548.0</v>
      </c>
      <c r="T48" s="34">
        <v>45548.0</v>
      </c>
      <c r="U48" s="34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4"/>
      <c r="AK48" s="6"/>
      <c r="AP48" s="6">
        <v>193.11</v>
      </c>
      <c r="AQ48" s="6">
        <v>193.11</v>
      </c>
      <c r="AR48" s="6" t="s">
        <v>168</v>
      </c>
      <c r="AS48" s="6" t="s">
        <v>168</v>
      </c>
      <c r="AT48" s="6" t="s">
        <v>168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1326</v>
      </c>
      <c r="BC48" s="6" t="s">
        <v>1327</v>
      </c>
      <c r="BD48" s="6"/>
    </row>
    <row r="49">
      <c r="A49" s="6">
        <v>313.0</v>
      </c>
      <c r="B49" s="6">
        <v>313.0</v>
      </c>
      <c r="C49" s="6">
        <v>381.0</v>
      </c>
      <c r="D49" s="6" t="s">
        <v>209</v>
      </c>
      <c r="E49" s="11" t="s">
        <v>1339</v>
      </c>
      <c r="F49" s="6">
        <v>2.02638100219464E14</v>
      </c>
      <c r="G49" s="11" t="s">
        <v>160</v>
      </c>
      <c r="H49" s="6" t="s">
        <v>435</v>
      </c>
      <c r="I49" s="6" t="s">
        <v>161</v>
      </c>
      <c r="J49" s="6">
        <v>198.0</v>
      </c>
      <c r="K49" s="6" t="s">
        <v>132</v>
      </c>
      <c r="L49" s="6">
        <v>288215.57</v>
      </c>
      <c r="M49" s="6">
        <v>2734.0</v>
      </c>
      <c r="N49" s="6" t="s">
        <v>158</v>
      </c>
      <c r="O49" s="6" t="s">
        <v>3</v>
      </c>
      <c r="P49" s="34">
        <v>45552.0</v>
      </c>
      <c r="Q49" s="6">
        <v>1.0</v>
      </c>
      <c r="R49" s="6" t="s">
        <v>221</v>
      </c>
      <c r="S49" s="34">
        <v>45552.0</v>
      </c>
      <c r="T49" s="34">
        <v>45552.0</v>
      </c>
      <c r="U49" s="34">
        <v>46156.0</v>
      </c>
      <c r="V49" s="6">
        <v>604.0</v>
      </c>
      <c r="W49" s="6"/>
      <c r="X49" s="6">
        <v>0.0</v>
      </c>
      <c r="Y49" s="6">
        <v>3.810277703E9</v>
      </c>
      <c r="Z49" s="6" t="s">
        <v>441</v>
      </c>
      <c r="AA49" s="6" t="s">
        <v>1350</v>
      </c>
      <c r="AG49" s="6"/>
      <c r="AH49" s="6"/>
      <c r="AI49" s="6"/>
      <c r="AJ49" s="34"/>
      <c r="AK49" s="6"/>
      <c r="AP49" s="6">
        <v>902114.72</v>
      </c>
      <c r="AQ49" s="6">
        <v>902114.72</v>
      </c>
      <c r="AR49" s="6">
        <v>6.0</v>
      </c>
      <c r="AS49" s="6">
        <v>9.0</v>
      </c>
      <c r="AT49" s="6">
        <v>15.0</v>
      </c>
      <c r="AU49" s="6">
        <v>110.0</v>
      </c>
      <c r="AV49" s="6">
        <v>0.0</v>
      </c>
      <c r="AW49" s="6" t="s">
        <v>168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1358</v>
      </c>
      <c r="BC49" s="6" t="s">
        <v>1360</v>
      </c>
      <c r="BD49" s="6"/>
    </row>
    <row r="50">
      <c r="A50" s="6">
        <v>313.0</v>
      </c>
      <c r="B50" s="6">
        <v>313.0</v>
      </c>
      <c r="C50" s="6">
        <v>304.0</v>
      </c>
      <c r="D50" s="6" t="s">
        <v>209</v>
      </c>
      <c r="E50" s="11" t="s">
        <v>1369</v>
      </c>
      <c r="F50" s="6">
        <v>2.02530400192708E14</v>
      </c>
      <c r="G50" s="11" t="s">
        <v>626</v>
      </c>
      <c r="H50" s="6" t="s">
        <v>627</v>
      </c>
      <c r="I50" s="6" t="s">
        <v>628</v>
      </c>
      <c r="J50" s="6" t="s">
        <v>216</v>
      </c>
      <c r="K50" s="6" t="s">
        <v>89</v>
      </c>
      <c r="L50" s="6">
        <v>21.5</v>
      </c>
      <c r="M50" s="6">
        <v>2734.0</v>
      </c>
      <c r="N50" s="6" t="s">
        <v>158</v>
      </c>
      <c r="O50" s="6" t="s">
        <v>3</v>
      </c>
      <c r="P50" s="34">
        <v>45569.0</v>
      </c>
      <c r="Q50" s="6">
        <v>4.0</v>
      </c>
      <c r="R50" s="6" t="s">
        <v>221</v>
      </c>
      <c r="S50" s="34">
        <v>45569.0</v>
      </c>
      <c r="T50" s="34">
        <v>45569.0</v>
      </c>
      <c r="U50" s="34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1380</v>
      </c>
      <c r="AH50" s="6">
        <v>4.0</v>
      </c>
      <c r="AI50" s="6">
        <v>4.0</v>
      </c>
      <c r="AJ50" s="34">
        <v>46072.0</v>
      </c>
      <c r="AK50" s="6" t="s">
        <v>183</v>
      </c>
      <c r="AL50" s="6"/>
      <c r="AP50" s="6">
        <v>21.5</v>
      </c>
      <c r="AQ50" s="6">
        <v>86.0</v>
      </c>
      <c r="AR50" s="6" t="s">
        <v>168</v>
      </c>
      <c r="AS50" s="6">
        <v>1.0</v>
      </c>
      <c r="AT50" s="6">
        <v>1.0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1386</v>
      </c>
      <c r="BC50" s="6"/>
      <c r="BD50" s="6"/>
    </row>
    <row r="51">
      <c r="A51" s="6">
        <v>313.0</v>
      </c>
      <c r="B51" s="6">
        <v>313.0</v>
      </c>
      <c r="C51" s="6">
        <v>304.0</v>
      </c>
      <c r="D51" s="6" t="s">
        <v>209</v>
      </c>
      <c r="E51" s="11" t="s">
        <v>1394</v>
      </c>
      <c r="F51" s="6">
        <v>2.02530400192767E14</v>
      </c>
      <c r="G51" s="11" t="s">
        <v>1396</v>
      </c>
      <c r="H51" s="6" t="s">
        <v>1397</v>
      </c>
      <c r="I51" s="6" t="s">
        <v>1399</v>
      </c>
      <c r="J51" s="6" t="s">
        <v>216</v>
      </c>
      <c r="K51" s="6" t="s">
        <v>89</v>
      </c>
      <c r="L51" s="6">
        <v>172.29</v>
      </c>
      <c r="M51" s="6">
        <v>2734.0</v>
      </c>
      <c r="N51" s="6" t="s">
        <v>158</v>
      </c>
      <c r="O51" s="6" t="s">
        <v>3</v>
      </c>
      <c r="P51" s="34">
        <v>45569.0</v>
      </c>
      <c r="Q51" s="6">
        <v>1.0</v>
      </c>
      <c r="R51" s="6" t="s">
        <v>221</v>
      </c>
      <c r="S51" s="34">
        <v>45569.0</v>
      </c>
      <c r="T51" s="34">
        <v>45569.0</v>
      </c>
      <c r="U51" s="34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1405</v>
      </c>
      <c r="AH51" s="6">
        <v>2.0</v>
      </c>
      <c r="AI51" s="6" t="s">
        <v>1406</v>
      </c>
      <c r="AJ51" s="34">
        <v>46136.0</v>
      </c>
      <c r="AK51" s="6" t="s">
        <v>183</v>
      </c>
      <c r="AP51" s="6">
        <v>344.58</v>
      </c>
      <c r="AQ51" s="6">
        <v>344.58</v>
      </c>
      <c r="AR51" s="6" t="s">
        <v>168</v>
      </c>
      <c r="AS51" s="6" t="s">
        <v>168</v>
      </c>
      <c r="AT51" s="6">
        <v>1.0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1409</v>
      </c>
      <c r="BC51" s="6"/>
      <c r="BD51" s="6"/>
    </row>
    <row r="52">
      <c r="A52" s="6">
        <v>313.0</v>
      </c>
      <c r="B52" s="6">
        <v>313.0</v>
      </c>
      <c r="C52" s="6">
        <v>304.0</v>
      </c>
      <c r="D52" s="6" t="s">
        <v>209</v>
      </c>
      <c r="E52" s="11" t="s">
        <v>1416</v>
      </c>
      <c r="F52" s="6">
        <v>2.02530400192768E14</v>
      </c>
      <c r="G52" s="11" t="s">
        <v>1417</v>
      </c>
      <c r="H52" s="6" t="s">
        <v>1418</v>
      </c>
      <c r="I52" s="6" t="s">
        <v>1419</v>
      </c>
      <c r="J52" s="6" t="s">
        <v>216</v>
      </c>
      <c r="K52" s="6" t="s">
        <v>89</v>
      </c>
      <c r="L52" s="6">
        <v>103.97</v>
      </c>
      <c r="M52" s="6">
        <v>2734.0</v>
      </c>
      <c r="N52" s="6" t="s">
        <v>158</v>
      </c>
      <c r="O52" s="6" t="s">
        <v>3</v>
      </c>
      <c r="P52" s="34">
        <v>45569.0</v>
      </c>
      <c r="Q52" s="6">
        <v>1.0</v>
      </c>
      <c r="R52" s="6" t="s">
        <v>221</v>
      </c>
      <c r="S52" s="34">
        <v>45569.0</v>
      </c>
      <c r="T52" s="34">
        <v>45569.0</v>
      </c>
      <c r="U52" s="34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1424</v>
      </c>
      <c r="AH52" s="6">
        <v>2.0</v>
      </c>
      <c r="AI52" s="6" t="s">
        <v>1406</v>
      </c>
      <c r="AJ52" s="34">
        <v>46136.0</v>
      </c>
      <c r="AK52" s="6" t="s">
        <v>183</v>
      </c>
      <c r="AL52" s="6"/>
      <c r="AP52" s="6">
        <v>253.69</v>
      </c>
      <c r="AQ52" s="6">
        <v>253.69</v>
      </c>
      <c r="AR52" s="6" t="s">
        <v>168</v>
      </c>
      <c r="AS52" s="6" t="s">
        <v>168</v>
      </c>
      <c r="AT52" s="6">
        <v>1.0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1427</v>
      </c>
      <c r="BC52" s="6" t="s">
        <v>1428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209</v>
      </c>
      <c r="E53" s="11" t="s">
        <v>1434</v>
      </c>
      <c r="F53" s="6">
        <v>2.02430400184929E14</v>
      </c>
      <c r="G53" s="11" t="s">
        <v>913</v>
      </c>
      <c r="H53" s="6" t="s">
        <v>1436</v>
      </c>
      <c r="I53" s="6" t="s">
        <v>1437</v>
      </c>
      <c r="J53" s="6" t="s">
        <v>216</v>
      </c>
      <c r="K53" s="6" t="s">
        <v>89</v>
      </c>
      <c r="L53" s="6">
        <v>0.0</v>
      </c>
      <c r="M53" s="6">
        <v>2734.0</v>
      </c>
      <c r="N53" s="6" t="s">
        <v>158</v>
      </c>
      <c r="O53" s="6" t="s">
        <v>3</v>
      </c>
      <c r="P53" s="72">
        <v>45586.0</v>
      </c>
      <c r="Q53" s="6">
        <v>1.0</v>
      </c>
      <c r="R53" s="6" t="s">
        <v>221</v>
      </c>
      <c r="S53" s="72">
        <v>45586.0</v>
      </c>
      <c r="T53" s="72">
        <v>45586.0</v>
      </c>
      <c r="U53" s="34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4"/>
      <c r="AK53" s="6"/>
      <c r="AL53" s="6"/>
      <c r="AP53" s="6" t="s">
        <v>246</v>
      </c>
      <c r="AQ53" s="6" t="s">
        <v>246</v>
      </c>
      <c r="AR53" s="6" t="s">
        <v>168</v>
      </c>
      <c r="AS53" s="6" t="s">
        <v>168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1451</v>
      </c>
      <c r="BC53" s="6" t="s">
        <v>1452</v>
      </c>
    </row>
    <row r="54">
      <c r="A54" s="6">
        <v>313.0</v>
      </c>
      <c r="B54" s="6">
        <v>313.0</v>
      </c>
      <c r="C54" s="6">
        <v>381.0</v>
      </c>
      <c r="D54" s="6" t="s">
        <v>209</v>
      </c>
      <c r="E54" s="11" t="s">
        <v>1458</v>
      </c>
      <c r="F54" s="6">
        <v>2.02538100215016E14</v>
      </c>
      <c r="G54" s="11" t="s">
        <v>160</v>
      </c>
      <c r="H54" s="6" t="s">
        <v>435</v>
      </c>
      <c r="I54" s="6" t="s">
        <v>161</v>
      </c>
      <c r="J54" s="6">
        <v>198.0</v>
      </c>
      <c r="K54" s="6" t="s">
        <v>132</v>
      </c>
      <c r="L54" s="6">
        <v>288215.57</v>
      </c>
      <c r="M54" s="6">
        <v>2730.0</v>
      </c>
      <c r="N54" s="6" t="s">
        <v>158</v>
      </c>
      <c r="O54" s="6" t="s">
        <v>3</v>
      </c>
      <c r="P54" s="72">
        <v>45590.0</v>
      </c>
      <c r="Q54" s="6">
        <v>1.0</v>
      </c>
      <c r="R54" s="6" t="s">
        <v>221</v>
      </c>
      <c r="S54" s="72">
        <v>45590.0</v>
      </c>
      <c r="T54" s="72">
        <v>45590.0</v>
      </c>
      <c r="U54" s="34">
        <v>46063.0</v>
      </c>
      <c r="V54" s="6">
        <v>473.0</v>
      </c>
      <c r="W54" s="6"/>
      <c r="X54" s="6">
        <v>0.0</v>
      </c>
      <c r="Y54" s="6"/>
      <c r="Z54" s="6"/>
      <c r="AA54" s="6" t="s">
        <v>1464</v>
      </c>
      <c r="AG54" s="6"/>
      <c r="AH54" s="6"/>
      <c r="AI54" s="6"/>
      <c r="AJ54" s="34"/>
      <c r="AK54" s="6"/>
      <c r="AP54" s="6">
        <v>902114.72</v>
      </c>
      <c r="AQ54" s="6">
        <v>902114.72</v>
      </c>
      <c r="AR54" s="6">
        <v>6.0</v>
      </c>
      <c r="AS54" s="6">
        <v>9.0</v>
      </c>
      <c r="AT54" s="6">
        <v>15.0</v>
      </c>
      <c r="AU54" s="6">
        <v>110.0</v>
      </c>
      <c r="AV54" s="6">
        <v>0.0</v>
      </c>
      <c r="AW54" s="6" t="s">
        <v>168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1470</v>
      </c>
      <c r="BC54" s="6" t="s">
        <v>1472</v>
      </c>
      <c r="BD54" s="6"/>
    </row>
    <row r="55">
      <c r="A55" s="6">
        <v>313.0</v>
      </c>
      <c r="B55" s="6">
        <v>313.0</v>
      </c>
      <c r="C55" s="6">
        <v>304.0</v>
      </c>
      <c r="D55" s="6" t="s">
        <v>209</v>
      </c>
      <c r="E55" s="11" t="s">
        <v>1486</v>
      </c>
      <c r="F55" s="6">
        <v>2.02430400185106E14</v>
      </c>
      <c r="G55" s="11" t="s">
        <v>370</v>
      </c>
      <c r="H55" s="6" t="s">
        <v>377</v>
      </c>
      <c r="I55" s="6" t="s">
        <v>371</v>
      </c>
      <c r="J55" s="6">
        <v>76275.0</v>
      </c>
      <c r="K55" s="6" t="s">
        <v>132</v>
      </c>
      <c r="L55" s="6">
        <v>17070.53</v>
      </c>
      <c r="M55" s="6">
        <v>2734.0</v>
      </c>
      <c r="N55" s="6" t="s">
        <v>158</v>
      </c>
      <c r="O55" s="6" t="s">
        <v>3</v>
      </c>
      <c r="P55" s="72">
        <v>45590.0</v>
      </c>
      <c r="Q55" s="6">
        <v>1.0</v>
      </c>
      <c r="R55" s="6" t="s">
        <v>221</v>
      </c>
      <c r="S55" s="72">
        <v>45590.0</v>
      </c>
      <c r="T55" s="72">
        <v>45590.0</v>
      </c>
      <c r="U55" s="34">
        <v>46063.0</v>
      </c>
      <c r="V55" s="6">
        <v>473.0</v>
      </c>
      <c r="W55" s="6"/>
      <c r="X55" s="6">
        <v>0.0</v>
      </c>
      <c r="Y55" s="6"/>
      <c r="Z55" s="6"/>
      <c r="AA55" s="6" t="s">
        <v>384</v>
      </c>
      <c r="AG55" s="6"/>
      <c r="AH55" s="6"/>
      <c r="AI55" s="6"/>
      <c r="AJ55" s="34"/>
      <c r="AK55" s="6"/>
      <c r="AL55" s="6"/>
      <c r="AP55" s="6">
        <v>43700.56</v>
      </c>
      <c r="AQ55" s="6">
        <v>43700.56</v>
      </c>
      <c r="AR55" s="6">
        <v>5.0</v>
      </c>
      <c r="AS55" s="6">
        <v>7.0</v>
      </c>
      <c r="AT55" s="6">
        <v>15.0</v>
      </c>
      <c r="AU55" s="6">
        <v>109.0</v>
      </c>
      <c r="AV55" s="6">
        <v>0.0</v>
      </c>
      <c r="AW55" s="6" t="s">
        <v>168</v>
      </c>
      <c r="AX55" s="6" t="s">
        <v>168</v>
      </c>
      <c r="AY55" s="6">
        <v>0.0</v>
      </c>
      <c r="AZ55" s="6">
        <v>0.0</v>
      </c>
      <c r="BA55" s="6">
        <v>0.0</v>
      </c>
      <c r="BB55" s="6" t="s">
        <v>1496</v>
      </c>
      <c r="BC55" s="6" t="s">
        <v>1497</v>
      </c>
    </row>
    <row r="56">
      <c r="A56" s="6">
        <v>313.0</v>
      </c>
      <c r="B56" s="6">
        <v>313.0</v>
      </c>
      <c r="C56" s="6">
        <v>304.0</v>
      </c>
      <c r="D56" s="6" t="s">
        <v>209</v>
      </c>
      <c r="E56" s="11" t="s">
        <v>1508</v>
      </c>
      <c r="F56" s="6">
        <v>2.02530400187551E14</v>
      </c>
      <c r="G56" s="11" t="s">
        <v>179</v>
      </c>
      <c r="H56" s="6" t="s">
        <v>1510</v>
      </c>
      <c r="I56" s="6" t="s">
        <v>180</v>
      </c>
      <c r="J56" s="6" t="s">
        <v>216</v>
      </c>
      <c r="K56" s="6" t="s">
        <v>99</v>
      </c>
      <c r="L56" s="6">
        <v>886.29</v>
      </c>
      <c r="M56" s="6">
        <v>2734.0</v>
      </c>
      <c r="N56" s="6" t="s">
        <v>158</v>
      </c>
      <c r="O56" s="6" t="s">
        <v>3</v>
      </c>
      <c r="P56" s="72">
        <v>45593.0</v>
      </c>
      <c r="Q56" s="6">
        <v>1.0</v>
      </c>
      <c r="R56" s="6" t="s">
        <v>221</v>
      </c>
      <c r="S56" s="72">
        <v>45593.0</v>
      </c>
      <c r="T56" s="72">
        <v>45593.0</v>
      </c>
      <c r="U56" s="34">
        <v>46203.0</v>
      </c>
      <c r="V56" s="6">
        <v>610.0</v>
      </c>
      <c r="W56" s="6"/>
      <c r="X56" s="6">
        <v>0.0</v>
      </c>
      <c r="Y56" s="6"/>
      <c r="Z56" s="6"/>
      <c r="AA56" s="6" t="s">
        <v>224</v>
      </c>
      <c r="AG56" s="6" t="s">
        <v>1523</v>
      </c>
      <c r="AH56" s="6">
        <v>1.0</v>
      </c>
      <c r="AI56" s="6" t="s">
        <v>1406</v>
      </c>
      <c r="AJ56" s="34">
        <v>45726.0</v>
      </c>
      <c r="AK56" s="6" t="s">
        <v>1527</v>
      </c>
      <c r="AP56" s="6">
        <v>1772.58</v>
      </c>
      <c r="AQ56" s="6">
        <v>1772.58</v>
      </c>
      <c r="AR56" s="6" t="s">
        <v>168</v>
      </c>
      <c r="AS56" s="6">
        <v>1.0</v>
      </c>
      <c r="AT56" s="6">
        <v>2.0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1536</v>
      </c>
      <c r="BC56" s="6" t="s">
        <v>1537</v>
      </c>
    </row>
    <row r="57">
      <c r="A57" s="6">
        <v>313.0</v>
      </c>
      <c r="B57" s="6">
        <v>313.0</v>
      </c>
      <c r="C57" s="6">
        <v>304.0</v>
      </c>
      <c r="D57" s="6" t="s">
        <v>209</v>
      </c>
      <c r="E57" s="11" t="s">
        <v>1551</v>
      </c>
      <c r="F57" s="6">
        <v>2.02430400185692E14</v>
      </c>
      <c r="G57" s="11" t="s">
        <v>1183</v>
      </c>
      <c r="H57" s="6" t="s">
        <v>1185</v>
      </c>
      <c r="I57" s="6" t="s">
        <v>1186</v>
      </c>
      <c r="J57" s="6">
        <v>26433.0</v>
      </c>
      <c r="K57" s="6" t="s">
        <v>99</v>
      </c>
      <c r="L57" s="6">
        <v>9185.28</v>
      </c>
      <c r="M57" s="6">
        <v>2734.0</v>
      </c>
      <c r="N57" s="6" t="s">
        <v>158</v>
      </c>
      <c r="O57" s="6" t="s">
        <v>3</v>
      </c>
      <c r="P57" s="72">
        <v>45596.0</v>
      </c>
      <c r="Q57" s="6">
        <v>1.0</v>
      </c>
      <c r="R57" s="6" t="s">
        <v>221</v>
      </c>
      <c r="S57" s="72">
        <v>45596.0</v>
      </c>
      <c r="T57" s="72">
        <v>45596.0</v>
      </c>
      <c r="U57" s="34">
        <v>46219.0</v>
      </c>
      <c r="V57" s="6">
        <v>623.0</v>
      </c>
      <c r="W57" s="6"/>
      <c r="X57" s="6">
        <v>0.0</v>
      </c>
      <c r="Y57" s="6"/>
      <c r="Z57" s="6"/>
      <c r="AA57" s="6" t="s">
        <v>1192</v>
      </c>
      <c r="AG57" s="6"/>
      <c r="AH57" s="6"/>
      <c r="AI57" s="6"/>
      <c r="AJ57" s="34"/>
      <c r="AK57" s="6"/>
      <c r="AP57" s="6">
        <v>34444.79</v>
      </c>
      <c r="AQ57" s="6">
        <v>34444.79</v>
      </c>
      <c r="AR57" s="6" t="s">
        <v>168</v>
      </c>
      <c r="AS57" s="6">
        <v>1.0</v>
      </c>
      <c r="AT57" s="6">
        <v>1.0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1583</v>
      </c>
      <c r="BC57" s="6" t="s">
        <v>766</v>
      </c>
    </row>
    <row r="58">
      <c r="A58" s="6">
        <v>313.0</v>
      </c>
      <c r="B58" s="6">
        <v>313.0</v>
      </c>
      <c r="C58" s="6">
        <v>304.0</v>
      </c>
      <c r="D58" s="6" t="s">
        <v>209</v>
      </c>
      <c r="E58" s="11" t="s">
        <v>1603</v>
      </c>
      <c r="F58" s="6">
        <v>2.02530400188094E14</v>
      </c>
      <c r="G58" s="11" t="s">
        <v>179</v>
      </c>
      <c r="H58" s="6" t="s">
        <v>1510</v>
      </c>
      <c r="I58" s="6" t="s">
        <v>180</v>
      </c>
      <c r="J58" s="6" t="s">
        <v>216</v>
      </c>
      <c r="K58" s="6" t="s">
        <v>99</v>
      </c>
      <c r="L58" s="6">
        <v>886.29</v>
      </c>
      <c r="M58" s="6">
        <v>2732.0</v>
      </c>
      <c r="N58" s="6" t="s">
        <v>158</v>
      </c>
      <c r="O58" s="6" t="s">
        <v>3</v>
      </c>
      <c r="P58" s="72">
        <v>45596.0</v>
      </c>
      <c r="Q58" s="6">
        <v>1.0</v>
      </c>
      <c r="R58" s="6" t="s">
        <v>221</v>
      </c>
      <c r="S58" s="72">
        <v>45596.0</v>
      </c>
      <c r="T58" s="72">
        <v>45596.0</v>
      </c>
      <c r="U58" s="34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224</v>
      </c>
      <c r="AG58" s="6" t="s">
        <v>1614</v>
      </c>
      <c r="AH58" s="6">
        <v>1.0</v>
      </c>
      <c r="AI58" s="6" t="s">
        <v>1616</v>
      </c>
      <c r="AJ58" s="34">
        <v>45727.0</v>
      </c>
      <c r="AK58" s="6" t="s">
        <v>1527</v>
      </c>
      <c r="AL58" s="6"/>
      <c r="AP58" s="6">
        <v>1772.58</v>
      </c>
      <c r="AQ58" s="6">
        <v>1772.58</v>
      </c>
      <c r="AR58" s="6" t="s">
        <v>168</v>
      </c>
      <c r="AS58" s="6">
        <v>1.0</v>
      </c>
      <c r="AT58" s="6">
        <v>2.0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1621</v>
      </c>
      <c r="BC58" s="6" t="s">
        <v>1622</v>
      </c>
    </row>
    <row r="59">
      <c r="A59" s="6">
        <v>313.0</v>
      </c>
      <c r="B59" s="6">
        <v>313.0</v>
      </c>
      <c r="C59" s="6">
        <v>304.0</v>
      </c>
      <c r="D59" s="6" t="s">
        <v>209</v>
      </c>
      <c r="E59" s="11" t="s">
        <v>1629</v>
      </c>
      <c r="F59" s="6">
        <v>2.02530400186678E14</v>
      </c>
      <c r="G59" s="11" t="s">
        <v>102</v>
      </c>
      <c r="H59" s="6" t="s">
        <v>1630</v>
      </c>
      <c r="I59" s="6" t="s">
        <v>96</v>
      </c>
      <c r="J59" s="6">
        <v>33269.0</v>
      </c>
      <c r="K59" s="6" t="s">
        <v>99</v>
      </c>
      <c r="L59" s="6">
        <v>821.67</v>
      </c>
      <c r="M59" s="6">
        <v>2734.0</v>
      </c>
      <c r="N59" s="6" t="s">
        <v>158</v>
      </c>
      <c r="O59" s="6" t="s">
        <v>3</v>
      </c>
      <c r="P59" s="72">
        <v>45596.0</v>
      </c>
      <c r="Q59" s="6">
        <v>2.0</v>
      </c>
      <c r="R59" s="6" t="s">
        <v>221</v>
      </c>
      <c r="S59" s="72">
        <v>45596.0</v>
      </c>
      <c r="T59" s="72">
        <v>45596.0</v>
      </c>
      <c r="U59" s="34">
        <v>46063.0</v>
      </c>
      <c r="V59" s="6">
        <v>467.0</v>
      </c>
      <c r="W59" s="6"/>
      <c r="X59" s="6">
        <v>1.0</v>
      </c>
      <c r="Y59" s="6"/>
      <c r="Z59" s="6"/>
      <c r="AA59" s="6" t="s">
        <v>1636</v>
      </c>
      <c r="AG59" s="6"/>
      <c r="AH59" s="6"/>
      <c r="AI59" s="6"/>
      <c r="AJ59" s="34"/>
      <c r="AK59" s="6"/>
      <c r="AP59" s="6">
        <v>4502.73</v>
      </c>
      <c r="AQ59" s="6">
        <v>9005.46</v>
      </c>
      <c r="AR59" s="6">
        <v>5.0</v>
      </c>
      <c r="AS59" s="6">
        <v>9.0</v>
      </c>
      <c r="AT59" s="6">
        <v>15.0</v>
      </c>
      <c r="AU59" s="6">
        <v>205.0</v>
      </c>
      <c r="AV59" s="6">
        <v>0.0</v>
      </c>
      <c r="AW59" s="6">
        <v>0.0</v>
      </c>
      <c r="AX59" s="6" t="s">
        <v>168</v>
      </c>
      <c r="AY59" s="6">
        <v>0.0</v>
      </c>
      <c r="AZ59" s="6">
        <v>6.0</v>
      </c>
      <c r="BA59" s="6">
        <v>0.0</v>
      </c>
      <c r="BB59" s="6" t="s">
        <v>1642</v>
      </c>
      <c r="BC59" s="6" t="s">
        <v>1644</v>
      </c>
      <c r="BD59" s="6"/>
    </row>
    <row r="60">
      <c r="A60" s="6">
        <v>313.0</v>
      </c>
      <c r="B60" s="6">
        <v>313.0</v>
      </c>
      <c r="C60" s="6">
        <v>304.0</v>
      </c>
      <c r="D60" s="6" t="s">
        <v>209</v>
      </c>
      <c r="E60" s="11" t="s">
        <v>1653</v>
      </c>
      <c r="F60" s="6">
        <v>2.02530400186552E14</v>
      </c>
      <c r="G60" s="11" t="s">
        <v>985</v>
      </c>
      <c r="H60" s="6" t="s">
        <v>1655</v>
      </c>
      <c r="I60" s="6" t="s">
        <v>987</v>
      </c>
      <c r="J60" s="6" t="s">
        <v>216</v>
      </c>
      <c r="K60" s="6" t="s">
        <v>89</v>
      </c>
      <c r="L60" s="6">
        <v>4.16</v>
      </c>
      <c r="M60" s="6">
        <v>2734.0</v>
      </c>
      <c r="N60" s="6" t="s">
        <v>158</v>
      </c>
      <c r="O60" s="6" t="s">
        <v>3</v>
      </c>
      <c r="P60" s="34">
        <v>45672.0</v>
      </c>
      <c r="Q60" s="6">
        <v>3.0</v>
      </c>
      <c r="R60" s="6" t="s">
        <v>221</v>
      </c>
      <c r="S60" s="34">
        <v>45672.0</v>
      </c>
      <c r="T60" s="34">
        <v>45672.0</v>
      </c>
      <c r="U60" s="34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4"/>
      <c r="AK60" s="6"/>
      <c r="AP60" s="6">
        <v>13.53</v>
      </c>
      <c r="AQ60" s="6">
        <v>40.59</v>
      </c>
      <c r="AR60" s="6" t="s">
        <v>168</v>
      </c>
      <c r="AS60" s="6" t="s">
        <v>168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1664</v>
      </c>
      <c r="BC60" s="6" t="s">
        <v>1665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209</v>
      </c>
      <c r="E61" s="11" t="s">
        <v>1675</v>
      </c>
      <c r="F61" s="6">
        <v>2.02530400186656E14</v>
      </c>
      <c r="G61" s="11" t="s">
        <v>327</v>
      </c>
      <c r="H61" s="6" t="s">
        <v>1677</v>
      </c>
      <c r="I61" s="6" t="s">
        <v>330</v>
      </c>
      <c r="J61" s="6" t="s">
        <v>216</v>
      </c>
      <c r="K61" s="6" t="s">
        <v>89</v>
      </c>
      <c r="L61" s="6">
        <v>0.0</v>
      </c>
      <c r="M61" s="6">
        <v>2730.0</v>
      </c>
      <c r="N61" s="6" t="s">
        <v>158</v>
      </c>
      <c r="O61" s="6" t="s">
        <v>3</v>
      </c>
      <c r="P61" s="34">
        <v>45681.0</v>
      </c>
      <c r="Q61" s="6">
        <v>1.0</v>
      </c>
      <c r="R61" s="6" t="s">
        <v>221</v>
      </c>
      <c r="S61" s="34">
        <v>45681.0</v>
      </c>
      <c r="T61" s="34">
        <v>45681.0</v>
      </c>
      <c r="U61" s="34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4"/>
      <c r="AK61" s="6"/>
      <c r="AP61" s="6" t="s">
        <v>246</v>
      </c>
      <c r="AQ61" s="6" t="s">
        <v>246</v>
      </c>
      <c r="AR61" s="6" t="s">
        <v>168</v>
      </c>
      <c r="AS61" s="6" t="s">
        <v>168</v>
      </c>
      <c r="AT61" s="6" t="s">
        <v>168</v>
      </c>
      <c r="AU61" s="6" t="s">
        <v>168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1689</v>
      </c>
      <c r="BC61" s="6" t="s">
        <v>1690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209</v>
      </c>
      <c r="E62" s="11" t="s">
        <v>1700</v>
      </c>
      <c r="F62" s="6">
        <v>2.0253040018669E14</v>
      </c>
      <c r="G62" s="11" t="s">
        <v>1702</v>
      </c>
      <c r="H62" s="6" t="s">
        <v>1704</v>
      </c>
      <c r="I62" s="6" t="s">
        <v>1705</v>
      </c>
      <c r="J62" s="6">
        <v>16563.0</v>
      </c>
      <c r="K62" s="6" t="s">
        <v>89</v>
      </c>
      <c r="L62" s="6">
        <v>8.5</v>
      </c>
      <c r="M62" s="6">
        <v>2734.0</v>
      </c>
      <c r="N62" s="6" t="s">
        <v>158</v>
      </c>
      <c r="O62" s="6" t="s">
        <v>3</v>
      </c>
      <c r="P62" s="34">
        <v>45684.0</v>
      </c>
      <c r="Q62" s="6">
        <v>2.0</v>
      </c>
      <c r="R62" s="6" t="s">
        <v>221</v>
      </c>
      <c r="S62" s="34">
        <v>45684.0</v>
      </c>
      <c r="T62" s="34">
        <v>45684.0</v>
      </c>
      <c r="U62" s="34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4"/>
      <c r="AK62" s="6"/>
      <c r="AP62" s="6">
        <v>8.5</v>
      </c>
      <c r="AQ62" s="6">
        <v>17.0</v>
      </c>
      <c r="AR62" s="6" t="s">
        <v>168</v>
      </c>
      <c r="AS62" s="6" t="s">
        <v>168</v>
      </c>
      <c r="AT62" s="6" t="s">
        <v>168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1642</v>
      </c>
      <c r="BC62" s="6" t="s">
        <v>1714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209</v>
      </c>
      <c r="E63" s="11" t="s">
        <v>1732</v>
      </c>
      <c r="F63" s="6">
        <v>2.02530400186917E14</v>
      </c>
      <c r="G63" s="11" t="s">
        <v>370</v>
      </c>
      <c r="H63" s="6" t="s">
        <v>377</v>
      </c>
      <c r="I63" s="6" t="s">
        <v>371</v>
      </c>
      <c r="J63" s="6">
        <v>76275.0</v>
      </c>
      <c r="K63" s="6" t="s">
        <v>132</v>
      </c>
      <c r="L63" s="6">
        <v>17070.53</v>
      </c>
      <c r="M63" s="6">
        <v>2730.0</v>
      </c>
      <c r="N63" s="6" t="s">
        <v>158</v>
      </c>
      <c r="O63" s="6" t="s">
        <v>3</v>
      </c>
      <c r="P63" s="34">
        <v>45692.0</v>
      </c>
      <c r="Q63" s="6">
        <v>1.0</v>
      </c>
      <c r="R63" s="6" t="s">
        <v>221</v>
      </c>
      <c r="S63" s="34">
        <v>45692.0</v>
      </c>
      <c r="T63" s="34">
        <v>45692.0</v>
      </c>
      <c r="U63" s="34">
        <v>46063.0</v>
      </c>
      <c r="V63" s="6">
        <v>371.0</v>
      </c>
      <c r="W63" s="6"/>
      <c r="X63" s="6">
        <v>0.0</v>
      </c>
      <c r="Y63" s="6"/>
      <c r="Z63" s="6"/>
      <c r="AA63" s="6" t="s">
        <v>384</v>
      </c>
      <c r="AG63" s="6"/>
      <c r="AH63" s="6"/>
      <c r="AI63" s="6"/>
      <c r="AJ63" s="34"/>
      <c r="AK63" s="6"/>
      <c r="AL63" s="6"/>
      <c r="AP63" s="6">
        <v>43700.56</v>
      </c>
      <c r="AQ63" s="6">
        <v>43700.56</v>
      </c>
      <c r="AR63" s="6">
        <v>5.0</v>
      </c>
      <c r="AS63" s="6">
        <v>7.0</v>
      </c>
      <c r="AT63" s="6">
        <v>15.0</v>
      </c>
      <c r="AU63" s="6">
        <v>109.0</v>
      </c>
      <c r="AV63" s="6">
        <v>0.0</v>
      </c>
      <c r="AW63" s="6" t="s">
        <v>168</v>
      </c>
      <c r="AX63" s="6" t="s">
        <v>168</v>
      </c>
      <c r="AY63" s="6">
        <v>0.0</v>
      </c>
      <c r="AZ63" s="6">
        <v>0.0</v>
      </c>
      <c r="BA63" s="6">
        <v>0.0</v>
      </c>
      <c r="BB63" s="6" t="s">
        <v>1739</v>
      </c>
      <c r="BC63" s="6" t="s">
        <v>1644</v>
      </c>
    </row>
    <row r="64">
      <c r="A64" s="6">
        <v>313.0</v>
      </c>
      <c r="B64" s="6">
        <v>313.0</v>
      </c>
      <c r="C64" s="6">
        <v>304.0</v>
      </c>
      <c r="D64" s="6" t="s">
        <v>209</v>
      </c>
      <c r="E64" s="11" t="s">
        <v>1749</v>
      </c>
      <c r="F64" s="6">
        <v>2.02530400192235E14</v>
      </c>
      <c r="G64" s="11" t="s">
        <v>1751</v>
      </c>
      <c r="H64" s="6" t="s">
        <v>1752</v>
      </c>
      <c r="I64" s="6" t="s">
        <v>1753</v>
      </c>
      <c r="J64" s="6" t="s">
        <v>1754</v>
      </c>
      <c r="K64" s="6" t="s">
        <v>89</v>
      </c>
      <c r="L64" s="6">
        <v>0.76</v>
      </c>
      <c r="M64" s="6">
        <v>2730.0</v>
      </c>
      <c r="N64" s="6" t="s">
        <v>158</v>
      </c>
      <c r="O64" s="6" t="s">
        <v>3</v>
      </c>
      <c r="P64" s="34">
        <v>45714.0</v>
      </c>
      <c r="Q64" s="6">
        <v>8.0</v>
      </c>
      <c r="R64" s="6" t="s">
        <v>221</v>
      </c>
      <c r="S64" s="34">
        <v>45714.0</v>
      </c>
      <c r="T64" s="34">
        <v>45714.0</v>
      </c>
      <c r="U64" s="34">
        <v>46063.0</v>
      </c>
      <c r="V64" s="6">
        <v>349.0</v>
      </c>
      <c r="W64" s="6"/>
      <c r="X64" s="6">
        <v>2.0</v>
      </c>
      <c r="Y64" s="6">
        <v>3.040250467E9</v>
      </c>
      <c r="Z64" s="6" t="s">
        <v>441</v>
      </c>
      <c r="AA64" s="6" t="s">
        <v>1763</v>
      </c>
      <c r="AG64" s="6"/>
      <c r="AH64" s="6"/>
      <c r="AI64" s="6"/>
      <c r="AJ64" s="34"/>
      <c r="AK64" s="6"/>
      <c r="AP64" s="6">
        <v>2.0</v>
      </c>
      <c r="AQ64" s="6">
        <v>16.0</v>
      </c>
      <c r="AR64" s="6" t="s">
        <v>168</v>
      </c>
      <c r="AS64" s="6" t="s">
        <v>168</v>
      </c>
      <c r="AT64" s="6" t="s">
        <v>168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1765</v>
      </c>
      <c r="BC64" s="6" t="s">
        <v>1766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209</v>
      </c>
      <c r="E65" s="11" t="s">
        <v>1774</v>
      </c>
      <c r="F65" s="6">
        <v>2.02530400187278E14</v>
      </c>
      <c r="G65" s="11" t="s">
        <v>1775</v>
      </c>
      <c r="H65" s="6" t="s">
        <v>1776</v>
      </c>
      <c r="I65" s="6" t="s">
        <v>1778</v>
      </c>
      <c r="J65" s="6" t="s">
        <v>1754</v>
      </c>
      <c r="K65" s="6" t="s">
        <v>89</v>
      </c>
      <c r="L65" s="6">
        <v>140.35</v>
      </c>
      <c r="M65" s="6">
        <v>2730.0</v>
      </c>
      <c r="N65" s="6" t="s">
        <v>158</v>
      </c>
      <c r="O65" s="6" t="s">
        <v>3</v>
      </c>
      <c r="P65" s="34">
        <v>45714.0</v>
      </c>
      <c r="Q65" s="6">
        <v>7.0</v>
      </c>
      <c r="R65" s="6" t="s">
        <v>221</v>
      </c>
      <c r="S65" s="34">
        <v>45714.0</v>
      </c>
      <c r="T65" s="34">
        <v>45714.0</v>
      </c>
      <c r="U65" s="34">
        <v>46063.0</v>
      </c>
      <c r="V65" s="6">
        <v>349.0</v>
      </c>
      <c r="W65" s="6"/>
      <c r="X65" s="6">
        <v>0.0</v>
      </c>
      <c r="Y65" s="6">
        <v>3.040250354E9</v>
      </c>
      <c r="Z65" s="6" t="s">
        <v>1785</v>
      </c>
      <c r="AA65" s="6" t="s">
        <v>1786</v>
      </c>
      <c r="AG65" s="6"/>
      <c r="AH65" s="6"/>
      <c r="AI65" s="6"/>
      <c r="AJ65" s="34"/>
      <c r="AK65" s="6"/>
      <c r="AP65" s="6">
        <v>259.65</v>
      </c>
      <c r="AQ65" s="6">
        <v>1817.55</v>
      </c>
      <c r="AR65" s="6" t="s">
        <v>168</v>
      </c>
      <c r="AS65" s="6" t="s">
        <v>168</v>
      </c>
      <c r="AT65" s="6" t="s">
        <v>168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1796</v>
      </c>
      <c r="BC65" s="6" t="s">
        <v>1797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209</v>
      </c>
      <c r="E66" s="11" t="s">
        <v>1812</v>
      </c>
      <c r="F66" s="6">
        <v>2.02530400187471E14</v>
      </c>
      <c r="G66" s="11" t="s">
        <v>1544</v>
      </c>
      <c r="H66" s="6" t="s">
        <v>1816</v>
      </c>
      <c r="I66" s="6" t="s">
        <v>1545</v>
      </c>
      <c r="J66" s="6">
        <v>60253.0</v>
      </c>
      <c r="K66" s="6" t="s">
        <v>132</v>
      </c>
      <c r="L66" s="6">
        <v>5715.0</v>
      </c>
      <c r="M66" s="6">
        <v>2734.0</v>
      </c>
      <c r="N66" s="6" t="s">
        <v>158</v>
      </c>
      <c r="O66" s="6" t="s">
        <v>3</v>
      </c>
      <c r="P66" s="34">
        <v>45722.0</v>
      </c>
      <c r="Q66" s="6">
        <v>1.0</v>
      </c>
      <c r="R66" s="6" t="s">
        <v>221</v>
      </c>
      <c r="S66" s="34">
        <v>45722.0</v>
      </c>
      <c r="T66" s="34">
        <v>45722.0</v>
      </c>
      <c r="U66" s="34">
        <v>46063.0</v>
      </c>
      <c r="V66" s="6">
        <v>341.0</v>
      </c>
      <c r="W66" s="6"/>
      <c r="X66" s="6">
        <v>0.0</v>
      </c>
      <c r="Y66" s="6"/>
      <c r="Z66" s="6"/>
      <c r="AA66" s="6" t="s">
        <v>224</v>
      </c>
      <c r="AG66" s="6"/>
      <c r="AH66" s="6"/>
      <c r="AI66" s="6"/>
      <c r="AJ66" s="34"/>
      <c r="AK66" s="6"/>
      <c r="AL66" s="6"/>
      <c r="AP66" s="6">
        <v>10915.65</v>
      </c>
      <c r="AQ66" s="6">
        <v>10915.65</v>
      </c>
      <c r="AR66" s="6" t="s">
        <v>168</v>
      </c>
      <c r="AS66" s="6" t="s">
        <v>168</v>
      </c>
      <c r="AT66" s="6" t="s">
        <v>168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1837</v>
      </c>
      <c r="BC66" s="6" t="s">
        <v>766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209</v>
      </c>
      <c r="E67" s="11" t="s">
        <v>1848</v>
      </c>
      <c r="F67" s="6">
        <v>2.02530400188031E14</v>
      </c>
      <c r="G67" s="11" t="s">
        <v>832</v>
      </c>
      <c r="H67" s="6" t="s">
        <v>1851</v>
      </c>
      <c r="I67" s="6" t="s">
        <v>833</v>
      </c>
      <c r="J67" s="6" t="s">
        <v>216</v>
      </c>
      <c r="K67" s="6" t="s">
        <v>99</v>
      </c>
      <c r="L67" s="6">
        <v>1200.0</v>
      </c>
      <c r="M67" s="6">
        <v>2734.0</v>
      </c>
      <c r="N67" s="6" t="s">
        <v>158</v>
      </c>
      <c r="O67" s="6" t="s">
        <v>3</v>
      </c>
      <c r="P67" s="34">
        <v>45735.0</v>
      </c>
      <c r="Q67" s="6">
        <v>1.0</v>
      </c>
      <c r="R67" s="6" t="s">
        <v>221</v>
      </c>
      <c r="S67" s="34">
        <v>45735.0</v>
      </c>
      <c r="T67" s="34">
        <v>45735.0</v>
      </c>
      <c r="U67" s="34">
        <v>46063.0</v>
      </c>
      <c r="V67" s="6">
        <v>328.0</v>
      </c>
      <c r="W67" s="6"/>
      <c r="X67" s="6">
        <v>0.0</v>
      </c>
      <c r="Y67" s="6"/>
      <c r="Z67" s="6"/>
      <c r="AA67" s="6" t="s">
        <v>1857</v>
      </c>
      <c r="AG67" s="6"/>
      <c r="AH67" s="6"/>
      <c r="AI67" s="6"/>
      <c r="AJ67" s="34"/>
      <c r="AK67" s="6"/>
      <c r="AP67" s="6">
        <v>2808.0</v>
      </c>
      <c r="AQ67" s="6">
        <v>2808.0</v>
      </c>
      <c r="AR67" s="6" t="s">
        <v>168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1358</v>
      </c>
      <c r="BC67" s="6" t="s">
        <v>1864</v>
      </c>
    </row>
    <row r="68">
      <c r="A68" s="6">
        <v>313.0</v>
      </c>
      <c r="B68" s="6">
        <v>313.0</v>
      </c>
      <c r="C68" s="6">
        <v>304.0</v>
      </c>
      <c r="D68" s="6" t="s">
        <v>209</v>
      </c>
      <c r="E68" s="11" t="s">
        <v>1875</v>
      </c>
      <c r="F68" s="6">
        <v>2.02630400203676E14</v>
      </c>
      <c r="G68" s="11" t="s">
        <v>370</v>
      </c>
      <c r="H68" s="6" t="s">
        <v>377</v>
      </c>
      <c r="I68" s="6" t="s">
        <v>371</v>
      </c>
      <c r="J68" s="6">
        <v>76275.0</v>
      </c>
      <c r="K68" s="6" t="s">
        <v>132</v>
      </c>
      <c r="L68" s="6">
        <v>17070.53</v>
      </c>
      <c r="M68" s="6">
        <v>2732.0</v>
      </c>
      <c r="N68" s="6" t="s">
        <v>158</v>
      </c>
      <c r="O68" s="6" t="s">
        <v>3</v>
      </c>
      <c r="P68" s="34">
        <v>45742.0</v>
      </c>
      <c r="Q68" s="6">
        <v>1.0</v>
      </c>
      <c r="R68" s="6" t="s">
        <v>221</v>
      </c>
      <c r="S68" s="34">
        <v>45742.0</v>
      </c>
      <c r="T68" s="34">
        <v>45742.0</v>
      </c>
      <c r="U68" s="34">
        <v>46129.0</v>
      </c>
      <c r="V68" s="6">
        <v>387.0</v>
      </c>
      <c r="W68" s="6"/>
      <c r="X68" s="6">
        <v>0.0</v>
      </c>
      <c r="Y68" s="6">
        <v>3.040254478E9</v>
      </c>
      <c r="Z68" s="6" t="s">
        <v>1785</v>
      </c>
      <c r="AA68" s="6" t="s">
        <v>1881</v>
      </c>
      <c r="AG68" s="6"/>
      <c r="AH68" s="6"/>
      <c r="AI68" s="6"/>
      <c r="AJ68" s="34"/>
      <c r="AK68" s="6"/>
      <c r="AL68" s="6"/>
      <c r="AP68" s="6">
        <v>43700.56</v>
      </c>
      <c r="AQ68" s="6">
        <v>43700.56</v>
      </c>
      <c r="AR68" s="6">
        <v>5.0</v>
      </c>
      <c r="AS68" s="6">
        <v>7.0</v>
      </c>
      <c r="AT68" s="6">
        <v>15.0</v>
      </c>
      <c r="AU68" s="6">
        <v>109.0</v>
      </c>
      <c r="AV68" s="6">
        <v>0.0</v>
      </c>
      <c r="AW68" s="6" t="s">
        <v>168</v>
      </c>
      <c r="AX68" s="6" t="s">
        <v>168</v>
      </c>
      <c r="AY68" s="6">
        <v>0.0</v>
      </c>
      <c r="AZ68" s="6">
        <v>0.0</v>
      </c>
      <c r="BA68" s="6">
        <v>0.0</v>
      </c>
      <c r="BB68" s="6" t="s">
        <v>1890</v>
      </c>
      <c r="BC68" s="6" t="s">
        <v>1891</v>
      </c>
    </row>
    <row r="69">
      <c r="A69" s="6">
        <v>313.0</v>
      </c>
      <c r="B69" s="6">
        <v>313.0</v>
      </c>
      <c r="C69" s="6">
        <v>304.0</v>
      </c>
      <c r="D69" s="6" t="s">
        <v>209</v>
      </c>
      <c r="E69" s="11" t="s">
        <v>1900</v>
      </c>
      <c r="F69" s="6">
        <v>2.02530400188357E14</v>
      </c>
      <c r="G69" s="11" t="s">
        <v>450</v>
      </c>
      <c r="H69" s="6" t="s">
        <v>452</v>
      </c>
      <c r="I69" s="6" t="s">
        <v>453</v>
      </c>
      <c r="J69" s="6" t="s">
        <v>216</v>
      </c>
      <c r="K69" s="6" t="s">
        <v>89</v>
      </c>
      <c r="L69" s="6">
        <v>429.03</v>
      </c>
      <c r="M69" s="6">
        <v>2730.0</v>
      </c>
      <c r="N69" s="6" t="s">
        <v>158</v>
      </c>
      <c r="O69" s="6" t="s">
        <v>3</v>
      </c>
      <c r="P69" s="34">
        <v>45747.0</v>
      </c>
      <c r="Q69" s="6">
        <v>1.0</v>
      </c>
      <c r="R69" s="6" t="s">
        <v>221</v>
      </c>
      <c r="S69" s="34">
        <v>45747.0</v>
      </c>
      <c r="T69" s="34">
        <v>45747.0</v>
      </c>
      <c r="U69" s="34">
        <v>46063.0</v>
      </c>
      <c r="V69" s="6">
        <v>316.0</v>
      </c>
      <c r="W69" s="6"/>
      <c r="X69" s="6">
        <v>0.0</v>
      </c>
      <c r="Y69" s="6"/>
      <c r="Z69" s="6"/>
      <c r="AA69" s="6" t="s">
        <v>460</v>
      </c>
      <c r="AG69" s="6"/>
      <c r="AH69" s="6"/>
      <c r="AI69" s="6"/>
      <c r="AJ69" s="34"/>
      <c r="AK69" s="6"/>
      <c r="AP69" s="6">
        <v>1776.2</v>
      </c>
      <c r="AQ69" s="6">
        <v>1776.2</v>
      </c>
      <c r="AR69" s="6">
        <v>2.0</v>
      </c>
      <c r="AS69" s="6">
        <v>4.0</v>
      </c>
      <c r="AT69" s="6">
        <v>11.0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1919</v>
      </c>
      <c r="BC69" s="6" t="s">
        <v>1920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209</v>
      </c>
      <c r="E70" s="11" t="s">
        <v>1930</v>
      </c>
      <c r="F70" s="6">
        <v>2.02530400188581E14</v>
      </c>
      <c r="G70" s="11" t="s">
        <v>1255</v>
      </c>
      <c r="H70" s="6" t="s">
        <v>1931</v>
      </c>
      <c r="I70" s="6" t="s">
        <v>1256</v>
      </c>
      <c r="J70" s="6" t="s">
        <v>216</v>
      </c>
      <c r="K70" s="6" t="s">
        <v>99</v>
      </c>
      <c r="L70" s="6">
        <v>12120.27</v>
      </c>
      <c r="M70" s="6">
        <v>2730.0</v>
      </c>
      <c r="N70" s="6" t="s">
        <v>158</v>
      </c>
      <c r="O70" s="6" t="s">
        <v>3</v>
      </c>
      <c r="P70" s="34">
        <v>45748.0</v>
      </c>
      <c r="Q70" s="6">
        <v>1.0</v>
      </c>
      <c r="R70" s="6" t="s">
        <v>221</v>
      </c>
      <c r="S70" s="34">
        <v>45748.0</v>
      </c>
      <c r="T70" s="34">
        <v>45748.0</v>
      </c>
      <c r="U70" s="34">
        <v>46063.0</v>
      </c>
      <c r="V70" s="6">
        <v>315.0</v>
      </c>
      <c r="W70" s="6"/>
      <c r="X70" s="6">
        <v>2.0</v>
      </c>
      <c r="Y70" s="6"/>
      <c r="Z70" s="6"/>
      <c r="AA70" s="6" t="s">
        <v>1938</v>
      </c>
      <c r="AG70" s="6"/>
      <c r="AH70" s="6"/>
      <c r="AI70" s="6"/>
      <c r="AJ70" s="34"/>
      <c r="AK70" s="6"/>
      <c r="AL70" s="6"/>
      <c r="AP70" s="6">
        <v>39269.66</v>
      </c>
      <c r="AQ70" s="6">
        <v>39269.66</v>
      </c>
      <c r="AR70" s="6">
        <v>4.0</v>
      </c>
      <c r="AS70" s="6">
        <v>4.0</v>
      </c>
      <c r="AT70" s="6">
        <v>4.0</v>
      </c>
      <c r="AU70" s="6">
        <v>26.0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1947</v>
      </c>
      <c r="BC70" s="6" t="s">
        <v>1949</v>
      </c>
    </row>
    <row r="71">
      <c r="A71" s="6">
        <v>313.0</v>
      </c>
      <c r="B71" s="6">
        <v>313.0</v>
      </c>
      <c r="C71" s="6">
        <v>304.0</v>
      </c>
      <c r="D71" s="6" t="s">
        <v>209</v>
      </c>
      <c r="E71" s="11" t="s">
        <v>1962</v>
      </c>
      <c r="F71" s="6">
        <v>2.02530400188768E14</v>
      </c>
      <c r="G71" s="11" t="s">
        <v>434</v>
      </c>
      <c r="H71" s="6" t="s">
        <v>1964</v>
      </c>
      <c r="I71" s="6" t="s">
        <v>296</v>
      </c>
      <c r="J71" s="6">
        <v>71653.0</v>
      </c>
      <c r="K71" s="6" t="s">
        <v>132</v>
      </c>
      <c r="L71" s="6">
        <v>1583.0</v>
      </c>
      <c r="M71" s="6">
        <v>2730.0</v>
      </c>
      <c r="N71" s="6" t="s">
        <v>158</v>
      </c>
      <c r="O71" s="6" t="s">
        <v>3</v>
      </c>
      <c r="P71" s="34">
        <v>45757.0</v>
      </c>
      <c r="Q71" s="6">
        <v>1.0</v>
      </c>
      <c r="R71" s="6" t="s">
        <v>221</v>
      </c>
      <c r="S71" s="34">
        <v>45757.0</v>
      </c>
      <c r="T71" s="34">
        <v>45757.0</v>
      </c>
      <c r="U71" s="34">
        <v>46063.0</v>
      </c>
      <c r="V71" s="6">
        <v>306.0</v>
      </c>
      <c r="W71" s="6"/>
      <c r="X71" s="6">
        <v>0.0</v>
      </c>
      <c r="Y71" s="6">
        <v>3.040250835E9</v>
      </c>
      <c r="Z71" s="6" t="s">
        <v>441</v>
      </c>
      <c r="AA71" s="6" t="s">
        <v>224</v>
      </c>
      <c r="AG71" s="6"/>
      <c r="AH71" s="6"/>
      <c r="AI71" s="6"/>
      <c r="AJ71" s="34"/>
      <c r="AK71" s="6"/>
      <c r="AL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168</v>
      </c>
      <c r="AY71" s="6">
        <v>0.0</v>
      </c>
      <c r="AZ71" s="6">
        <v>0.0</v>
      </c>
      <c r="BA71" s="6">
        <v>0.0</v>
      </c>
      <c r="BB71" s="6" t="s">
        <v>1977</v>
      </c>
      <c r="BC71" s="6" t="s">
        <v>1979</v>
      </c>
    </row>
    <row r="72">
      <c r="A72" s="6">
        <v>313.0</v>
      </c>
      <c r="B72" s="6">
        <v>313.0</v>
      </c>
      <c r="C72" s="6">
        <v>304.0</v>
      </c>
      <c r="D72" s="6" t="s">
        <v>209</v>
      </c>
      <c r="E72" s="11" t="s">
        <v>1994</v>
      </c>
      <c r="F72" s="6">
        <v>2.0253040019384E14</v>
      </c>
      <c r="G72" s="11" t="s">
        <v>434</v>
      </c>
      <c r="H72" s="6" t="s">
        <v>1964</v>
      </c>
      <c r="I72" s="6" t="s">
        <v>296</v>
      </c>
      <c r="J72" s="6">
        <v>71653.0</v>
      </c>
      <c r="K72" s="6" t="s">
        <v>132</v>
      </c>
      <c r="L72" s="6">
        <v>1583.0</v>
      </c>
      <c r="M72" s="6">
        <v>2734.0</v>
      </c>
      <c r="N72" s="6" t="s">
        <v>158</v>
      </c>
      <c r="O72" s="6" t="s">
        <v>3</v>
      </c>
      <c r="P72" s="34">
        <v>45771.0</v>
      </c>
      <c r="Q72" s="6">
        <v>1.0</v>
      </c>
      <c r="R72" s="6" t="s">
        <v>221</v>
      </c>
      <c r="S72" s="34">
        <v>45771.0</v>
      </c>
      <c r="T72" s="34">
        <v>45771.0</v>
      </c>
      <c r="U72" s="34">
        <v>46063.0</v>
      </c>
      <c r="V72" s="6">
        <v>292.0</v>
      </c>
      <c r="W72" s="6"/>
      <c r="X72" s="6">
        <v>0.0</v>
      </c>
      <c r="Y72" s="6"/>
      <c r="Z72" s="6"/>
      <c r="AA72" s="6" t="s">
        <v>224</v>
      </c>
      <c r="AG72" s="6"/>
      <c r="AH72" s="6"/>
      <c r="AI72" s="6"/>
      <c r="AJ72" s="34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168</v>
      </c>
      <c r="AY72" s="6">
        <v>0.0</v>
      </c>
      <c r="AZ72" s="6">
        <v>0.0</v>
      </c>
      <c r="BA72" s="6">
        <v>0.0</v>
      </c>
      <c r="BB72" s="6" t="s">
        <v>2007</v>
      </c>
      <c r="BC72" s="6" t="s">
        <v>2008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209</v>
      </c>
      <c r="E73" s="11" t="s">
        <v>2015</v>
      </c>
      <c r="F73" s="6">
        <v>2.02530400192734E14</v>
      </c>
      <c r="G73" s="11" t="s">
        <v>1698</v>
      </c>
      <c r="H73" s="6" t="s">
        <v>2017</v>
      </c>
      <c r="I73" s="6" t="s">
        <v>1699</v>
      </c>
      <c r="J73" s="6" t="s">
        <v>216</v>
      </c>
      <c r="K73" s="6" t="s">
        <v>89</v>
      </c>
      <c r="L73" s="6">
        <v>708.58</v>
      </c>
      <c r="M73" s="6">
        <v>2734.0</v>
      </c>
      <c r="N73" s="6" t="s">
        <v>158</v>
      </c>
      <c r="O73" s="6" t="s">
        <v>3</v>
      </c>
      <c r="P73" s="34">
        <v>45771.0</v>
      </c>
      <c r="Q73" s="6">
        <v>2.0</v>
      </c>
      <c r="R73" s="6" t="s">
        <v>221</v>
      </c>
      <c r="S73" s="34">
        <v>45771.0</v>
      </c>
      <c r="T73" s="34">
        <v>45771.0</v>
      </c>
      <c r="U73" s="34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2021</v>
      </c>
      <c r="AH73" s="6">
        <v>2.0</v>
      </c>
      <c r="AI73" s="6" t="s">
        <v>1406</v>
      </c>
      <c r="AJ73" s="34">
        <v>46107.0</v>
      </c>
      <c r="AK73" s="6" t="s">
        <v>183</v>
      </c>
      <c r="AL73" s="6"/>
      <c r="AP73" s="6">
        <v>3996.39</v>
      </c>
      <c r="AQ73" s="6">
        <v>7992.78</v>
      </c>
      <c r="AR73" s="6" t="s">
        <v>168</v>
      </c>
      <c r="AS73" s="6">
        <v>1.0</v>
      </c>
      <c r="AT73" s="6">
        <v>2.0</v>
      </c>
      <c r="AU73" s="6">
        <v>45.0</v>
      </c>
      <c r="AV73" s="6">
        <v>2.0</v>
      </c>
      <c r="AW73" s="6" t="s">
        <v>168</v>
      </c>
      <c r="AX73" s="6">
        <v>0.0</v>
      </c>
      <c r="AY73" s="6">
        <v>0.0</v>
      </c>
      <c r="AZ73" s="6">
        <v>0.0</v>
      </c>
      <c r="BA73" s="6">
        <v>0.0</v>
      </c>
      <c r="BB73" s="6" t="s">
        <v>2026</v>
      </c>
      <c r="BC73" s="6" t="s">
        <v>2027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209</v>
      </c>
      <c r="E74" s="11" t="s">
        <v>2035</v>
      </c>
      <c r="F74" s="6">
        <v>2.02530400188987E14</v>
      </c>
      <c r="G74" s="11" t="s">
        <v>490</v>
      </c>
      <c r="H74" s="6" t="s">
        <v>2037</v>
      </c>
      <c r="I74" s="6" t="s">
        <v>491</v>
      </c>
      <c r="J74" s="6">
        <v>83326.0</v>
      </c>
      <c r="K74" s="6" t="s">
        <v>132</v>
      </c>
      <c r="L74" s="6">
        <v>3831.27</v>
      </c>
      <c r="M74" s="6">
        <v>2734.0</v>
      </c>
      <c r="N74" s="6" t="s">
        <v>158</v>
      </c>
      <c r="O74" s="6" t="s">
        <v>3</v>
      </c>
      <c r="P74" s="34">
        <v>45771.0</v>
      </c>
      <c r="Q74" s="6">
        <v>1.0</v>
      </c>
      <c r="R74" s="6" t="s">
        <v>221</v>
      </c>
      <c r="S74" s="34">
        <v>45771.0</v>
      </c>
      <c r="T74" s="34">
        <v>45771.0</v>
      </c>
      <c r="U74" s="34">
        <v>46063.0</v>
      </c>
      <c r="V74" s="6">
        <v>292.0</v>
      </c>
      <c r="W74" s="6"/>
      <c r="X74" s="6">
        <v>1.0</v>
      </c>
      <c r="Y74" s="6"/>
      <c r="Z74" s="6"/>
      <c r="AA74" s="6" t="s">
        <v>2043</v>
      </c>
      <c r="AG74" s="6"/>
      <c r="AH74" s="6"/>
      <c r="AI74" s="6"/>
      <c r="AJ74" s="34"/>
      <c r="AK74" s="6"/>
      <c r="AP74" s="6">
        <v>21608.37</v>
      </c>
      <c r="AQ74" s="6">
        <v>21608.37</v>
      </c>
      <c r="AR74" s="6">
        <v>1.0</v>
      </c>
      <c r="AS74" s="6">
        <v>2.0</v>
      </c>
      <c r="AT74" s="6">
        <v>5.0</v>
      </c>
      <c r="AU74" s="6">
        <v>66.0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2007</v>
      </c>
      <c r="BC74" s="6" t="s">
        <v>2048</v>
      </c>
    </row>
    <row r="75">
      <c r="A75" s="6">
        <v>313.0</v>
      </c>
      <c r="B75" s="6">
        <v>313.0</v>
      </c>
      <c r="C75" s="6">
        <v>304.0</v>
      </c>
      <c r="D75" s="6" t="s">
        <v>209</v>
      </c>
      <c r="E75" s="11" t="s">
        <v>2055</v>
      </c>
      <c r="F75" s="6">
        <v>2.02530400188993E14</v>
      </c>
      <c r="G75" s="11" t="s">
        <v>2057</v>
      </c>
      <c r="H75" s="6" t="s">
        <v>2062</v>
      </c>
      <c r="I75" s="6" t="s">
        <v>591</v>
      </c>
      <c r="J75" s="6" t="s">
        <v>216</v>
      </c>
      <c r="K75" s="6" t="s">
        <v>89</v>
      </c>
      <c r="L75" s="6">
        <v>5.32</v>
      </c>
      <c r="M75" s="6">
        <v>2734.0</v>
      </c>
      <c r="N75" s="6" t="s">
        <v>158</v>
      </c>
      <c r="O75" s="6" t="s">
        <v>3</v>
      </c>
      <c r="P75" s="34">
        <v>45772.0</v>
      </c>
      <c r="Q75" s="6">
        <v>5.0</v>
      </c>
      <c r="R75" s="6" t="s">
        <v>221</v>
      </c>
      <c r="S75" s="34">
        <v>45772.0</v>
      </c>
      <c r="T75" s="34">
        <v>45772.0</v>
      </c>
      <c r="U75" s="34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4"/>
      <c r="AK75" s="6"/>
      <c r="AL75" s="6"/>
      <c r="AP75" s="6">
        <v>19.51</v>
      </c>
      <c r="AQ75" s="6">
        <v>97.55</v>
      </c>
      <c r="AR75" s="6" t="s">
        <v>168</v>
      </c>
      <c r="AS75" s="6" t="s">
        <v>168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2083</v>
      </c>
      <c r="BC75" s="6" t="s">
        <v>2085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209</v>
      </c>
      <c r="E76" s="11" t="s">
        <v>2102</v>
      </c>
      <c r="F76" s="6">
        <v>2.02630400204192E14</v>
      </c>
      <c r="G76" s="11" t="s">
        <v>1338</v>
      </c>
      <c r="H76" s="6" t="s">
        <v>2109</v>
      </c>
      <c r="I76" s="6" t="s">
        <v>2110</v>
      </c>
      <c r="J76" s="6">
        <v>74025.0</v>
      </c>
      <c r="K76" s="6" t="s">
        <v>99</v>
      </c>
      <c r="L76" s="6">
        <v>8738.4</v>
      </c>
      <c r="M76" s="6">
        <v>2730.0</v>
      </c>
      <c r="N76" s="6" t="s">
        <v>158</v>
      </c>
      <c r="O76" s="6" t="s">
        <v>3</v>
      </c>
      <c r="P76" s="34">
        <v>45772.0</v>
      </c>
      <c r="Q76" s="6">
        <v>1.0</v>
      </c>
      <c r="R76" s="6" t="s">
        <v>221</v>
      </c>
      <c r="S76" s="34">
        <v>45772.0</v>
      </c>
      <c r="T76" s="34">
        <v>45772.0</v>
      </c>
      <c r="U76" s="34">
        <v>46198.0</v>
      </c>
      <c r="V76" s="6">
        <v>426.0</v>
      </c>
      <c r="W76" s="6"/>
      <c r="X76" s="6">
        <v>0.0</v>
      </c>
      <c r="Y76" s="6"/>
      <c r="Z76" s="6"/>
      <c r="AA76" s="6" t="s">
        <v>2121</v>
      </c>
      <c r="AG76" s="6"/>
      <c r="AH76" s="6"/>
      <c r="AI76" s="6"/>
      <c r="AJ76" s="34"/>
      <c r="AK76" s="6"/>
      <c r="AP76" s="6">
        <v>49284.58</v>
      </c>
      <c r="AQ76" s="6">
        <v>49284.58</v>
      </c>
      <c r="AR76" s="6">
        <v>2.0</v>
      </c>
      <c r="AS76" s="6">
        <v>3.0</v>
      </c>
      <c r="AT76" s="6">
        <v>6.0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2133</v>
      </c>
      <c r="BC76" s="6" t="s">
        <v>2134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209</v>
      </c>
      <c r="E77" s="11" t="s">
        <v>2145</v>
      </c>
      <c r="F77" s="6">
        <v>2.02538100207618E14</v>
      </c>
      <c r="G77" s="11" t="s">
        <v>417</v>
      </c>
      <c r="H77" s="6" t="s">
        <v>2148</v>
      </c>
      <c r="I77" s="6" t="s">
        <v>2149</v>
      </c>
      <c r="J77" s="6" t="s">
        <v>216</v>
      </c>
      <c r="K77" s="6" t="s">
        <v>99</v>
      </c>
      <c r="L77" s="6">
        <v>0.0</v>
      </c>
      <c r="M77" s="6">
        <v>2732.0</v>
      </c>
      <c r="N77" s="6" t="s">
        <v>158</v>
      </c>
      <c r="O77" s="6" t="s">
        <v>3</v>
      </c>
      <c r="P77" s="34">
        <v>45775.0</v>
      </c>
      <c r="Q77" s="6">
        <v>1.0</v>
      </c>
      <c r="R77" s="6" t="s">
        <v>221</v>
      </c>
      <c r="S77" s="34">
        <v>45775.0</v>
      </c>
      <c r="T77" s="34">
        <v>45775.0</v>
      </c>
      <c r="U77" s="34">
        <v>46219.0</v>
      </c>
      <c r="V77" s="6">
        <v>444.0</v>
      </c>
      <c r="W77" s="6"/>
      <c r="X77" s="6">
        <v>0.0</v>
      </c>
      <c r="Y77" s="6"/>
      <c r="Z77" s="6"/>
      <c r="AA77" s="6" t="s">
        <v>2157</v>
      </c>
      <c r="AG77" s="6"/>
      <c r="AH77" s="6"/>
      <c r="AI77" s="6"/>
      <c r="AJ77" s="34"/>
      <c r="AK77" s="6"/>
      <c r="AL77" s="6"/>
      <c r="AP77" s="6" t="s">
        <v>246</v>
      </c>
      <c r="AQ77" s="6" t="s">
        <v>246</v>
      </c>
      <c r="AR77" s="6" t="s">
        <v>168</v>
      </c>
      <c r="AS77" s="6" t="s">
        <v>168</v>
      </c>
      <c r="AT77" s="6" t="s">
        <v>168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2165</v>
      </c>
      <c r="BC77" s="6" t="s">
        <v>2166</v>
      </c>
    </row>
    <row r="78">
      <c r="A78" s="6">
        <v>313.0</v>
      </c>
      <c r="B78" s="6">
        <v>313.0</v>
      </c>
      <c r="C78" s="6">
        <v>304.0</v>
      </c>
      <c r="D78" s="6" t="s">
        <v>209</v>
      </c>
      <c r="E78" s="11" t="s">
        <v>2181</v>
      </c>
      <c r="F78" s="6">
        <v>2.02530400189023E14</v>
      </c>
      <c r="G78" s="11" t="s">
        <v>1364</v>
      </c>
      <c r="H78" s="6" t="s">
        <v>2183</v>
      </c>
      <c r="I78" s="6" t="s">
        <v>2185</v>
      </c>
      <c r="J78" s="6" t="s">
        <v>216</v>
      </c>
      <c r="K78" s="6" t="s">
        <v>89</v>
      </c>
      <c r="L78" s="6">
        <v>17.2</v>
      </c>
      <c r="M78" s="6">
        <v>2730.0</v>
      </c>
      <c r="N78" s="6" t="s">
        <v>158</v>
      </c>
      <c r="O78" s="6" t="s">
        <v>3</v>
      </c>
      <c r="P78" s="34">
        <v>45775.0</v>
      </c>
      <c r="Q78" s="6">
        <v>2.0</v>
      </c>
      <c r="R78" s="6" t="s">
        <v>2192</v>
      </c>
      <c r="S78" s="34">
        <v>45775.0</v>
      </c>
      <c r="T78" s="34">
        <v>45775.0</v>
      </c>
      <c r="U78" s="34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2199</v>
      </c>
      <c r="AH78" s="6">
        <v>30.0</v>
      </c>
      <c r="AI78" s="6" t="s">
        <v>2202</v>
      </c>
      <c r="AJ78" s="34">
        <v>45671.0</v>
      </c>
      <c r="AK78" s="6" t="s">
        <v>1527</v>
      </c>
      <c r="AL78" s="6"/>
      <c r="AP78" s="6">
        <v>29.76</v>
      </c>
      <c r="AQ78" s="6">
        <v>59.52</v>
      </c>
      <c r="AR78" s="6">
        <v>3.0</v>
      </c>
      <c r="AS78" s="6">
        <v>4.0</v>
      </c>
      <c r="AT78" s="6">
        <v>5.0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2209</v>
      </c>
      <c r="BC78" s="6" t="s">
        <v>2210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209</v>
      </c>
      <c r="E79" s="11" t="s">
        <v>2224</v>
      </c>
      <c r="F79" s="6">
        <v>2.02630400203986E14</v>
      </c>
      <c r="G79" s="11" t="s">
        <v>174</v>
      </c>
      <c r="H79" s="6" t="s">
        <v>2228</v>
      </c>
      <c r="I79" s="6" t="s">
        <v>2229</v>
      </c>
      <c r="J79" s="6">
        <v>71379.0</v>
      </c>
      <c r="K79" s="6" t="s">
        <v>132</v>
      </c>
      <c r="L79" s="6">
        <v>2562.81</v>
      </c>
      <c r="M79" s="6">
        <v>2734.0</v>
      </c>
      <c r="N79" s="6" t="s">
        <v>158</v>
      </c>
      <c r="O79" s="6" t="s">
        <v>3</v>
      </c>
      <c r="P79" s="34">
        <v>45776.0</v>
      </c>
      <c r="Q79" s="6">
        <v>1.0</v>
      </c>
      <c r="R79" s="6" t="s">
        <v>221</v>
      </c>
      <c r="S79" s="34">
        <v>45776.0</v>
      </c>
      <c r="T79" s="34">
        <v>45776.0</v>
      </c>
      <c r="U79" s="34">
        <v>46147.0</v>
      </c>
      <c r="V79" s="6">
        <v>371.0</v>
      </c>
      <c r="W79" s="6"/>
      <c r="X79" s="6">
        <v>0.0</v>
      </c>
      <c r="Y79" s="6">
        <v>3.040250827E9</v>
      </c>
      <c r="Z79" s="6" t="s">
        <v>441</v>
      </c>
      <c r="AA79" s="6" t="s">
        <v>224</v>
      </c>
      <c r="AG79" s="6"/>
      <c r="AH79" s="6"/>
      <c r="AI79" s="6"/>
      <c r="AJ79" s="34"/>
      <c r="AK79" s="6"/>
      <c r="AL79" s="6"/>
      <c r="AP79" s="6">
        <v>13916.07</v>
      </c>
      <c r="AQ79" s="6">
        <v>13916.07</v>
      </c>
      <c r="AR79" s="6">
        <v>2.0</v>
      </c>
      <c r="AS79" s="6">
        <v>2.0</v>
      </c>
      <c r="AT79" s="6">
        <v>5.0</v>
      </c>
      <c r="AU79" s="6">
        <v>72.0</v>
      </c>
      <c r="AV79" s="6">
        <v>0.0</v>
      </c>
      <c r="AW79" s="6">
        <v>2.0</v>
      </c>
      <c r="AX79" s="6" t="s">
        <v>168</v>
      </c>
      <c r="AY79" s="6">
        <v>0.0</v>
      </c>
      <c r="AZ79" s="6">
        <v>0.0</v>
      </c>
      <c r="BA79" s="6">
        <v>0.0</v>
      </c>
      <c r="BB79" s="6" t="s">
        <v>2007</v>
      </c>
      <c r="BC79" s="6" t="s">
        <v>2236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209</v>
      </c>
      <c r="E80" s="11" t="s">
        <v>2243</v>
      </c>
      <c r="F80" s="6">
        <v>2.02630400204367E14</v>
      </c>
      <c r="G80" s="11" t="s">
        <v>1846</v>
      </c>
      <c r="H80" s="6" t="s">
        <v>2244</v>
      </c>
      <c r="I80" s="6" t="s">
        <v>1847</v>
      </c>
      <c r="J80" s="6" t="s">
        <v>216</v>
      </c>
      <c r="K80" s="6" t="s">
        <v>89</v>
      </c>
      <c r="L80" s="6">
        <v>707.92</v>
      </c>
      <c r="M80" s="6">
        <v>2730.0</v>
      </c>
      <c r="N80" s="6" t="s">
        <v>158</v>
      </c>
      <c r="O80" s="6" t="s">
        <v>3</v>
      </c>
      <c r="P80" s="34">
        <v>45818.0</v>
      </c>
      <c r="Q80" s="6">
        <v>1.0</v>
      </c>
      <c r="R80" s="6" t="s">
        <v>221</v>
      </c>
      <c r="S80" s="34">
        <v>45818.0</v>
      </c>
      <c r="T80" s="34">
        <v>45818.0</v>
      </c>
      <c r="U80" s="34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2250</v>
      </c>
      <c r="AH80" s="6">
        <v>7.0</v>
      </c>
      <c r="AI80" s="6" t="s">
        <v>2202</v>
      </c>
      <c r="AJ80" s="34">
        <v>46170.0</v>
      </c>
      <c r="AK80" s="6" t="s">
        <v>183</v>
      </c>
      <c r="AL80" s="6"/>
      <c r="AP80" s="6">
        <v>1578.66</v>
      </c>
      <c r="AQ80" s="6">
        <v>1578.66</v>
      </c>
      <c r="AR80" s="6" t="s">
        <v>168</v>
      </c>
      <c r="AS80" s="6">
        <v>1.0</v>
      </c>
      <c r="AT80" s="6">
        <v>2.0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2254</v>
      </c>
      <c r="BC80" s="6" t="s">
        <v>2255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209</v>
      </c>
      <c r="E81" s="11" t="s">
        <v>2260</v>
      </c>
      <c r="F81" s="6">
        <v>2.02530400193217E14</v>
      </c>
      <c r="G81" s="11" t="s">
        <v>1950</v>
      </c>
      <c r="H81" s="6" t="s">
        <v>2262</v>
      </c>
      <c r="I81" s="6" t="s">
        <v>1952</v>
      </c>
      <c r="J81" s="6" t="s">
        <v>216</v>
      </c>
      <c r="K81" s="6" t="s">
        <v>89</v>
      </c>
      <c r="L81" s="6">
        <v>0.0</v>
      </c>
      <c r="M81" s="6">
        <v>2734.0</v>
      </c>
      <c r="N81" s="6" t="s">
        <v>158</v>
      </c>
      <c r="O81" s="6" t="s">
        <v>3</v>
      </c>
      <c r="P81" s="34">
        <v>45838.0</v>
      </c>
      <c r="Q81" s="6">
        <v>1.0</v>
      </c>
      <c r="R81" s="6" t="s">
        <v>221</v>
      </c>
      <c r="S81" s="34">
        <v>45838.0</v>
      </c>
      <c r="T81" s="34">
        <v>45838.0</v>
      </c>
      <c r="U81" s="34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4"/>
      <c r="AK81" s="6"/>
      <c r="AL81" s="6"/>
      <c r="AP81" s="6" t="s">
        <v>246</v>
      </c>
      <c r="AQ81" s="6" t="s">
        <v>246</v>
      </c>
      <c r="AR81" s="6" t="s">
        <v>168</v>
      </c>
      <c r="AS81" s="6" t="s">
        <v>168</v>
      </c>
      <c r="AT81" s="6" t="s">
        <v>168</v>
      </c>
      <c r="AU81" s="6" t="s">
        <v>168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2265</v>
      </c>
      <c r="BC81" s="6" t="s">
        <v>2266</v>
      </c>
    </row>
    <row r="82">
      <c r="A82" s="6">
        <v>313.0</v>
      </c>
      <c r="B82" s="6">
        <v>313.0</v>
      </c>
      <c r="C82" s="6">
        <v>304.0</v>
      </c>
      <c r="D82" s="6" t="s">
        <v>209</v>
      </c>
      <c r="E82" s="11" t="s">
        <v>2268</v>
      </c>
      <c r="F82" s="6">
        <v>2.02530400193332E14</v>
      </c>
      <c r="G82" s="11" t="s">
        <v>490</v>
      </c>
      <c r="H82" s="6" t="s">
        <v>2037</v>
      </c>
      <c r="I82" s="6" t="s">
        <v>491</v>
      </c>
      <c r="J82" s="6">
        <v>83326.0</v>
      </c>
      <c r="K82" s="6" t="s">
        <v>132</v>
      </c>
      <c r="L82" s="6">
        <v>3831.27</v>
      </c>
      <c r="M82" s="6">
        <v>2730.0</v>
      </c>
      <c r="N82" s="6" t="s">
        <v>158</v>
      </c>
      <c r="O82" s="6" t="s">
        <v>3</v>
      </c>
      <c r="P82" s="34">
        <v>45838.0</v>
      </c>
      <c r="Q82" s="6">
        <v>1.0</v>
      </c>
      <c r="R82" s="6" t="s">
        <v>221</v>
      </c>
      <c r="S82" s="34">
        <v>45838.0</v>
      </c>
      <c r="T82" s="34">
        <v>45838.0</v>
      </c>
      <c r="U82" s="34">
        <v>46063.0</v>
      </c>
      <c r="V82" s="6">
        <v>225.0</v>
      </c>
      <c r="W82" s="6"/>
      <c r="X82" s="6">
        <v>1.0</v>
      </c>
      <c r="Y82" s="6">
        <v>3.04025421E9</v>
      </c>
      <c r="Z82" s="6" t="s">
        <v>441</v>
      </c>
      <c r="AA82" s="6" t="s">
        <v>224</v>
      </c>
      <c r="AG82" s="6"/>
      <c r="AH82" s="6"/>
      <c r="AI82" s="6"/>
      <c r="AJ82" s="34"/>
      <c r="AK82" s="6"/>
      <c r="AL82" s="6"/>
      <c r="AP82" s="6">
        <v>21608.37</v>
      </c>
      <c r="AQ82" s="6">
        <v>21608.37</v>
      </c>
      <c r="AR82" s="6">
        <v>1.0</v>
      </c>
      <c r="AS82" s="6">
        <v>2.0</v>
      </c>
      <c r="AT82" s="6">
        <v>5.0</v>
      </c>
      <c r="AU82" s="6">
        <v>66.0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2276</v>
      </c>
      <c r="BC82" s="6" t="s">
        <v>2277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209</v>
      </c>
      <c r="E83" s="11" t="s">
        <v>2280</v>
      </c>
      <c r="F83" s="6">
        <v>2.02530400193849E14</v>
      </c>
      <c r="G83" s="11" t="s">
        <v>741</v>
      </c>
      <c r="H83" s="6" t="s">
        <v>742</v>
      </c>
      <c r="I83" s="6" t="s">
        <v>743</v>
      </c>
      <c r="J83" s="6" t="s">
        <v>745</v>
      </c>
      <c r="K83" s="6" t="s">
        <v>99</v>
      </c>
      <c r="L83" s="6">
        <v>3085.22</v>
      </c>
      <c r="M83" s="6">
        <v>2734.0</v>
      </c>
      <c r="N83" s="6" t="s">
        <v>158</v>
      </c>
      <c r="O83" s="6" t="s">
        <v>3</v>
      </c>
      <c r="P83" s="34">
        <v>45848.0</v>
      </c>
      <c r="Q83" s="6">
        <v>1.0</v>
      </c>
      <c r="R83" s="6" t="s">
        <v>221</v>
      </c>
      <c r="S83" s="34">
        <v>45848.0</v>
      </c>
      <c r="T83" s="34">
        <v>45848.0</v>
      </c>
      <c r="U83" s="34">
        <v>46063.0</v>
      </c>
      <c r="V83" s="6">
        <v>215.0</v>
      </c>
      <c r="W83" s="6"/>
      <c r="X83" s="6">
        <v>1.0</v>
      </c>
      <c r="Y83" s="6"/>
      <c r="Z83" s="6"/>
      <c r="AA83" s="6" t="s">
        <v>224</v>
      </c>
      <c r="AG83" s="6"/>
      <c r="AH83" s="6"/>
      <c r="AI83" s="6"/>
      <c r="AJ83" s="34"/>
      <c r="AK83" s="6"/>
      <c r="AL83" s="6"/>
      <c r="AP83" s="6">
        <v>5337.44</v>
      </c>
      <c r="AQ83" s="6">
        <v>5337.44</v>
      </c>
      <c r="AR83" s="6" t="s">
        <v>168</v>
      </c>
      <c r="AS83" s="6" t="s">
        <v>168</v>
      </c>
      <c r="AT83" s="6" t="s">
        <v>168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2288</v>
      </c>
      <c r="BC83" s="6" t="s">
        <v>2008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209</v>
      </c>
      <c r="E84" s="11" t="s">
        <v>2292</v>
      </c>
      <c r="F84" s="6">
        <v>2.02530400193858E14</v>
      </c>
      <c r="G84" s="11" t="s">
        <v>910</v>
      </c>
      <c r="H84" s="6" t="s">
        <v>2294</v>
      </c>
      <c r="I84" s="6" t="s">
        <v>2295</v>
      </c>
      <c r="J84" s="6" t="s">
        <v>216</v>
      </c>
      <c r="K84" s="6" t="s">
        <v>99</v>
      </c>
      <c r="L84" s="6">
        <v>0.0</v>
      </c>
      <c r="M84" s="6">
        <v>2734.0</v>
      </c>
      <c r="N84" s="6" t="s">
        <v>158</v>
      </c>
      <c r="O84" s="6" t="s">
        <v>3</v>
      </c>
      <c r="P84" s="34">
        <v>45848.0</v>
      </c>
      <c r="Q84" s="6">
        <v>1.0</v>
      </c>
      <c r="R84" s="6" t="s">
        <v>221</v>
      </c>
      <c r="S84" s="34">
        <v>45848.0</v>
      </c>
      <c r="T84" s="34">
        <v>45848.0</v>
      </c>
      <c r="U84" s="34">
        <v>46063.0</v>
      </c>
      <c r="V84" s="6">
        <v>215.0</v>
      </c>
      <c r="W84" s="6"/>
      <c r="X84" s="6">
        <v>0.0</v>
      </c>
      <c r="Y84" s="6"/>
      <c r="Z84" s="6"/>
      <c r="AA84" s="6" t="s">
        <v>2298</v>
      </c>
      <c r="AG84" s="6"/>
      <c r="AH84" s="6"/>
      <c r="AI84" s="6"/>
      <c r="AJ84" s="34"/>
      <c r="AK84" s="6"/>
      <c r="AL84" s="6"/>
      <c r="AP84" s="6" t="s">
        <v>246</v>
      </c>
      <c r="AQ84" s="6" t="s">
        <v>246</v>
      </c>
      <c r="AR84" s="6" t="s">
        <v>168</v>
      </c>
      <c r="AS84" s="6" t="s">
        <v>168</v>
      </c>
      <c r="AT84" s="6" t="s">
        <v>168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2301</v>
      </c>
      <c r="BC84" s="6" t="s">
        <v>2302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209</v>
      </c>
      <c r="E85" s="11" t="s">
        <v>2306</v>
      </c>
      <c r="F85" s="6">
        <v>2.02530400193857E14</v>
      </c>
      <c r="G85" s="11" t="s">
        <v>2279</v>
      </c>
      <c r="H85" s="6" t="s">
        <v>2308</v>
      </c>
      <c r="I85" s="6" t="s">
        <v>2281</v>
      </c>
      <c r="J85" s="6" t="s">
        <v>216</v>
      </c>
      <c r="K85" s="6" t="s">
        <v>89</v>
      </c>
      <c r="L85" s="6">
        <v>5742.05</v>
      </c>
      <c r="M85" s="6">
        <v>2730.0</v>
      </c>
      <c r="N85" s="6" t="s">
        <v>158</v>
      </c>
      <c r="O85" s="6" t="s">
        <v>3</v>
      </c>
      <c r="P85" s="34">
        <v>45848.0</v>
      </c>
      <c r="Q85" s="6">
        <v>1.0</v>
      </c>
      <c r="R85" s="6" t="s">
        <v>221</v>
      </c>
      <c r="S85" s="34">
        <v>45848.0</v>
      </c>
      <c r="T85" s="34">
        <v>45848.0</v>
      </c>
      <c r="U85" s="34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4"/>
      <c r="AK85" s="6"/>
      <c r="AP85" s="6">
        <v>9359.54</v>
      </c>
      <c r="AQ85" s="6">
        <v>9359.54</v>
      </c>
      <c r="AR85" s="6" t="s">
        <v>168</v>
      </c>
      <c r="AS85" s="6" t="s">
        <v>168</v>
      </c>
      <c r="AT85" s="6" t="s">
        <v>168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2311</v>
      </c>
      <c r="BC85" s="6" t="s">
        <v>2312</v>
      </c>
    </row>
    <row r="86">
      <c r="A86" s="6">
        <v>313.0</v>
      </c>
      <c r="B86" s="6">
        <v>313.0</v>
      </c>
      <c r="C86" s="6">
        <v>304.0</v>
      </c>
      <c r="D86" s="6" t="s">
        <v>209</v>
      </c>
      <c r="E86" s="11" t="s">
        <v>2316</v>
      </c>
      <c r="F86" s="6">
        <v>2.0253040019386E14</v>
      </c>
      <c r="G86" s="11" t="s">
        <v>2285</v>
      </c>
      <c r="H86" s="6" t="s">
        <v>2318</v>
      </c>
      <c r="I86" s="6" t="s">
        <v>2286</v>
      </c>
      <c r="J86" s="6" t="s">
        <v>216</v>
      </c>
      <c r="K86" s="6" t="s">
        <v>89</v>
      </c>
      <c r="L86" s="6">
        <v>4730.95</v>
      </c>
      <c r="M86" s="6">
        <v>2730.0</v>
      </c>
      <c r="N86" s="6" t="s">
        <v>158</v>
      </c>
      <c r="O86" s="6" t="s">
        <v>3</v>
      </c>
      <c r="P86" s="34">
        <v>45848.0</v>
      </c>
      <c r="Q86" s="6">
        <v>1.0</v>
      </c>
      <c r="R86" s="6" t="s">
        <v>221</v>
      </c>
      <c r="S86" s="34">
        <v>45848.0</v>
      </c>
      <c r="T86" s="34">
        <v>45848.0</v>
      </c>
      <c r="U86" s="34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4"/>
      <c r="AK86" s="6"/>
      <c r="AL86" s="6"/>
      <c r="AP86" s="6">
        <v>7711.44</v>
      </c>
      <c r="AQ86" s="6">
        <v>7711.44</v>
      </c>
      <c r="AR86" s="6" t="s">
        <v>168</v>
      </c>
      <c r="AS86" s="6" t="s">
        <v>168</v>
      </c>
      <c r="AT86" s="6" t="s">
        <v>168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2327</v>
      </c>
      <c r="BC86" s="6" t="s">
        <v>2328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209</v>
      </c>
      <c r="E87" s="11" t="s">
        <v>2332</v>
      </c>
      <c r="F87" s="6">
        <v>2.02630400203164E14</v>
      </c>
      <c r="G87" s="11" t="s">
        <v>102</v>
      </c>
      <c r="H87" s="6" t="s">
        <v>1630</v>
      </c>
      <c r="I87" s="6" t="s">
        <v>96</v>
      </c>
      <c r="J87" s="6">
        <v>33269.0</v>
      </c>
      <c r="K87" s="6" t="s">
        <v>99</v>
      </c>
      <c r="L87" s="6">
        <v>821.67</v>
      </c>
      <c r="M87" s="6">
        <v>2730.0</v>
      </c>
      <c r="N87" s="6" t="s">
        <v>158</v>
      </c>
      <c r="O87" s="6" t="s">
        <v>3</v>
      </c>
      <c r="P87" s="34">
        <v>45848.0</v>
      </c>
      <c r="Q87" s="6">
        <v>2.0</v>
      </c>
      <c r="R87" s="6" t="s">
        <v>221</v>
      </c>
      <c r="S87" s="34">
        <v>45848.0</v>
      </c>
      <c r="T87" s="34">
        <v>45848.0</v>
      </c>
      <c r="U87" s="34">
        <v>46112.0</v>
      </c>
      <c r="V87" s="6">
        <v>264.0</v>
      </c>
      <c r="W87" s="6"/>
      <c r="X87" s="6">
        <v>1.0</v>
      </c>
      <c r="Y87" s="6">
        <v>3.040256713E9</v>
      </c>
      <c r="Z87" s="6" t="s">
        <v>441</v>
      </c>
      <c r="AA87" s="6" t="s">
        <v>224</v>
      </c>
      <c r="AG87" s="6"/>
      <c r="AH87" s="6"/>
      <c r="AI87" s="6"/>
      <c r="AJ87" s="34"/>
      <c r="AK87" s="6"/>
      <c r="AL87" s="6"/>
      <c r="AP87" s="6">
        <v>4502.73</v>
      </c>
      <c r="AQ87" s="6">
        <v>9005.46</v>
      </c>
      <c r="AR87" s="6">
        <v>5.0</v>
      </c>
      <c r="AS87" s="6">
        <v>9.0</v>
      </c>
      <c r="AT87" s="6">
        <v>15.0</v>
      </c>
      <c r="AU87" s="6">
        <v>205.0</v>
      </c>
      <c r="AV87" s="6">
        <v>0.0</v>
      </c>
      <c r="AW87" s="6">
        <v>0.0</v>
      </c>
      <c r="AX87" s="6" t="s">
        <v>168</v>
      </c>
      <c r="AY87" s="6">
        <v>0.0</v>
      </c>
      <c r="AZ87" s="6">
        <v>6.0</v>
      </c>
      <c r="BA87" s="6">
        <v>0.0</v>
      </c>
      <c r="BB87" s="6" t="s">
        <v>2337</v>
      </c>
      <c r="BC87" s="6" t="s">
        <v>2338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209</v>
      </c>
      <c r="E88" s="11" t="s">
        <v>2344</v>
      </c>
      <c r="F88" s="6">
        <v>2.02530400194151E14</v>
      </c>
      <c r="G88" s="11" t="s">
        <v>450</v>
      </c>
      <c r="H88" s="6" t="s">
        <v>452</v>
      </c>
      <c r="I88" s="6" t="s">
        <v>453</v>
      </c>
      <c r="J88" s="6" t="s">
        <v>216</v>
      </c>
      <c r="K88" s="6" t="s">
        <v>89</v>
      </c>
      <c r="L88" s="6">
        <v>429.03</v>
      </c>
      <c r="M88" s="6">
        <v>2730.0</v>
      </c>
      <c r="N88" s="6" t="s">
        <v>158</v>
      </c>
      <c r="O88" s="6" t="s">
        <v>3</v>
      </c>
      <c r="P88" s="34">
        <v>45852.0</v>
      </c>
      <c r="Q88" s="6">
        <v>2.0</v>
      </c>
      <c r="R88" s="6" t="s">
        <v>221</v>
      </c>
      <c r="S88" s="34">
        <v>45852.0</v>
      </c>
      <c r="T88" s="34">
        <v>45852.0</v>
      </c>
      <c r="U88" s="34">
        <v>46063.0</v>
      </c>
      <c r="V88" s="6">
        <v>211.0</v>
      </c>
      <c r="W88" s="6"/>
      <c r="X88" s="6">
        <v>0.0</v>
      </c>
      <c r="Y88" s="6"/>
      <c r="Z88" s="6"/>
      <c r="AA88" s="6" t="s">
        <v>460</v>
      </c>
      <c r="AG88" s="6"/>
      <c r="AH88" s="6"/>
      <c r="AI88" s="6"/>
      <c r="AJ88" s="34"/>
      <c r="AK88" s="6"/>
      <c r="AL88" s="6"/>
      <c r="AP88" s="6">
        <v>1776.2</v>
      </c>
      <c r="AQ88" s="6">
        <v>3552.4</v>
      </c>
      <c r="AR88" s="6">
        <v>2.0</v>
      </c>
      <c r="AS88" s="6">
        <v>4.0</v>
      </c>
      <c r="AT88" s="6">
        <v>11.0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2352</v>
      </c>
      <c r="BC88" s="6" t="s">
        <v>2353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209</v>
      </c>
      <c r="E89" s="11" t="s">
        <v>2360</v>
      </c>
      <c r="F89" s="6">
        <v>2.02630400204812E14</v>
      </c>
      <c r="G89" s="11" t="s">
        <v>1179</v>
      </c>
      <c r="H89" s="6" t="s">
        <v>2361</v>
      </c>
      <c r="I89" s="6" t="s">
        <v>1178</v>
      </c>
      <c r="J89" s="6" t="s">
        <v>216</v>
      </c>
      <c r="K89" s="6" t="s">
        <v>89</v>
      </c>
      <c r="L89" s="6">
        <v>224.0</v>
      </c>
      <c r="M89" s="6">
        <v>2730.0</v>
      </c>
      <c r="N89" s="6" t="s">
        <v>158</v>
      </c>
      <c r="O89" s="6" t="s">
        <v>3</v>
      </c>
      <c r="P89" s="72">
        <v>45960.0</v>
      </c>
      <c r="Q89" s="6">
        <v>1.0</v>
      </c>
      <c r="R89" s="6" t="s">
        <v>221</v>
      </c>
      <c r="S89" s="72">
        <v>45960.0</v>
      </c>
      <c r="T89" s="72">
        <v>45960.0</v>
      </c>
      <c r="U89" s="34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2364</v>
      </c>
      <c r="AH89" s="6">
        <v>2.0</v>
      </c>
      <c r="AI89" s="6" t="s">
        <v>2202</v>
      </c>
      <c r="AJ89" s="34">
        <v>46119.0</v>
      </c>
      <c r="AK89" s="6" t="s">
        <v>183</v>
      </c>
      <c r="AL89" s="6"/>
      <c r="AP89" s="6">
        <v>728.0</v>
      </c>
      <c r="AQ89" s="6">
        <v>728.0</v>
      </c>
      <c r="AR89" s="6" t="s">
        <v>168</v>
      </c>
      <c r="AS89" s="6" t="s">
        <v>168</v>
      </c>
      <c r="AT89" s="6" t="s">
        <v>168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2367</v>
      </c>
      <c r="BC89" s="6"/>
      <c r="BD89" s="6"/>
    </row>
    <row r="90">
      <c r="A90" s="6">
        <v>313.0</v>
      </c>
      <c r="B90" s="6">
        <v>313.0</v>
      </c>
      <c r="C90" s="6">
        <v>304.0</v>
      </c>
      <c r="D90" s="6" t="s">
        <v>209</v>
      </c>
      <c r="E90" s="11" t="s">
        <v>2374</v>
      </c>
      <c r="F90" s="6">
        <v>2.02630400204811E14</v>
      </c>
      <c r="G90" s="11" t="s">
        <v>1526</v>
      </c>
      <c r="H90" s="6" t="s">
        <v>2375</v>
      </c>
      <c r="I90" s="6" t="s">
        <v>1528</v>
      </c>
      <c r="J90" s="6" t="s">
        <v>216</v>
      </c>
      <c r="K90" s="6" t="s">
        <v>89</v>
      </c>
      <c r="L90" s="6">
        <v>340.44</v>
      </c>
      <c r="M90" s="6">
        <v>2732.0</v>
      </c>
      <c r="N90" s="6" t="s">
        <v>158</v>
      </c>
      <c r="O90" s="6" t="s">
        <v>3</v>
      </c>
      <c r="P90" s="72">
        <v>45960.0</v>
      </c>
      <c r="Q90" s="6">
        <v>2.0</v>
      </c>
      <c r="R90" s="6" t="s">
        <v>221</v>
      </c>
      <c r="S90" s="72">
        <v>45960.0</v>
      </c>
      <c r="T90" s="72">
        <v>45960.0</v>
      </c>
      <c r="U90" s="34">
        <v>46219.0</v>
      </c>
      <c r="V90" s="6">
        <v>259.0</v>
      </c>
      <c r="W90" s="6"/>
      <c r="X90" s="6">
        <v>0.0</v>
      </c>
      <c r="Y90" s="6"/>
      <c r="Z90" s="6"/>
      <c r="AA90" s="6"/>
      <c r="AG90" s="6" t="s">
        <v>2379</v>
      </c>
      <c r="AH90" s="6">
        <v>2.0</v>
      </c>
      <c r="AI90" s="6" t="s">
        <v>2202</v>
      </c>
      <c r="AJ90" s="34">
        <v>46227.0</v>
      </c>
      <c r="AK90" s="6" t="s">
        <v>183</v>
      </c>
      <c r="AL90" s="6"/>
      <c r="AP90" s="6">
        <v>1123.45</v>
      </c>
      <c r="AQ90" s="6">
        <v>2246.9</v>
      </c>
      <c r="AR90" s="6" t="s">
        <v>168</v>
      </c>
      <c r="AS90" s="6" t="s">
        <v>168</v>
      </c>
      <c r="AT90" s="6" t="s">
        <v>168</v>
      </c>
      <c r="AU90" s="6">
        <v>53.0</v>
      </c>
      <c r="AV90" s="6">
        <v>1.0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2380</v>
      </c>
      <c r="BC90" s="6"/>
    </row>
    <row r="91">
      <c r="A91" s="6">
        <v>313.0</v>
      </c>
      <c r="B91" s="6">
        <v>313.0</v>
      </c>
      <c r="C91" s="6">
        <v>304.0</v>
      </c>
      <c r="D91" s="6" t="s">
        <v>209</v>
      </c>
      <c r="E91" s="11" t="s">
        <v>2385</v>
      </c>
      <c r="F91" s="6">
        <v>2.02630400204783E14</v>
      </c>
      <c r="G91" s="11" t="s">
        <v>542</v>
      </c>
      <c r="H91" s="6" t="s">
        <v>2386</v>
      </c>
      <c r="I91" s="6" t="s">
        <v>2387</v>
      </c>
      <c r="J91" s="6">
        <v>81205.0</v>
      </c>
      <c r="K91" s="6" t="s">
        <v>132</v>
      </c>
      <c r="L91" s="6">
        <v>0.0</v>
      </c>
      <c r="M91" s="6">
        <v>2730.0</v>
      </c>
      <c r="N91" s="6" t="s">
        <v>2388</v>
      </c>
      <c r="O91" s="6" t="s">
        <v>3</v>
      </c>
      <c r="P91" s="72">
        <v>45960.0</v>
      </c>
      <c r="Q91" s="6">
        <v>1.0</v>
      </c>
      <c r="R91" s="6" t="s">
        <v>221</v>
      </c>
      <c r="S91" s="72">
        <v>45960.0</v>
      </c>
      <c r="T91" s="72">
        <v>45960.0</v>
      </c>
      <c r="U91" s="34">
        <v>46198.0</v>
      </c>
      <c r="V91" s="6">
        <v>238.0</v>
      </c>
      <c r="W91" s="6"/>
      <c r="X91" s="6">
        <v>1.0</v>
      </c>
      <c r="Y91" s="6"/>
      <c r="Z91" s="6"/>
      <c r="AA91" s="6" t="s">
        <v>224</v>
      </c>
      <c r="AG91" s="6"/>
      <c r="AH91" s="6"/>
      <c r="AI91" s="6"/>
      <c r="AJ91" s="34"/>
      <c r="AK91" s="6"/>
      <c r="AL91" s="6"/>
      <c r="AP91" s="6" t="s">
        <v>246</v>
      </c>
      <c r="AQ91" s="6" t="s">
        <v>246</v>
      </c>
      <c r="AR91" s="6" t="s">
        <v>168</v>
      </c>
      <c r="AS91" s="6" t="s">
        <v>168</v>
      </c>
      <c r="AT91" s="6" t="s">
        <v>168</v>
      </c>
      <c r="AU91" s="6" t="s">
        <v>168</v>
      </c>
      <c r="AV91" s="6">
        <v>0.0</v>
      </c>
      <c r="AW91" s="6">
        <v>23.0</v>
      </c>
      <c r="AX91" s="6">
        <v>1543.0</v>
      </c>
      <c r="AY91" s="6">
        <v>0.0</v>
      </c>
      <c r="AZ91" s="6">
        <v>352.0</v>
      </c>
      <c r="BA91" s="6">
        <v>0.0</v>
      </c>
      <c r="BB91" s="6" t="s">
        <v>2394</v>
      </c>
      <c r="BC91" s="6" t="s">
        <v>2395</v>
      </c>
    </row>
    <row r="92">
      <c r="A92" s="6">
        <v>313.0</v>
      </c>
      <c r="B92" s="6">
        <v>313.0</v>
      </c>
      <c r="C92" s="6">
        <v>304.0</v>
      </c>
      <c r="D92" s="6" t="s">
        <v>209</v>
      </c>
      <c r="E92" s="11" t="s">
        <v>2399</v>
      </c>
      <c r="F92" s="6">
        <v>2.02530400198639E14</v>
      </c>
      <c r="G92" s="11" t="s">
        <v>2350</v>
      </c>
      <c r="H92" s="6" t="s">
        <v>2401</v>
      </c>
      <c r="I92" s="6" t="s">
        <v>2351</v>
      </c>
      <c r="J92" s="6" t="s">
        <v>216</v>
      </c>
      <c r="K92" s="6" t="s">
        <v>89</v>
      </c>
      <c r="L92" s="6">
        <v>51.37</v>
      </c>
      <c r="M92" s="6">
        <v>2730.0</v>
      </c>
      <c r="N92" s="6" t="s">
        <v>158</v>
      </c>
      <c r="O92" s="6" t="s">
        <v>3</v>
      </c>
      <c r="P92" s="72">
        <v>45960.0</v>
      </c>
      <c r="Q92" s="6">
        <v>2.0</v>
      </c>
      <c r="R92" s="6" t="s">
        <v>221</v>
      </c>
      <c r="S92" s="72">
        <v>45960.0</v>
      </c>
      <c r="T92" s="72">
        <v>45960.0</v>
      </c>
      <c r="U92" s="34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34"/>
      <c r="AK92" s="6"/>
      <c r="AL92" s="6"/>
      <c r="AP92" s="6">
        <v>80.14</v>
      </c>
      <c r="AQ92" s="6">
        <v>160.28</v>
      </c>
      <c r="AR92" s="6" t="s">
        <v>168</v>
      </c>
      <c r="AS92" s="6" t="s">
        <v>168</v>
      </c>
      <c r="AT92" s="6" t="s">
        <v>168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2409</v>
      </c>
      <c r="BC92" s="6"/>
    </row>
    <row r="93">
      <c r="A93" s="6">
        <v>313.0</v>
      </c>
      <c r="B93" s="6">
        <v>313.0</v>
      </c>
      <c r="C93" s="6">
        <v>304.0</v>
      </c>
      <c r="D93" s="6" t="s">
        <v>209</v>
      </c>
      <c r="E93" s="11" t="s">
        <v>2414</v>
      </c>
      <c r="F93" s="6">
        <v>2.02630400200921E14</v>
      </c>
      <c r="G93" s="11" t="s">
        <v>2370</v>
      </c>
      <c r="H93" s="6" t="s">
        <v>2417</v>
      </c>
      <c r="I93" s="6" t="s">
        <v>2371</v>
      </c>
      <c r="J93" s="6">
        <v>76275.0</v>
      </c>
      <c r="K93" s="6" t="s">
        <v>89</v>
      </c>
      <c r="L93" s="6">
        <v>0.0</v>
      </c>
      <c r="M93" s="6">
        <v>2734.0</v>
      </c>
      <c r="N93" s="6" t="s">
        <v>158</v>
      </c>
      <c r="O93" s="6" t="s">
        <v>3</v>
      </c>
      <c r="P93" s="72">
        <v>45960.0</v>
      </c>
      <c r="Q93" s="6">
        <v>1.0</v>
      </c>
      <c r="R93" s="6" t="s">
        <v>221</v>
      </c>
      <c r="S93" s="72">
        <v>45960.0</v>
      </c>
      <c r="T93" s="72">
        <v>45960.0</v>
      </c>
      <c r="U93" s="34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34"/>
      <c r="AK93" s="6"/>
      <c r="AL93" s="6"/>
      <c r="AP93" s="6" t="s">
        <v>246</v>
      </c>
      <c r="AQ93" s="6" t="s">
        <v>246</v>
      </c>
      <c r="AR93" s="6" t="s">
        <v>168</v>
      </c>
      <c r="AS93" s="6" t="s">
        <v>168</v>
      </c>
      <c r="AT93" s="6" t="s">
        <v>168</v>
      </c>
      <c r="AU93" s="6" t="s">
        <v>168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2423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209</v>
      </c>
      <c r="E94" s="11" t="s">
        <v>2429</v>
      </c>
      <c r="F94" s="6">
        <v>2.02530400198649E14</v>
      </c>
      <c r="G94" s="11" t="s">
        <v>1710</v>
      </c>
      <c r="H94" s="6" t="s">
        <v>2430</v>
      </c>
      <c r="I94" s="6" t="s">
        <v>1711</v>
      </c>
      <c r="J94" s="6" t="s">
        <v>2432</v>
      </c>
      <c r="K94" s="6" t="s">
        <v>132</v>
      </c>
      <c r="L94" s="6">
        <v>7605.73</v>
      </c>
      <c r="M94" s="6">
        <v>2734.0</v>
      </c>
      <c r="N94" s="6" t="s">
        <v>158</v>
      </c>
      <c r="O94" s="6" t="s">
        <v>3</v>
      </c>
      <c r="P94" s="72">
        <v>45960.0</v>
      </c>
      <c r="Q94" s="6">
        <v>1.0</v>
      </c>
      <c r="R94" s="6" t="s">
        <v>221</v>
      </c>
      <c r="S94" s="72">
        <v>45960.0</v>
      </c>
      <c r="T94" s="72">
        <v>45960.0</v>
      </c>
      <c r="U94" s="34">
        <v>46063.0</v>
      </c>
      <c r="V94" s="6">
        <v>103.0</v>
      </c>
      <c r="W94" s="6"/>
      <c r="X94" s="6">
        <v>0.0</v>
      </c>
      <c r="Y94" s="6">
        <v>3.040256119E9</v>
      </c>
      <c r="Z94" s="6" t="s">
        <v>441</v>
      </c>
      <c r="AA94" s="6" t="s">
        <v>224</v>
      </c>
      <c r="AG94" s="6"/>
      <c r="AH94" s="6"/>
      <c r="AI94" s="6"/>
      <c r="AJ94" s="34"/>
      <c r="AK94" s="6"/>
      <c r="AP94" s="6">
        <v>13157.91</v>
      </c>
      <c r="AQ94" s="6">
        <v>13157.91</v>
      </c>
      <c r="AR94" s="6" t="s">
        <v>168</v>
      </c>
      <c r="AS94" s="6" t="s">
        <v>168</v>
      </c>
      <c r="AT94" s="6">
        <v>1.0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2443</v>
      </c>
      <c r="BC94" s="6" t="s">
        <v>2445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209</v>
      </c>
      <c r="E95" s="11" t="s">
        <v>2452</v>
      </c>
      <c r="F95" s="6">
        <v>2.02530400198648E14</v>
      </c>
      <c r="G95" s="11" t="s">
        <v>876</v>
      </c>
      <c r="H95" s="6" t="s">
        <v>2455</v>
      </c>
      <c r="I95" s="6" t="s">
        <v>2457</v>
      </c>
      <c r="J95" s="6" t="s">
        <v>2432</v>
      </c>
      <c r="K95" s="6" t="s">
        <v>132</v>
      </c>
      <c r="L95" s="6">
        <v>270.27</v>
      </c>
      <c r="M95" s="6">
        <v>2734.0</v>
      </c>
      <c r="N95" s="6" t="s">
        <v>158</v>
      </c>
      <c r="O95" s="6" t="s">
        <v>3</v>
      </c>
      <c r="P95" s="72">
        <v>45960.0</v>
      </c>
      <c r="Q95" s="6">
        <v>1.0</v>
      </c>
      <c r="R95" s="6" t="s">
        <v>221</v>
      </c>
      <c r="S95" s="72">
        <v>45960.0</v>
      </c>
      <c r="T95" s="72">
        <v>45960.0</v>
      </c>
      <c r="U95" s="34">
        <v>46063.0</v>
      </c>
      <c r="V95" s="6">
        <v>103.0</v>
      </c>
      <c r="W95" s="6"/>
      <c r="X95" s="6">
        <v>0.0</v>
      </c>
      <c r="Y95" s="6">
        <v>3.040258421E9</v>
      </c>
      <c r="Z95" s="6" t="s">
        <v>441</v>
      </c>
      <c r="AA95" s="6" t="s">
        <v>224</v>
      </c>
      <c r="AG95" s="6"/>
      <c r="AH95" s="6"/>
      <c r="AI95" s="6"/>
      <c r="AJ95" s="34"/>
      <c r="AK95" s="6"/>
      <c r="AL95" s="6"/>
      <c r="AP95" s="6">
        <v>500.0</v>
      </c>
      <c r="AQ95" s="6">
        <v>500.0</v>
      </c>
      <c r="AR95" s="6">
        <v>1.0</v>
      </c>
      <c r="AS95" s="6">
        <v>1.0</v>
      </c>
      <c r="AT95" s="6">
        <v>1.0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2478</v>
      </c>
      <c r="BC95" s="6" t="s">
        <v>2479</v>
      </c>
      <c r="BD95" s="6"/>
    </row>
    <row r="96">
      <c r="A96" s="6">
        <v>313.0</v>
      </c>
      <c r="B96" s="6">
        <v>313.0</v>
      </c>
      <c r="C96" s="6">
        <v>304.0</v>
      </c>
      <c r="D96" s="6" t="s">
        <v>209</v>
      </c>
      <c r="E96" s="11" t="s">
        <v>2492</v>
      </c>
      <c r="F96" s="6">
        <v>2.02530400199115E14</v>
      </c>
      <c r="G96" s="11" t="s">
        <v>1904</v>
      </c>
      <c r="H96" s="6" t="s">
        <v>2495</v>
      </c>
      <c r="I96" s="6" t="s">
        <v>1905</v>
      </c>
      <c r="J96" s="6" t="s">
        <v>2432</v>
      </c>
      <c r="K96" s="6" t="s">
        <v>132</v>
      </c>
      <c r="L96" s="6">
        <v>6410.93</v>
      </c>
      <c r="M96" s="6">
        <v>2734.0</v>
      </c>
      <c r="N96" s="6" t="s">
        <v>158</v>
      </c>
      <c r="O96" s="6" t="s">
        <v>3</v>
      </c>
      <c r="P96" s="34">
        <v>45965.0</v>
      </c>
      <c r="Q96" s="6">
        <v>1.0</v>
      </c>
      <c r="R96" s="6" t="s">
        <v>221</v>
      </c>
      <c r="S96" s="34">
        <v>45965.0</v>
      </c>
      <c r="T96" s="34">
        <v>45965.0</v>
      </c>
      <c r="U96" s="34">
        <v>46063.0</v>
      </c>
      <c r="V96" s="6">
        <v>98.0</v>
      </c>
      <c r="W96" s="6"/>
      <c r="X96" s="6">
        <v>1.0</v>
      </c>
      <c r="Y96" s="6"/>
      <c r="Z96" s="6"/>
      <c r="AA96" s="6" t="s">
        <v>224</v>
      </c>
      <c r="AG96" s="6"/>
      <c r="AH96" s="6"/>
      <c r="AI96" s="6"/>
      <c r="AJ96" s="34"/>
      <c r="AK96" s="6"/>
      <c r="AL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2508</v>
      </c>
      <c r="BC96" s="6" t="s">
        <v>2008</v>
      </c>
    </row>
    <row r="97">
      <c r="A97" s="6">
        <v>313.0</v>
      </c>
      <c r="B97" s="6">
        <v>313.0</v>
      </c>
      <c r="C97" s="6">
        <v>304.0</v>
      </c>
      <c r="D97" s="6" t="s">
        <v>209</v>
      </c>
      <c r="E97" s="11" t="s">
        <v>2515</v>
      </c>
      <c r="F97" s="6">
        <v>2.02530400200299E14</v>
      </c>
      <c r="G97" s="11" t="s">
        <v>1771</v>
      </c>
      <c r="H97" s="6" t="s">
        <v>2516</v>
      </c>
      <c r="I97" s="6" t="s">
        <v>464</v>
      </c>
      <c r="J97" s="6">
        <v>86887.0</v>
      </c>
      <c r="K97" s="6" t="s">
        <v>132</v>
      </c>
      <c r="L97" s="6">
        <v>1548.77</v>
      </c>
      <c r="M97" s="6">
        <v>2734.0</v>
      </c>
      <c r="N97" s="6" t="s">
        <v>158</v>
      </c>
      <c r="O97" s="6" t="s">
        <v>3</v>
      </c>
      <c r="P97" s="72">
        <v>46003.0</v>
      </c>
      <c r="Q97" s="6">
        <v>1.0</v>
      </c>
      <c r="R97" s="6" t="s">
        <v>221</v>
      </c>
      <c r="S97" s="72">
        <v>46003.0</v>
      </c>
      <c r="T97" s="72">
        <v>46003.0</v>
      </c>
      <c r="U97" s="34">
        <v>46063.0</v>
      </c>
      <c r="V97" s="6">
        <v>60.0</v>
      </c>
      <c r="W97" s="6"/>
      <c r="X97" s="6">
        <v>3.0</v>
      </c>
      <c r="Y97" s="6"/>
      <c r="Z97" s="6"/>
      <c r="AA97" s="6" t="s">
        <v>224</v>
      </c>
      <c r="AG97" s="6"/>
      <c r="AH97" s="6"/>
      <c r="AI97" s="6"/>
      <c r="AJ97" s="34"/>
      <c r="AK97" s="6"/>
      <c r="AL97" s="6"/>
      <c r="AP97" s="6">
        <v>2803.27</v>
      </c>
      <c r="AQ97" s="6">
        <v>2803.27</v>
      </c>
      <c r="AR97" s="6" t="s">
        <v>168</v>
      </c>
      <c r="AS97" s="6" t="s">
        <v>168</v>
      </c>
      <c r="AT97" s="6" t="s">
        <v>168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2517</v>
      </c>
      <c r="BC97" s="6" t="s">
        <v>2518</v>
      </c>
    </row>
    <row r="98">
      <c r="A98" s="6">
        <v>313.0</v>
      </c>
      <c r="B98" s="6">
        <v>313.0</v>
      </c>
      <c r="C98" s="6">
        <v>304.0</v>
      </c>
      <c r="D98" s="6" t="s">
        <v>209</v>
      </c>
      <c r="E98" s="11" t="s">
        <v>2519</v>
      </c>
      <c r="F98" s="6">
        <v>2.02630400204916E14</v>
      </c>
      <c r="G98" s="11" t="s">
        <v>434</v>
      </c>
      <c r="H98" s="6" t="s">
        <v>1964</v>
      </c>
      <c r="I98" s="6" t="s">
        <v>296</v>
      </c>
      <c r="J98" s="6">
        <v>71653.0</v>
      </c>
      <c r="K98" s="6" t="s">
        <v>132</v>
      </c>
      <c r="L98" s="6">
        <v>1583.0</v>
      </c>
      <c r="M98" s="6">
        <v>2732.0</v>
      </c>
      <c r="N98" s="6" t="s">
        <v>2388</v>
      </c>
      <c r="O98" s="6" t="s">
        <v>3</v>
      </c>
      <c r="P98" s="72">
        <v>46008.0</v>
      </c>
      <c r="Q98" s="6">
        <v>1.0</v>
      </c>
      <c r="R98" s="6" t="s">
        <v>221</v>
      </c>
      <c r="S98" s="72">
        <v>46008.0</v>
      </c>
      <c r="T98" s="72">
        <v>46008.0</v>
      </c>
      <c r="U98" s="34">
        <v>46210.0</v>
      </c>
      <c r="V98" s="6">
        <v>202.0</v>
      </c>
      <c r="W98" s="6"/>
      <c r="X98" s="6">
        <v>0.0</v>
      </c>
      <c r="Y98" s="6"/>
      <c r="Z98" s="6"/>
      <c r="AA98" s="6" t="s">
        <v>224</v>
      </c>
      <c r="AG98" s="6"/>
      <c r="AH98" s="6"/>
      <c r="AI98" s="6"/>
      <c r="AJ98" s="34"/>
      <c r="AK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168</v>
      </c>
      <c r="AY98" s="6">
        <v>0.0</v>
      </c>
      <c r="AZ98" s="6">
        <v>0.0</v>
      </c>
      <c r="BA98" s="6">
        <v>0.0</v>
      </c>
      <c r="BB98" s="6" t="s">
        <v>2520</v>
      </c>
      <c r="BC98" s="6" t="s">
        <v>2521</v>
      </c>
      <c r="BD98" s="6"/>
    </row>
    <row r="99">
      <c r="A99" s="6">
        <v>313.0</v>
      </c>
      <c r="B99" s="6">
        <v>313.0</v>
      </c>
      <c r="C99" s="6">
        <v>304.0</v>
      </c>
      <c r="D99" s="6" t="s">
        <v>209</v>
      </c>
      <c r="E99" s="11" t="s">
        <v>2522</v>
      </c>
      <c r="F99" s="6">
        <v>2.02630400200687E14</v>
      </c>
      <c r="G99" s="11" t="s">
        <v>1790</v>
      </c>
      <c r="H99" s="6" t="s">
        <v>2523</v>
      </c>
      <c r="I99" s="6" t="s">
        <v>1792</v>
      </c>
      <c r="J99" s="6" t="s">
        <v>216</v>
      </c>
      <c r="K99" s="6" t="s">
        <v>89</v>
      </c>
      <c r="L99" s="6">
        <v>0.0</v>
      </c>
      <c r="M99" s="6">
        <v>2730.0</v>
      </c>
      <c r="N99" s="6" t="s">
        <v>158</v>
      </c>
      <c r="O99" s="6" t="s">
        <v>3</v>
      </c>
      <c r="P99" s="72">
        <v>46021.0</v>
      </c>
      <c r="Q99" s="6">
        <v>1.0</v>
      </c>
      <c r="R99" s="6" t="s">
        <v>221</v>
      </c>
      <c r="S99" s="72">
        <v>46021.0</v>
      </c>
      <c r="T99" s="72">
        <v>46021.0</v>
      </c>
      <c r="U99" s="34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34"/>
      <c r="AK99" s="6"/>
      <c r="AL99" s="6"/>
      <c r="AP99" s="6" t="s">
        <v>246</v>
      </c>
      <c r="AQ99" s="6" t="s">
        <v>246</v>
      </c>
      <c r="AR99" s="6" t="s">
        <v>168</v>
      </c>
      <c r="AS99" s="6" t="s">
        <v>168</v>
      </c>
      <c r="AT99" s="6" t="s">
        <v>168</v>
      </c>
      <c r="AU99" s="6" t="s">
        <v>168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2524</v>
      </c>
      <c r="BC99" s="6"/>
      <c r="BD99" s="6"/>
    </row>
    <row r="100">
      <c r="A100" s="6">
        <v>313.0</v>
      </c>
      <c r="B100" s="6">
        <v>313.0</v>
      </c>
      <c r="C100" s="6">
        <v>304.0</v>
      </c>
      <c r="D100" s="6" t="s">
        <v>209</v>
      </c>
      <c r="E100" s="11" t="s">
        <v>2525</v>
      </c>
      <c r="F100" s="6">
        <v>2.02630400200859E14</v>
      </c>
      <c r="G100" s="11" t="s">
        <v>1760</v>
      </c>
      <c r="H100" s="6" t="s">
        <v>2526</v>
      </c>
      <c r="I100" s="6" t="s">
        <v>315</v>
      </c>
      <c r="J100" s="6">
        <v>71379.0</v>
      </c>
      <c r="K100" s="6" t="s">
        <v>89</v>
      </c>
      <c r="L100" s="6">
        <v>33.9</v>
      </c>
      <c r="M100" s="6">
        <v>2730.0</v>
      </c>
      <c r="N100" s="6" t="s">
        <v>158</v>
      </c>
      <c r="O100" s="6" t="s">
        <v>3</v>
      </c>
      <c r="P100" s="34">
        <v>46029.0</v>
      </c>
      <c r="Q100" s="6">
        <v>1.0</v>
      </c>
      <c r="R100" s="6" t="s">
        <v>221</v>
      </c>
      <c r="S100" s="34">
        <v>46029.0</v>
      </c>
      <c r="T100" s="34">
        <v>46029.0</v>
      </c>
      <c r="U100" s="34">
        <v>46063.0</v>
      </c>
      <c r="V100" s="6">
        <v>34.0</v>
      </c>
      <c r="W100" s="6"/>
      <c r="X100" s="6"/>
      <c r="Y100" s="6"/>
      <c r="Z100" s="6"/>
      <c r="AA100" s="6"/>
      <c r="AG100" s="6" t="s">
        <v>2527</v>
      </c>
      <c r="AH100" s="6">
        <v>12.0</v>
      </c>
      <c r="AI100" s="6" t="s">
        <v>2528</v>
      </c>
      <c r="AJ100" s="34">
        <v>46175.0</v>
      </c>
      <c r="AK100" s="6" t="s">
        <v>183</v>
      </c>
      <c r="AL100" s="6"/>
      <c r="AP100" s="6">
        <v>87.8</v>
      </c>
      <c r="AQ100" s="6">
        <v>87.8</v>
      </c>
      <c r="AR100" s="6" t="s">
        <v>168</v>
      </c>
      <c r="AS100" s="6" t="s">
        <v>168</v>
      </c>
      <c r="AT100" s="6" t="s">
        <v>168</v>
      </c>
      <c r="AU100" s="6" t="s">
        <v>168</v>
      </c>
      <c r="AV100" s="6">
        <v>0.0</v>
      </c>
      <c r="AW100" s="6">
        <v>0.0</v>
      </c>
      <c r="AX100" s="6" t="s">
        <v>168</v>
      </c>
      <c r="AY100" s="6">
        <v>0.0</v>
      </c>
      <c r="AZ100" s="6">
        <v>14.0</v>
      </c>
      <c r="BA100" s="6">
        <v>0.0</v>
      </c>
      <c r="BB100" s="6" t="s">
        <v>2529</v>
      </c>
      <c r="BC100" s="6" t="s">
        <v>2530</v>
      </c>
    </row>
    <row r="101">
      <c r="A101" s="6">
        <v>313.0</v>
      </c>
      <c r="B101" s="6">
        <v>313.0</v>
      </c>
      <c r="C101" s="6">
        <v>304.0</v>
      </c>
      <c r="D101" s="6" t="s">
        <v>209</v>
      </c>
      <c r="E101" s="11" t="s">
        <v>2531</v>
      </c>
      <c r="F101" s="6">
        <v>2.0263040020086E14</v>
      </c>
      <c r="G101" s="11" t="s">
        <v>1760</v>
      </c>
      <c r="H101" s="6" t="s">
        <v>2526</v>
      </c>
      <c r="I101" s="6" t="s">
        <v>315</v>
      </c>
      <c r="J101" s="6">
        <v>71379.0</v>
      </c>
      <c r="K101" s="6" t="s">
        <v>89</v>
      </c>
      <c r="L101" s="6">
        <v>33.9</v>
      </c>
      <c r="M101" s="6">
        <v>2734.0</v>
      </c>
      <c r="N101" s="6" t="s">
        <v>158</v>
      </c>
      <c r="O101" s="6" t="s">
        <v>3</v>
      </c>
      <c r="P101" s="34">
        <v>46029.0</v>
      </c>
      <c r="Q101" s="6">
        <v>1.0</v>
      </c>
      <c r="R101" s="6" t="s">
        <v>221</v>
      </c>
      <c r="S101" s="34">
        <v>46029.0</v>
      </c>
      <c r="T101" s="34">
        <v>46029.0</v>
      </c>
      <c r="U101" s="34">
        <v>46063.0</v>
      </c>
      <c r="V101" s="6">
        <v>34.0</v>
      </c>
      <c r="W101" s="6"/>
      <c r="X101" s="6"/>
      <c r="Y101" s="6"/>
      <c r="Z101" s="6"/>
      <c r="AA101" s="6"/>
      <c r="AG101" s="6" t="s">
        <v>2527</v>
      </c>
      <c r="AH101" s="6">
        <v>12.0</v>
      </c>
      <c r="AI101" s="6" t="s">
        <v>2528</v>
      </c>
      <c r="AJ101" s="34">
        <v>46175.0</v>
      </c>
      <c r="AK101" s="6" t="s">
        <v>183</v>
      </c>
      <c r="AL101" s="6"/>
      <c r="AP101" s="6">
        <v>87.8</v>
      </c>
      <c r="AQ101" s="6">
        <v>87.8</v>
      </c>
      <c r="AR101" s="6" t="s">
        <v>168</v>
      </c>
      <c r="AS101" s="6" t="s">
        <v>168</v>
      </c>
      <c r="AT101" s="6" t="s">
        <v>168</v>
      </c>
      <c r="AU101" s="6" t="s">
        <v>168</v>
      </c>
      <c r="AV101" s="6">
        <v>0.0</v>
      </c>
      <c r="AW101" s="6">
        <v>0.0</v>
      </c>
      <c r="AX101" s="6" t="s">
        <v>168</v>
      </c>
      <c r="AY101" s="6">
        <v>0.0</v>
      </c>
      <c r="AZ101" s="6">
        <v>14.0</v>
      </c>
      <c r="BA101" s="6">
        <v>0.0</v>
      </c>
      <c r="BB101" s="6" t="s">
        <v>2532</v>
      </c>
      <c r="BC101" s="6" t="s">
        <v>2530</v>
      </c>
    </row>
    <row r="102">
      <c r="A102" s="6">
        <v>313.0</v>
      </c>
      <c r="B102" s="6">
        <v>313.0</v>
      </c>
      <c r="C102" s="6">
        <v>304.0</v>
      </c>
      <c r="D102" s="6" t="s">
        <v>209</v>
      </c>
      <c r="E102" s="11" t="s">
        <v>2533</v>
      </c>
      <c r="F102" s="6">
        <v>2.02630400201248E14</v>
      </c>
      <c r="G102" s="11" t="s">
        <v>438</v>
      </c>
      <c r="H102" s="6" t="s">
        <v>2534</v>
      </c>
      <c r="I102" s="6" t="s">
        <v>439</v>
      </c>
      <c r="J102" s="6" t="s">
        <v>2432</v>
      </c>
      <c r="K102" s="6" t="s">
        <v>132</v>
      </c>
      <c r="L102" s="6">
        <v>1815.39</v>
      </c>
      <c r="M102" s="6">
        <v>2734.0</v>
      </c>
      <c r="N102" s="6" t="s">
        <v>158</v>
      </c>
      <c r="O102" s="6" t="s">
        <v>3</v>
      </c>
      <c r="P102" s="34">
        <v>46045.0</v>
      </c>
      <c r="Q102" s="6">
        <v>1.0</v>
      </c>
      <c r="R102" s="6" t="s">
        <v>221</v>
      </c>
      <c r="S102" s="34">
        <v>46045.0</v>
      </c>
      <c r="T102" s="34">
        <v>46045.0</v>
      </c>
      <c r="U102" s="34">
        <v>46063.0</v>
      </c>
      <c r="V102" s="6">
        <v>18.0</v>
      </c>
      <c r="W102" s="6"/>
      <c r="X102" s="6">
        <v>3.0</v>
      </c>
      <c r="Y102" s="6"/>
      <c r="Z102" s="6"/>
      <c r="AA102" s="6" t="s">
        <v>224</v>
      </c>
      <c r="AG102" s="6"/>
      <c r="AH102" s="6"/>
      <c r="AI102" s="6"/>
      <c r="AJ102" s="34"/>
      <c r="AK102" s="6"/>
      <c r="AL102" s="6"/>
      <c r="AP102" s="6">
        <v>5881.85</v>
      </c>
      <c r="AQ102" s="6">
        <v>5881.85</v>
      </c>
      <c r="AR102" s="6">
        <v>3.0</v>
      </c>
      <c r="AS102" s="6">
        <v>4.0</v>
      </c>
      <c r="AT102" s="6">
        <v>5.0</v>
      </c>
      <c r="AU102" s="6">
        <v>51.0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2535</v>
      </c>
      <c r="BC102" s="6" t="s">
        <v>2536</v>
      </c>
    </row>
    <row r="103">
      <c r="A103" s="6">
        <v>313.0</v>
      </c>
      <c r="B103" s="6">
        <v>313.0</v>
      </c>
      <c r="C103" s="6">
        <v>304.0</v>
      </c>
      <c r="D103" s="6" t="s">
        <v>209</v>
      </c>
      <c r="E103" s="11" t="s">
        <v>2537</v>
      </c>
      <c r="F103" s="6">
        <v>2.02630400204816E14</v>
      </c>
      <c r="G103" s="11" t="s">
        <v>238</v>
      </c>
      <c r="H103" s="6" t="s">
        <v>2538</v>
      </c>
      <c r="I103" s="6" t="s">
        <v>583</v>
      </c>
      <c r="J103" s="6">
        <v>76005.0</v>
      </c>
      <c r="K103" s="6" t="s">
        <v>89</v>
      </c>
      <c r="L103" s="6">
        <v>3426.87</v>
      </c>
      <c r="M103" s="6">
        <v>2730.0</v>
      </c>
      <c r="N103" s="6" t="s">
        <v>158</v>
      </c>
      <c r="O103" s="6" t="s">
        <v>3</v>
      </c>
      <c r="P103" s="34">
        <v>46057.0</v>
      </c>
      <c r="Q103" s="6">
        <v>1.0</v>
      </c>
      <c r="R103" s="6" t="s">
        <v>221</v>
      </c>
      <c r="S103" s="34">
        <v>46057.0</v>
      </c>
      <c r="T103" s="34">
        <v>46057.0</v>
      </c>
      <c r="U103" s="34">
        <v>46198.0</v>
      </c>
      <c r="V103" s="6">
        <v>141.0</v>
      </c>
      <c r="W103" s="6"/>
      <c r="X103" s="6">
        <v>0.0</v>
      </c>
      <c r="AA103" s="6"/>
      <c r="AG103" s="6" t="s">
        <v>2539</v>
      </c>
      <c r="AH103" s="6">
        <v>3.0</v>
      </c>
      <c r="AI103" s="6" t="s">
        <v>2202</v>
      </c>
      <c r="AJ103" s="34">
        <v>46227.0</v>
      </c>
      <c r="AK103" s="6" t="s">
        <v>183</v>
      </c>
      <c r="AL103" s="6"/>
      <c r="AP103" s="6">
        <v>13501.85</v>
      </c>
      <c r="AQ103" s="6">
        <v>13501.85</v>
      </c>
      <c r="AR103" s="6" t="s">
        <v>168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2540</v>
      </c>
      <c r="BC103" s="6" t="s">
        <v>2541</v>
      </c>
    </row>
    <row r="104">
      <c r="A104" s="6">
        <v>313.0</v>
      </c>
      <c r="B104" s="6">
        <v>313.0</v>
      </c>
      <c r="C104" s="6">
        <v>304.0</v>
      </c>
      <c r="D104" s="6" t="s">
        <v>209</v>
      </c>
      <c r="E104" s="11" t="s">
        <v>2542</v>
      </c>
      <c r="F104" s="6">
        <v>2.02630400204968E14</v>
      </c>
      <c r="G104" s="11" t="s">
        <v>102</v>
      </c>
      <c r="H104" s="6" t="s">
        <v>1630</v>
      </c>
      <c r="I104" s="6" t="s">
        <v>96</v>
      </c>
      <c r="J104" s="6">
        <v>33269.0</v>
      </c>
      <c r="K104" s="6" t="s">
        <v>99</v>
      </c>
      <c r="L104" s="6">
        <v>821.67</v>
      </c>
      <c r="M104" s="6">
        <v>2732.0</v>
      </c>
      <c r="N104" s="6" t="s">
        <v>158</v>
      </c>
      <c r="O104" s="6" t="s">
        <v>3</v>
      </c>
      <c r="P104" s="34">
        <v>46057.0</v>
      </c>
      <c r="Q104" s="6">
        <v>2.0</v>
      </c>
      <c r="R104" s="6" t="s">
        <v>221</v>
      </c>
      <c r="S104" s="34">
        <v>46057.0</v>
      </c>
      <c r="T104" s="34">
        <v>46057.0</v>
      </c>
      <c r="U104" s="34">
        <v>46212.0</v>
      </c>
      <c r="V104" s="6">
        <v>155.0</v>
      </c>
      <c r="W104" s="6"/>
      <c r="X104" s="6">
        <v>1.0</v>
      </c>
      <c r="Y104" s="6"/>
      <c r="Z104" s="6"/>
      <c r="AA104" s="6" t="s">
        <v>1636</v>
      </c>
      <c r="AG104" s="6"/>
      <c r="AH104" s="6"/>
      <c r="AI104" s="6"/>
      <c r="AJ104" s="34"/>
      <c r="AK104" s="6"/>
      <c r="AL104" s="6"/>
      <c r="AP104" s="6">
        <v>4502.73</v>
      </c>
      <c r="AQ104" s="6">
        <v>9005.46</v>
      </c>
      <c r="AR104" s="6">
        <v>5.0</v>
      </c>
      <c r="AS104" s="6">
        <v>9.0</v>
      </c>
      <c r="AT104" s="6">
        <v>15.0</v>
      </c>
      <c r="AU104" s="6">
        <v>205.0</v>
      </c>
      <c r="AV104" s="6">
        <v>0.0</v>
      </c>
      <c r="AW104" s="6">
        <v>0.0</v>
      </c>
      <c r="AX104" s="6" t="s">
        <v>168</v>
      </c>
      <c r="AY104" s="6">
        <v>0.0</v>
      </c>
      <c r="AZ104" s="6">
        <v>6.0</v>
      </c>
      <c r="BA104" s="6">
        <v>0.0</v>
      </c>
      <c r="BB104" s="6" t="s">
        <v>2543</v>
      </c>
      <c r="BC104" s="6" t="s">
        <v>2544</v>
      </c>
      <c r="BD104" s="6"/>
    </row>
    <row r="105">
      <c r="A105" s="6">
        <v>313.0</v>
      </c>
      <c r="B105" s="6">
        <v>313.0</v>
      </c>
      <c r="C105" s="6">
        <v>304.0</v>
      </c>
      <c r="D105" s="6" t="s">
        <v>209</v>
      </c>
      <c r="E105" s="11" t="s">
        <v>2545</v>
      </c>
      <c r="F105" s="6">
        <v>2.02630400204813E14</v>
      </c>
      <c r="G105" s="11" t="s">
        <v>238</v>
      </c>
      <c r="H105" s="6" t="s">
        <v>2538</v>
      </c>
      <c r="I105" s="6" t="s">
        <v>583</v>
      </c>
      <c r="J105" s="6">
        <v>76005.0</v>
      </c>
      <c r="K105" s="6" t="s">
        <v>89</v>
      </c>
      <c r="L105" s="6">
        <v>3426.87</v>
      </c>
      <c r="M105" s="6">
        <v>2734.0</v>
      </c>
      <c r="N105" s="6" t="s">
        <v>158</v>
      </c>
      <c r="O105" s="6" t="s">
        <v>3</v>
      </c>
      <c r="P105" s="34">
        <v>46057.0</v>
      </c>
      <c r="Q105" s="6">
        <v>1.0</v>
      </c>
      <c r="R105" s="6" t="s">
        <v>221</v>
      </c>
      <c r="S105" s="34">
        <v>46057.0</v>
      </c>
      <c r="T105" s="34">
        <v>46057.0</v>
      </c>
      <c r="U105" s="34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2539</v>
      </c>
      <c r="AH105" s="6">
        <v>3.0</v>
      </c>
      <c r="AI105" s="6" t="s">
        <v>2202</v>
      </c>
      <c r="AJ105" s="34">
        <v>46227.0</v>
      </c>
      <c r="AK105" s="6" t="s">
        <v>183</v>
      </c>
      <c r="AL105" s="6"/>
      <c r="AP105" s="6">
        <v>13501.85</v>
      </c>
      <c r="AQ105" s="6">
        <v>13501.85</v>
      </c>
      <c r="AR105" s="6" t="s">
        <v>168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2540</v>
      </c>
      <c r="BC105" s="6" t="s">
        <v>2546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209</v>
      </c>
      <c r="E106" s="11" t="s">
        <v>2547</v>
      </c>
      <c r="F106" s="6">
        <v>2.0263040020171E14</v>
      </c>
      <c r="G106" s="11" t="s">
        <v>1827</v>
      </c>
      <c r="H106" s="6" t="s">
        <v>2548</v>
      </c>
      <c r="I106" s="6" t="s">
        <v>1826</v>
      </c>
      <c r="J106" s="6" t="s">
        <v>216</v>
      </c>
      <c r="K106" s="6" t="s">
        <v>89</v>
      </c>
      <c r="L106" s="6">
        <v>2929.88</v>
      </c>
      <c r="M106" s="6">
        <v>2734.0</v>
      </c>
      <c r="N106" s="6" t="s">
        <v>158</v>
      </c>
      <c r="O106" s="6" t="s">
        <v>3</v>
      </c>
      <c r="P106" s="34">
        <v>46057.0</v>
      </c>
      <c r="Q106" s="6">
        <v>1.0</v>
      </c>
      <c r="R106" s="6" t="s">
        <v>221</v>
      </c>
      <c r="S106" s="34">
        <v>46057.0</v>
      </c>
      <c r="T106" s="34">
        <v>46057.0</v>
      </c>
      <c r="U106" s="34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34"/>
      <c r="AK106" s="6"/>
      <c r="AL106" s="6"/>
      <c r="AP106" s="6">
        <v>9668.6</v>
      </c>
      <c r="AQ106" s="6">
        <v>9668.6</v>
      </c>
      <c r="AR106" s="6" t="s">
        <v>168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2549</v>
      </c>
      <c r="BC106" s="6"/>
      <c r="BD106" s="6"/>
    </row>
    <row r="107">
      <c r="A107" s="6">
        <v>313.0</v>
      </c>
      <c r="B107" s="6">
        <v>313.0</v>
      </c>
      <c r="C107" s="6">
        <v>304.0</v>
      </c>
      <c r="D107" s="6" t="s">
        <v>209</v>
      </c>
      <c r="E107" s="11" t="s">
        <v>2551</v>
      </c>
      <c r="F107" s="6">
        <v>2.02630400204671E14</v>
      </c>
      <c r="G107" s="11" t="s">
        <v>318</v>
      </c>
      <c r="H107" s="6" t="s">
        <v>2552</v>
      </c>
      <c r="I107" s="6" t="s">
        <v>315</v>
      </c>
      <c r="J107" s="6">
        <v>71379.0</v>
      </c>
      <c r="K107" s="6" t="s">
        <v>89</v>
      </c>
      <c r="L107" s="6">
        <v>5.6</v>
      </c>
      <c r="M107" s="6">
        <v>2732.0</v>
      </c>
      <c r="N107" s="6" t="s">
        <v>158</v>
      </c>
      <c r="O107" s="6" t="s">
        <v>3</v>
      </c>
      <c r="P107" s="34">
        <v>46057.0</v>
      </c>
      <c r="Q107" s="6">
        <v>2.0</v>
      </c>
      <c r="R107" s="6" t="s">
        <v>2192</v>
      </c>
      <c r="S107" s="34">
        <v>46057.0</v>
      </c>
      <c r="T107" s="34">
        <v>46057.0</v>
      </c>
      <c r="U107" s="34">
        <v>46190.0</v>
      </c>
      <c r="V107" s="6">
        <v>133.0</v>
      </c>
      <c r="W107" s="6"/>
      <c r="X107" s="6"/>
      <c r="Y107" s="6"/>
      <c r="Z107" s="6"/>
      <c r="AA107" s="6"/>
      <c r="AG107" s="6"/>
      <c r="AH107" s="6"/>
      <c r="AI107" s="6"/>
      <c r="AJ107" s="34"/>
      <c r="AK107" s="6"/>
      <c r="AL107" s="6">
        <v>3.0420260000452E13</v>
      </c>
      <c r="AP107" s="6">
        <v>10.47</v>
      </c>
      <c r="AQ107" s="6">
        <v>20.94</v>
      </c>
      <c r="AR107" s="6" t="s">
        <v>168</v>
      </c>
      <c r="AS107" s="6" t="s">
        <v>168</v>
      </c>
      <c r="AT107" s="6" t="s">
        <v>168</v>
      </c>
      <c r="AU107" s="6" t="s">
        <v>168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2553</v>
      </c>
      <c r="BC107" s="6" t="s">
        <v>2554</v>
      </c>
      <c r="BD107" s="6"/>
    </row>
    <row r="108">
      <c r="A108" s="6">
        <v>313.0</v>
      </c>
      <c r="B108" s="6">
        <v>313.0</v>
      </c>
      <c r="C108" s="6">
        <v>304.0</v>
      </c>
      <c r="D108" s="6" t="s">
        <v>209</v>
      </c>
      <c r="E108" s="11" t="s">
        <v>2555</v>
      </c>
      <c r="F108" s="6">
        <v>2.02630400201714E14</v>
      </c>
      <c r="G108" s="11" t="s">
        <v>1080</v>
      </c>
      <c r="H108" s="6" t="s">
        <v>2556</v>
      </c>
      <c r="I108" s="6" t="s">
        <v>1082</v>
      </c>
      <c r="J108" s="6" t="s">
        <v>216</v>
      </c>
      <c r="K108" s="6" t="s">
        <v>89</v>
      </c>
      <c r="L108" s="6">
        <v>113.58</v>
      </c>
      <c r="M108" s="6">
        <v>2734.0</v>
      </c>
      <c r="N108" s="6" t="s">
        <v>158</v>
      </c>
      <c r="O108" s="6" t="s">
        <v>3</v>
      </c>
      <c r="P108" s="34">
        <v>46057.0</v>
      </c>
      <c r="Q108" s="6">
        <v>1.0</v>
      </c>
      <c r="R108" s="6" t="s">
        <v>221</v>
      </c>
      <c r="S108" s="34">
        <v>46057.0</v>
      </c>
      <c r="T108" s="34">
        <v>46057.0</v>
      </c>
      <c r="U108" s="34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4"/>
      <c r="AK108" s="6"/>
      <c r="AL108" s="6"/>
      <c r="AP108" s="6">
        <v>253.29</v>
      </c>
      <c r="AQ108" s="6">
        <v>253.29</v>
      </c>
      <c r="AR108" s="6" t="s">
        <v>168</v>
      </c>
      <c r="AS108" s="6" t="s">
        <v>168</v>
      </c>
      <c r="AT108" s="6" t="s">
        <v>168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2566</v>
      </c>
      <c r="BC108" s="6"/>
    </row>
    <row r="109">
      <c r="A109" s="6">
        <v>313.0</v>
      </c>
      <c r="B109" s="6">
        <v>313.0</v>
      </c>
      <c r="C109" s="6">
        <v>304.0</v>
      </c>
      <c r="D109" s="6" t="s">
        <v>209</v>
      </c>
      <c r="E109" s="11" t="s">
        <v>2569</v>
      </c>
      <c r="F109" s="6">
        <v>2.0263040020197E14</v>
      </c>
      <c r="G109" s="11" t="s">
        <v>1364</v>
      </c>
      <c r="H109" s="6" t="s">
        <v>2183</v>
      </c>
      <c r="I109" s="6" t="s">
        <v>2185</v>
      </c>
      <c r="J109" s="6" t="s">
        <v>216</v>
      </c>
      <c r="K109" s="6" t="s">
        <v>89</v>
      </c>
      <c r="L109" s="6">
        <v>17.2</v>
      </c>
      <c r="M109" s="6">
        <v>2734.0</v>
      </c>
      <c r="N109" s="6" t="s">
        <v>158</v>
      </c>
      <c r="O109" s="6" t="s">
        <v>3</v>
      </c>
      <c r="P109" s="34">
        <v>46057.0</v>
      </c>
      <c r="Q109" s="6">
        <v>2.0</v>
      </c>
      <c r="R109" s="6" t="s">
        <v>2192</v>
      </c>
      <c r="S109" s="34">
        <v>46057.0</v>
      </c>
      <c r="T109" s="34">
        <v>46057.0</v>
      </c>
      <c r="U109" s="34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34"/>
      <c r="AK109" s="6"/>
      <c r="AL109" s="6"/>
      <c r="AP109" s="6">
        <v>29.76</v>
      </c>
      <c r="AQ109" s="6">
        <v>59.52</v>
      </c>
      <c r="AR109" s="6">
        <v>3.0</v>
      </c>
      <c r="AS109" s="6">
        <v>4.0</v>
      </c>
      <c r="AT109" s="6">
        <v>5.0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2572</v>
      </c>
      <c r="BC109" s="6" t="s">
        <v>2573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209</v>
      </c>
      <c r="E110" s="11" t="s">
        <v>2575</v>
      </c>
      <c r="F110" s="6">
        <v>2.02630400204668E14</v>
      </c>
      <c r="G110" s="11" t="s">
        <v>318</v>
      </c>
      <c r="H110" s="6" t="s">
        <v>2552</v>
      </c>
      <c r="I110" s="6" t="s">
        <v>315</v>
      </c>
      <c r="J110" s="6">
        <v>71379.0</v>
      </c>
      <c r="K110" s="6" t="s">
        <v>89</v>
      </c>
      <c r="L110" s="6">
        <v>5.6</v>
      </c>
      <c r="M110" s="6">
        <v>2734.0</v>
      </c>
      <c r="N110" s="6" t="s">
        <v>158</v>
      </c>
      <c r="O110" s="6" t="s">
        <v>3</v>
      </c>
      <c r="P110" s="34">
        <v>46057.0</v>
      </c>
      <c r="Q110" s="6">
        <v>2.0</v>
      </c>
      <c r="R110" s="6" t="s">
        <v>2192</v>
      </c>
      <c r="S110" s="34">
        <v>46057.0</v>
      </c>
      <c r="T110" s="34">
        <v>46057.0</v>
      </c>
      <c r="U110" s="34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34"/>
      <c r="AK110" s="6"/>
      <c r="AL110" s="6">
        <v>3.0420260000452E13</v>
      </c>
      <c r="AP110" s="6">
        <v>10.47</v>
      </c>
      <c r="AQ110" s="6">
        <v>20.94</v>
      </c>
      <c r="AR110" s="6" t="s">
        <v>168</v>
      </c>
      <c r="AS110" s="6" t="s">
        <v>168</v>
      </c>
      <c r="AT110" s="6" t="s">
        <v>168</v>
      </c>
      <c r="AU110" s="6" t="s">
        <v>168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2553</v>
      </c>
      <c r="BC110" s="6" t="s">
        <v>2554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209</v>
      </c>
      <c r="E111" s="11" t="s">
        <v>2576</v>
      </c>
      <c r="F111" s="6">
        <v>2.02630400201661E14</v>
      </c>
      <c r="G111" s="11" t="s">
        <v>450</v>
      </c>
      <c r="H111" s="6" t="s">
        <v>452</v>
      </c>
      <c r="I111" s="6" t="s">
        <v>453</v>
      </c>
      <c r="J111" s="6" t="s">
        <v>216</v>
      </c>
      <c r="K111" s="6" t="s">
        <v>89</v>
      </c>
      <c r="L111" s="6">
        <v>429.03</v>
      </c>
      <c r="M111" s="6">
        <v>2734.0</v>
      </c>
      <c r="N111" s="6" t="s">
        <v>158</v>
      </c>
      <c r="O111" s="6" t="s">
        <v>3</v>
      </c>
      <c r="P111" s="34">
        <v>46057.0</v>
      </c>
      <c r="Q111" s="6">
        <v>2.0</v>
      </c>
      <c r="R111" s="6" t="s">
        <v>221</v>
      </c>
      <c r="S111" s="34">
        <v>46057.0</v>
      </c>
      <c r="T111" s="34">
        <v>46057.0</v>
      </c>
      <c r="U111" s="34">
        <v>46063.0</v>
      </c>
      <c r="V111" s="6">
        <v>6.0</v>
      </c>
      <c r="W111" s="6"/>
      <c r="X111" s="6">
        <v>0.0</v>
      </c>
      <c r="Y111" s="6"/>
      <c r="Z111" s="6"/>
      <c r="AA111" s="6" t="s">
        <v>460</v>
      </c>
      <c r="AG111" s="6" t="s">
        <v>2577</v>
      </c>
      <c r="AH111" s="6">
        <v>10.0</v>
      </c>
      <c r="AI111" s="6" t="s">
        <v>2528</v>
      </c>
      <c r="AJ111" s="34">
        <v>46035.0</v>
      </c>
      <c r="AK111" s="6" t="s">
        <v>183</v>
      </c>
      <c r="AL111" s="6"/>
      <c r="AP111" s="6">
        <v>1776.2</v>
      </c>
      <c r="AQ111" s="6">
        <v>3552.4</v>
      </c>
      <c r="AR111" s="6">
        <v>2.0</v>
      </c>
      <c r="AS111" s="6">
        <v>4.0</v>
      </c>
      <c r="AT111" s="6">
        <v>11.0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2578</v>
      </c>
      <c r="BC111" s="6" t="s">
        <v>2579</v>
      </c>
      <c r="BD111" s="6"/>
    </row>
    <row r="112">
      <c r="A112" s="6">
        <v>313.0</v>
      </c>
      <c r="B112" s="6">
        <v>313.0</v>
      </c>
      <c r="C112" s="6">
        <v>304.0</v>
      </c>
      <c r="D112" s="6" t="s">
        <v>209</v>
      </c>
      <c r="E112" s="11" t="s">
        <v>2580</v>
      </c>
      <c r="F112" s="6">
        <v>2.02630400201964E14</v>
      </c>
      <c r="G112" s="11" t="s">
        <v>2407</v>
      </c>
      <c r="H112" s="6" t="s">
        <v>2581</v>
      </c>
      <c r="I112" s="6" t="s">
        <v>2408</v>
      </c>
      <c r="J112" s="6" t="s">
        <v>216</v>
      </c>
      <c r="K112" s="6" t="s">
        <v>89</v>
      </c>
      <c r="L112" s="6">
        <v>31.95</v>
      </c>
      <c r="M112" s="6">
        <v>2734.0</v>
      </c>
      <c r="N112" s="6" t="s">
        <v>158</v>
      </c>
      <c r="O112" s="6" t="s">
        <v>3</v>
      </c>
      <c r="P112" s="34">
        <v>46059.0</v>
      </c>
      <c r="Q112" s="6">
        <v>2.0</v>
      </c>
      <c r="R112" s="6" t="s">
        <v>221</v>
      </c>
      <c r="S112" s="34">
        <v>46059.0</v>
      </c>
      <c r="T112" s="34">
        <v>46059.0</v>
      </c>
      <c r="U112" s="34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34"/>
      <c r="AK112" s="6"/>
      <c r="AL112" s="6"/>
      <c r="AP112" s="6">
        <v>103.52</v>
      </c>
      <c r="AQ112" s="6">
        <v>207.04</v>
      </c>
      <c r="AR112" s="6" t="s">
        <v>168</v>
      </c>
      <c r="AS112" s="6" t="s">
        <v>168</v>
      </c>
      <c r="AT112" s="6" t="s">
        <v>168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2572</v>
      </c>
      <c r="BC112" s="6" t="s">
        <v>2573</v>
      </c>
      <c r="BD112" s="6"/>
    </row>
    <row r="113">
      <c r="A113" s="6">
        <v>313.0</v>
      </c>
      <c r="B113" s="6">
        <v>313.0</v>
      </c>
      <c r="C113" s="6">
        <v>304.0</v>
      </c>
      <c r="D113" s="6" t="s">
        <v>209</v>
      </c>
      <c r="E113" s="11" t="s">
        <v>2582</v>
      </c>
      <c r="F113" s="6">
        <v>2.02630400201971E14</v>
      </c>
      <c r="G113" s="11" t="s">
        <v>2411</v>
      </c>
      <c r="H113" s="6" t="s">
        <v>2583</v>
      </c>
      <c r="I113" s="6" t="s">
        <v>1468</v>
      </c>
      <c r="J113" s="6" t="s">
        <v>216</v>
      </c>
      <c r="K113" s="6" t="s">
        <v>89</v>
      </c>
      <c r="L113" s="6">
        <v>84.94</v>
      </c>
      <c r="M113" s="6">
        <v>2734.0</v>
      </c>
      <c r="N113" s="6" t="s">
        <v>158</v>
      </c>
      <c r="O113" s="6" t="s">
        <v>3</v>
      </c>
      <c r="P113" s="34">
        <v>46059.0</v>
      </c>
      <c r="Q113" s="6">
        <v>1.0</v>
      </c>
      <c r="R113" s="6" t="s">
        <v>221</v>
      </c>
      <c r="S113" s="34">
        <v>46059.0</v>
      </c>
      <c r="T113" s="34">
        <v>46059.0</v>
      </c>
      <c r="U113" s="34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34"/>
      <c r="AK113" s="6"/>
      <c r="AP113" s="6">
        <v>283.7</v>
      </c>
      <c r="AQ113" s="6">
        <v>283.7</v>
      </c>
      <c r="AR113" s="6" t="s">
        <v>168</v>
      </c>
      <c r="AS113" s="6" t="s">
        <v>168</v>
      </c>
      <c r="AT113" s="6" t="s">
        <v>168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2572</v>
      </c>
      <c r="BC113" s="6" t="s">
        <v>2573</v>
      </c>
    </row>
    <row r="114">
      <c r="A114" s="6">
        <v>313.0</v>
      </c>
      <c r="B114" s="6">
        <v>313.0</v>
      </c>
      <c r="C114" s="6">
        <v>304.0</v>
      </c>
      <c r="D114" s="6" t="s">
        <v>209</v>
      </c>
      <c r="E114" s="11" t="s">
        <v>2584</v>
      </c>
      <c r="F114" s="6">
        <v>2.02630400201716E14</v>
      </c>
      <c r="G114" s="11" t="s">
        <v>2412</v>
      </c>
      <c r="H114" s="6" t="s">
        <v>2585</v>
      </c>
      <c r="I114" s="6" t="s">
        <v>591</v>
      </c>
      <c r="J114" s="6">
        <v>76275.0</v>
      </c>
      <c r="K114" s="6" t="s">
        <v>89</v>
      </c>
      <c r="L114" s="6">
        <v>0.0</v>
      </c>
      <c r="M114" s="6">
        <v>2734.0</v>
      </c>
      <c r="N114" s="6" t="s">
        <v>158</v>
      </c>
      <c r="O114" s="6" t="s">
        <v>3</v>
      </c>
      <c r="P114" s="34">
        <v>46059.0</v>
      </c>
      <c r="Q114" s="6">
        <v>30.0</v>
      </c>
      <c r="R114" s="6" t="s">
        <v>221</v>
      </c>
      <c r="S114" s="34">
        <v>46059.0</v>
      </c>
      <c r="T114" s="34">
        <v>46059.0</v>
      </c>
      <c r="U114" s="34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4"/>
      <c r="AK114" s="6"/>
      <c r="AL114" s="6"/>
      <c r="AP114" s="6" t="s">
        <v>246</v>
      </c>
      <c r="AQ114" s="6" t="s">
        <v>246</v>
      </c>
      <c r="AR114" s="6" t="s">
        <v>168</v>
      </c>
      <c r="AS114" s="6" t="s">
        <v>168</v>
      </c>
      <c r="AT114" s="6" t="s">
        <v>168</v>
      </c>
      <c r="AU114" s="6" t="s">
        <v>168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2586</v>
      </c>
      <c r="BC114" s="6"/>
    </row>
    <row r="115">
      <c r="A115" s="6">
        <v>313.0</v>
      </c>
      <c r="B115" s="6">
        <v>313.0</v>
      </c>
      <c r="C115" s="6">
        <v>304.0</v>
      </c>
      <c r="D115" s="6" t="s">
        <v>209</v>
      </c>
      <c r="E115" s="11" t="s">
        <v>2587</v>
      </c>
      <c r="F115" s="6">
        <v>2.02630400201717E14</v>
      </c>
      <c r="G115" s="11" t="s">
        <v>2412</v>
      </c>
      <c r="H115" s="6" t="s">
        <v>2585</v>
      </c>
      <c r="I115" s="6" t="s">
        <v>591</v>
      </c>
      <c r="J115" s="6">
        <v>76275.0</v>
      </c>
      <c r="K115" s="6" t="s">
        <v>89</v>
      </c>
      <c r="L115" s="6">
        <v>0.0</v>
      </c>
      <c r="M115" s="6">
        <v>2730.0</v>
      </c>
      <c r="N115" s="6" t="s">
        <v>158</v>
      </c>
      <c r="O115" s="6" t="s">
        <v>3</v>
      </c>
      <c r="P115" s="34">
        <v>46059.0</v>
      </c>
      <c r="Q115" s="6">
        <v>30.0</v>
      </c>
      <c r="R115" s="6" t="s">
        <v>221</v>
      </c>
      <c r="S115" s="34">
        <v>46059.0</v>
      </c>
      <c r="T115" s="34">
        <v>46059.0</v>
      </c>
      <c r="U115" s="34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4"/>
      <c r="AK115" s="6"/>
      <c r="AP115" s="6" t="s">
        <v>246</v>
      </c>
      <c r="AQ115" s="6" t="s">
        <v>246</v>
      </c>
      <c r="AR115" s="6" t="s">
        <v>168</v>
      </c>
      <c r="AS115" s="6" t="s">
        <v>168</v>
      </c>
      <c r="AT115" s="6" t="s">
        <v>168</v>
      </c>
      <c r="AU115" s="6" t="s">
        <v>168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2586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209</v>
      </c>
      <c r="E116" s="11" t="s">
        <v>2588</v>
      </c>
      <c r="F116" s="6">
        <v>2.02630400201707E14</v>
      </c>
      <c r="G116" s="11" t="s">
        <v>1311</v>
      </c>
      <c r="H116" s="6" t="s">
        <v>1312</v>
      </c>
      <c r="I116" s="6" t="s">
        <v>1313</v>
      </c>
      <c r="J116" s="6" t="s">
        <v>216</v>
      </c>
      <c r="K116" s="6" t="s">
        <v>89</v>
      </c>
      <c r="L116" s="6">
        <v>96.56</v>
      </c>
      <c r="M116" s="6">
        <v>2730.0</v>
      </c>
      <c r="N116" s="6" t="s">
        <v>158</v>
      </c>
      <c r="O116" s="6" t="s">
        <v>3</v>
      </c>
      <c r="P116" s="34">
        <v>46059.0</v>
      </c>
      <c r="Q116" s="6">
        <v>1.0</v>
      </c>
      <c r="R116" s="6" t="s">
        <v>221</v>
      </c>
      <c r="S116" s="34">
        <v>46059.0</v>
      </c>
      <c r="T116" s="34">
        <v>46059.0</v>
      </c>
      <c r="U116" s="34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4"/>
      <c r="AK116" s="6"/>
      <c r="AP116" s="6">
        <v>193.11</v>
      </c>
      <c r="AQ116" s="6">
        <v>193.11</v>
      </c>
      <c r="AR116" s="6" t="s">
        <v>168</v>
      </c>
      <c r="AS116" s="6" t="s">
        <v>168</v>
      </c>
      <c r="AT116" s="6" t="s">
        <v>168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2589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209</v>
      </c>
      <c r="E117" s="11" t="s">
        <v>2590</v>
      </c>
      <c r="F117" s="6">
        <v>2.02630400201709E14</v>
      </c>
      <c r="G117" s="11" t="s">
        <v>1311</v>
      </c>
      <c r="H117" s="6" t="s">
        <v>1312</v>
      </c>
      <c r="I117" s="6" t="s">
        <v>1313</v>
      </c>
      <c r="J117" s="6" t="s">
        <v>216</v>
      </c>
      <c r="K117" s="6" t="s">
        <v>89</v>
      </c>
      <c r="L117" s="6">
        <v>96.56</v>
      </c>
      <c r="M117" s="6">
        <v>2732.0</v>
      </c>
      <c r="N117" s="6" t="s">
        <v>158</v>
      </c>
      <c r="O117" s="6" t="s">
        <v>3</v>
      </c>
      <c r="P117" s="34">
        <v>46059.0</v>
      </c>
      <c r="Q117" s="6">
        <v>1.0</v>
      </c>
      <c r="R117" s="6" t="s">
        <v>221</v>
      </c>
      <c r="S117" s="34">
        <v>46059.0</v>
      </c>
      <c r="T117" s="34">
        <v>46059.0</v>
      </c>
      <c r="U117" s="34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4"/>
      <c r="AK117" s="6"/>
      <c r="AL117" s="6"/>
      <c r="AP117" s="6">
        <v>193.11</v>
      </c>
      <c r="AQ117" s="6">
        <v>193.11</v>
      </c>
      <c r="AR117" s="6" t="s">
        <v>168</v>
      </c>
      <c r="AS117" s="6" t="s">
        <v>168</v>
      </c>
      <c r="AT117" s="6" t="s">
        <v>168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2589</v>
      </c>
      <c r="BC117" s="6"/>
      <c r="BD117" s="6"/>
    </row>
    <row r="118">
      <c r="A118" s="6">
        <v>313.0</v>
      </c>
      <c r="B118" s="6">
        <v>313.0</v>
      </c>
      <c r="C118" s="6">
        <v>304.0</v>
      </c>
      <c r="D118" s="6" t="s">
        <v>209</v>
      </c>
      <c r="E118" s="11" t="s">
        <v>2591</v>
      </c>
      <c r="F118" s="6">
        <v>2.02630400203167E14</v>
      </c>
      <c r="G118" s="11" t="s">
        <v>1183</v>
      </c>
      <c r="H118" s="6" t="s">
        <v>1185</v>
      </c>
      <c r="I118" s="6" t="s">
        <v>1186</v>
      </c>
      <c r="J118" s="6">
        <v>26433.0</v>
      </c>
      <c r="K118" s="6" t="s">
        <v>99</v>
      </c>
      <c r="L118" s="6">
        <v>9185.28</v>
      </c>
      <c r="M118" s="6">
        <v>2730.0</v>
      </c>
      <c r="N118" s="6" t="s">
        <v>158</v>
      </c>
      <c r="O118" s="6" t="s">
        <v>3</v>
      </c>
      <c r="P118" s="34">
        <v>46059.0</v>
      </c>
      <c r="Q118" s="6">
        <v>1.0</v>
      </c>
      <c r="R118" s="6" t="s">
        <v>221</v>
      </c>
      <c r="S118" s="34">
        <v>46059.0</v>
      </c>
      <c r="T118" s="34">
        <v>46059.0</v>
      </c>
      <c r="U118" s="34">
        <v>46112.0</v>
      </c>
      <c r="V118" s="6">
        <v>53.0</v>
      </c>
      <c r="W118" s="6"/>
      <c r="X118" s="6">
        <v>0.0</v>
      </c>
      <c r="Y118" s="6"/>
      <c r="Z118" s="6"/>
      <c r="AA118" s="6" t="s">
        <v>1192</v>
      </c>
      <c r="AG118" s="6"/>
      <c r="AH118" s="6"/>
      <c r="AI118" s="6"/>
      <c r="AJ118" s="34"/>
      <c r="AK118" s="6"/>
      <c r="AP118" s="6">
        <v>34444.79</v>
      </c>
      <c r="AQ118" s="6">
        <v>34444.79</v>
      </c>
      <c r="AR118" s="6" t="s">
        <v>168</v>
      </c>
      <c r="AS118" s="6">
        <v>1.0</v>
      </c>
      <c r="AT118" s="6">
        <v>1.0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2592</v>
      </c>
      <c r="BC118" s="6" t="s">
        <v>2008</v>
      </c>
    </row>
    <row r="119">
      <c r="A119" s="6">
        <v>313.0</v>
      </c>
      <c r="B119" s="6">
        <v>313.0</v>
      </c>
      <c r="C119" s="6">
        <v>304.0</v>
      </c>
      <c r="D119" s="6" t="s">
        <v>209</v>
      </c>
      <c r="E119" s="11" t="s">
        <v>2593</v>
      </c>
      <c r="F119" s="6">
        <v>2.02630400202562E14</v>
      </c>
      <c r="G119" s="11" t="s">
        <v>179</v>
      </c>
      <c r="H119" s="6" t="s">
        <v>1510</v>
      </c>
      <c r="I119" s="6" t="s">
        <v>180</v>
      </c>
      <c r="J119" s="6" t="s">
        <v>216</v>
      </c>
      <c r="K119" s="6" t="s">
        <v>99</v>
      </c>
      <c r="L119" s="6">
        <v>886.29</v>
      </c>
      <c r="M119" s="6">
        <v>2730.0</v>
      </c>
      <c r="N119" s="6" t="s">
        <v>158</v>
      </c>
      <c r="O119" s="6" t="s">
        <v>3</v>
      </c>
      <c r="P119" s="34">
        <v>46059.0</v>
      </c>
      <c r="Q119" s="6">
        <v>1.0</v>
      </c>
      <c r="R119" s="6" t="s">
        <v>221</v>
      </c>
      <c r="S119" s="34">
        <v>46059.0</v>
      </c>
      <c r="T119" s="34">
        <v>46059.0</v>
      </c>
      <c r="U119" s="34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441</v>
      </c>
      <c r="AA119" s="6" t="s">
        <v>224</v>
      </c>
      <c r="AG119" s="6"/>
      <c r="AH119" s="6"/>
      <c r="AI119" s="6"/>
      <c r="AJ119" s="34"/>
      <c r="AK119" s="6"/>
      <c r="AP119" s="6">
        <v>1772.58</v>
      </c>
      <c r="AQ119" s="6">
        <v>1772.58</v>
      </c>
      <c r="AR119" s="6" t="s">
        <v>168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2592</v>
      </c>
      <c r="BC119" s="6" t="s">
        <v>2594</v>
      </c>
      <c r="BD119" s="6"/>
    </row>
    <row r="120">
      <c r="A120" s="6">
        <v>313.0</v>
      </c>
      <c r="B120" s="6">
        <v>313.0</v>
      </c>
      <c r="C120" s="6">
        <v>304.0</v>
      </c>
      <c r="D120" s="6" t="s">
        <v>209</v>
      </c>
      <c r="E120" s="11" t="s">
        <v>2595</v>
      </c>
      <c r="F120" s="6">
        <v>2.02630400204059E14</v>
      </c>
      <c r="G120" s="11" t="s">
        <v>2419</v>
      </c>
      <c r="H120" s="6" t="s">
        <v>2596</v>
      </c>
      <c r="I120" s="6" t="s">
        <v>2420</v>
      </c>
      <c r="J120" s="6">
        <v>88044.0</v>
      </c>
      <c r="K120" s="6" t="s">
        <v>89</v>
      </c>
      <c r="L120" s="6">
        <v>0.0</v>
      </c>
      <c r="M120" s="6">
        <v>2730.0</v>
      </c>
      <c r="N120" s="6" t="s">
        <v>158</v>
      </c>
      <c r="O120" s="6" t="s">
        <v>3</v>
      </c>
      <c r="P120" s="34">
        <v>46059.0</v>
      </c>
      <c r="Q120" s="6">
        <v>1.0</v>
      </c>
      <c r="R120" s="6" t="s">
        <v>221</v>
      </c>
      <c r="S120" s="34">
        <v>46059.0</v>
      </c>
      <c r="T120" s="34">
        <v>46059.0</v>
      </c>
      <c r="U120" s="34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34"/>
      <c r="AK120" s="6"/>
      <c r="AL120" s="6"/>
      <c r="AP120" s="6" t="s">
        <v>246</v>
      </c>
      <c r="AQ120" s="6" t="s">
        <v>246</v>
      </c>
      <c r="AR120" s="6" t="s">
        <v>168</v>
      </c>
      <c r="AS120" s="6" t="s">
        <v>168</v>
      </c>
      <c r="AT120" s="6" t="s">
        <v>168</v>
      </c>
      <c r="AU120" s="6" t="s">
        <v>168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2598</v>
      </c>
      <c r="BC120" s="6" t="s">
        <v>2599</v>
      </c>
      <c r="BD120" s="6"/>
    </row>
    <row r="121">
      <c r="A121" s="6">
        <v>313.0</v>
      </c>
      <c r="B121" s="6">
        <v>313.0</v>
      </c>
      <c r="C121" s="6">
        <v>304.0</v>
      </c>
      <c r="D121" s="6" t="s">
        <v>209</v>
      </c>
      <c r="E121" s="11" t="s">
        <v>2600</v>
      </c>
      <c r="F121" s="6">
        <v>2.02630400203142E14</v>
      </c>
      <c r="G121" s="11" t="s">
        <v>1069</v>
      </c>
      <c r="H121" s="6" t="s">
        <v>1071</v>
      </c>
      <c r="I121" s="6" t="s">
        <v>743</v>
      </c>
      <c r="J121" s="6" t="s">
        <v>745</v>
      </c>
      <c r="K121" s="6" t="s">
        <v>99</v>
      </c>
      <c r="L121" s="6">
        <v>2752.52</v>
      </c>
      <c r="M121" s="6">
        <v>2730.0</v>
      </c>
      <c r="N121" s="6" t="s">
        <v>158</v>
      </c>
      <c r="O121" s="6" t="s">
        <v>3</v>
      </c>
      <c r="P121" s="34">
        <v>46059.0</v>
      </c>
      <c r="Q121" s="6">
        <v>1.0</v>
      </c>
      <c r="R121" s="6" t="s">
        <v>221</v>
      </c>
      <c r="S121" s="34">
        <v>46059.0</v>
      </c>
      <c r="T121" s="34">
        <v>46059.0</v>
      </c>
      <c r="U121" s="34">
        <v>46112.0</v>
      </c>
      <c r="V121" s="6">
        <v>53.0</v>
      </c>
      <c r="W121" s="6"/>
      <c r="X121" s="6">
        <v>0.0</v>
      </c>
      <c r="Y121" s="6"/>
      <c r="Z121" s="6"/>
      <c r="AA121" s="6" t="s">
        <v>224</v>
      </c>
      <c r="AG121" s="6"/>
      <c r="AH121" s="6"/>
      <c r="AI121" s="6"/>
      <c r="AJ121" s="34"/>
      <c r="AK121" s="6"/>
      <c r="AP121" s="6">
        <v>4761.86</v>
      </c>
      <c r="AQ121" s="6">
        <v>4761.86</v>
      </c>
      <c r="AR121" s="6" t="s">
        <v>168</v>
      </c>
      <c r="AS121" s="6" t="s">
        <v>168</v>
      </c>
      <c r="AT121" s="6" t="s">
        <v>168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2592</v>
      </c>
      <c r="BC121" s="6" t="s">
        <v>2008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209</v>
      </c>
      <c r="E122" s="11" t="s">
        <v>2601</v>
      </c>
      <c r="F122" s="6">
        <v>2.02630400201932E14</v>
      </c>
      <c r="G122" s="11" t="s">
        <v>1526</v>
      </c>
      <c r="H122" s="6" t="s">
        <v>2375</v>
      </c>
      <c r="I122" s="6" t="s">
        <v>1528</v>
      </c>
      <c r="J122" s="6" t="s">
        <v>216</v>
      </c>
      <c r="K122" s="6" t="s">
        <v>89</v>
      </c>
      <c r="L122" s="6">
        <v>340.44</v>
      </c>
      <c r="M122" s="6">
        <v>2730.0</v>
      </c>
      <c r="N122" s="6" t="s">
        <v>158</v>
      </c>
      <c r="O122" s="6" t="s">
        <v>3</v>
      </c>
      <c r="P122" s="34">
        <v>46059.0</v>
      </c>
      <c r="Q122" s="6">
        <v>2.0</v>
      </c>
      <c r="R122" s="6" t="s">
        <v>221</v>
      </c>
      <c r="S122" s="34">
        <v>46059.0</v>
      </c>
      <c r="T122" s="34">
        <v>46059.0</v>
      </c>
      <c r="U122" s="34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34"/>
      <c r="AK122" s="6"/>
      <c r="AP122" s="6">
        <v>1123.45</v>
      </c>
      <c r="AQ122" s="6">
        <v>2246.9</v>
      </c>
      <c r="AR122" s="6" t="s">
        <v>168</v>
      </c>
      <c r="AS122" s="6" t="s">
        <v>168</v>
      </c>
      <c r="AT122" s="6" t="s">
        <v>168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2602</v>
      </c>
      <c r="BC122" s="6"/>
      <c r="BD122" s="6"/>
    </row>
    <row r="123">
      <c r="A123" s="6">
        <v>313.0</v>
      </c>
      <c r="B123" s="6">
        <v>313.0</v>
      </c>
      <c r="C123" s="6">
        <v>304.0</v>
      </c>
      <c r="D123" s="6" t="s">
        <v>209</v>
      </c>
      <c r="E123" s="11" t="s">
        <v>2603</v>
      </c>
      <c r="F123" s="6">
        <v>2.02630400204849E14</v>
      </c>
      <c r="G123" s="11" t="s">
        <v>1579</v>
      </c>
      <c r="H123" s="6" t="s">
        <v>2604</v>
      </c>
      <c r="I123" s="6" t="s">
        <v>1580</v>
      </c>
      <c r="J123" s="6" t="s">
        <v>216</v>
      </c>
      <c r="K123" s="6" t="s">
        <v>89</v>
      </c>
      <c r="L123" s="6">
        <v>73.53</v>
      </c>
      <c r="M123" s="6">
        <v>2732.0</v>
      </c>
      <c r="N123" s="6" t="s">
        <v>158</v>
      </c>
      <c r="O123" s="6" t="s">
        <v>3</v>
      </c>
      <c r="P123" s="34">
        <v>46062.0</v>
      </c>
      <c r="Q123" s="6">
        <v>10.0</v>
      </c>
      <c r="R123" s="6" t="s">
        <v>221</v>
      </c>
      <c r="S123" s="34">
        <v>46062.0</v>
      </c>
      <c r="T123" s="34">
        <v>46062.0</v>
      </c>
      <c r="U123" s="34">
        <v>46199.0</v>
      </c>
      <c r="V123" s="6">
        <v>137.0</v>
      </c>
      <c r="W123" s="6"/>
      <c r="X123" s="6">
        <v>0.0</v>
      </c>
      <c r="Y123" s="6"/>
      <c r="Z123" s="6"/>
      <c r="AA123" s="6"/>
      <c r="AG123" s="6" t="s">
        <v>2605</v>
      </c>
      <c r="AH123" s="6">
        <v>36.0</v>
      </c>
      <c r="AI123" s="6" t="s">
        <v>2202</v>
      </c>
      <c r="AJ123" s="34">
        <v>46220.0</v>
      </c>
      <c r="AK123" s="6" t="s">
        <v>183</v>
      </c>
      <c r="AP123" s="6">
        <v>168.38</v>
      </c>
      <c r="AQ123" s="6">
        <v>1683.8</v>
      </c>
      <c r="AR123" s="6" t="s">
        <v>168</v>
      </c>
      <c r="AS123" s="6" t="s">
        <v>168</v>
      </c>
      <c r="AT123" s="6">
        <v>2.0</v>
      </c>
      <c r="AU123" s="6">
        <v>58.0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2606</v>
      </c>
      <c r="BC123" s="6" t="s">
        <v>2607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209</v>
      </c>
      <c r="E124" s="11" t="s">
        <v>2608</v>
      </c>
      <c r="F124" s="6">
        <v>2.02630400204851E14</v>
      </c>
      <c r="G124" s="11" t="s">
        <v>1531</v>
      </c>
      <c r="H124" s="6" t="s">
        <v>2609</v>
      </c>
      <c r="I124" s="6" t="s">
        <v>1532</v>
      </c>
      <c r="J124" s="6" t="s">
        <v>216</v>
      </c>
      <c r="K124" s="6" t="s">
        <v>89</v>
      </c>
      <c r="L124" s="6">
        <v>0.0</v>
      </c>
      <c r="M124" s="6">
        <v>2732.0</v>
      </c>
      <c r="N124" s="6" t="s">
        <v>158</v>
      </c>
      <c r="O124" s="6" t="s">
        <v>3</v>
      </c>
      <c r="P124" s="34">
        <v>46062.0</v>
      </c>
      <c r="Q124" s="6">
        <v>2.0</v>
      </c>
      <c r="R124" s="6" t="s">
        <v>221</v>
      </c>
      <c r="S124" s="34">
        <v>46062.0</v>
      </c>
      <c r="T124" s="34">
        <v>46062.0</v>
      </c>
      <c r="U124" s="34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2610</v>
      </c>
      <c r="AH124" s="6">
        <v>10.0</v>
      </c>
      <c r="AI124" s="6" t="s">
        <v>2611</v>
      </c>
      <c r="AJ124" s="34">
        <v>46205.0</v>
      </c>
      <c r="AK124" s="6" t="s">
        <v>183</v>
      </c>
      <c r="AL124" s="6"/>
      <c r="AP124" s="6" t="s">
        <v>246</v>
      </c>
      <c r="AQ124" s="6" t="s">
        <v>246</v>
      </c>
      <c r="AR124" s="6" t="s">
        <v>168</v>
      </c>
      <c r="AS124" s="6" t="s">
        <v>168</v>
      </c>
      <c r="AT124" s="6" t="s">
        <v>168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2612</v>
      </c>
      <c r="BC124" s="6" t="s">
        <v>2613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209</v>
      </c>
      <c r="E125" s="11" t="s">
        <v>2614</v>
      </c>
      <c r="F125" s="6">
        <v>2.02630400201933E14</v>
      </c>
      <c r="G125" s="11" t="s">
        <v>1526</v>
      </c>
      <c r="H125" s="6" t="s">
        <v>2375</v>
      </c>
      <c r="I125" s="6" t="s">
        <v>1528</v>
      </c>
      <c r="J125" s="6" t="s">
        <v>216</v>
      </c>
      <c r="K125" s="6" t="s">
        <v>89</v>
      </c>
      <c r="L125" s="6">
        <v>340.44</v>
      </c>
      <c r="M125" s="6">
        <v>2734.0</v>
      </c>
      <c r="N125" s="6" t="s">
        <v>158</v>
      </c>
      <c r="O125" s="6" t="s">
        <v>3</v>
      </c>
      <c r="P125" s="34">
        <v>46062.0</v>
      </c>
      <c r="Q125" s="6">
        <v>2.0</v>
      </c>
      <c r="R125" s="6" t="s">
        <v>221</v>
      </c>
      <c r="S125" s="34">
        <v>46062.0</v>
      </c>
      <c r="T125" s="34">
        <v>46062.0</v>
      </c>
      <c r="U125" s="34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4"/>
      <c r="AK125" s="6"/>
      <c r="AP125" s="6">
        <v>1123.45</v>
      </c>
      <c r="AQ125" s="6">
        <v>2246.9</v>
      </c>
      <c r="AR125" s="6" t="s">
        <v>168</v>
      </c>
      <c r="AS125" s="6" t="s">
        <v>168</v>
      </c>
      <c r="AT125" s="6" t="s">
        <v>168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2602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209</v>
      </c>
      <c r="E126" s="11" t="s">
        <v>2616</v>
      </c>
      <c r="F126" s="6">
        <v>2.02630400204782E14</v>
      </c>
      <c r="G126" s="11" t="s">
        <v>542</v>
      </c>
      <c r="H126" s="6" t="s">
        <v>2386</v>
      </c>
      <c r="I126" s="6" t="s">
        <v>2387</v>
      </c>
      <c r="J126" s="6">
        <v>81205.0</v>
      </c>
      <c r="K126" s="6" t="s">
        <v>132</v>
      </c>
      <c r="L126" s="6">
        <v>0.0</v>
      </c>
      <c r="M126" s="6">
        <v>2734.0</v>
      </c>
      <c r="N126" s="6" t="s">
        <v>2388</v>
      </c>
      <c r="O126" s="6" t="s">
        <v>3</v>
      </c>
      <c r="P126" s="34">
        <v>46062.0</v>
      </c>
      <c r="Q126" s="6">
        <v>1.0</v>
      </c>
      <c r="R126" s="6" t="s">
        <v>221</v>
      </c>
      <c r="S126" s="34">
        <v>46062.0</v>
      </c>
      <c r="T126" s="34">
        <v>46062.0</v>
      </c>
      <c r="U126" s="34">
        <v>46198.0</v>
      </c>
      <c r="V126" s="6">
        <v>136.0</v>
      </c>
      <c r="W126" s="6"/>
      <c r="X126" s="6">
        <v>1.0</v>
      </c>
      <c r="Y126" s="6"/>
      <c r="Z126" s="6"/>
      <c r="AA126" s="6" t="s">
        <v>224</v>
      </c>
      <c r="AG126" s="6"/>
      <c r="AH126" s="6"/>
      <c r="AI126" s="6"/>
      <c r="AJ126" s="34"/>
      <c r="AK126" s="6"/>
      <c r="AP126" s="6" t="s">
        <v>246</v>
      </c>
      <c r="AQ126" s="6" t="s">
        <v>246</v>
      </c>
      <c r="AR126" s="6" t="s">
        <v>168</v>
      </c>
      <c r="AS126" s="6" t="s">
        <v>168</v>
      </c>
      <c r="AT126" s="6" t="s">
        <v>168</v>
      </c>
      <c r="AU126" s="6" t="s">
        <v>168</v>
      </c>
      <c r="AV126" s="6">
        <v>0.0</v>
      </c>
      <c r="AW126" s="6">
        <v>23.0</v>
      </c>
      <c r="AX126" s="6">
        <v>1543.0</v>
      </c>
      <c r="AY126" s="6">
        <v>0.0</v>
      </c>
      <c r="AZ126" s="6">
        <v>352.0</v>
      </c>
      <c r="BA126" s="6">
        <v>0.0</v>
      </c>
      <c r="BB126" s="6" t="s">
        <v>2617</v>
      </c>
      <c r="BC126" s="6" t="s">
        <v>2395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209</v>
      </c>
      <c r="E127" s="11" t="s">
        <v>2618</v>
      </c>
      <c r="F127" s="6">
        <v>2.02630400201972E14</v>
      </c>
      <c r="G127" s="11" t="s">
        <v>2434</v>
      </c>
      <c r="H127" s="6" t="s">
        <v>2619</v>
      </c>
      <c r="I127" s="6" t="s">
        <v>2435</v>
      </c>
      <c r="J127" s="6" t="s">
        <v>216</v>
      </c>
      <c r="K127" s="6" t="s">
        <v>89</v>
      </c>
      <c r="L127" s="6">
        <v>762.72</v>
      </c>
      <c r="M127" s="6">
        <v>2734.0</v>
      </c>
      <c r="N127" s="6" t="s">
        <v>158</v>
      </c>
      <c r="O127" s="6" t="s">
        <v>3</v>
      </c>
      <c r="P127" s="34">
        <v>46062.0</v>
      </c>
      <c r="Q127" s="6">
        <v>2.0</v>
      </c>
      <c r="R127" s="6" t="s">
        <v>221</v>
      </c>
      <c r="S127" s="34">
        <v>46062.0</v>
      </c>
      <c r="T127" s="34">
        <v>46062.0</v>
      </c>
      <c r="U127" s="34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4"/>
      <c r="AK127" s="6"/>
      <c r="AP127" s="6">
        <v>2890.72</v>
      </c>
      <c r="AQ127" s="6">
        <v>5781.44</v>
      </c>
      <c r="AR127" s="6" t="s">
        <v>168</v>
      </c>
      <c r="AS127" s="6" t="s">
        <v>168</v>
      </c>
      <c r="AT127" s="6" t="s">
        <v>168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2617</v>
      </c>
      <c r="BC127" s="6" t="s">
        <v>2573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209</v>
      </c>
      <c r="E128" s="11" t="s">
        <v>2620</v>
      </c>
      <c r="F128" s="6">
        <v>2.02630400204852E14</v>
      </c>
      <c r="G128" s="11" t="s">
        <v>1531</v>
      </c>
      <c r="H128" s="6" t="s">
        <v>2609</v>
      </c>
      <c r="I128" s="6" t="s">
        <v>1532</v>
      </c>
      <c r="J128" s="6" t="s">
        <v>216</v>
      </c>
      <c r="K128" s="6" t="s">
        <v>89</v>
      </c>
      <c r="L128" s="6">
        <v>0.0</v>
      </c>
      <c r="M128" s="6">
        <v>2734.0</v>
      </c>
      <c r="N128" s="6" t="s">
        <v>158</v>
      </c>
      <c r="O128" s="6" t="s">
        <v>3</v>
      </c>
      <c r="P128" s="34">
        <v>46062.0</v>
      </c>
      <c r="Q128" s="6">
        <v>2.0</v>
      </c>
      <c r="R128" s="6" t="s">
        <v>221</v>
      </c>
      <c r="S128" s="34">
        <v>46062.0</v>
      </c>
      <c r="T128" s="34">
        <v>46062.0</v>
      </c>
      <c r="U128" s="34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2610</v>
      </c>
      <c r="AH128" s="6">
        <v>10.0</v>
      </c>
      <c r="AI128" s="6" t="s">
        <v>2611</v>
      </c>
      <c r="AJ128" s="34">
        <v>46205.0</v>
      </c>
      <c r="AK128" s="6" t="s">
        <v>183</v>
      </c>
      <c r="AL128" s="6"/>
      <c r="AP128" s="6" t="s">
        <v>246</v>
      </c>
      <c r="AQ128" s="6" t="s">
        <v>246</v>
      </c>
      <c r="AR128" s="6" t="s">
        <v>168</v>
      </c>
      <c r="AS128" s="6" t="s">
        <v>168</v>
      </c>
      <c r="AT128" s="6" t="s">
        <v>168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2612</v>
      </c>
      <c r="BC128" s="6" t="s">
        <v>2613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209</v>
      </c>
      <c r="E129" s="11" t="s">
        <v>2621</v>
      </c>
      <c r="F129" s="6">
        <v>2.02630400201978E14</v>
      </c>
      <c r="G129" s="11" t="s">
        <v>2437</v>
      </c>
      <c r="H129" s="6" t="s">
        <v>2622</v>
      </c>
      <c r="I129" s="6" t="s">
        <v>2438</v>
      </c>
      <c r="J129" s="6" t="s">
        <v>216</v>
      </c>
      <c r="K129" s="6" t="s">
        <v>89</v>
      </c>
      <c r="L129" s="6">
        <v>599.45</v>
      </c>
      <c r="M129" s="6">
        <v>2734.0</v>
      </c>
      <c r="N129" s="6" t="s">
        <v>158</v>
      </c>
      <c r="O129" s="6" t="s">
        <v>3</v>
      </c>
      <c r="P129" s="34">
        <v>46062.0</v>
      </c>
      <c r="Q129" s="6">
        <v>2.0</v>
      </c>
      <c r="R129" s="6" t="s">
        <v>221</v>
      </c>
      <c r="S129" s="34">
        <v>46062.0</v>
      </c>
      <c r="T129" s="34">
        <v>46062.0</v>
      </c>
      <c r="U129" s="34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4"/>
      <c r="AK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2617</v>
      </c>
      <c r="BC129" s="6" t="s">
        <v>2573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209</v>
      </c>
      <c r="E130" s="11" t="s">
        <v>2623</v>
      </c>
      <c r="F130" s="6">
        <v>2.02630400201959E14</v>
      </c>
      <c r="G130" s="11" t="s">
        <v>2391</v>
      </c>
      <c r="H130" s="6" t="s">
        <v>2624</v>
      </c>
      <c r="I130" s="6" t="s">
        <v>1085</v>
      </c>
      <c r="J130" s="6" t="s">
        <v>216</v>
      </c>
      <c r="K130" s="6" t="s">
        <v>89</v>
      </c>
      <c r="L130" s="6">
        <v>0.01</v>
      </c>
      <c r="M130" s="6">
        <v>2734.0</v>
      </c>
      <c r="N130" s="6" t="s">
        <v>158</v>
      </c>
      <c r="O130" s="6" t="s">
        <v>3</v>
      </c>
      <c r="P130" s="34">
        <v>46062.0</v>
      </c>
      <c r="Q130" s="6">
        <v>8.0</v>
      </c>
      <c r="R130" s="6" t="s">
        <v>221</v>
      </c>
      <c r="S130" s="34">
        <v>46062.0</v>
      </c>
      <c r="T130" s="34">
        <v>46062.0</v>
      </c>
      <c r="U130" s="34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4"/>
      <c r="AK130" s="6"/>
      <c r="AP130" s="6" t="s">
        <v>2625</v>
      </c>
      <c r="AQ130" s="6">
        <v>0.16</v>
      </c>
      <c r="AR130" s="6" t="s">
        <v>168</v>
      </c>
      <c r="AS130" s="6" t="s">
        <v>168</v>
      </c>
      <c r="AT130" s="6" t="s">
        <v>168</v>
      </c>
      <c r="AU130" s="6">
        <v>46.0</v>
      </c>
      <c r="AV130" s="6">
        <v>0.0</v>
      </c>
      <c r="AW130" s="6">
        <v>10.0</v>
      </c>
      <c r="AX130" s="6">
        <v>40229.0</v>
      </c>
      <c r="AY130" s="6">
        <v>0.0</v>
      </c>
      <c r="AZ130" s="6">
        <v>544.0</v>
      </c>
      <c r="BA130" s="6">
        <v>0.0</v>
      </c>
      <c r="BB130" s="6" t="s">
        <v>2617</v>
      </c>
      <c r="BC130" s="6" t="s">
        <v>2573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209</v>
      </c>
      <c r="E131" s="11" t="s">
        <v>2627</v>
      </c>
      <c r="F131" s="6">
        <v>2.02630400201966E14</v>
      </c>
      <c r="G131" s="11" t="s">
        <v>2389</v>
      </c>
      <c r="H131" s="6" t="s">
        <v>2628</v>
      </c>
      <c r="I131" s="6" t="s">
        <v>2390</v>
      </c>
      <c r="J131" s="6">
        <v>96906.0</v>
      </c>
      <c r="K131" s="6" t="s">
        <v>89</v>
      </c>
      <c r="L131" s="6">
        <v>13.75</v>
      </c>
      <c r="M131" s="6">
        <v>2734.0</v>
      </c>
      <c r="N131" s="6" t="s">
        <v>158</v>
      </c>
      <c r="O131" s="6" t="s">
        <v>3</v>
      </c>
      <c r="P131" s="34">
        <v>46062.0</v>
      </c>
      <c r="Q131" s="6">
        <v>1.0</v>
      </c>
      <c r="R131" s="6" t="s">
        <v>221</v>
      </c>
      <c r="S131" s="34">
        <v>46062.0</v>
      </c>
      <c r="T131" s="34">
        <v>46062.0</v>
      </c>
      <c r="U131" s="34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4"/>
      <c r="AK131" s="6"/>
      <c r="AL131" s="6"/>
      <c r="AP131" s="6">
        <v>29.84</v>
      </c>
      <c r="AQ131" s="6">
        <v>29.84</v>
      </c>
      <c r="AR131" s="6">
        <v>4.0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2617</v>
      </c>
      <c r="BC131" s="6" t="s">
        <v>2573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209</v>
      </c>
      <c r="E132" s="11" t="s">
        <v>2629</v>
      </c>
      <c r="F132" s="6">
        <v>2.02630400201976E14</v>
      </c>
      <c r="G132" s="11" t="s">
        <v>2384</v>
      </c>
      <c r="H132" s="6" t="s">
        <v>2630</v>
      </c>
      <c r="I132" s="6" t="s">
        <v>1082</v>
      </c>
      <c r="J132" s="6" t="s">
        <v>216</v>
      </c>
      <c r="K132" s="6" t="s">
        <v>89</v>
      </c>
      <c r="L132" s="6">
        <v>1.91</v>
      </c>
      <c r="M132" s="6">
        <v>2734.0</v>
      </c>
      <c r="N132" s="6" t="s">
        <v>158</v>
      </c>
      <c r="O132" s="6" t="s">
        <v>3</v>
      </c>
      <c r="P132" s="34">
        <v>46062.0</v>
      </c>
      <c r="Q132" s="6">
        <v>2.0</v>
      </c>
      <c r="R132" s="6" t="s">
        <v>221</v>
      </c>
      <c r="S132" s="34">
        <v>46062.0</v>
      </c>
      <c r="T132" s="34">
        <v>46062.0</v>
      </c>
      <c r="U132" s="34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4"/>
      <c r="AK132" s="6"/>
      <c r="AP132" s="6">
        <v>1.91</v>
      </c>
      <c r="AQ132" s="6">
        <v>3.82</v>
      </c>
      <c r="AR132" s="6">
        <v>3.0</v>
      </c>
      <c r="AS132" s="6">
        <v>3.0</v>
      </c>
      <c r="AT132" s="6">
        <v>5.0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2617</v>
      </c>
      <c r="BC132" s="6" t="s">
        <v>2573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209</v>
      </c>
      <c r="E133" s="11" t="s">
        <v>2631</v>
      </c>
      <c r="F133" s="6">
        <v>2.02630400201963E14</v>
      </c>
      <c r="G133" s="11" t="s">
        <v>1706</v>
      </c>
      <c r="H133" s="6" t="s">
        <v>2632</v>
      </c>
      <c r="I133" s="6" t="s">
        <v>1707</v>
      </c>
      <c r="J133" s="6">
        <v>81343.0</v>
      </c>
      <c r="K133" s="6" t="s">
        <v>89</v>
      </c>
      <c r="L133" s="6">
        <v>6.31</v>
      </c>
      <c r="M133" s="6">
        <v>2734.0</v>
      </c>
      <c r="N133" s="6" t="s">
        <v>158</v>
      </c>
      <c r="O133" s="6" t="s">
        <v>3</v>
      </c>
      <c r="P133" s="34">
        <v>46062.0</v>
      </c>
      <c r="Q133" s="6">
        <v>1.0</v>
      </c>
      <c r="R133" s="6" t="s">
        <v>221</v>
      </c>
      <c r="S133" s="34">
        <v>46062.0</v>
      </c>
      <c r="T133" s="34">
        <v>46062.0</v>
      </c>
      <c r="U133" s="34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4"/>
      <c r="AK133" s="6"/>
      <c r="AL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2617</v>
      </c>
      <c r="BC133" s="6" t="s">
        <v>2573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209</v>
      </c>
      <c r="E134" s="11" t="s">
        <v>2633</v>
      </c>
      <c r="F134" s="6">
        <v>2.0263040020199E14</v>
      </c>
      <c r="G134" s="11" t="s">
        <v>2392</v>
      </c>
      <c r="H134" s="6" t="s">
        <v>2634</v>
      </c>
      <c r="I134" s="6" t="s">
        <v>2393</v>
      </c>
      <c r="J134" s="6">
        <v>624.0</v>
      </c>
      <c r="K134" s="6" t="s">
        <v>89</v>
      </c>
      <c r="L134" s="6">
        <v>12.64</v>
      </c>
      <c r="M134" s="6">
        <v>2734.0</v>
      </c>
      <c r="N134" s="6" t="s">
        <v>158</v>
      </c>
      <c r="O134" s="6" t="s">
        <v>3</v>
      </c>
      <c r="P134" s="34">
        <v>46062.0</v>
      </c>
      <c r="Q134" s="6">
        <v>1.0</v>
      </c>
      <c r="R134" s="6" t="s">
        <v>221</v>
      </c>
      <c r="S134" s="34">
        <v>46062.0</v>
      </c>
      <c r="T134" s="34">
        <v>46062.0</v>
      </c>
      <c r="U134" s="34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4"/>
      <c r="AK134" s="6"/>
      <c r="AL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2635</v>
      </c>
      <c r="BC134" s="6" t="s">
        <v>856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209</v>
      </c>
      <c r="E135" s="11" t="s">
        <v>2636</v>
      </c>
      <c r="F135" s="6">
        <v>2.02630400201969E14</v>
      </c>
      <c r="G135" s="11" t="s">
        <v>1626</v>
      </c>
      <c r="H135" s="6" t="s">
        <v>2637</v>
      </c>
      <c r="I135" s="6" t="s">
        <v>256</v>
      </c>
      <c r="J135" s="6">
        <v>88044.0</v>
      </c>
      <c r="K135" s="6" t="s">
        <v>89</v>
      </c>
      <c r="L135" s="6">
        <v>1.44</v>
      </c>
      <c r="M135" s="6">
        <v>2734.0</v>
      </c>
      <c r="N135" s="6" t="s">
        <v>158</v>
      </c>
      <c r="O135" s="6" t="s">
        <v>3</v>
      </c>
      <c r="P135" s="34">
        <v>46062.0</v>
      </c>
      <c r="Q135" s="6">
        <v>8.0</v>
      </c>
      <c r="R135" s="6" t="s">
        <v>221</v>
      </c>
      <c r="S135" s="34">
        <v>46062.0</v>
      </c>
      <c r="T135" s="34">
        <v>46062.0</v>
      </c>
      <c r="U135" s="34">
        <v>46071.0</v>
      </c>
      <c r="V135" s="6">
        <v>9.0</v>
      </c>
      <c r="W135" s="6"/>
      <c r="X135" s="6">
        <v>33523.0</v>
      </c>
      <c r="Y135" s="6"/>
      <c r="Z135" s="6"/>
      <c r="AA135" s="6"/>
      <c r="AG135" s="6"/>
      <c r="AH135" s="6"/>
      <c r="AI135" s="6"/>
      <c r="AJ135" s="34"/>
      <c r="AK135" s="6"/>
      <c r="AP135" s="6">
        <v>2.84</v>
      </c>
      <c r="AQ135" s="6">
        <v>22.72</v>
      </c>
      <c r="AR135" s="6" t="s">
        <v>168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28946.0</v>
      </c>
      <c r="AX135" s="6">
        <v>108222.0</v>
      </c>
      <c r="AY135" s="6">
        <v>0.0</v>
      </c>
      <c r="AZ135" s="6">
        <v>4785.0</v>
      </c>
      <c r="BA135" s="6">
        <v>0.0</v>
      </c>
      <c r="BB135" s="6" t="s">
        <v>2617</v>
      </c>
      <c r="BC135" s="6" t="s">
        <v>2573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209</v>
      </c>
      <c r="E136" s="11" t="s">
        <v>2638</v>
      </c>
      <c r="F136" s="6">
        <v>2.02630400201962E14</v>
      </c>
      <c r="G136" s="11" t="s">
        <v>2419</v>
      </c>
      <c r="H136" s="6" t="s">
        <v>2596</v>
      </c>
      <c r="I136" s="6" t="s">
        <v>2420</v>
      </c>
      <c r="J136" s="6">
        <v>88044.0</v>
      </c>
      <c r="K136" s="6" t="s">
        <v>89</v>
      </c>
      <c r="L136" s="6">
        <v>0.0</v>
      </c>
      <c r="M136" s="6">
        <v>2734.0</v>
      </c>
      <c r="N136" s="6" t="s">
        <v>158</v>
      </c>
      <c r="O136" s="6" t="s">
        <v>3</v>
      </c>
      <c r="P136" s="34">
        <v>46062.0</v>
      </c>
      <c r="Q136" s="6">
        <v>1.0</v>
      </c>
      <c r="R136" s="6" t="s">
        <v>221</v>
      </c>
      <c r="S136" s="34">
        <v>46062.0</v>
      </c>
      <c r="T136" s="34">
        <v>46062.0</v>
      </c>
      <c r="U136" s="34">
        <v>46071.0</v>
      </c>
      <c r="V136" s="6">
        <v>9.0</v>
      </c>
      <c r="W136" s="6"/>
      <c r="X136" s="6"/>
      <c r="AA136" s="6"/>
      <c r="AG136" s="6"/>
      <c r="AH136" s="6"/>
      <c r="AI136" s="6"/>
      <c r="AJ136" s="34"/>
      <c r="AK136" s="6"/>
      <c r="AL136" s="6"/>
      <c r="AP136" s="6" t="s">
        <v>246</v>
      </c>
      <c r="AQ136" s="6" t="s">
        <v>246</v>
      </c>
      <c r="AR136" s="6" t="s">
        <v>168</v>
      </c>
      <c r="AS136" s="6" t="s">
        <v>168</v>
      </c>
      <c r="AT136" s="6" t="s">
        <v>168</v>
      </c>
      <c r="AU136" s="6" t="s">
        <v>168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2617</v>
      </c>
      <c r="BC136" s="6" t="s">
        <v>2573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209</v>
      </c>
      <c r="E137" s="11" t="s">
        <v>2639</v>
      </c>
      <c r="F137" s="6">
        <v>2.0263040020196E14</v>
      </c>
      <c r="G137" s="11" t="s">
        <v>2413</v>
      </c>
      <c r="H137" s="6" t="s">
        <v>2640</v>
      </c>
      <c r="I137" s="6" t="s">
        <v>2415</v>
      </c>
      <c r="J137" s="6">
        <v>22995.0</v>
      </c>
      <c r="K137" s="6" t="s">
        <v>89</v>
      </c>
      <c r="L137" s="6">
        <v>505.0</v>
      </c>
      <c r="M137" s="6">
        <v>2734.0</v>
      </c>
      <c r="N137" s="6" t="s">
        <v>158</v>
      </c>
      <c r="O137" s="6" t="s">
        <v>3</v>
      </c>
      <c r="P137" s="34">
        <v>46062.0</v>
      </c>
      <c r="Q137" s="6">
        <v>1.0</v>
      </c>
      <c r="R137" s="6" t="s">
        <v>221</v>
      </c>
      <c r="S137" s="34">
        <v>46062.0</v>
      </c>
      <c r="T137" s="34">
        <v>46062.0</v>
      </c>
      <c r="U137" s="34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4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2617</v>
      </c>
      <c r="BC137" s="6" t="s">
        <v>2573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209</v>
      </c>
      <c r="E138" s="11" t="s">
        <v>2641</v>
      </c>
      <c r="F138" s="6">
        <v>2.02630400201968E14</v>
      </c>
      <c r="G138" s="11" t="s">
        <v>2416</v>
      </c>
      <c r="H138" s="6" t="s">
        <v>2642</v>
      </c>
      <c r="I138" s="6" t="s">
        <v>1522</v>
      </c>
      <c r="J138" s="6" t="s">
        <v>2643</v>
      </c>
      <c r="K138" s="6" t="s">
        <v>89</v>
      </c>
      <c r="L138" s="6">
        <v>0.0</v>
      </c>
      <c r="M138" s="6">
        <v>2734.0</v>
      </c>
      <c r="N138" s="6" t="s">
        <v>158</v>
      </c>
      <c r="O138" s="6" t="s">
        <v>3</v>
      </c>
      <c r="P138" s="34">
        <v>46062.0</v>
      </c>
      <c r="Q138" s="6">
        <v>1.0</v>
      </c>
      <c r="R138" s="6" t="s">
        <v>221</v>
      </c>
      <c r="S138" s="34">
        <v>46062.0</v>
      </c>
      <c r="T138" s="34">
        <v>46062.0</v>
      </c>
      <c r="U138" s="34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4"/>
      <c r="AK138" s="6"/>
      <c r="AL138" s="6"/>
      <c r="AP138" s="6" t="s">
        <v>246</v>
      </c>
      <c r="AQ138" s="6" t="s">
        <v>246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1804.0</v>
      </c>
      <c r="AY138" s="6">
        <v>0.0</v>
      </c>
      <c r="AZ138" s="6">
        <v>30.0</v>
      </c>
      <c r="BA138" s="6">
        <v>0.0</v>
      </c>
      <c r="BB138" s="6" t="s">
        <v>2617</v>
      </c>
      <c r="BC138" s="6" t="s">
        <v>2573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209</v>
      </c>
      <c r="E139" s="11" t="s">
        <v>2644</v>
      </c>
      <c r="F139" s="6">
        <v>2.02630400204848E14</v>
      </c>
      <c r="G139" s="11" t="s">
        <v>2441</v>
      </c>
      <c r="H139" s="6" t="s">
        <v>2645</v>
      </c>
      <c r="I139" s="6" t="s">
        <v>2442</v>
      </c>
      <c r="J139" s="6">
        <v>71379.0</v>
      </c>
      <c r="K139" s="6" t="s">
        <v>89</v>
      </c>
      <c r="L139" s="6">
        <v>518.31</v>
      </c>
      <c r="M139" s="6">
        <v>2730.0</v>
      </c>
      <c r="N139" s="6" t="s">
        <v>158</v>
      </c>
      <c r="O139" s="6" t="s">
        <v>3</v>
      </c>
      <c r="P139" s="34">
        <v>46062.0</v>
      </c>
      <c r="Q139" s="6">
        <v>2.0</v>
      </c>
      <c r="R139" s="6" t="s">
        <v>221</v>
      </c>
      <c r="S139" s="34">
        <v>46062.0</v>
      </c>
      <c r="T139" s="34">
        <v>46062.0</v>
      </c>
      <c r="U139" s="34">
        <v>46199.0</v>
      </c>
      <c r="V139" s="6">
        <v>137.0</v>
      </c>
      <c r="X139" s="6">
        <v>1.0</v>
      </c>
      <c r="Y139" s="6"/>
      <c r="Z139" s="6"/>
      <c r="AA139" s="6"/>
      <c r="AG139" s="6" t="s">
        <v>2646</v>
      </c>
      <c r="AH139" s="6">
        <v>2.0</v>
      </c>
      <c r="AI139" s="6" t="s">
        <v>2202</v>
      </c>
      <c r="AJ139" s="34">
        <v>46220.0</v>
      </c>
      <c r="AK139" s="6" t="s">
        <v>183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2647</v>
      </c>
      <c r="BC139" s="6" t="s">
        <v>2648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209</v>
      </c>
      <c r="E140" s="11" t="s">
        <v>2649</v>
      </c>
      <c r="F140" s="6">
        <v>2.02630400201974E14</v>
      </c>
      <c r="G140" s="11" t="s">
        <v>609</v>
      </c>
      <c r="H140" s="6" t="s">
        <v>2650</v>
      </c>
      <c r="I140" s="6" t="s">
        <v>611</v>
      </c>
      <c r="J140" s="6" t="s">
        <v>216</v>
      </c>
      <c r="K140" s="6" t="s">
        <v>89</v>
      </c>
      <c r="L140" s="6">
        <v>165.4</v>
      </c>
      <c r="M140" s="6">
        <v>2734.0</v>
      </c>
      <c r="N140" s="6" t="s">
        <v>158</v>
      </c>
      <c r="O140" s="6" t="s">
        <v>3</v>
      </c>
      <c r="P140" s="34">
        <v>46064.0</v>
      </c>
      <c r="Q140" s="6">
        <v>1.0</v>
      </c>
      <c r="R140" s="6" t="s">
        <v>221</v>
      </c>
      <c r="S140" s="34">
        <v>46064.0</v>
      </c>
      <c r="T140" s="34">
        <v>46064.0</v>
      </c>
      <c r="U140" s="34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4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2572</v>
      </c>
      <c r="BC140" s="6" t="s">
        <v>2573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209</v>
      </c>
      <c r="E141" s="11" t="s">
        <v>2651</v>
      </c>
      <c r="F141" s="6">
        <v>2.02630400202122E14</v>
      </c>
      <c r="G141" s="11" t="s">
        <v>2509</v>
      </c>
      <c r="H141" s="6" t="s">
        <v>2652</v>
      </c>
      <c r="I141" s="6" t="s">
        <v>2511</v>
      </c>
      <c r="J141" s="6" t="s">
        <v>216</v>
      </c>
      <c r="K141" s="6" t="s">
        <v>89</v>
      </c>
      <c r="L141" s="6">
        <v>159.12</v>
      </c>
      <c r="M141" s="6">
        <v>2730.0</v>
      </c>
      <c r="N141" s="6" t="s">
        <v>158</v>
      </c>
      <c r="O141" s="6" t="s">
        <v>3</v>
      </c>
      <c r="P141" s="34">
        <v>46076.0</v>
      </c>
      <c r="Q141" s="6">
        <v>4.0</v>
      </c>
      <c r="R141" s="6" t="s">
        <v>221</v>
      </c>
      <c r="S141" s="34">
        <v>46076.0</v>
      </c>
      <c r="T141" s="34">
        <v>46076.0</v>
      </c>
      <c r="U141" s="34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4"/>
      <c r="AK141" s="6"/>
      <c r="AL141" s="6"/>
      <c r="AP141" s="6">
        <v>389.84</v>
      </c>
      <c r="AQ141" s="6">
        <v>1559.36</v>
      </c>
      <c r="AR141" s="6">
        <v>1.0</v>
      </c>
      <c r="AS141" s="6">
        <v>1.0</v>
      </c>
      <c r="AT141" s="6">
        <v>1.0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2653</v>
      </c>
      <c r="BC141" s="6" t="s">
        <v>2654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209</v>
      </c>
      <c r="E142" s="11" t="s">
        <v>2655</v>
      </c>
      <c r="F142" s="6">
        <v>2.02630400202411E14</v>
      </c>
      <c r="G142" s="11" t="s">
        <v>2456</v>
      </c>
      <c r="H142" s="6" t="s">
        <v>2656</v>
      </c>
      <c r="I142" s="6" t="s">
        <v>2458</v>
      </c>
      <c r="J142" s="6" t="s">
        <v>216</v>
      </c>
      <c r="K142" s="6" t="s">
        <v>99</v>
      </c>
      <c r="L142" s="6">
        <v>0.0</v>
      </c>
      <c r="M142" s="6">
        <v>2732.0</v>
      </c>
      <c r="N142" s="6" t="s">
        <v>158</v>
      </c>
      <c r="O142" s="6" t="s">
        <v>3</v>
      </c>
      <c r="P142" s="34">
        <v>46090.0</v>
      </c>
      <c r="Q142" s="6">
        <v>1.0</v>
      </c>
      <c r="R142" s="6" t="s">
        <v>221</v>
      </c>
      <c r="S142" s="34">
        <v>46090.0</v>
      </c>
      <c r="T142" s="34">
        <v>46090.0</v>
      </c>
      <c r="U142" s="34">
        <v>46197.0</v>
      </c>
      <c r="V142" s="6">
        <v>107.0</v>
      </c>
      <c r="W142" s="6"/>
      <c r="X142" s="6">
        <v>1.0</v>
      </c>
      <c r="Y142" s="6"/>
      <c r="Z142" s="6"/>
      <c r="AA142" s="6"/>
      <c r="AG142" s="6"/>
      <c r="AH142" s="6"/>
      <c r="AI142" s="6"/>
      <c r="AJ142" s="34"/>
      <c r="AK142" s="6"/>
      <c r="AL142" s="6"/>
      <c r="AP142" s="6" t="s">
        <v>246</v>
      </c>
      <c r="AQ142" s="6" t="s">
        <v>246</v>
      </c>
      <c r="AR142" s="6" t="s">
        <v>168</v>
      </c>
      <c r="AS142" s="6" t="s">
        <v>168</v>
      </c>
      <c r="AT142" s="6" t="s">
        <v>168</v>
      </c>
      <c r="AU142" s="6" t="s">
        <v>168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2657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209</v>
      </c>
      <c r="E143" s="11" t="s">
        <v>2658</v>
      </c>
      <c r="F143" s="6">
        <v>2.0263040020241E14</v>
      </c>
      <c r="G143" s="11" t="s">
        <v>2456</v>
      </c>
      <c r="H143" s="6" t="s">
        <v>2656</v>
      </c>
      <c r="I143" s="6" t="s">
        <v>2458</v>
      </c>
      <c r="J143" s="6" t="s">
        <v>216</v>
      </c>
      <c r="K143" s="6" t="s">
        <v>99</v>
      </c>
      <c r="L143" s="6">
        <v>0.0</v>
      </c>
      <c r="M143" s="6">
        <v>2734.0</v>
      </c>
      <c r="N143" s="6" t="s">
        <v>158</v>
      </c>
      <c r="O143" s="6" t="s">
        <v>3</v>
      </c>
      <c r="P143" s="34">
        <v>46090.0</v>
      </c>
      <c r="Q143" s="6">
        <v>1.0</v>
      </c>
      <c r="R143" s="6" t="s">
        <v>221</v>
      </c>
      <c r="S143" s="34">
        <v>46090.0</v>
      </c>
      <c r="T143" s="34">
        <v>46090.0</v>
      </c>
      <c r="U143" s="34">
        <v>46091.0</v>
      </c>
      <c r="V143" s="6">
        <v>1.0</v>
      </c>
      <c r="W143" s="6"/>
      <c r="X143" s="6">
        <v>1.0</v>
      </c>
      <c r="Y143" s="6"/>
      <c r="Z143" s="6"/>
      <c r="AA143" s="6"/>
      <c r="AG143" s="6"/>
      <c r="AH143" s="6"/>
      <c r="AI143" s="6"/>
      <c r="AJ143" s="34"/>
      <c r="AK143" s="6"/>
      <c r="AP143" s="6" t="s">
        <v>246</v>
      </c>
      <c r="AQ143" s="6" t="s">
        <v>246</v>
      </c>
      <c r="AR143" s="6" t="s">
        <v>168</v>
      </c>
      <c r="AS143" s="6" t="s">
        <v>168</v>
      </c>
      <c r="AT143" s="6" t="s">
        <v>168</v>
      </c>
      <c r="AU143" s="6" t="s">
        <v>168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2659</v>
      </c>
      <c r="BC143" s="6"/>
    </row>
    <row r="144">
      <c r="A144" s="6">
        <v>313.0</v>
      </c>
      <c r="B144" s="6">
        <v>313.0</v>
      </c>
      <c r="C144" s="6">
        <v>304.0</v>
      </c>
      <c r="D144" s="6" t="s">
        <v>209</v>
      </c>
      <c r="E144" s="11" t="s">
        <v>2660</v>
      </c>
      <c r="F144" s="6">
        <v>2.02630400204925E14</v>
      </c>
      <c r="G144" s="11" t="s">
        <v>1531</v>
      </c>
      <c r="H144" s="6" t="s">
        <v>2609</v>
      </c>
      <c r="I144" s="6" t="s">
        <v>1532</v>
      </c>
      <c r="J144" s="6" t="s">
        <v>216</v>
      </c>
      <c r="K144" s="6" t="s">
        <v>89</v>
      </c>
      <c r="L144" s="6">
        <v>0.0</v>
      </c>
      <c r="M144" s="6">
        <v>2730.0</v>
      </c>
      <c r="N144" s="6" t="s">
        <v>158</v>
      </c>
      <c r="O144" s="6" t="s">
        <v>3</v>
      </c>
      <c r="P144" s="34">
        <v>46098.0</v>
      </c>
      <c r="Q144" s="6">
        <v>2.0</v>
      </c>
      <c r="R144" s="6" t="s">
        <v>221</v>
      </c>
      <c r="S144" s="34">
        <v>46098.0</v>
      </c>
      <c r="T144" s="34">
        <v>46098.0</v>
      </c>
      <c r="U144" s="34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2610</v>
      </c>
      <c r="AH144" s="6">
        <v>10.0</v>
      </c>
      <c r="AI144" s="6" t="s">
        <v>2611</v>
      </c>
      <c r="AJ144" s="34">
        <v>46205.0</v>
      </c>
      <c r="AK144" s="6" t="s">
        <v>183</v>
      </c>
      <c r="AL144" s="6"/>
      <c r="AP144" s="6" t="s">
        <v>246</v>
      </c>
      <c r="AQ144" s="6" t="s">
        <v>246</v>
      </c>
      <c r="AR144" s="6" t="s">
        <v>168</v>
      </c>
      <c r="AS144" s="6" t="s">
        <v>168</v>
      </c>
      <c r="AT144" s="6" t="s">
        <v>168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2661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209</v>
      </c>
      <c r="E145" s="11" t="s">
        <v>2662</v>
      </c>
      <c r="F145" s="6">
        <v>2.02630400202864E14</v>
      </c>
      <c r="G145" s="11" t="s">
        <v>2437</v>
      </c>
      <c r="H145" s="6" t="s">
        <v>2622</v>
      </c>
      <c r="I145" s="6" t="s">
        <v>2438</v>
      </c>
      <c r="J145" s="6" t="s">
        <v>216</v>
      </c>
      <c r="K145" s="6" t="s">
        <v>89</v>
      </c>
      <c r="L145" s="6">
        <v>599.45</v>
      </c>
      <c r="M145" s="6">
        <v>2734.0</v>
      </c>
      <c r="N145" s="6" t="s">
        <v>158</v>
      </c>
      <c r="O145" s="6" t="s">
        <v>3</v>
      </c>
      <c r="P145" s="34">
        <v>46099.0</v>
      </c>
      <c r="Q145" s="6">
        <v>2.0</v>
      </c>
      <c r="R145" s="6" t="s">
        <v>221</v>
      </c>
      <c r="S145" s="34">
        <v>46099.0</v>
      </c>
      <c r="T145" s="34">
        <v>46099.0</v>
      </c>
      <c r="U145" s="34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4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2663</v>
      </c>
      <c r="BC145" s="6" t="s">
        <v>2664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209</v>
      </c>
      <c r="E146" s="11" t="s">
        <v>2665</v>
      </c>
      <c r="F146" s="6">
        <v>2.02630400202866E14</v>
      </c>
      <c r="G146" s="11" t="s">
        <v>2437</v>
      </c>
      <c r="H146" s="6" t="s">
        <v>2622</v>
      </c>
      <c r="I146" s="6" t="s">
        <v>2438</v>
      </c>
      <c r="J146" s="6" t="s">
        <v>216</v>
      </c>
      <c r="K146" s="6" t="s">
        <v>89</v>
      </c>
      <c r="L146" s="6">
        <v>599.45</v>
      </c>
      <c r="M146" s="6">
        <v>2730.0</v>
      </c>
      <c r="N146" s="6" t="s">
        <v>2666</v>
      </c>
      <c r="O146" s="6" t="s">
        <v>3</v>
      </c>
      <c r="P146" s="34">
        <v>46099.0</v>
      </c>
      <c r="Q146" s="6">
        <v>2.0</v>
      </c>
      <c r="R146" s="6" t="s">
        <v>221</v>
      </c>
      <c r="S146" s="34">
        <v>46099.0</v>
      </c>
      <c r="T146" s="34">
        <v>46099.0</v>
      </c>
      <c r="U146" s="34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72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2667</v>
      </c>
      <c r="BC146" s="6" t="s">
        <v>2668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209</v>
      </c>
      <c r="E147" s="11" t="s">
        <v>2669</v>
      </c>
      <c r="F147" s="6">
        <v>2.02630400202936E14</v>
      </c>
      <c r="G147" s="11" t="s">
        <v>1773</v>
      </c>
      <c r="H147" s="6" t="s">
        <v>2670</v>
      </c>
      <c r="I147" s="6" t="s">
        <v>2671</v>
      </c>
      <c r="J147" s="6" t="s">
        <v>216</v>
      </c>
      <c r="K147" s="6" t="s">
        <v>89</v>
      </c>
      <c r="L147" s="6">
        <v>4001.57</v>
      </c>
      <c r="M147" s="6">
        <v>2741.0</v>
      </c>
      <c r="N147" s="6" t="s">
        <v>158</v>
      </c>
      <c r="O147" s="6" t="s">
        <v>2574</v>
      </c>
      <c r="P147" s="34">
        <v>46105.0</v>
      </c>
      <c r="Q147" s="6">
        <v>1.0</v>
      </c>
      <c r="R147" s="6" t="s">
        <v>221</v>
      </c>
      <c r="S147" s="34">
        <v>46105.0</v>
      </c>
      <c r="T147" s="34">
        <v>46105.0</v>
      </c>
      <c r="U147" s="34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4"/>
      <c r="AK147" s="6"/>
      <c r="AL147" s="6"/>
      <c r="AP147" s="6">
        <v>15766.17</v>
      </c>
      <c r="AQ147" s="6">
        <v>15766.17</v>
      </c>
      <c r="AR147" s="6" t="s">
        <v>168</v>
      </c>
      <c r="AS147" s="6" t="s">
        <v>168</v>
      </c>
      <c r="AT147" s="6" t="s">
        <v>168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2672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209</v>
      </c>
      <c r="E148" s="11" t="s">
        <v>2673</v>
      </c>
      <c r="F148" s="6">
        <v>2.02630400204058E14</v>
      </c>
      <c r="G148" s="11" t="s">
        <v>2467</v>
      </c>
      <c r="H148" s="6" t="s">
        <v>2674</v>
      </c>
      <c r="I148" s="6" t="s">
        <v>2469</v>
      </c>
      <c r="J148" s="6">
        <v>779.0</v>
      </c>
      <c r="K148" s="6" t="s">
        <v>89</v>
      </c>
      <c r="L148" s="6">
        <v>26.79</v>
      </c>
      <c r="M148" s="6">
        <v>2734.0</v>
      </c>
      <c r="N148" s="6" t="s">
        <v>158</v>
      </c>
      <c r="O148" s="6" t="s">
        <v>3</v>
      </c>
      <c r="P148" s="34">
        <v>46140.0</v>
      </c>
      <c r="Q148" s="6">
        <v>1.0</v>
      </c>
      <c r="R148" s="6" t="s">
        <v>221</v>
      </c>
      <c r="S148" s="34">
        <v>46140.0</v>
      </c>
      <c r="T148" s="34">
        <v>46140.0</v>
      </c>
      <c r="U148" s="34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34"/>
      <c r="AK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2675</v>
      </c>
      <c r="BC148" s="6" t="s">
        <v>2676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209</v>
      </c>
      <c r="E149" s="11" t="s">
        <v>2677</v>
      </c>
      <c r="F149" s="6">
        <v>2.02630400204057E14</v>
      </c>
      <c r="G149" s="11" t="s">
        <v>2465</v>
      </c>
      <c r="H149" s="6" t="s">
        <v>2678</v>
      </c>
      <c r="I149" s="6" t="s">
        <v>1384</v>
      </c>
      <c r="J149" s="6">
        <v>779.0</v>
      </c>
      <c r="K149" s="6" t="s">
        <v>89</v>
      </c>
      <c r="L149" s="6">
        <v>0.0</v>
      </c>
      <c r="M149" s="6">
        <v>2734.0</v>
      </c>
      <c r="N149" s="6" t="s">
        <v>158</v>
      </c>
      <c r="O149" s="6" t="s">
        <v>3</v>
      </c>
      <c r="P149" s="34">
        <v>46140.0</v>
      </c>
      <c r="Q149" s="6">
        <v>1.0</v>
      </c>
      <c r="R149" s="6" t="s">
        <v>221</v>
      </c>
      <c r="S149" s="34">
        <v>46140.0</v>
      </c>
      <c r="T149" s="34">
        <v>46140.0</v>
      </c>
      <c r="U149" s="34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4"/>
      <c r="AK149" s="6"/>
      <c r="AL149" s="6"/>
      <c r="AP149" s="6" t="s">
        <v>246</v>
      </c>
      <c r="AQ149" s="6" t="s">
        <v>246</v>
      </c>
      <c r="AR149" s="6" t="s">
        <v>168</v>
      </c>
      <c r="AS149" s="6" t="s">
        <v>168</v>
      </c>
      <c r="AT149" s="6" t="s">
        <v>168</v>
      </c>
      <c r="AU149" s="6" t="s">
        <v>168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2675</v>
      </c>
      <c r="BC149" s="6" t="s">
        <v>2676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209</v>
      </c>
      <c r="E150" s="11" t="s">
        <v>2679</v>
      </c>
      <c r="F150" s="6">
        <v>2.02630400204141E14</v>
      </c>
      <c r="G150" s="11" t="s">
        <v>317</v>
      </c>
      <c r="H150" s="6" t="s">
        <v>2552</v>
      </c>
      <c r="I150" s="6" t="s">
        <v>315</v>
      </c>
      <c r="J150" s="6">
        <v>98891.0</v>
      </c>
      <c r="K150" s="6" t="s">
        <v>89</v>
      </c>
      <c r="L150" s="6">
        <v>5.73</v>
      </c>
      <c r="M150" s="6">
        <v>2730.0</v>
      </c>
      <c r="N150" s="6" t="s">
        <v>158</v>
      </c>
      <c r="O150" s="6" t="s">
        <v>3</v>
      </c>
      <c r="P150" s="34">
        <v>46155.0</v>
      </c>
      <c r="Q150" s="6">
        <v>2.0</v>
      </c>
      <c r="R150" s="6" t="s">
        <v>2192</v>
      </c>
      <c r="S150" s="34">
        <v>46155.0</v>
      </c>
      <c r="T150" s="34">
        <v>46155.0</v>
      </c>
      <c r="U150" s="34">
        <v>46156.0</v>
      </c>
      <c r="V150" s="6">
        <v>1.0</v>
      </c>
      <c r="X150" s="6">
        <v>6.0</v>
      </c>
      <c r="Y150" s="6"/>
      <c r="Z150" s="6"/>
      <c r="AA150" s="6"/>
      <c r="AG150" s="6"/>
      <c r="AH150" s="6"/>
      <c r="AI150" s="6"/>
      <c r="AJ150" s="72"/>
      <c r="AK150" s="6"/>
      <c r="AL150" s="6"/>
      <c r="AP150" s="6">
        <v>9.91</v>
      </c>
      <c r="AQ150" s="6">
        <v>19.82</v>
      </c>
      <c r="AR150" s="6" t="s">
        <v>168</v>
      </c>
      <c r="AS150" s="6" t="s">
        <v>168</v>
      </c>
      <c r="AT150" s="6" t="s">
        <v>168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2680</v>
      </c>
      <c r="BC150" s="6" t="s">
        <v>2681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209</v>
      </c>
      <c r="E151" s="11" t="s">
        <v>2682</v>
      </c>
      <c r="F151" s="6">
        <v>2.02630400204245E14</v>
      </c>
      <c r="G151" s="11" t="s">
        <v>317</v>
      </c>
      <c r="H151" s="6" t="s">
        <v>2552</v>
      </c>
      <c r="I151" s="6" t="s">
        <v>315</v>
      </c>
      <c r="J151" s="6">
        <v>98891.0</v>
      </c>
      <c r="K151" s="6" t="s">
        <v>89</v>
      </c>
      <c r="L151" s="6">
        <v>5.73</v>
      </c>
      <c r="M151" s="6">
        <v>2734.0</v>
      </c>
      <c r="N151" s="6" t="s">
        <v>158</v>
      </c>
      <c r="O151" s="6" t="s">
        <v>3</v>
      </c>
      <c r="P151" s="34">
        <v>46155.0</v>
      </c>
      <c r="Q151" s="6">
        <v>2.0</v>
      </c>
      <c r="R151" s="6" t="s">
        <v>2192</v>
      </c>
      <c r="S151" s="34">
        <v>46155.0</v>
      </c>
      <c r="T151" s="34">
        <v>46155.0</v>
      </c>
      <c r="U151" s="34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34"/>
      <c r="AK151" s="6"/>
      <c r="AL151" s="6"/>
      <c r="AP151" s="6">
        <v>9.91</v>
      </c>
      <c r="AQ151" s="6">
        <v>19.82</v>
      </c>
      <c r="AR151" s="6" t="s">
        <v>168</v>
      </c>
      <c r="AS151" s="6" t="s">
        <v>168</v>
      </c>
      <c r="AT151" s="6" t="s">
        <v>168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2683</v>
      </c>
      <c r="BC151" s="6" t="s">
        <v>2684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209</v>
      </c>
      <c r="E152" s="11" t="s">
        <v>2686</v>
      </c>
      <c r="F152" s="6">
        <v>2.0263040020478E14</v>
      </c>
      <c r="G152" s="11" t="s">
        <v>2512</v>
      </c>
      <c r="H152" s="6" t="s">
        <v>2687</v>
      </c>
      <c r="I152" s="6" t="s">
        <v>2514</v>
      </c>
      <c r="J152" s="6" t="s">
        <v>216</v>
      </c>
      <c r="K152" s="6" t="s">
        <v>89</v>
      </c>
      <c r="L152" s="6">
        <v>0.0</v>
      </c>
      <c r="M152" s="6">
        <v>2730.0</v>
      </c>
      <c r="N152" s="6" t="s">
        <v>158</v>
      </c>
      <c r="O152" s="6" t="s">
        <v>3</v>
      </c>
      <c r="P152" s="34">
        <v>46188.0</v>
      </c>
      <c r="Q152" s="6">
        <v>1.0</v>
      </c>
      <c r="R152" s="6" t="s">
        <v>2688</v>
      </c>
      <c r="S152" s="34">
        <v>46188.0</v>
      </c>
      <c r="T152" s="34">
        <v>46188.0</v>
      </c>
      <c r="U152" s="34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4"/>
      <c r="AK152" s="6"/>
      <c r="AL152" s="6"/>
      <c r="AP152" s="6" t="s">
        <v>246</v>
      </c>
      <c r="AQ152" s="6" t="s">
        <v>246</v>
      </c>
      <c r="AR152" s="6" t="s">
        <v>168</v>
      </c>
      <c r="AS152" s="6" t="s">
        <v>168</v>
      </c>
      <c r="AT152" s="6" t="s">
        <v>168</v>
      </c>
      <c r="AU152" s="6" t="s">
        <v>168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2689</v>
      </c>
      <c r="BC152" s="6" t="s">
        <v>2690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209</v>
      </c>
      <c r="E153" s="11" t="s">
        <v>2691</v>
      </c>
      <c r="F153" s="6">
        <v>2.02630400204781E14</v>
      </c>
      <c r="G153" s="11" t="s">
        <v>2512</v>
      </c>
      <c r="H153" s="6" t="s">
        <v>2687</v>
      </c>
      <c r="I153" s="6" t="s">
        <v>2514</v>
      </c>
      <c r="J153" s="6" t="s">
        <v>216</v>
      </c>
      <c r="K153" s="6" t="s">
        <v>89</v>
      </c>
      <c r="L153" s="6">
        <v>0.0</v>
      </c>
      <c r="M153" s="6">
        <v>2734.0</v>
      </c>
      <c r="N153" s="6" t="s">
        <v>158</v>
      </c>
      <c r="O153" s="6" t="s">
        <v>3</v>
      </c>
      <c r="P153" s="34">
        <v>46188.0</v>
      </c>
      <c r="Q153" s="6">
        <v>1.0</v>
      </c>
      <c r="R153" s="6" t="s">
        <v>2688</v>
      </c>
      <c r="S153" s="34">
        <v>46188.0</v>
      </c>
      <c r="T153" s="34">
        <v>46188.0</v>
      </c>
      <c r="U153" s="34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4"/>
      <c r="AK153" s="6"/>
      <c r="AP153" s="6" t="s">
        <v>246</v>
      </c>
      <c r="AQ153" s="6" t="s">
        <v>246</v>
      </c>
      <c r="AR153" s="6" t="s">
        <v>168</v>
      </c>
      <c r="AS153" s="6" t="s">
        <v>168</v>
      </c>
      <c r="AT153" s="6" t="s">
        <v>168</v>
      </c>
      <c r="AU153" s="6" t="s">
        <v>168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2692</v>
      </c>
      <c r="BC153" s="6" t="s">
        <v>2690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209</v>
      </c>
      <c r="E154" s="11" t="s">
        <v>2693</v>
      </c>
      <c r="F154" s="6">
        <v>2.02638100221049E14</v>
      </c>
      <c r="G154" s="11" t="s">
        <v>160</v>
      </c>
      <c r="H154" s="6" t="s">
        <v>435</v>
      </c>
      <c r="I154" s="6" t="s">
        <v>161</v>
      </c>
      <c r="J154" s="6">
        <v>198.0</v>
      </c>
      <c r="K154" s="6" t="s">
        <v>132</v>
      </c>
      <c r="L154" s="6">
        <v>288215.57</v>
      </c>
      <c r="M154" s="6">
        <v>2732.0</v>
      </c>
      <c r="N154" s="6" t="s">
        <v>158</v>
      </c>
      <c r="O154" s="6" t="s">
        <v>3</v>
      </c>
      <c r="P154" s="34">
        <v>46216.0</v>
      </c>
      <c r="Q154" s="6">
        <v>1.0</v>
      </c>
      <c r="R154" s="6" t="s">
        <v>221</v>
      </c>
      <c r="S154" s="34">
        <v>46216.0</v>
      </c>
      <c r="T154" s="34">
        <v>46216.0</v>
      </c>
      <c r="U154" s="34">
        <v>46219.0</v>
      </c>
      <c r="V154" s="6">
        <v>3.0</v>
      </c>
      <c r="W154" s="6"/>
      <c r="X154" s="6">
        <v>0.0</v>
      </c>
      <c r="Y154" s="6">
        <v>3.810279579E9</v>
      </c>
      <c r="Z154" s="6" t="s">
        <v>441</v>
      </c>
      <c r="AA154" s="6" t="s">
        <v>1350</v>
      </c>
      <c r="AG154" s="6"/>
      <c r="AH154" s="6"/>
      <c r="AI154" s="6"/>
      <c r="AJ154" s="34"/>
      <c r="AK154" s="6"/>
      <c r="AL154" s="6"/>
      <c r="AP154" s="6">
        <v>902114.72</v>
      </c>
      <c r="AQ154" s="6">
        <v>902114.72</v>
      </c>
      <c r="AR154" s="6">
        <v>6.0</v>
      </c>
      <c r="AS154" s="6">
        <v>9.0</v>
      </c>
      <c r="AT154" s="6">
        <v>15.0</v>
      </c>
      <c r="AU154" s="6">
        <v>110.0</v>
      </c>
      <c r="AV154" s="6">
        <v>0.0</v>
      </c>
      <c r="AW154" s="6" t="s">
        <v>168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2694</v>
      </c>
      <c r="BC154" s="6" t="s">
        <v>2695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209</v>
      </c>
      <c r="E155" s="11" t="s">
        <v>2696</v>
      </c>
      <c r="F155" s="6">
        <v>2.02630400205076E14</v>
      </c>
      <c r="G155" s="11" t="s">
        <v>438</v>
      </c>
      <c r="H155" s="6" t="s">
        <v>2534</v>
      </c>
      <c r="I155" s="6" t="s">
        <v>439</v>
      </c>
      <c r="J155" s="6" t="s">
        <v>2432</v>
      </c>
      <c r="K155" s="6" t="s">
        <v>132</v>
      </c>
      <c r="L155" s="6">
        <v>1815.39</v>
      </c>
      <c r="M155" s="6">
        <v>2730.0</v>
      </c>
      <c r="N155" s="6" t="s">
        <v>2388</v>
      </c>
      <c r="O155" s="6" t="s">
        <v>3</v>
      </c>
      <c r="P155" s="34">
        <v>46220.0</v>
      </c>
      <c r="Q155" s="6">
        <v>1.0</v>
      </c>
      <c r="R155" s="6" t="s">
        <v>221</v>
      </c>
      <c r="S155" s="34">
        <v>46220.0</v>
      </c>
      <c r="T155" s="34">
        <v>46220.0</v>
      </c>
      <c r="U155" s="34">
        <v>46226.0</v>
      </c>
      <c r="V155" s="6">
        <v>6.0</v>
      </c>
      <c r="W155" s="6"/>
      <c r="X155" s="6">
        <v>3.0</v>
      </c>
      <c r="Y155" s="6"/>
      <c r="Z155" s="6"/>
      <c r="AA155" s="6" t="s">
        <v>224</v>
      </c>
      <c r="AG155" s="6"/>
      <c r="AH155" s="6"/>
      <c r="AI155" s="6"/>
      <c r="AJ155" s="34"/>
      <c r="AK155" s="6"/>
      <c r="AP155" s="6">
        <v>5881.85</v>
      </c>
      <c r="AQ155" s="6">
        <v>5881.85</v>
      </c>
      <c r="AR155" s="6">
        <v>3.0</v>
      </c>
      <c r="AS155" s="6">
        <v>4.0</v>
      </c>
      <c r="AT155" s="6">
        <v>5.0</v>
      </c>
      <c r="AU155" s="6">
        <v>51.0</v>
      </c>
      <c r="AV155" s="6">
        <v>0.0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2697</v>
      </c>
      <c r="BC155" s="6" t="s">
        <v>2698</v>
      </c>
      <c r="BD155" s="6" t="s">
        <v>2699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209</v>
      </c>
      <c r="E156" s="11" t="s">
        <v>3224</v>
      </c>
      <c r="F156" s="6"/>
      <c r="G156" s="11" t="s">
        <v>434</v>
      </c>
      <c r="H156" s="6" t="s">
        <v>1964</v>
      </c>
      <c r="I156" s="6" t="s">
        <v>296</v>
      </c>
      <c r="J156" s="6">
        <v>71653.0</v>
      </c>
      <c r="K156" s="6" t="s">
        <v>132</v>
      </c>
      <c r="L156" s="6">
        <v>1583.0</v>
      </c>
      <c r="M156" s="6">
        <v>2741.0</v>
      </c>
      <c r="N156" s="6" t="s">
        <v>3155</v>
      </c>
      <c r="O156" s="6" t="s">
        <v>114</v>
      </c>
      <c r="P156" s="34">
        <v>46224.0</v>
      </c>
      <c r="Q156" s="6">
        <v>1.0</v>
      </c>
      <c r="R156" s="6" t="s">
        <v>221</v>
      </c>
      <c r="S156" s="34">
        <v>46224.0</v>
      </c>
      <c r="T156" s="34">
        <v>46224.0</v>
      </c>
      <c r="U156" s="34">
        <v>46231.0</v>
      </c>
      <c r="V156" s="6">
        <v>7.0</v>
      </c>
      <c r="W156" s="6"/>
      <c r="X156" s="6">
        <v>0.0</v>
      </c>
      <c r="Y156" s="6"/>
      <c r="Z156" s="6"/>
      <c r="AA156" s="6" t="s">
        <v>224</v>
      </c>
      <c r="AG156" s="6"/>
      <c r="AH156" s="6"/>
      <c r="AI156" s="6"/>
      <c r="AJ156" s="34"/>
      <c r="AK156" s="6"/>
      <c r="AL156" s="6"/>
      <c r="AP156" s="6">
        <v>3039.36</v>
      </c>
      <c r="AQ156" s="6">
        <v>3039.36</v>
      </c>
      <c r="AR156" s="6">
        <v>1.0</v>
      </c>
      <c r="AS156" s="6">
        <v>2.0</v>
      </c>
      <c r="AT156" s="6">
        <v>4.0</v>
      </c>
      <c r="AU156" s="6">
        <v>21.0</v>
      </c>
      <c r="AV156" s="6">
        <v>0.0</v>
      </c>
      <c r="AW156" s="6">
        <v>0.0</v>
      </c>
      <c r="AX156" s="6" t="s">
        <v>168</v>
      </c>
      <c r="AY156" s="6">
        <v>0.0</v>
      </c>
      <c r="AZ156" s="6">
        <v>0.0</v>
      </c>
      <c r="BA156" s="6">
        <v>0.0</v>
      </c>
      <c r="BB156" s="6" t="s">
        <v>2697</v>
      </c>
      <c r="BC156" s="6" t="s">
        <v>2698</v>
      </c>
      <c r="BD156" s="6"/>
      <c r="BE156" s="6"/>
    </row>
    <row r="157">
      <c r="A157" s="6">
        <v>329.0</v>
      </c>
      <c r="B157" s="6">
        <v>329.0</v>
      </c>
      <c r="C157" s="6">
        <v>381.0</v>
      </c>
      <c r="D157" s="6" t="s">
        <v>209</v>
      </c>
      <c r="E157" s="11" t="s">
        <v>2701</v>
      </c>
      <c r="F157" s="6">
        <v>2.0263810022069E14</v>
      </c>
      <c r="G157" s="11" t="s">
        <v>160</v>
      </c>
      <c r="H157" s="6" t="s">
        <v>435</v>
      </c>
      <c r="I157" s="6" t="s">
        <v>161</v>
      </c>
      <c r="J157" s="6">
        <v>198.0</v>
      </c>
      <c r="K157" s="6" t="s">
        <v>132</v>
      </c>
      <c r="L157" s="6">
        <v>288215.57</v>
      </c>
      <c r="M157" s="6">
        <v>2721.0</v>
      </c>
      <c r="N157" s="6" t="s">
        <v>158</v>
      </c>
      <c r="O157" s="6" t="s">
        <v>114</v>
      </c>
      <c r="P157" s="34">
        <v>46195.0</v>
      </c>
      <c r="Q157" s="6">
        <v>1.0</v>
      </c>
      <c r="R157" s="6" t="s">
        <v>221</v>
      </c>
      <c r="S157" s="34">
        <v>46195.0</v>
      </c>
      <c r="T157" s="34">
        <v>46195.0</v>
      </c>
      <c r="U157" s="34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441</v>
      </c>
      <c r="AA157" s="6" t="s">
        <v>1350</v>
      </c>
      <c r="AG157" s="6"/>
      <c r="AH157" s="6"/>
      <c r="AI157" s="6"/>
      <c r="AJ157" s="34"/>
      <c r="AK157" s="6"/>
      <c r="AL157" s="6"/>
      <c r="AP157" s="6">
        <v>902114.72</v>
      </c>
      <c r="AQ157" s="6">
        <v>902114.72</v>
      </c>
      <c r="AR157" s="6">
        <v>6.0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168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2702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209</v>
      </c>
      <c r="E158" s="11" t="s">
        <v>3225</v>
      </c>
      <c r="F158" s="6"/>
      <c r="G158" s="11" t="s">
        <v>395</v>
      </c>
      <c r="H158" s="6" t="s">
        <v>3226</v>
      </c>
      <c r="I158" s="6" t="s">
        <v>396</v>
      </c>
      <c r="J158" s="6" t="s">
        <v>216</v>
      </c>
      <c r="K158" s="6" t="s">
        <v>89</v>
      </c>
      <c r="L158" s="6">
        <v>2273.0</v>
      </c>
      <c r="M158" s="6">
        <v>2721.0</v>
      </c>
      <c r="N158" s="6" t="s">
        <v>3155</v>
      </c>
      <c r="O158" s="6" t="s">
        <v>114</v>
      </c>
      <c r="P158" s="34">
        <v>46209.0</v>
      </c>
      <c r="Q158" s="6">
        <v>1.0</v>
      </c>
      <c r="R158" s="6" t="s">
        <v>221</v>
      </c>
      <c r="S158" s="34">
        <v>46209.0</v>
      </c>
      <c r="T158" s="34">
        <v>46209.0</v>
      </c>
      <c r="U158" s="34">
        <v>46231.0</v>
      </c>
      <c r="V158" s="6">
        <v>22.0</v>
      </c>
      <c r="W158" s="6"/>
      <c r="X158" s="6">
        <v>0.0</v>
      </c>
      <c r="Y158" s="6"/>
      <c r="Z158" s="6"/>
      <c r="AA158" s="6" t="s">
        <v>3228</v>
      </c>
      <c r="AG158" s="6"/>
      <c r="AH158" s="6"/>
      <c r="AI158" s="6"/>
      <c r="AJ158" s="34"/>
      <c r="AK158" s="6"/>
      <c r="AL158" s="6"/>
      <c r="AP158" s="6">
        <v>7591.82</v>
      </c>
      <c r="AQ158" s="6">
        <v>7591.82</v>
      </c>
      <c r="AR158" s="6">
        <v>2.0</v>
      </c>
      <c r="AS158" s="6">
        <v>2.0</v>
      </c>
      <c r="AT158" s="6">
        <v>5.0</v>
      </c>
      <c r="AU158" s="6">
        <v>30.0</v>
      </c>
      <c r="AV158" s="6">
        <v>0.0</v>
      </c>
      <c r="AW158" s="6">
        <v>0.0</v>
      </c>
      <c r="AX158" s="6" t="s">
        <v>168</v>
      </c>
      <c r="AY158" s="6">
        <v>0.0</v>
      </c>
      <c r="AZ158" s="6">
        <v>0.0</v>
      </c>
      <c r="BA158" s="6">
        <v>0.0</v>
      </c>
      <c r="BB158" s="6" t="s">
        <v>3229</v>
      </c>
      <c r="BC158" s="6" t="s">
        <v>3230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209</v>
      </c>
      <c r="E159" s="11" t="s">
        <v>2703</v>
      </c>
      <c r="F159" s="6">
        <v>2.02630400205063E14</v>
      </c>
      <c r="G159" s="11" t="s">
        <v>2704</v>
      </c>
      <c r="H159" s="6" t="s">
        <v>2705</v>
      </c>
      <c r="I159" s="6" t="s">
        <v>2706</v>
      </c>
      <c r="J159" s="6">
        <v>96906.0</v>
      </c>
      <c r="K159" s="6" t="s">
        <v>89</v>
      </c>
      <c r="L159" s="6">
        <v>70.8</v>
      </c>
      <c r="M159" s="6">
        <v>2720.0</v>
      </c>
      <c r="N159" s="6" t="s">
        <v>158</v>
      </c>
      <c r="O159" s="6" t="s">
        <v>2574</v>
      </c>
      <c r="P159" s="34">
        <v>46220.0</v>
      </c>
      <c r="Q159" s="6">
        <v>10.0</v>
      </c>
      <c r="R159" s="6" t="s">
        <v>221</v>
      </c>
      <c r="S159" s="34">
        <v>46220.0</v>
      </c>
      <c r="T159" s="34">
        <v>46220.0</v>
      </c>
      <c r="U159" s="34">
        <v>46224.0</v>
      </c>
      <c r="V159" s="6">
        <v>4.0</v>
      </c>
      <c r="W159" s="6"/>
      <c r="X159" s="6">
        <v>2.0</v>
      </c>
      <c r="Y159" s="6"/>
      <c r="Z159" s="6"/>
      <c r="AA159" s="6"/>
      <c r="AG159" s="6"/>
      <c r="AH159" s="6"/>
      <c r="AI159" s="6"/>
      <c r="AJ159" s="72"/>
      <c r="AK159" s="6"/>
      <c r="AP159" s="6">
        <v>285.33</v>
      </c>
      <c r="AQ159" s="6">
        <v>2853.3</v>
      </c>
      <c r="AR159" s="6">
        <v>1.0</v>
      </c>
      <c r="AS159" s="6">
        <v>5.0</v>
      </c>
      <c r="AT159" s="6">
        <v>6.0</v>
      </c>
      <c r="AU159" s="6">
        <v>99.0</v>
      </c>
      <c r="AV159" s="6">
        <v>50.0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2697</v>
      </c>
      <c r="BC159" s="6" t="s">
        <v>2698</v>
      </c>
      <c r="BD159" s="6" t="s">
        <v>2707</v>
      </c>
      <c r="BE159" s="6" t="s">
        <v>2698</v>
      </c>
    </row>
    <row r="160">
      <c r="A160" s="6">
        <v>329.0</v>
      </c>
      <c r="B160" s="6">
        <v>329.0</v>
      </c>
      <c r="C160" s="6">
        <v>304.0</v>
      </c>
      <c r="D160" s="6" t="s">
        <v>209</v>
      </c>
      <c r="E160" s="11" t="s">
        <v>2708</v>
      </c>
      <c r="F160" s="6"/>
      <c r="G160" s="11" t="s">
        <v>432</v>
      </c>
      <c r="H160" s="6" t="s">
        <v>2709</v>
      </c>
      <c r="I160" s="6" t="s">
        <v>437</v>
      </c>
      <c r="J160" s="6" t="s">
        <v>216</v>
      </c>
      <c r="K160" s="6" t="s">
        <v>132</v>
      </c>
      <c r="L160" s="6">
        <v>2293.74</v>
      </c>
      <c r="M160" s="6">
        <v>2721.0</v>
      </c>
      <c r="N160" s="6" t="s">
        <v>219</v>
      </c>
      <c r="O160" s="6" t="s">
        <v>3</v>
      </c>
      <c r="P160" s="34">
        <v>46230.0</v>
      </c>
      <c r="Q160" s="6">
        <v>1.0</v>
      </c>
      <c r="R160" s="6" t="s">
        <v>221</v>
      </c>
      <c r="S160" s="34">
        <v>46230.0</v>
      </c>
      <c r="T160" s="34">
        <v>46230.0</v>
      </c>
      <c r="U160" s="34">
        <v>46230.0</v>
      </c>
      <c r="V160" s="6">
        <v>0.0</v>
      </c>
      <c r="W160" s="6"/>
      <c r="X160" s="6">
        <v>0.0</v>
      </c>
      <c r="Y160" s="6"/>
      <c r="Z160" s="6"/>
      <c r="AA160" s="6" t="s">
        <v>224</v>
      </c>
      <c r="AG160" s="6"/>
      <c r="AH160" s="6"/>
      <c r="AI160" s="6"/>
      <c r="AJ160" s="34"/>
      <c r="AK160" s="6"/>
      <c r="AP160" s="6">
        <v>8899.71</v>
      </c>
      <c r="AQ160" s="6">
        <v>8899.71</v>
      </c>
      <c r="AR160" s="6">
        <v>1.0</v>
      </c>
      <c r="AS160" s="6">
        <v>1.0</v>
      </c>
      <c r="AT160" s="6">
        <v>4.0</v>
      </c>
      <c r="AU160" s="6">
        <v>52.0</v>
      </c>
      <c r="AV160" s="6">
        <v>0.0</v>
      </c>
      <c r="AW160" s="6">
        <v>0.0</v>
      </c>
      <c r="AX160" s="6" t="s">
        <v>168</v>
      </c>
      <c r="AY160" s="6">
        <v>0.0</v>
      </c>
      <c r="AZ160" s="6">
        <v>0.0</v>
      </c>
      <c r="BA160" s="6">
        <v>0.0</v>
      </c>
      <c r="BB160" s="6" t="s">
        <v>2711</v>
      </c>
      <c r="BC160" s="6"/>
      <c r="BD160" s="6"/>
    </row>
    <row r="161">
      <c r="A161" s="6">
        <v>384.0</v>
      </c>
      <c r="B161" s="6">
        <v>384.0</v>
      </c>
      <c r="C161" s="6">
        <v>304.0</v>
      </c>
      <c r="D161" s="6" t="s">
        <v>209</v>
      </c>
      <c r="E161" s="11" t="s">
        <v>2712</v>
      </c>
      <c r="F161" s="6">
        <v>2.02630400202125E14</v>
      </c>
      <c r="G161" s="11" t="s">
        <v>2713</v>
      </c>
      <c r="H161" s="6" t="s">
        <v>2714</v>
      </c>
      <c r="I161" s="6" t="s">
        <v>2715</v>
      </c>
      <c r="J161" s="6" t="s">
        <v>216</v>
      </c>
      <c r="K161" s="6" t="s">
        <v>89</v>
      </c>
      <c r="L161" s="6">
        <v>0.0</v>
      </c>
      <c r="M161" s="6">
        <v>2742.0</v>
      </c>
      <c r="N161" s="6" t="s">
        <v>158</v>
      </c>
      <c r="O161" s="6" t="s">
        <v>2574</v>
      </c>
      <c r="P161" s="34">
        <v>46079.0</v>
      </c>
      <c r="Q161" s="6">
        <v>1.0</v>
      </c>
      <c r="R161" s="6" t="s">
        <v>221</v>
      </c>
      <c r="S161" s="34">
        <v>46079.0</v>
      </c>
      <c r="T161" s="34">
        <v>46079.0</v>
      </c>
      <c r="U161" s="34">
        <v>46146.0</v>
      </c>
      <c r="V161" s="6">
        <v>67.0</v>
      </c>
      <c r="W161" s="6"/>
      <c r="X161" s="6"/>
      <c r="Y161" s="6"/>
      <c r="Z161" s="6"/>
      <c r="AA161" s="6"/>
      <c r="AG161" s="6"/>
      <c r="AH161" s="6"/>
      <c r="AI161" s="6"/>
      <c r="AJ161" s="34"/>
      <c r="AK161" s="6"/>
      <c r="AL161" s="6"/>
      <c r="AP161" s="6" t="s">
        <v>246</v>
      </c>
      <c r="AQ161" s="6" t="s">
        <v>246</v>
      </c>
      <c r="AR161" s="6" t="s">
        <v>168</v>
      </c>
      <c r="AS161" s="6" t="s">
        <v>168</v>
      </c>
      <c r="AT161" s="6" t="s">
        <v>168</v>
      </c>
      <c r="AU161" s="6" t="s">
        <v>168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2716</v>
      </c>
      <c r="BC161" s="6" t="s">
        <v>2717</v>
      </c>
    </row>
    <row r="162">
      <c r="A162" s="6">
        <v>396.0</v>
      </c>
      <c r="B162" s="6">
        <v>396.0</v>
      </c>
      <c r="C162" s="6">
        <v>304.0</v>
      </c>
      <c r="D162" s="6" t="s">
        <v>209</v>
      </c>
      <c r="E162" s="11" t="s">
        <v>2718</v>
      </c>
      <c r="F162" s="6">
        <v>2.02230400166813E14</v>
      </c>
      <c r="G162" s="11" t="s">
        <v>1370</v>
      </c>
      <c r="H162" s="6" t="s">
        <v>2719</v>
      </c>
      <c r="I162" s="6" t="s">
        <v>1372</v>
      </c>
      <c r="J162" s="6" t="s">
        <v>216</v>
      </c>
      <c r="K162" s="6" t="s">
        <v>89</v>
      </c>
      <c r="L162" s="6">
        <v>0.0</v>
      </c>
      <c r="M162" s="6">
        <v>2726.0</v>
      </c>
      <c r="N162" s="6" t="s">
        <v>158</v>
      </c>
      <c r="O162" s="6" t="s">
        <v>114</v>
      </c>
      <c r="P162" s="34">
        <v>44726.0</v>
      </c>
      <c r="Q162" s="6">
        <v>1.0</v>
      </c>
      <c r="R162" s="6" t="s">
        <v>221</v>
      </c>
      <c r="S162" s="34">
        <v>44726.0</v>
      </c>
      <c r="T162" s="34">
        <v>44726.0</v>
      </c>
      <c r="U162" s="34">
        <v>45916.0</v>
      </c>
      <c r="V162" s="6">
        <v>1190.0</v>
      </c>
      <c r="W162" s="6"/>
      <c r="X162" s="6"/>
      <c r="Y162" s="6"/>
      <c r="Z162" s="6"/>
      <c r="AA162" s="6"/>
      <c r="AG162" s="6"/>
      <c r="AH162" s="6"/>
      <c r="AI162" s="6"/>
      <c r="AJ162" s="34"/>
      <c r="AK162" s="6"/>
      <c r="AL162" s="6"/>
      <c r="AP162" s="6" t="s">
        <v>246</v>
      </c>
      <c r="AQ162" s="6" t="s">
        <v>246</v>
      </c>
      <c r="AR162" s="6" t="s">
        <v>168</v>
      </c>
      <c r="AS162" s="6" t="s">
        <v>168</v>
      </c>
      <c r="AT162" s="6" t="s">
        <v>168</v>
      </c>
      <c r="AU162" s="6" t="s">
        <v>168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2720</v>
      </c>
      <c r="BC162" s="6" t="s">
        <v>2721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209</v>
      </c>
      <c r="E163" s="11" t="s">
        <v>2722</v>
      </c>
      <c r="F163" s="6">
        <v>2.02530400187157E14</v>
      </c>
      <c r="G163" s="11" t="s">
        <v>683</v>
      </c>
      <c r="H163" s="6" t="s">
        <v>2723</v>
      </c>
      <c r="I163" s="6" t="s">
        <v>686</v>
      </c>
      <c r="J163" s="6" t="s">
        <v>216</v>
      </c>
      <c r="K163" s="6" t="s">
        <v>89</v>
      </c>
      <c r="L163" s="6">
        <v>137.33</v>
      </c>
      <c r="M163" s="6">
        <v>2726.0</v>
      </c>
      <c r="N163" s="6" t="s">
        <v>158</v>
      </c>
      <c r="O163" s="6" t="s">
        <v>114</v>
      </c>
      <c r="P163" s="34">
        <v>44727.0</v>
      </c>
      <c r="Q163" s="6">
        <v>5.0</v>
      </c>
      <c r="R163" s="6" t="s">
        <v>221</v>
      </c>
      <c r="S163" s="34">
        <v>44727.0</v>
      </c>
      <c r="T163" s="34">
        <v>44727.0</v>
      </c>
      <c r="U163" s="34">
        <v>45916.0</v>
      </c>
      <c r="V163" s="6">
        <v>1189.0</v>
      </c>
      <c r="W163" s="6">
        <v>2.0</v>
      </c>
      <c r="X163" s="6">
        <v>0.0</v>
      </c>
      <c r="AA163" s="6"/>
      <c r="AG163" s="6"/>
      <c r="AH163" s="6"/>
      <c r="AI163" s="6"/>
      <c r="AJ163" s="34"/>
      <c r="AK163" s="6"/>
      <c r="AP163" s="6">
        <v>248.56</v>
      </c>
      <c r="AQ163" s="6">
        <v>1242.8</v>
      </c>
      <c r="AR163" s="6" t="s">
        <v>168</v>
      </c>
      <c r="AS163" s="6" t="s">
        <v>168</v>
      </c>
      <c r="AT163" s="6">
        <v>2.0</v>
      </c>
      <c r="AU163" s="6">
        <v>2.0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2724</v>
      </c>
      <c r="BC163" s="6" t="s">
        <v>2725</v>
      </c>
      <c r="BD163" s="6"/>
    </row>
    <row r="164">
      <c r="A164" s="6">
        <v>396.0</v>
      </c>
      <c r="B164" s="6">
        <v>396.0</v>
      </c>
      <c r="C164" s="6">
        <v>304.0</v>
      </c>
      <c r="D164" s="6" t="s">
        <v>209</v>
      </c>
      <c r="E164" s="11" t="s">
        <v>2726</v>
      </c>
      <c r="F164" s="6">
        <v>2.02330400170642E14</v>
      </c>
      <c r="G164" s="11" t="s">
        <v>1338</v>
      </c>
      <c r="H164" s="6" t="s">
        <v>2109</v>
      </c>
      <c r="I164" s="6" t="s">
        <v>2110</v>
      </c>
      <c r="J164" s="6">
        <v>74025.0</v>
      </c>
      <c r="K164" s="6" t="s">
        <v>99</v>
      </c>
      <c r="L164" s="6">
        <v>8738.4</v>
      </c>
      <c r="M164" s="6">
        <v>2726.0</v>
      </c>
      <c r="N164" s="6" t="s">
        <v>158</v>
      </c>
      <c r="O164" s="6" t="s">
        <v>114</v>
      </c>
      <c r="P164" s="34">
        <v>44727.0</v>
      </c>
      <c r="Q164" s="6">
        <v>1.0</v>
      </c>
      <c r="R164" s="6" t="s">
        <v>221</v>
      </c>
      <c r="S164" s="34">
        <v>44727.0</v>
      </c>
      <c r="T164" s="34">
        <v>44727.0</v>
      </c>
      <c r="U164" s="34">
        <v>45916.0</v>
      </c>
      <c r="V164" s="6">
        <v>1189.0</v>
      </c>
      <c r="X164" s="6">
        <v>0.0</v>
      </c>
      <c r="Y164" s="6"/>
      <c r="Z164" s="6"/>
      <c r="AA164" s="6" t="s">
        <v>2121</v>
      </c>
      <c r="AG164" s="6"/>
      <c r="AH164" s="6"/>
      <c r="AI164" s="6"/>
      <c r="AJ164" s="34"/>
      <c r="AK164" s="6"/>
      <c r="AL164" s="6"/>
      <c r="AP164" s="6">
        <v>49284.58</v>
      </c>
      <c r="AQ164" s="6">
        <v>49284.58</v>
      </c>
      <c r="AR164" s="6">
        <v>2.0</v>
      </c>
      <c r="AS164" s="6">
        <v>3.0</v>
      </c>
      <c r="AT164" s="6">
        <v>6.0</v>
      </c>
      <c r="AU164" s="6">
        <v>60.0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2727</v>
      </c>
      <c r="BC164" s="6" t="s">
        <v>2721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209</v>
      </c>
      <c r="E165" s="11" t="s">
        <v>2728</v>
      </c>
      <c r="F165" s="6">
        <v>2.02330400170614E14</v>
      </c>
      <c r="G165" s="11" t="s">
        <v>490</v>
      </c>
      <c r="H165" s="6" t="s">
        <v>2037</v>
      </c>
      <c r="I165" s="6" t="s">
        <v>491</v>
      </c>
      <c r="J165" s="6">
        <v>83326.0</v>
      </c>
      <c r="K165" s="6" t="s">
        <v>132</v>
      </c>
      <c r="L165" s="6">
        <v>3831.27</v>
      </c>
      <c r="M165" s="6">
        <v>2726.0</v>
      </c>
      <c r="N165" s="6" t="s">
        <v>158</v>
      </c>
      <c r="O165" s="6" t="s">
        <v>114</v>
      </c>
      <c r="P165" s="34">
        <v>44727.0</v>
      </c>
      <c r="Q165" s="6">
        <v>1.0</v>
      </c>
      <c r="R165" s="6" t="s">
        <v>221</v>
      </c>
      <c r="S165" s="34">
        <v>44727.0</v>
      </c>
      <c r="T165" s="34">
        <v>44727.0</v>
      </c>
      <c r="U165" s="34">
        <v>45916.0</v>
      </c>
      <c r="V165" s="6">
        <v>1189.0</v>
      </c>
      <c r="W165" s="6"/>
      <c r="X165" s="6">
        <v>1.0</v>
      </c>
      <c r="Y165" s="6"/>
      <c r="Z165" s="6"/>
      <c r="AA165" s="6" t="s">
        <v>2043</v>
      </c>
      <c r="AG165" s="6"/>
      <c r="AH165" s="6"/>
      <c r="AI165" s="6"/>
      <c r="AJ165" s="34"/>
      <c r="AK165" s="6"/>
      <c r="AL165" s="6"/>
      <c r="AP165" s="6">
        <v>21608.37</v>
      </c>
      <c r="AQ165" s="6">
        <v>21608.37</v>
      </c>
      <c r="AR165" s="6">
        <v>1.0</v>
      </c>
      <c r="AS165" s="6">
        <v>2.0</v>
      </c>
      <c r="AT165" s="6">
        <v>5.0</v>
      </c>
      <c r="AU165" s="6">
        <v>66.0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2729</v>
      </c>
      <c r="BC165" s="6" t="s">
        <v>2730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209</v>
      </c>
      <c r="E166" s="11" t="s">
        <v>2731</v>
      </c>
      <c r="F166" s="6">
        <v>2.02530400188106E14</v>
      </c>
      <c r="G166" s="11" t="s">
        <v>547</v>
      </c>
      <c r="H166" s="6" t="s">
        <v>2732</v>
      </c>
      <c r="I166" s="6" t="s">
        <v>2733</v>
      </c>
      <c r="J166" s="6" t="s">
        <v>216</v>
      </c>
      <c r="K166" s="6" t="s">
        <v>89</v>
      </c>
      <c r="L166" s="6">
        <v>62.24</v>
      </c>
      <c r="M166" s="6">
        <v>2726.0</v>
      </c>
      <c r="N166" s="6" t="s">
        <v>158</v>
      </c>
      <c r="O166" s="6" t="s">
        <v>114</v>
      </c>
      <c r="P166" s="34">
        <v>44727.0</v>
      </c>
      <c r="Q166" s="6">
        <v>20.0</v>
      </c>
      <c r="R166" s="6" t="s">
        <v>221</v>
      </c>
      <c r="S166" s="34">
        <v>44727.0</v>
      </c>
      <c r="T166" s="34">
        <v>44727.0</v>
      </c>
      <c r="U166" s="34">
        <v>45916.0</v>
      </c>
      <c r="V166" s="6">
        <v>1189.0</v>
      </c>
      <c r="W166" s="6"/>
      <c r="X166" s="6">
        <v>1.0</v>
      </c>
      <c r="Y166" s="6"/>
      <c r="Z166" s="6"/>
      <c r="AA166" s="6"/>
      <c r="AG166" s="6"/>
      <c r="AH166" s="6"/>
      <c r="AI166" s="6"/>
      <c r="AJ166" s="34"/>
      <c r="AK166" s="6"/>
      <c r="AL166" s="6"/>
      <c r="AP166" s="6">
        <v>132.57</v>
      </c>
      <c r="AQ166" s="6">
        <v>2651.4</v>
      </c>
      <c r="AR166" s="6" t="s">
        <v>168</v>
      </c>
      <c r="AS166" s="6">
        <v>7.0</v>
      </c>
      <c r="AT166" s="6">
        <v>7.0</v>
      </c>
      <c r="AU166" s="6">
        <v>151.0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2734</v>
      </c>
      <c r="BC166" s="6" t="s">
        <v>2735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209</v>
      </c>
      <c r="E167" s="11" t="s">
        <v>2736</v>
      </c>
      <c r="F167" s="6">
        <v>2.02530400188107E14</v>
      </c>
      <c r="G167" s="11" t="s">
        <v>469</v>
      </c>
      <c r="H167" s="6" t="s">
        <v>2737</v>
      </c>
      <c r="I167" s="6" t="s">
        <v>470</v>
      </c>
      <c r="J167" s="6" t="s">
        <v>216</v>
      </c>
      <c r="K167" s="6" t="s">
        <v>132</v>
      </c>
      <c r="L167" s="6">
        <v>2857.18</v>
      </c>
      <c r="M167" s="6">
        <v>2726.0</v>
      </c>
      <c r="N167" s="6" t="s">
        <v>158</v>
      </c>
      <c r="O167" s="6" t="s">
        <v>114</v>
      </c>
      <c r="P167" s="34">
        <v>44727.0</v>
      </c>
      <c r="Q167" s="6">
        <v>1.0</v>
      </c>
      <c r="R167" s="6" t="s">
        <v>221</v>
      </c>
      <c r="S167" s="34">
        <v>44727.0</v>
      </c>
      <c r="T167" s="34">
        <v>44727.0</v>
      </c>
      <c r="U167" s="34">
        <v>45916.0</v>
      </c>
      <c r="V167" s="6">
        <v>1189.0</v>
      </c>
      <c r="W167" s="6"/>
      <c r="X167" s="6">
        <v>1.0</v>
      </c>
      <c r="Y167" s="6"/>
      <c r="Z167" s="6"/>
      <c r="AA167" s="6" t="s">
        <v>224</v>
      </c>
      <c r="AG167" s="6"/>
      <c r="AH167" s="6"/>
      <c r="AI167" s="6"/>
      <c r="AJ167" s="34"/>
      <c r="AK167" s="6"/>
      <c r="AL167" s="6"/>
      <c r="AP167" s="6">
        <v>5171.5</v>
      </c>
      <c r="AQ167" s="6">
        <v>5171.5</v>
      </c>
      <c r="AR167" s="6">
        <v>5.0</v>
      </c>
      <c r="AS167" s="6">
        <v>5.0</v>
      </c>
      <c r="AT167" s="6">
        <v>6.0</v>
      </c>
      <c r="AU167" s="6">
        <v>58.0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/>
      <c r="BC167" s="6" t="s">
        <v>2735</v>
      </c>
    </row>
    <row r="168">
      <c r="A168" s="6">
        <v>396.0</v>
      </c>
      <c r="B168" s="6">
        <v>396.0</v>
      </c>
      <c r="C168" s="6">
        <v>304.0</v>
      </c>
      <c r="D168" s="6" t="s">
        <v>209</v>
      </c>
      <c r="E168" s="11" t="s">
        <v>2738</v>
      </c>
      <c r="F168" s="6">
        <v>2.02530400188108E14</v>
      </c>
      <c r="G168" s="11" t="s">
        <v>511</v>
      </c>
      <c r="H168" s="6" t="s">
        <v>2739</v>
      </c>
      <c r="I168" s="6" t="s">
        <v>512</v>
      </c>
      <c r="J168" s="6">
        <v>32108.0</v>
      </c>
      <c r="K168" s="6" t="s">
        <v>99</v>
      </c>
      <c r="L168" s="6">
        <v>0.0</v>
      </c>
      <c r="M168" s="6">
        <v>2726.0</v>
      </c>
      <c r="N168" s="6" t="s">
        <v>158</v>
      </c>
      <c r="O168" s="6" t="s">
        <v>2574</v>
      </c>
      <c r="P168" s="34">
        <v>44782.0</v>
      </c>
      <c r="Q168" s="6">
        <v>1.0</v>
      </c>
      <c r="R168" s="6" t="s">
        <v>221</v>
      </c>
      <c r="S168" s="34">
        <v>44782.0</v>
      </c>
      <c r="T168" s="34">
        <v>44782.0</v>
      </c>
      <c r="U168" s="34">
        <v>45736.0</v>
      </c>
      <c r="V168" s="6">
        <v>954.0</v>
      </c>
      <c r="W168" s="6"/>
      <c r="X168" s="6">
        <v>1.0</v>
      </c>
      <c r="Y168" s="6"/>
      <c r="Z168" s="6"/>
      <c r="AA168" s="6" t="s">
        <v>224</v>
      </c>
      <c r="AG168" s="6"/>
      <c r="AH168" s="6"/>
      <c r="AI168" s="6"/>
      <c r="AJ168" s="34"/>
      <c r="AK168" s="6"/>
      <c r="AL168" s="6"/>
      <c r="AP168" s="6" t="s">
        <v>246</v>
      </c>
      <c r="AQ168" s="6" t="s">
        <v>246</v>
      </c>
      <c r="AR168" s="6">
        <v>9.0</v>
      </c>
      <c r="AS168" s="6">
        <v>9.0</v>
      </c>
      <c r="AT168" s="6">
        <v>9.0</v>
      </c>
      <c r="AU168" s="6">
        <v>63.0</v>
      </c>
      <c r="AV168" s="6">
        <v>0.0</v>
      </c>
      <c r="AW168" s="6">
        <v>82.0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2740</v>
      </c>
      <c r="BC168" s="6" t="s">
        <v>2735</v>
      </c>
    </row>
    <row r="169">
      <c r="A169" s="6">
        <v>396.0</v>
      </c>
      <c r="B169" s="6">
        <v>396.0</v>
      </c>
      <c r="C169" s="6">
        <v>304.0</v>
      </c>
      <c r="D169" s="6" t="s">
        <v>209</v>
      </c>
      <c r="E169" s="11" t="s">
        <v>2741</v>
      </c>
      <c r="F169" s="6">
        <v>2.02530400188109E14</v>
      </c>
      <c r="G169" s="11" t="s">
        <v>511</v>
      </c>
      <c r="H169" s="6" t="s">
        <v>2739</v>
      </c>
      <c r="I169" s="6" t="s">
        <v>512</v>
      </c>
      <c r="J169" s="6">
        <v>32108.0</v>
      </c>
      <c r="K169" s="6" t="s">
        <v>99</v>
      </c>
      <c r="L169" s="6">
        <v>0.0</v>
      </c>
      <c r="M169" s="6">
        <v>2726.0</v>
      </c>
      <c r="N169" s="6" t="s">
        <v>158</v>
      </c>
      <c r="O169" s="6" t="s">
        <v>2574</v>
      </c>
      <c r="P169" s="34">
        <v>44782.0</v>
      </c>
      <c r="Q169" s="6">
        <v>1.0</v>
      </c>
      <c r="R169" s="6" t="s">
        <v>221</v>
      </c>
      <c r="S169" s="34">
        <v>44782.0</v>
      </c>
      <c r="T169" s="34">
        <v>44782.0</v>
      </c>
      <c r="U169" s="34">
        <v>45736.0</v>
      </c>
      <c r="V169" s="6">
        <v>954.0</v>
      </c>
      <c r="W169" s="6"/>
      <c r="X169" s="6">
        <v>1.0</v>
      </c>
      <c r="Y169" s="6"/>
      <c r="Z169" s="6"/>
      <c r="AA169" s="6" t="s">
        <v>224</v>
      </c>
      <c r="AG169" s="6"/>
      <c r="AH169" s="6"/>
      <c r="AI169" s="6"/>
      <c r="AJ169" s="34"/>
      <c r="AK169" s="6"/>
      <c r="AL169" s="6"/>
      <c r="AP169" s="6" t="s">
        <v>246</v>
      </c>
      <c r="AQ169" s="6" t="s">
        <v>246</v>
      </c>
      <c r="AR169" s="6">
        <v>9.0</v>
      </c>
      <c r="AS169" s="6">
        <v>9.0</v>
      </c>
      <c r="AT169" s="6">
        <v>9.0</v>
      </c>
      <c r="AU169" s="6">
        <v>63.0</v>
      </c>
      <c r="AV169" s="6">
        <v>0.0</v>
      </c>
      <c r="AW169" s="6">
        <v>82.0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2742</v>
      </c>
      <c r="BC169" s="6" t="s">
        <v>2735</v>
      </c>
    </row>
    <row r="170">
      <c r="A170" s="6">
        <v>396.0</v>
      </c>
      <c r="B170" s="6">
        <v>396.0</v>
      </c>
      <c r="C170" s="6">
        <v>304.0</v>
      </c>
      <c r="D170" s="6" t="s">
        <v>209</v>
      </c>
      <c r="E170" s="11" t="s">
        <v>2743</v>
      </c>
      <c r="F170" s="6">
        <v>2.0253040018811E14</v>
      </c>
      <c r="G170" s="11" t="s">
        <v>511</v>
      </c>
      <c r="H170" s="6" t="s">
        <v>2739</v>
      </c>
      <c r="I170" s="6" t="s">
        <v>512</v>
      </c>
      <c r="J170" s="6">
        <v>32108.0</v>
      </c>
      <c r="K170" s="6" t="s">
        <v>99</v>
      </c>
      <c r="L170" s="6">
        <v>0.0</v>
      </c>
      <c r="M170" s="6">
        <v>2726.0</v>
      </c>
      <c r="N170" s="6" t="s">
        <v>158</v>
      </c>
      <c r="O170" s="6" t="s">
        <v>2574</v>
      </c>
      <c r="P170" s="34">
        <v>44782.0</v>
      </c>
      <c r="Q170" s="6">
        <v>1.0</v>
      </c>
      <c r="R170" s="6" t="s">
        <v>221</v>
      </c>
      <c r="S170" s="34">
        <v>44782.0</v>
      </c>
      <c r="T170" s="34">
        <v>44782.0</v>
      </c>
      <c r="U170" s="34">
        <v>45736.0</v>
      </c>
      <c r="V170" s="6">
        <v>954.0</v>
      </c>
      <c r="W170" s="6"/>
      <c r="X170" s="6">
        <v>1.0</v>
      </c>
      <c r="Y170" s="6"/>
      <c r="Z170" s="6"/>
      <c r="AA170" s="6" t="s">
        <v>224</v>
      </c>
      <c r="AG170" s="6"/>
      <c r="AH170" s="6"/>
      <c r="AI170" s="6"/>
      <c r="AJ170" s="34"/>
      <c r="AK170" s="6"/>
      <c r="AP170" s="6" t="s">
        <v>246</v>
      </c>
      <c r="AQ170" s="6" t="s">
        <v>246</v>
      </c>
      <c r="AR170" s="6">
        <v>9.0</v>
      </c>
      <c r="AS170" s="6">
        <v>9.0</v>
      </c>
      <c r="AT170" s="6">
        <v>9.0</v>
      </c>
      <c r="AU170" s="6">
        <v>63.0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2744</v>
      </c>
      <c r="BC170" s="6" t="s">
        <v>2735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209</v>
      </c>
      <c r="E171" s="11" t="s">
        <v>2745</v>
      </c>
      <c r="F171" s="6">
        <v>2.02530400188111E14</v>
      </c>
      <c r="G171" s="11" t="s">
        <v>469</v>
      </c>
      <c r="H171" s="6" t="s">
        <v>2737</v>
      </c>
      <c r="I171" s="6" t="s">
        <v>470</v>
      </c>
      <c r="J171" s="6" t="s">
        <v>216</v>
      </c>
      <c r="K171" s="6" t="s">
        <v>132</v>
      </c>
      <c r="L171" s="6">
        <v>2857.18</v>
      </c>
      <c r="M171" s="6">
        <v>2726.0</v>
      </c>
      <c r="N171" s="6" t="s">
        <v>158</v>
      </c>
      <c r="O171" s="6" t="s">
        <v>114</v>
      </c>
      <c r="P171" s="34">
        <v>44958.0</v>
      </c>
      <c r="Q171" s="6">
        <v>1.0</v>
      </c>
      <c r="R171" s="6" t="s">
        <v>221</v>
      </c>
      <c r="S171" s="34">
        <v>44958.0</v>
      </c>
      <c r="T171" s="34">
        <v>44958.0</v>
      </c>
      <c r="U171" s="34">
        <v>45916.0</v>
      </c>
      <c r="V171" s="6">
        <v>958.0</v>
      </c>
      <c r="W171" s="6"/>
      <c r="X171" s="6">
        <v>1.0</v>
      </c>
      <c r="Y171" s="6"/>
      <c r="Z171" s="6"/>
      <c r="AA171" s="6" t="s">
        <v>224</v>
      </c>
      <c r="AG171" s="6"/>
      <c r="AH171" s="6"/>
      <c r="AI171" s="6"/>
      <c r="AJ171" s="34"/>
      <c r="AK171" s="6"/>
      <c r="AL171" s="6"/>
      <c r="AP171" s="6">
        <v>5171.5</v>
      </c>
      <c r="AQ171" s="6">
        <v>5171.5</v>
      </c>
      <c r="AR171" s="6">
        <v>5.0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2746</v>
      </c>
      <c r="BC171" s="6" t="s">
        <v>2735</v>
      </c>
    </row>
    <row r="172">
      <c r="A172" s="6">
        <v>396.0</v>
      </c>
      <c r="B172" s="6">
        <v>396.0</v>
      </c>
      <c r="C172" s="6">
        <v>304.0</v>
      </c>
      <c r="D172" s="6" t="s">
        <v>209</v>
      </c>
      <c r="E172" s="11" t="s">
        <v>2747</v>
      </c>
      <c r="F172" s="6">
        <v>2.02530400188112E14</v>
      </c>
      <c r="G172" s="11" t="s">
        <v>1435</v>
      </c>
      <c r="H172" s="6" t="s">
        <v>2748</v>
      </c>
      <c r="I172" s="6" t="s">
        <v>1861</v>
      </c>
      <c r="J172" s="6" t="s">
        <v>216</v>
      </c>
      <c r="K172" s="6" t="s">
        <v>89</v>
      </c>
      <c r="L172" s="6">
        <v>27.41</v>
      </c>
      <c r="M172" s="6">
        <v>2726.0</v>
      </c>
      <c r="N172" s="6" t="s">
        <v>158</v>
      </c>
      <c r="O172" s="6" t="s">
        <v>114</v>
      </c>
      <c r="P172" s="34">
        <v>44959.0</v>
      </c>
      <c r="Q172" s="6">
        <v>10.0</v>
      </c>
      <c r="R172" s="6" t="s">
        <v>2192</v>
      </c>
      <c r="S172" s="34">
        <v>44959.0</v>
      </c>
      <c r="T172" s="34">
        <v>44959.0</v>
      </c>
      <c r="U172" s="34">
        <v>45916.0</v>
      </c>
      <c r="V172" s="6">
        <v>957.0</v>
      </c>
      <c r="X172" s="6">
        <v>64.0</v>
      </c>
      <c r="Y172" s="6"/>
      <c r="Z172" s="6"/>
      <c r="AA172" s="6"/>
      <c r="AG172" s="6"/>
      <c r="AH172" s="6"/>
      <c r="AI172" s="6"/>
      <c r="AJ172" s="34"/>
      <c r="AK172" s="6"/>
      <c r="AL172" s="6"/>
      <c r="AP172" s="6">
        <v>103.87</v>
      </c>
      <c r="AQ172" s="6">
        <v>1038.7</v>
      </c>
      <c r="AR172" s="6" t="s">
        <v>168</v>
      </c>
      <c r="AS172" s="6" t="s">
        <v>168</v>
      </c>
      <c r="AT172" s="6">
        <v>12.0</v>
      </c>
      <c r="AU172" s="6">
        <v>360.66</v>
      </c>
      <c r="AV172" s="6">
        <v>0.0</v>
      </c>
      <c r="AW172" s="6" t="s">
        <v>168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2749</v>
      </c>
      <c r="BC172" s="6" t="s">
        <v>2735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209</v>
      </c>
      <c r="E173" s="11" t="s">
        <v>2750</v>
      </c>
      <c r="F173" s="6">
        <v>2.02530400188099E14</v>
      </c>
      <c r="G173" s="11" t="s">
        <v>1439</v>
      </c>
      <c r="H173" s="6" t="s">
        <v>2751</v>
      </c>
      <c r="I173" s="6" t="s">
        <v>1438</v>
      </c>
      <c r="J173" s="6" t="s">
        <v>216</v>
      </c>
      <c r="K173" s="6" t="s">
        <v>89</v>
      </c>
      <c r="L173" s="6">
        <v>13.91</v>
      </c>
      <c r="M173" s="6">
        <v>2726.0</v>
      </c>
      <c r="N173" s="6" t="s">
        <v>158</v>
      </c>
      <c r="O173" s="6" t="s">
        <v>114</v>
      </c>
      <c r="P173" s="34">
        <v>44960.0</v>
      </c>
      <c r="Q173" s="6">
        <v>10.0</v>
      </c>
      <c r="R173" s="6" t="s">
        <v>2192</v>
      </c>
      <c r="S173" s="34">
        <v>44960.0</v>
      </c>
      <c r="T173" s="34">
        <v>44960.0</v>
      </c>
      <c r="U173" s="34">
        <v>45916.0</v>
      </c>
      <c r="V173" s="6">
        <v>956.0</v>
      </c>
      <c r="W173" s="6"/>
      <c r="X173" s="6"/>
      <c r="Y173" s="6"/>
      <c r="Z173" s="6"/>
      <c r="AA173" s="6"/>
      <c r="AG173" s="6" t="s">
        <v>2752</v>
      </c>
      <c r="AH173" s="6">
        <v>10.0</v>
      </c>
      <c r="AI173" s="6" t="s">
        <v>1616</v>
      </c>
      <c r="AJ173" s="34">
        <v>45708.0</v>
      </c>
      <c r="AK173" s="6" t="s">
        <v>183</v>
      </c>
      <c r="AL173" s="6"/>
      <c r="AP173" s="6">
        <v>36.03</v>
      </c>
      <c r="AQ173" s="6">
        <v>360.3</v>
      </c>
      <c r="AR173" s="6" t="s">
        <v>168</v>
      </c>
      <c r="AS173" s="6" t="s">
        <v>168</v>
      </c>
      <c r="AT173" s="6" t="s">
        <v>168</v>
      </c>
      <c r="AU173" s="6">
        <v>8.0</v>
      </c>
      <c r="AV173" s="6">
        <v>30.0</v>
      </c>
      <c r="AW173" s="6">
        <v>0.0</v>
      </c>
      <c r="AX173" s="6" t="s">
        <v>168</v>
      </c>
      <c r="AY173" s="6">
        <v>0.0</v>
      </c>
      <c r="AZ173" s="6">
        <v>60.0</v>
      </c>
      <c r="BA173" s="6">
        <v>0.0</v>
      </c>
      <c r="BB173" s="6" t="s">
        <v>2753</v>
      </c>
      <c r="BC173" s="6" t="s">
        <v>2754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209</v>
      </c>
      <c r="E174" s="11" t="s">
        <v>2755</v>
      </c>
      <c r="F174" s="6">
        <v>2.025304001881E14</v>
      </c>
      <c r="G174" s="11" t="s">
        <v>1255</v>
      </c>
      <c r="H174" s="6" t="s">
        <v>1931</v>
      </c>
      <c r="I174" s="6" t="s">
        <v>1256</v>
      </c>
      <c r="J174" s="6" t="s">
        <v>216</v>
      </c>
      <c r="K174" s="6" t="s">
        <v>99</v>
      </c>
      <c r="L174" s="6">
        <v>12120.27</v>
      </c>
      <c r="M174" s="6">
        <v>2726.0</v>
      </c>
      <c r="N174" s="6" t="s">
        <v>158</v>
      </c>
      <c r="O174" s="6" t="s">
        <v>114</v>
      </c>
      <c r="P174" s="34">
        <v>45019.0</v>
      </c>
      <c r="Q174" s="6">
        <v>1.0</v>
      </c>
      <c r="R174" s="6" t="s">
        <v>221</v>
      </c>
      <c r="S174" s="34">
        <v>45019.0</v>
      </c>
      <c r="T174" s="34">
        <v>45019.0</v>
      </c>
      <c r="U174" s="34">
        <v>45916.0</v>
      </c>
      <c r="V174" s="6">
        <v>897.0</v>
      </c>
      <c r="W174" s="6">
        <v>0.0</v>
      </c>
      <c r="X174" s="6">
        <v>2.0</v>
      </c>
      <c r="Y174" s="6">
        <v>3.040248579E9</v>
      </c>
      <c r="Z174" s="6" t="s">
        <v>2756</v>
      </c>
      <c r="AA174" s="6" t="s">
        <v>2757</v>
      </c>
      <c r="AG174" s="6"/>
      <c r="AH174" s="6"/>
      <c r="AI174" s="6"/>
      <c r="AJ174" s="34"/>
      <c r="AK174" s="6"/>
      <c r="AL174" s="6"/>
      <c r="AP174" s="6">
        <v>39269.66</v>
      </c>
      <c r="AQ174" s="6">
        <v>39269.66</v>
      </c>
      <c r="AR174" s="6">
        <v>4.0</v>
      </c>
      <c r="AS174" s="6">
        <v>4.0</v>
      </c>
      <c r="AT174" s="6">
        <v>4.0</v>
      </c>
      <c r="AU174" s="6">
        <v>26.0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2758</v>
      </c>
      <c r="BC174" s="6" t="s">
        <v>2759</v>
      </c>
    </row>
    <row r="175">
      <c r="A175" s="6">
        <v>396.0</v>
      </c>
      <c r="B175" s="6">
        <v>396.0</v>
      </c>
      <c r="C175" s="6">
        <v>304.0</v>
      </c>
      <c r="D175" s="6" t="s">
        <v>209</v>
      </c>
      <c r="E175" s="11" t="s">
        <v>2760</v>
      </c>
      <c r="F175" s="6">
        <v>2.02530400186605E14</v>
      </c>
      <c r="G175" s="11" t="s">
        <v>447</v>
      </c>
      <c r="H175" s="6" t="s">
        <v>2761</v>
      </c>
      <c r="I175" s="6" t="s">
        <v>2762</v>
      </c>
      <c r="J175" s="6">
        <v>22373.0</v>
      </c>
      <c r="K175" s="6" t="s">
        <v>132</v>
      </c>
      <c r="L175" s="6">
        <v>2148.65</v>
      </c>
      <c r="M175" s="6">
        <v>2726.0</v>
      </c>
      <c r="N175" s="6" t="s">
        <v>158</v>
      </c>
      <c r="O175" s="6" t="s">
        <v>2574</v>
      </c>
      <c r="P175" s="34">
        <v>45019.0</v>
      </c>
      <c r="Q175" s="6">
        <v>1.0</v>
      </c>
      <c r="R175" s="6" t="s">
        <v>221</v>
      </c>
      <c r="S175" s="34">
        <v>45019.0</v>
      </c>
      <c r="T175" s="34">
        <v>45019.0</v>
      </c>
      <c r="U175" s="34">
        <v>45736.0</v>
      </c>
      <c r="V175" s="6">
        <v>717.0</v>
      </c>
      <c r="W175" s="6"/>
      <c r="X175" s="6">
        <v>2.0</v>
      </c>
      <c r="Y175" s="6"/>
      <c r="Z175" s="6"/>
      <c r="AA175" s="6" t="s">
        <v>224</v>
      </c>
      <c r="AG175" s="6"/>
      <c r="AH175" s="6"/>
      <c r="AI175" s="6"/>
      <c r="AJ175" s="72"/>
      <c r="AK175" s="6"/>
      <c r="AL175" s="6"/>
      <c r="AP175" s="6">
        <v>3824.6</v>
      </c>
      <c r="AQ175" s="6">
        <v>3824.6</v>
      </c>
      <c r="AR175" s="6">
        <v>1.0</v>
      </c>
      <c r="AS175" s="6">
        <v>1.0</v>
      </c>
      <c r="AT175" s="6">
        <v>2.0</v>
      </c>
      <c r="AU175" s="6">
        <v>40.0</v>
      </c>
      <c r="AV175" s="6">
        <v>0.0</v>
      </c>
      <c r="AW175" s="6" t="s">
        <v>168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2720</v>
      </c>
      <c r="BC175" s="6" t="s">
        <v>2721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209</v>
      </c>
      <c r="E176" s="11" t="s">
        <v>2763</v>
      </c>
      <c r="F176" s="6">
        <v>2.02530400186668E14</v>
      </c>
      <c r="G176" s="11" t="s">
        <v>350</v>
      </c>
      <c r="H176" s="6" t="s">
        <v>2764</v>
      </c>
      <c r="I176" s="6" t="s">
        <v>311</v>
      </c>
      <c r="J176" s="6">
        <v>22373.0</v>
      </c>
      <c r="K176" s="6" t="s">
        <v>132</v>
      </c>
      <c r="L176" s="6">
        <v>4905.59</v>
      </c>
      <c r="M176" s="6">
        <v>2726.0</v>
      </c>
      <c r="N176" s="6" t="s">
        <v>158</v>
      </c>
      <c r="O176" s="6" t="s">
        <v>2574</v>
      </c>
      <c r="P176" s="34">
        <v>45019.0</v>
      </c>
      <c r="Q176" s="6">
        <v>1.0</v>
      </c>
      <c r="R176" s="6" t="s">
        <v>221</v>
      </c>
      <c r="S176" s="34">
        <v>45019.0</v>
      </c>
      <c r="T176" s="34">
        <v>45019.0</v>
      </c>
      <c r="U176" s="34">
        <v>45736.0</v>
      </c>
      <c r="V176" s="6">
        <v>717.0</v>
      </c>
      <c r="X176" s="6">
        <v>2.0</v>
      </c>
      <c r="AA176" s="6" t="s">
        <v>224</v>
      </c>
      <c r="AG176" s="6"/>
      <c r="AH176" s="6"/>
      <c r="AI176" s="6"/>
      <c r="AJ176" s="72"/>
      <c r="AK176" s="6"/>
      <c r="AP176" s="6">
        <v>15403.54</v>
      </c>
      <c r="AQ176" s="6">
        <v>15403.54</v>
      </c>
      <c r="AR176" s="6">
        <v>4.0</v>
      </c>
      <c r="AS176" s="6">
        <v>6.0</v>
      </c>
      <c r="AT176" s="6">
        <v>12.0</v>
      </c>
      <c r="AU176" s="6">
        <v>118.0</v>
      </c>
      <c r="AV176" s="6">
        <v>0.0</v>
      </c>
      <c r="AW176" s="6">
        <v>12.0</v>
      </c>
      <c r="AX176" s="6">
        <v>68.0</v>
      </c>
      <c r="AY176" s="6">
        <v>0.0</v>
      </c>
      <c r="AZ176" s="6">
        <v>0.0</v>
      </c>
      <c r="BA176" s="6">
        <v>0.0</v>
      </c>
      <c r="BB176" s="6" t="s">
        <v>2720</v>
      </c>
      <c r="BC176" s="6" t="s">
        <v>2721</v>
      </c>
    </row>
    <row r="177">
      <c r="A177" s="6">
        <v>396.0</v>
      </c>
      <c r="B177" s="6">
        <v>396.0</v>
      </c>
      <c r="C177" s="6">
        <v>304.0</v>
      </c>
      <c r="D177" s="6" t="s">
        <v>209</v>
      </c>
      <c r="E177" s="11" t="s">
        <v>2766</v>
      </c>
      <c r="F177" s="6">
        <v>2.02330400172785E14</v>
      </c>
      <c r="G177" s="11" t="s">
        <v>1058</v>
      </c>
      <c r="H177" s="6" t="s">
        <v>2767</v>
      </c>
      <c r="I177" s="6" t="s">
        <v>1060</v>
      </c>
      <c r="J177" s="6" t="s">
        <v>216</v>
      </c>
      <c r="K177" s="6" t="s">
        <v>89</v>
      </c>
      <c r="L177" s="6">
        <v>117.07</v>
      </c>
      <c r="M177" s="6">
        <v>2726.0</v>
      </c>
      <c r="N177" s="6" t="s">
        <v>158</v>
      </c>
      <c r="O177" s="6" t="s">
        <v>114</v>
      </c>
      <c r="P177" s="34">
        <v>45020.0</v>
      </c>
      <c r="Q177" s="6">
        <v>3.0</v>
      </c>
      <c r="R177" s="6" t="s">
        <v>221</v>
      </c>
      <c r="S177" s="34">
        <v>45020.0</v>
      </c>
      <c r="T177" s="34">
        <v>45020.0</v>
      </c>
      <c r="U177" s="34">
        <v>45916.0</v>
      </c>
      <c r="V177" s="6">
        <v>896.0</v>
      </c>
      <c r="W177" s="6"/>
      <c r="X177" s="6">
        <v>3.0</v>
      </c>
      <c r="Y177" s="6"/>
      <c r="Z177" s="6"/>
      <c r="AA177" s="6"/>
      <c r="AG177" s="6"/>
      <c r="AH177" s="6"/>
      <c r="AI177" s="6"/>
      <c r="AJ177" s="34"/>
      <c r="AK177" s="6"/>
      <c r="AL177" s="6"/>
      <c r="AP177" s="6">
        <v>443.68</v>
      </c>
      <c r="AQ177" s="6">
        <v>1331.04</v>
      </c>
      <c r="AR177" s="6">
        <v>6.0</v>
      </c>
      <c r="AS177" s="6">
        <v>10.0</v>
      </c>
      <c r="AT177" s="6">
        <v>13.0</v>
      </c>
      <c r="AU177" s="6">
        <v>244.0</v>
      </c>
      <c r="AV177" s="6">
        <v>10.0</v>
      </c>
      <c r="AW177" s="6" t="s">
        <v>168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2720</v>
      </c>
      <c r="BC177" s="6" t="s">
        <v>2721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209</v>
      </c>
      <c r="E178" s="11" t="s">
        <v>2768</v>
      </c>
      <c r="F178" s="6">
        <v>2.02530400196285E14</v>
      </c>
      <c r="G178" s="11" t="s">
        <v>370</v>
      </c>
      <c r="H178" s="6" t="s">
        <v>377</v>
      </c>
      <c r="I178" s="6" t="s">
        <v>371</v>
      </c>
      <c r="J178" s="6">
        <v>76275.0</v>
      </c>
      <c r="K178" s="6" t="s">
        <v>132</v>
      </c>
      <c r="L178" s="6">
        <v>17070.53</v>
      </c>
      <c r="M178" s="6">
        <v>2726.0</v>
      </c>
      <c r="N178" s="6" t="s">
        <v>158</v>
      </c>
      <c r="O178" s="6" t="s">
        <v>114</v>
      </c>
      <c r="P178" s="34">
        <v>45020.0</v>
      </c>
      <c r="Q178" s="6">
        <v>1.0</v>
      </c>
      <c r="R178" s="6" t="s">
        <v>221</v>
      </c>
      <c r="S178" s="34">
        <v>45020.0</v>
      </c>
      <c r="T178" s="34">
        <v>45020.0</v>
      </c>
      <c r="U178" s="34">
        <v>45916.0</v>
      </c>
      <c r="V178" s="6">
        <v>896.0</v>
      </c>
      <c r="W178" s="6"/>
      <c r="X178" s="6">
        <v>0.0</v>
      </c>
      <c r="Y178" s="6">
        <v>3.040252386E9</v>
      </c>
      <c r="Z178" s="6" t="s">
        <v>2769</v>
      </c>
      <c r="AA178" s="6" t="s">
        <v>1881</v>
      </c>
      <c r="AG178" s="6"/>
      <c r="AH178" s="6"/>
      <c r="AI178" s="6"/>
      <c r="AJ178" s="34"/>
      <c r="AK178" s="6"/>
      <c r="AP178" s="6">
        <v>43700.56</v>
      </c>
      <c r="AQ178" s="6">
        <v>43700.56</v>
      </c>
      <c r="AR178" s="6">
        <v>5.0</v>
      </c>
      <c r="AS178" s="6">
        <v>7.0</v>
      </c>
      <c r="AT178" s="6">
        <v>15.0</v>
      </c>
      <c r="AU178" s="6">
        <v>109.0</v>
      </c>
      <c r="AV178" s="6">
        <v>0.0</v>
      </c>
      <c r="AW178" s="6" t="s">
        <v>168</v>
      </c>
      <c r="AX178" s="6" t="s">
        <v>168</v>
      </c>
      <c r="AY178" s="6">
        <v>0.0</v>
      </c>
      <c r="AZ178" s="6">
        <v>0.0</v>
      </c>
      <c r="BA178" s="6">
        <v>0.0</v>
      </c>
      <c r="BB178" s="6" t="s">
        <v>2770</v>
      </c>
      <c r="BC178" s="6" t="s">
        <v>2771</v>
      </c>
    </row>
    <row r="179">
      <c r="A179" s="6">
        <v>396.0</v>
      </c>
      <c r="B179" s="6">
        <v>396.0</v>
      </c>
      <c r="C179" s="6">
        <v>304.0</v>
      </c>
      <c r="D179" s="6" t="s">
        <v>209</v>
      </c>
      <c r="E179" s="11" t="s">
        <v>2773</v>
      </c>
      <c r="F179" s="6">
        <v>2.02530400192395E14</v>
      </c>
      <c r="G179" s="11" t="s">
        <v>1505</v>
      </c>
      <c r="H179" s="6" t="s">
        <v>2774</v>
      </c>
      <c r="I179" s="6" t="s">
        <v>1506</v>
      </c>
      <c r="J179" s="6" t="s">
        <v>216</v>
      </c>
      <c r="K179" s="6" t="s">
        <v>99</v>
      </c>
      <c r="L179" s="6">
        <v>5410.0</v>
      </c>
      <c r="M179" s="6">
        <v>2726.0</v>
      </c>
      <c r="N179" s="6" t="s">
        <v>158</v>
      </c>
      <c r="O179" s="6" t="s">
        <v>114</v>
      </c>
      <c r="P179" s="34">
        <v>45040.0</v>
      </c>
      <c r="Q179" s="6">
        <v>1.0</v>
      </c>
      <c r="R179" s="6" t="s">
        <v>221</v>
      </c>
      <c r="S179" s="34">
        <v>45040.0</v>
      </c>
      <c r="T179" s="34">
        <v>45040.0</v>
      </c>
      <c r="U179" s="34">
        <v>45916.0</v>
      </c>
      <c r="V179" s="6">
        <v>876.0</v>
      </c>
      <c r="X179" s="6">
        <v>0.0</v>
      </c>
      <c r="AA179" s="6" t="s">
        <v>224</v>
      </c>
      <c r="AG179" s="6"/>
      <c r="AH179" s="6"/>
      <c r="AI179" s="6"/>
      <c r="AJ179" s="34"/>
      <c r="AK179" s="6"/>
      <c r="AL179" s="6"/>
      <c r="AP179" s="6">
        <v>12551.2</v>
      </c>
      <c r="AQ179" s="6">
        <v>12551.2</v>
      </c>
      <c r="AR179" s="6" t="s">
        <v>168</v>
      </c>
      <c r="AS179" s="6" t="s">
        <v>168</v>
      </c>
      <c r="AT179" s="6" t="s">
        <v>168</v>
      </c>
      <c r="AU179" s="6">
        <v>6.0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2775</v>
      </c>
      <c r="BC179" s="6" t="s">
        <v>2008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209</v>
      </c>
      <c r="E180" s="11" t="s">
        <v>2776</v>
      </c>
      <c r="F180" s="6">
        <v>2.02330400172793E14</v>
      </c>
      <c r="G180" s="11" t="s">
        <v>1552</v>
      </c>
      <c r="H180" s="6" t="s">
        <v>2777</v>
      </c>
      <c r="I180" s="6" t="s">
        <v>1553</v>
      </c>
      <c r="J180" s="6" t="s">
        <v>216</v>
      </c>
      <c r="K180" s="6" t="s">
        <v>89</v>
      </c>
      <c r="L180" s="6">
        <v>40.0</v>
      </c>
      <c r="M180" s="6">
        <v>2726.0</v>
      </c>
      <c r="N180" s="6" t="s">
        <v>158</v>
      </c>
      <c r="O180" s="6" t="s">
        <v>114</v>
      </c>
      <c r="P180" s="34">
        <v>45056.0</v>
      </c>
      <c r="Q180" s="6">
        <v>4.0</v>
      </c>
      <c r="R180" s="6" t="s">
        <v>221</v>
      </c>
      <c r="S180" s="34">
        <v>45056.0</v>
      </c>
      <c r="T180" s="34">
        <v>45056.0</v>
      </c>
      <c r="U180" s="34">
        <v>45916.0</v>
      </c>
      <c r="V180" s="6">
        <v>860.0</v>
      </c>
      <c r="W180" s="6"/>
      <c r="X180" s="6">
        <v>0.0</v>
      </c>
      <c r="Y180" s="6"/>
      <c r="Z180" s="6"/>
      <c r="AA180" s="6"/>
      <c r="AG180" s="6"/>
      <c r="AH180" s="6"/>
      <c r="AI180" s="6"/>
      <c r="AJ180" s="34"/>
      <c r="AK180" s="6"/>
      <c r="AL180" s="6"/>
      <c r="AP180" s="6">
        <v>62.0</v>
      </c>
      <c r="AQ180" s="6">
        <v>248.0</v>
      </c>
      <c r="AR180" s="6" t="s">
        <v>168</v>
      </c>
      <c r="AS180" s="6">
        <v>2.0</v>
      </c>
      <c r="AT180" s="6">
        <v>2.0</v>
      </c>
      <c r="AU180" s="6">
        <v>9.0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2720</v>
      </c>
      <c r="BC180" s="6" t="s">
        <v>2721</v>
      </c>
    </row>
    <row r="181">
      <c r="A181" s="6">
        <v>396.0</v>
      </c>
      <c r="B181" s="6">
        <v>396.0</v>
      </c>
      <c r="C181" s="6">
        <v>304.0</v>
      </c>
      <c r="D181" s="6" t="s">
        <v>209</v>
      </c>
      <c r="E181" s="11" t="s">
        <v>2778</v>
      </c>
      <c r="F181" s="6">
        <v>2.023304001728E14</v>
      </c>
      <c r="G181" s="11" t="s">
        <v>1554</v>
      </c>
      <c r="H181" s="6" t="s">
        <v>2779</v>
      </c>
      <c r="I181" s="6" t="s">
        <v>1555</v>
      </c>
      <c r="J181" s="6">
        <v>58880.0</v>
      </c>
      <c r="K181" s="6" t="s">
        <v>89</v>
      </c>
      <c r="L181" s="6">
        <v>2534.85</v>
      </c>
      <c r="M181" s="6">
        <v>2726.0</v>
      </c>
      <c r="N181" s="6" t="s">
        <v>158</v>
      </c>
      <c r="O181" s="6" t="s">
        <v>114</v>
      </c>
      <c r="P181" s="34">
        <v>45061.0</v>
      </c>
      <c r="Q181" s="6">
        <v>1.0</v>
      </c>
      <c r="R181" s="6" t="s">
        <v>221</v>
      </c>
      <c r="S181" s="34">
        <v>45061.0</v>
      </c>
      <c r="T181" s="34">
        <v>45061.0</v>
      </c>
      <c r="U181" s="34">
        <v>45916.0</v>
      </c>
      <c r="V181" s="6">
        <v>855.0</v>
      </c>
      <c r="W181" s="6"/>
      <c r="X181" s="6">
        <v>1.0</v>
      </c>
      <c r="AA181" s="6"/>
      <c r="AG181" s="6"/>
      <c r="AH181" s="6"/>
      <c r="AI181" s="6"/>
      <c r="AJ181" s="34"/>
      <c r="AK181" s="6"/>
      <c r="AP181" s="6">
        <v>9835.23</v>
      </c>
      <c r="AQ181" s="6">
        <v>9835.23</v>
      </c>
      <c r="AR181" s="6" t="s">
        <v>168</v>
      </c>
      <c r="AS181" s="6" t="s">
        <v>168</v>
      </c>
      <c r="AT181" s="6">
        <v>2.0</v>
      </c>
      <c r="AU181" s="6">
        <v>40.0</v>
      </c>
      <c r="AV181" s="6">
        <v>10.0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2720</v>
      </c>
      <c r="BC181" s="6" t="s">
        <v>2721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209</v>
      </c>
      <c r="E182" s="11" t="s">
        <v>2780</v>
      </c>
      <c r="F182" s="6">
        <v>2.02430400185594E14</v>
      </c>
      <c r="G182" s="11" t="s">
        <v>1967</v>
      </c>
      <c r="H182" s="6" t="s">
        <v>2781</v>
      </c>
      <c r="I182" s="6" t="s">
        <v>1969</v>
      </c>
      <c r="J182" s="6">
        <v>78286.0</v>
      </c>
      <c r="K182" s="6" t="s">
        <v>99</v>
      </c>
      <c r="L182" s="6">
        <v>301.88</v>
      </c>
      <c r="M182" s="6">
        <v>2726.0</v>
      </c>
      <c r="N182" s="6" t="s">
        <v>158</v>
      </c>
      <c r="O182" s="6" t="s">
        <v>2574</v>
      </c>
      <c r="P182" s="72">
        <v>45621.0</v>
      </c>
      <c r="Q182" s="6">
        <v>1.0</v>
      </c>
      <c r="R182" s="6" t="s">
        <v>221</v>
      </c>
      <c r="S182" s="72">
        <v>45621.0</v>
      </c>
      <c r="T182" s="72">
        <v>45621.0</v>
      </c>
      <c r="U182" s="72">
        <v>45622.0</v>
      </c>
      <c r="V182" s="6">
        <v>1.0</v>
      </c>
      <c r="W182" s="6"/>
      <c r="X182" s="6">
        <v>17.0</v>
      </c>
      <c r="Y182" s="6"/>
      <c r="Z182" s="6"/>
      <c r="AA182" s="6" t="s">
        <v>2782</v>
      </c>
      <c r="AG182" s="6"/>
      <c r="AH182" s="6"/>
      <c r="AI182" s="6"/>
      <c r="AJ182" s="34"/>
      <c r="AK182" s="6"/>
      <c r="AL182" s="6"/>
      <c r="AP182" s="6">
        <v>736.58</v>
      </c>
      <c r="AQ182" s="6">
        <v>736.58</v>
      </c>
      <c r="AR182" s="6" t="s">
        <v>168</v>
      </c>
      <c r="AS182" s="6" t="s">
        <v>168</v>
      </c>
      <c r="AT182" s="6" t="s">
        <v>168</v>
      </c>
      <c r="AU182" s="6">
        <v>71.0</v>
      </c>
      <c r="AV182" s="6">
        <v>100.0</v>
      </c>
      <c r="AW182" s="6">
        <v>245.0</v>
      </c>
      <c r="AX182" s="6">
        <v>2548.0</v>
      </c>
      <c r="AY182" s="6">
        <v>0.0</v>
      </c>
      <c r="AZ182" s="6">
        <v>566.0</v>
      </c>
      <c r="BA182" s="6">
        <v>0.0</v>
      </c>
      <c r="BB182" s="6" t="s">
        <v>2783</v>
      </c>
      <c r="BC182" s="6" t="s">
        <v>2784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209</v>
      </c>
      <c r="E183" s="11" t="s">
        <v>2785</v>
      </c>
      <c r="F183" s="6">
        <v>2.02530400186399E14</v>
      </c>
      <c r="G183" s="11" t="s">
        <v>882</v>
      </c>
      <c r="H183" s="6" t="s">
        <v>2786</v>
      </c>
      <c r="I183" s="6" t="s">
        <v>884</v>
      </c>
      <c r="J183" s="6" t="s">
        <v>216</v>
      </c>
      <c r="K183" s="6" t="s">
        <v>99</v>
      </c>
      <c r="L183" s="6">
        <v>332.99</v>
      </c>
      <c r="M183" s="6">
        <v>2726.0</v>
      </c>
      <c r="N183" s="6" t="s">
        <v>158</v>
      </c>
      <c r="O183" s="6" t="s">
        <v>114</v>
      </c>
      <c r="P183" s="72">
        <v>45656.0</v>
      </c>
      <c r="Q183" s="6">
        <v>1.0</v>
      </c>
      <c r="R183" s="6" t="s">
        <v>221</v>
      </c>
      <c r="S183" s="72">
        <v>45656.0</v>
      </c>
      <c r="T183" s="72">
        <v>45656.0</v>
      </c>
      <c r="U183" s="34">
        <v>45916.0</v>
      </c>
      <c r="V183" s="6">
        <v>260.0</v>
      </c>
      <c r="W183" s="6"/>
      <c r="X183" s="6">
        <v>1.0</v>
      </c>
      <c r="Y183" s="6"/>
      <c r="Z183" s="6"/>
      <c r="AA183" s="6"/>
      <c r="AG183" s="6"/>
      <c r="AH183" s="6"/>
      <c r="AI183" s="6"/>
      <c r="AJ183" s="34"/>
      <c r="AK183" s="6"/>
      <c r="AL183" s="6"/>
      <c r="AP183" s="6">
        <v>592.72</v>
      </c>
      <c r="AQ183" s="6">
        <v>592.72</v>
      </c>
      <c r="AR183" s="6" t="s">
        <v>168</v>
      </c>
      <c r="AS183" s="6" t="s">
        <v>168</v>
      </c>
      <c r="AT183" s="6" t="s">
        <v>168</v>
      </c>
      <c r="AU183" s="6">
        <v>7.0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1.0</v>
      </c>
      <c r="BB183" s="6" t="s">
        <v>2787</v>
      </c>
      <c r="BC183" s="6" t="s">
        <v>2788</v>
      </c>
    </row>
    <row r="184">
      <c r="A184" s="6">
        <v>396.0</v>
      </c>
      <c r="B184" s="6">
        <v>396.0</v>
      </c>
      <c r="C184" s="6">
        <v>304.0</v>
      </c>
      <c r="D184" s="6" t="s">
        <v>209</v>
      </c>
      <c r="E184" s="11" t="s">
        <v>2789</v>
      </c>
      <c r="F184" s="6">
        <v>2.02530400188103E14</v>
      </c>
      <c r="G184" s="11" t="s">
        <v>1984</v>
      </c>
      <c r="H184" s="6" t="s">
        <v>2790</v>
      </c>
      <c r="I184" s="6" t="s">
        <v>1985</v>
      </c>
      <c r="J184" s="6" t="s">
        <v>216</v>
      </c>
      <c r="K184" s="6" t="s">
        <v>89</v>
      </c>
      <c r="L184" s="6">
        <v>0.0</v>
      </c>
      <c r="M184" s="6">
        <v>2726.0</v>
      </c>
      <c r="N184" s="6" t="s">
        <v>158</v>
      </c>
      <c r="O184" s="6" t="s">
        <v>114</v>
      </c>
      <c r="P184" s="34">
        <v>45667.0</v>
      </c>
      <c r="Q184" s="6">
        <v>1.0</v>
      </c>
      <c r="R184" s="6" t="s">
        <v>221</v>
      </c>
      <c r="S184" s="34">
        <v>45667.0</v>
      </c>
      <c r="T184" s="34">
        <v>45667.0</v>
      </c>
      <c r="U184" s="34">
        <v>45916.0</v>
      </c>
      <c r="V184" s="6">
        <v>249.0</v>
      </c>
      <c r="X184" s="6">
        <v>0.0</v>
      </c>
      <c r="Y184" s="6"/>
      <c r="Z184" s="6"/>
      <c r="AA184" s="6"/>
      <c r="AG184" s="6"/>
      <c r="AH184" s="6"/>
      <c r="AI184" s="6"/>
      <c r="AJ184" s="72"/>
      <c r="AK184" s="6"/>
      <c r="AP184" s="6" t="s">
        <v>246</v>
      </c>
      <c r="AQ184" s="6" t="s">
        <v>246</v>
      </c>
      <c r="AR184" s="6" t="s">
        <v>168</v>
      </c>
      <c r="AS184" s="6" t="s">
        <v>168</v>
      </c>
      <c r="AT184" s="6" t="s">
        <v>168</v>
      </c>
      <c r="AU184" s="6">
        <v>16.0</v>
      </c>
      <c r="AV184" s="6">
        <v>5.0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2791</v>
      </c>
      <c r="BC184" s="6" t="s">
        <v>2792</v>
      </c>
      <c r="BD184" s="6"/>
    </row>
    <row r="185">
      <c r="A185" s="6">
        <v>396.0</v>
      </c>
      <c r="B185" s="6">
        <v>396.0</v>
      </c>
      <c r="C185" s="6">
        <v>304.0</v>
      </c>
      <c r="D185" s="6" t="s">
        <v>209</v>
      </c>
      <c r="E185" s="11" t="s">
        <v>2793</v>
      </c>
      <c r="F185" s="6">
        <v>2.02530400188104E14</v>
      </c>
      <c r="G185" s="11" t="s">
        <v>1986</v>
      </c>
      <c r="H185" s="6" t="s">
        <v>2794</v>
      </c>
      <c r="I185" s="6" t="s">
        <v>1987</v>
      </c>
      <c r="J185" s="6" t="s">
        <v>216</v>
      </c>
      <c r="K185" s="6" t="s">
        <v>89</v>
      </c>
      <c r="L185" s="6">
        <v>0.0</v>
      </c>
      <c r="M185" s="6">
        <v>2726.0</v>
      </c>
      <c r="N185" s="6" t="s">
        <v>158</v>
      </c>
      <c r="O185" s="6" t="s">
        <v>114</v>
      </c>
      <c r="P185" s="34">
        <v>45667.0</v>
      </c>
      <c r="Q185" s="6">
        <v>3.0</v>
      </c>
      <c r="R185" s="6" t="s">
        <v>221</v>
      </c>
      <c r="S185" s="34">
        <v>45667.0</v>
      </c>
      <c r="T185" s="34">
        <v>45667.0</v>
      </c>
      <c r="U185" s="34">
        <v>45916.0</v>
      </c>
      <c r="V185" s="6">
        <v>249.0</v>
      </c>
      <c r="X185" s="6">
        <v>0.0</v>
      </c>
      <c r="Y185" s="6"/>
      <c r="Z185" s="6"/>
      <c r="AA185" s="6"/>
      <c r="AG185" s="6"/>
      <c r="AH185" s="6"/>
      <c r="AI185" s="6"/>
      <c r="AJ185" s="34"/>
      <c r="AK185" s="6"/>
      <c r="AL185" s="6"/>
      <c r="AP185" s="6" t="s">
        <v>246</v>
      </c>
      <c r="AQ185" s="6" t="s">
        <v>246</v>
      </c>
      <c r="AR185" s="6" t="s">
        <v>168</v>
      </c>
      <c r="AS185" s="6" t="s">
        <v>168</v>
      </c>
      <c r="AT185" s="6" t="s">
        <v>168</v>
      </c>
      <c r="AU185" s="6">
        <v>4.0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2795</v>
      </c>
      <c r="BC185" s="6" t="s">
        <v>2792</v>
      </c>
    </row>
    <row r="186">
      <c r="A186" s="6">
        <v>396.0</v>
      </c>
      <c r="B186" s="6">
        <v>396.0</v>
      </c>
      <c r="C186" s="6">
        <v>304.0</v>
      </c>
      <c r="D186" s="6" t="s">
        <v>209</v>
      </c>
      <c r="E186" s="11" t="s">
        <v>2796</v>
      </c>
      <c r="F186" s="6">
        <v>2.02630400204449E14</v>
      </c>
      <c r="G186" s="11" t="s">
        <v>828</v>
      </c>
      <c r="H186" s="6" t="s">
        <v>2797</v>
      </c>
      <c r="I186" s="6" t="s">
        <v>589</v>
      </c>
      <c r="J186" s="6" t="s">
        <v>216</v>
      </c>
      <c r="K186" s="6" t="s">
        <v>99</v>
      </c>
      <c r="L186" s="6">
        <v>865.97</v>
      </c>
      <c r="M186" s="6">
        <v>2726.0</v>
      </c>
      <c r="N186" s="6" t="s">
        <v>158</v>
      </c>
      <c r="O186" s="6" t="s">
        <v>114</v>
      </c>
      <c r="P186" s="34">
        <v>45680.0</v>
      </c>
      <c r="Q186" s="6">
        <v>2.0</v>
      </c>
      <c r="R186" s="6" t="s">
        <v>221</v>
      </c>
      <c r="S186" s="34">
        <v>45680.0</v>
      </c>
      <c r="T186" s="34">
        <v>45680.0</v>
      </c>
      <c r="U186" s="34">
        <v>45831.0</v>
      </c>
      <c r="V186" s="6">
        <v>151.0</v>
      </c>
      <c r="W186" s="6">
        <v>1.0</v>
      </c>
      <c r="X186" s="6">
        <v>2.0</v>
      </c>
      <c r="Y186" s="6"/>
      <c r="Z186" s="6"/>
      <c r="AA186" s="6" t="s">
        <v>263</v>
      </c>
      <c r="AG186" s="6"/>
      <c r="AH186" s="6"/>
      <c r="AI186" s="6"/>
      <c r="AJ186" s="34"/>
      <c r="AK186" s="6"/>
      <c r="AL186" s="6"/>
      <c r="AP186" s="6">
        <v>4884.08</v>
      </c>
      <c r="AQ186" s="6">
        <v>9768.16</v>
      </c>
      <c r="AR186" s="6">
        <v>7.0</v>
      </c>
      <c r="AS186" s="6">
        <v>9.0</v>
      </c>
      <c r="AT186" s="6">
        <v>23.0</v>
      </c>
      <c r="AU186" s="6">
        <v>126.0</v>
      </c>
      <c r="AV186" s="6">
        <v>10.0</v>
      </c>
      <c r="AW186" s="6" t="s">
        <v>168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2798</v>
      </c>
      <c r="BC186" s="6" t="s">
        <v>2799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209</v>
      </c>
      <c r="E187" s="11" t="s">
        <v>2800</v>
      </c>
      <c r="F187" s="6">
        <v>2.02530400188797E14</v>
      </c>
      <c r="G187" s="11" t="s">
        <v>1846</v>
      </c>
      <c r="H187" s="6" t="s">
        <v>2244</v>
      </c>
      <c r="I187" s="6" t="s">
        <v>1847</v>
      </c>
      <c r="J187" s="6" t="s">
        <v>216</v>
      </c>
      <c r="K187" s="6" t="s">
        <v>89</v>
      </c>
      <c r="L187" s="6">
        <v>707.92</v>
      </c>
      <c r="M187" s="6">
        <v>2726.0</v>
      </c>
      <c r="N187" s="6" t="s">
        <v>158</v>
      </c>
      <c r="O187" s="6" t="s">
        <v>114</v>
      </c>
      <c r="P187" s="34">
        <v>45763.0</v>
      </c>
      <c r="Q187" s="6">
        <v>1.0</v>
      </c>
      <c r="R187" s="6" t="s">
        <v>221</v>
      </c>
      <c r="S187" s="34">
        <v>45763.0</v>
      </c>
      <c r="T187" s="34">
        <v>45763.0</v>
      </c>
      <c r="U187" s="34">
        <v>45916.0</v>
      </c>
      <c r="V187" s="6">
        <v>153.0</v>
      </c>
      <c r="X187" s="6">
        <v>0.0</v>
      </c>
      <c r="Y187" s="6"/>
      <c r="Z187" s="6"/>
      <c r="AA187" s="6"/>
      <c r="AG187" s="6"/>
      <c r="AH187" s="6"/>
      <c r="AI187" s="6"/>
      <c r="AJ187" s="72"/>
      <c r="AK187" s="6"/>
      <c r="AL187" s="6"/>
      <c r="AP187" s="6">
        <v>1578.66</v>
      </c>
      <c r="AQ187" s="6">
        <v>1578.66</v>
      </c>
      <c r="AR187" s="6" t="s">
        <v>168</v>
      </c>
      <c r="AS187" s="6">
        <v>1.0</v>
      </c>
      <c r="AT187" s="6">
        <v>2.0</v>
      </c>
      <c r="AU187" s="6">
        <v>10.0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2801</v>
      </c>
      <c r="BC187" s="6" t="s">
        <v>2801</v>
      </c>
    </row>
    <row r="188">
      <c r="A188" s="6">
        <v>396.0</v>
      </c>
      <c r="B188" s="6">
        <v>396.0</v>
      </c>
      <c r="C188" s="6">
        <v>304.0</v>
      </c>
      <c r="D188" s="6" t="s">
        <v>209</v>
      </c>
      <c r="E188" s="11" t="s">
        <v>2802</v>
      </c>
      <c r="F188" s="6">
        <v>2.02530400194093E14</v>
      </c>
      <c r="G188" s="11" t="s">
        <v>156</v>
      </c>
      <c r="H188" s="6" t="s">
        <v>2803</v>
      </c>
      <c r="I188" s="6" t="s">
        <v>2804</v>
      </c>
      <c r="J188" s="6">
        <v>22373.0</v>
      </c>
      <c r="K188" s="6" t="s">
        <v>132</v>
      </c>
      <c r="L188" s="6">
        <v>15334.12</v>
      </c>
      <c r="M188" s="6">
        <v>2726.0</v>
      </c>
      <c r="N188" s="6" t="s">
        <v>158</v>
      </c>
      <c r="O188" s="6" t="s">
        <v>2574</v>
      </c>
      <c r="P188" s="34">
        <v>45771.0</v>
      </c>
      <c r="Q188" s="6">
        <v>1.0</v>
      </c>
      <c r="R188" s="6" t="s">
        <v>221</v>
      </c>
      <c r="S188" s="34">
        <v>45771.0</v>
      </c>
      <c r="T188" s="34">
        <v>45771.0</v>
      </c>
      <c r="U188" s="34">
        <v>45853.0</v>
      </c>
      <c r="V188" s="6">
        <v>82.0</v>
      </c>
      <c r="W188" s="6"/>
      <c r="X188" s="6">
        <v>0.0</v>
      </c>
      <c r="Y188" s="6"/>
      <c r="Z188" s="6"/>
      <c r="AA188" s="6" t="s">
        <v>1192</v>
      </c>
      <c r="AG188" s="6"/>
      <c r="AH188" s="6"/>
      <c r="AI188" s="6"/>
      <c r="AJ188" s="34"/>
      <c r="AK188" s="6"/>
      <c r="AL188" s="6"/>
      <c r="AP188" s="6">
        <v>59496.38</v>
      </c>
      <c r="AQ188" s="6">
        <v>59496.38</v>
      </c>
      <c r="AR188" s="6">
        <v>2.0</v>
      </c>
      <c r="AS188" s="6">
        <v>4.0</v>
      </c>
      <c r="AT188" s="6">
        <v>7.0</v>
      </c>
      <c r="AU188" s="6">
        <v>130.0</v>
      </c>
      <c r="AV188" s="6">
        <v>0.0</v>
      </c>
      <c r="AW188" s="6">
        <v>12.0</v>
      </c>
      <c r="AX188" s="6">
        <v>4.0</v>
      </c>
      <c r="AY188" s="6">
        <v>0.0</v>
      </c>
      <c r="AZ188" s="6">
        <v>0.0</v>
      </c>
      <c r="BA188" s="6">
        <v>0.0</v>
      </c>
      <c r="BB188" s="6" t="s">
        <v>2805</v>
      </c>
      <c r="BC188" s="6" t="s">
        <v>2008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209</v>
      </c>
      <c r="E189" s="11" t="s">
        <v>2806</v>
      </c>
      <c r="F189" s="6">
        <v>2.02530400189153E14</v>
      </c>
      <c r="G189" s="11" t="s">
        <v>2807</v>
      </c>
      <c r="H189" s="6" t="s">
        <v>2808</v>
      </c>
      <c r="I189" s="6" t="s">
        <v>2809</v>
      </c>
      <c r="J189" s="6" t="s">
        <v>216</v>
      </c>
      <c r="K189" s="6" t="s">
        <v>89</v>
      </c>
      <c r="L189" s="6">
        <v>351.52</v>
      </c>
      <c r="M189" s="6">
        <v>2726.0</v>
      </c>
      <c r="N189" s="6" t="s">
        <v>158</v>
      </c>
      <c r="O189" s="6" t="s">
        <v>2574</v>
      </c>
      <c r="P189" s="34">
        <v>45777.0</v>
      </c>
      <c r="Q189" s="6">
        <v>1.0</v>
      </c>
      <c r="R189" s="6" t="s">
        <v>221</v>
      </c>
      <c r="S189" s="34">
        <v>45777.0</v>
      </c>
      <c r="T189" s="34">
        <v>45777.0</v>
      </c>
      <c r="U189" s="34">
        <v>45782.0</v>
      </c>
      <c r="V189" s="6">
        <v>5.0</v>
      </c>
      <c r="X189" s="6">
        <v>0.0</v>
      </c>
      <c r="Y189" s="6"/>
      <c r="Z189" s="6"/>
      <c r="AA189" s="6"/>
      <c r="AG189" s="6"/>
      <c r="AH189" s="6"/>
      <c r="AI189" s="6"/>
      <c r="AJ189" s="34"/>
      <c r="AK189" s="6"/>
      <c r="AL189" s="6"/>
      <c r="AP189" s="6">
        <v>1100.25</v>
      </c>
      <c r="AQ189" s="6">
        <v>1100.25</v>
      </c>
      <c r="AR189" s="6" t="s">
        <v>168</v>
      </c>
      <c r="AS189" s="6" t="s">
        <v>168</v>
      </c>
      <c r="AT189" s="6" t="s">
        <v>168</v>
      </c>
      <c r="AU189" s="6">
        <v>23.0</v>
      </c>
      <c r="AV189" s="6" t="s">
        <v>168</v>
      </c>
      <c r="AW189" s="6">
        <v>0.0</v>
      </c>
      <c r="AX189" s="6" t="s">
        <v>168</v>
      </c>
      <c r="AY189" s="6">
        <v>0.0</v>
      </c>
      <c r="AZ189" s="6">
        <v>4.0</v>
      </c>
      <c r="BA189" s="6">
        <v>0.0</v>
      </c>
      <c r="BB189" s="6" t="s">
        <v>2810</v>
      </c>
      <c r="BC189" s="6" t="s">
        <v>2811</v>
      </c>
    </row>
    <row r="190">
      <c r="A190" s="6">
        <v>396.0</v>
      </c>
      <c r="B190" s="6">
        <v>396.0</v>
      </c>
      <c r="C190" s="6">
        <v>304.0</v>
      </c>
      <c r="D190" s="6" t="s">
        <v>209</v>
      </c>
      <c r="E190" s="11" t="s">
        <v>2812</v>
      </c>
      <c r="F190" s="6">
        <v>2.02530400189463E14</v>
      </c>
      <c r="G190" s="11" t="s">
        <v>752</v>
      </c>
      <c r="H190" s="6" t="s">
        <v>2813</v>
      </c>
      <c r="I190" s="6" t="s">
        <v>2814</v>
      </c>
      <c r="J190" s="6">
        <v>33269.0</v>
      </c>
      <c r="K190" s="6" t="s">
        <v>99</v>
      </c>
      <c r="L190" s="6">
        <v>665.18</v>
      </c>
      <c r="M190" s="6">
        <v>2726.0</v>
      </c>
      <c r="N190" s="6" t="s">
        <v>158</v>
      </c>
      <c r="O190" s="6" t="s">
        <v>114</v>
      </c>
      <c r="P190" s="34">
        <v>45782.0</v>
      </c>
      <c r="Q190" s="6">
        <v>1.0</v>
      </c>
      <c r="R190" s="6" t="s">
        <v>221</v>
      </c>
      <c r="S190" s="34">
        <v>45782.0</v>
      </c>
      <c r="T190" s="34">
        <v>45782.0</v>
      </c>
      <c r="U190" s="34">
        <v>45916.0</v>
      </c>
      <c r="V190" s="6">
        <v>134.0</v>
      </c>
      <c r="W190" s="6"/>
      <c r="X190" s="6">
        <v>1.0</v>
      </c>
      <c r="AA190" s="6" t="s">
        <v>263</v>
      </c>
      <c r="AG190" s="6"/>
      <c r="AH190" s="6"/>
      <c r="AI190" s="6"/>
      <c r="AJ190" s="34"/>
      <c r="AK190" s="6"/>
      <c r="AL190" s="6"/>
      <c r="AP190" s="6">
        <v>3838.11</v>
      </c>
      <c r="AQ190" s="6">
        <v>3838.11</v>
      </c>
      <c r="AR190" s="6">
        <v>6.0</v>
      </c>
      <c r="AS190" s="6">
        <v>12.0</v>
      </c>
      <c r="AT190" s="6">
        <v>28.0</v>
      </c>
      <c r="AU190" s="6">
        <v>248.0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2815</v>
      </c>
      <c r="BC190" s="6" t="s">
        <v>2816</v>
      </c>
      <c r="BD190" s="6" t="s">
        <v>2817</v>
      </c>
    </row>
    <row r="191">
      <c r="A191" s="6">
        <v>396.0</v>
      </c>
      <c r="B191" s="6">
        <v>396.0</v>
      </c>
      <c r="C191" s="6">
        <v>304.0</v>
      </c>
      <c r="D191" s="6" t="s">
        <v>209</v>
      </c>
      <c r="E191" s="11" t="s">
        <v>2818</v>
      </c>
      <c r="F191" s="6">
        <v>2.02530400189357E14</v>
      </c>
      <c r="G191" s="11" t="s">
        <v>1503</v>
      </c>
      <c r="H191" s="6" t="s">
        <v>2819</v>
      </c>
      <c r="I191" s="6" t="s">
        <v>2820</v>
      </c>
      <c r="J191" s="6" t="s">
        <v>216</v>
      </c>
      <c r="K191" s="6" t="s">
        <v>99</v>
      </c>
      <c r="L191" s="6">
        <v>8200.09</v>
      </c>
      <c r="M191" s="6">
        <v>2726.0</v>
      </c>
      <c r="N191" s="6" t="s">
        <v>158</v>
      </c>
      <c r="O191" s="6" t="s">
        <v>114</v>
      </c>
      <c r="P191" s="34">
        <v>45782.0</v>
      </c>
      <c r="Q191" s="6">
        <v>1.0</v>
      </c>
      <c r="R191" s="6" t="s">
        <v>221</v>
      </c>
      <c r="S191" s="34">
        <v>45782.0</v>
      </c>
      <c r="T191" s="34">
        <v>45782.0</v>
      </c>
      <c r="U191" s="34">
        <v>45916.0</v>
      </c>
      <c r="V191" s="6">
        <v>134.0</v>
      </c>
      <c r="X191" s="6">
        <v>0.0</v>
      </c>
      <c r="Y191" s="6"/>
      <c r="Z191" s="6"/>
      <c r="AA191" s="6" t="s">
        <v>224</v>
      </c>
      <c r="AG191" s="6"/>
      <c r="AH191" s="6"/>
      <c r="AI191" s="6"/>
      <c r="AJ191" s="34"/>
      <c r="AK191" s="6"/>
      <c r="AP191" s="6">
        <v>26650.3</v>
      </c>
      <c r="AQ191" s="6">
        <v>26650.3</v>
      </c>
      <c r="AR191" s="6" t="s">
        <v>168</v>
      </c>
      <c r="AS191" s="6" t="s">
        <v>168</v>
      </c>
      <c r="AT191" s="6" t="s">
        <v>168</v>
      </c>
      <c r="AU191" s="6">
        <v>14.0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2821</v>
      </c>
      <c r="BC191" s="6" t="s">
        <v>2822</v>
      </c>
    </row>
    <row r="192">
      <c r="A192" s="6">
        <v>396.0</v>
      </c>
      <c r="B192" s="6">
        <v>396.0</v>
      </c>
      <c r="C192" s="6">
        <v>304.0</v>
      </c>
      <c r="D192" s="6" t="s">
        <v>209</v>
      </c>
      <c r="E192" s="11" t="s">
        <v>2823</v>
      </c>
      <c r="F192" s="6">
        <v>2.02530400189466E14</v>
      </c>
      <c r="G192" s="11" t="s">
        <v>1820</v>
      </c>
      <c r="H192" s="6" t="s">
        <v>2824</v>
      </c>
      <c r="I192" s="6" t="s">
        <v>1822</v>
      </c>
      <c r="J192" s="6" t="s">
        <v>216</v>
      </c>
      <c r="K192" s="6" t="s">
        <v>99</v>
      </c>
      <c r="L192" s="6">
        <v>2194.58</v>
      </c>
      <c r="M192" s="6">
        <v>2726.0</v>
      </c>
      <c r="N192" s="6" t="s">
        <v>158</v>
      </c>
      <c r="O192" s="6" t="s">
        <v>114</v>
      </c>
      <c r="P192" s="34">
        <v>45784.0</v>
      </c>
      <c r="Q192" s="6">
        <v>1.0</v>
      </c>
      <c r="R192" s="6" t="s">
        <v>221</v>
      </c>
      <c r="S192" s="34">
        <v>45784.0</v>
      </c>
      <c r="T192" s="34">
        <v>45784.0</v>
      </c>
      <c r="U192" s="34">
        <v>45916.0</v>
      </c>
      <c r="V192" s="6">
        <v>132.0</v>
      </c>
      <c r="W192" s="6"/>
      <c r="X192" s="6">
        <v>0.0</v>
      </c>
      <c r="AA192" s="6" t="s">
        <v>263</v>
      </c>
      <c r="AG192" s="6"/>
      <c r="AH192" s="6"/>
      <c r="AI192" s="6"/>
      <c r="AJ192" s="34"/>
      <c r="AK192" s="6"/>
      <c r="AP192" s="6">
        <v>3818.57</v>
      </c>
      <c r="AQ192" s="6">
        <v>3818.57</v>
      </c>
      <c r="AR192" s="6" t="s">
        <v>168</v>
      </c>
      <c r="AS192" s="6">
        <v>2.0</v>
      </c>
      <c r="AT192" s="6">
        <v>3.0</v>
      </c>
      <c r="AU192" s="6">
        <v>42.0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2825</v>
      </c>
      <c r="BC192" s="6" t="s">
        <v>2816</v>
      </c>
      <c r="BD192" s="6" t="s">
        <v>2817</v>
      </c>
    </row>
    <row r="193">
      <c r="A193" s="6">
        <v>396.0</v>
      </c>
      <c r="B193" s="6">
        <v>396.0</v>
      </c>
      <c r="C193" s="6">
        <v>304.0</v>
      </c>
      <c r="D193" s="6" t="s">
        <v>209</v>
      </c>
      <c r="E193" s="11" t="s">
        <v>2826</v>
      </c>
      <c r="F193" s="6">
        <v>2.02530400189414E14</v>
      </c>
      <c r="G193" s="11" t="s">
        <v>1638</v>
      </c>
      <c r="H193" s="6" t="s">
        <v>2827</v>
      </c>
      <c r="I193" s="6" t="s">
        <v>1639</v>
      </c>
      <c r="J193" s="6">
        <v>33269.0</v>
      </c>
      <c r="K193" s="6" t="s">
        <v>89</v>
      </c>
      <c r="L193" s="6">
        <v>88.4</v>
      </c>
      <c r="M193" s="6">
        <v>2726.0</v>
      </c>
      <c r="N193" s="6" t="s">
        <v>158</v>
      </c>
      <c r="O193" s="6" t="s">
        <v>114</v>
      </c>
      <c r="P193" s="34">
        <v>45792.0</v>
      </c>
      <c r="Q193" s="6">
        <v>4.0</v>
      </c>
      <c r="R193" s="6" t="s">
        <v>221</v>
      </c>
      <c r="S193" s="34">
        <v>45792.0</v>
      </c>
      <c r="T193" s="34">
        <v>45792.0</v>
      </c>
      <c r="U193" s="34">
        <v>45916.0</v>
      </c>
      <c r="V193" s="6">
        <v>124.0</v>
      </c>
      <c r="W193" s="6"/>
      <c r="X193" s="6">
        <v>1.0</v>
      </c>
      <c r="Y193" s="6"/>
      <c r="Z193" s="6"/>
      <c r="AA193" s="6"/>
      <c r="AG193" s="6"/>
      <c r="AH193" s="6"/>
      <c r="AI193" s="6"/>
      <c r="AJ193" s="34"/>
      <c r="AK193" s="6"/>
      <c r="AL193" s="6"/>
      <c r="AP193" s="6">
        <v>331.48</v>
      </c>
      <c r="AQ193" s="6">
        <v>1325.92</v>
      </c>
      <c r="AR193" s="6" t="s">
        <v>168</v>
      </c>
      <c r="AS193" s="6">
        <v>4.0</v>
      </c>
      <c r="AT193" s="6">
        <v>4.0</v>
      </c>
      <c r="AU193" s="6">
        <v>19.0</v>
      </c>
      <c r="AV193" s="6">
        <v>0.0</v>
      </c>
      <c r="AW193" s="6" t="s">
        <v>168</v>
      </c>
      <c r="AX193" s="6">
        <v>386.0</v>
      </c>
      <c r="AY193" s="6">
        <v>0.0</v>
      </c>
      <c r="AZ193" s="6">
        <v>0.0</v>
      </c>
      <c r="BA193" s="6">
        <v>0.0</v>
      </c>
      <c r="BB193" s="6" t="s">
        <v>2828</v>
      </c>
      <c r="BC193" s="6" t="s">
        <v>2829</v>
      </c>
    </row>
    <row r="194">
      <c r="A194" s="6">
        <v>396.0</v>
      </c>
      <c r="B194" s="6">
        <v>396.0</v>
      </c>
      <c r="C194" s="6">
        <v>304.0</v>
      </c>
      <c r="D194" s="6" t="s">
        <v>209</v>
      </c>
      <c r="E194" s="11" t="s">
        <v>2830</v>
      </c>
      <c r="F194" s="6">
        <v>2.02530400191059E14</v>
      </c>
      <c r="G194" s="11" t="s">
        <v>1000</v>
      </c>
      <c r="H194" s="6" t="s">
        <v>2831</v>
      </c>
      <c r="I194" s="6" t="s">
        <v>477</v>
      </c>
      <c r="J194" s="6" t="s">
        <v>216</v>
      </c>
      <c r="K194" s="6" t="s">
        <v>89</v>
      </c>
      <c r="L194" s="6">
        <v>94.65</v>
      </c>
      <c r="M194" s="6">
        <v>2726.0</v>
      </c>
      <c r="N194" s="6" t="s">
        <v>2666</v>
      </c>
      <c r="O194" s="6" t="s">
        <v>114</v>
      </c>
      <c r="P194" s="34">
        <v>45798.0</v>
      </c>
      <c r="Q194" s="6">
        <v>3.0</v>
      </c>
      <c r="R194" s="6" t="s">
        <v>221</v>
      </c>
      <c r="S194" s="34">
        <v>45798.0</v>
      </c>
      <c r="T194" s="34">
        <v>45798.0</v>
      </c>
      <c r="U194" s="34">
        <v>45916.0</v>
      </c>
      <c r="V194" s="6">
        <v>118.0</v>
      </c>
      <c r="W194" s="6">
        <v>2.0</v>
      </c>
      <c r="X194" s="6">
        <v>0.0</v>
      </c>
      <c r="Y194" s="6"/>
      <c r="Z194" s="6"/>
      <c r="AA194" s="6"/>
      <c r="AG194" s="6"/>
      <c r="AH194" s="6"/>
      <c r="AI194" s="6"/>
      <c r="AJ194" s="34"/>
      <c r="AK194" s="6"/>
      <c r="AL194" s="6"/>
      <c r="AP194" s="6">
        <v>205.4</v>
      </c>
      <c r="AQ194" s="6">
        <v>616.2</v>
      </c>
      <c r="AR194" s="6" t="s">
        <v>168</v>
      </c>
      <c r="AS194" s="6" t="s">
        <v>168</v>
      </c>
      <c r="AT194" s="6" t="s">
        <v>168</v>
      </c>
      <c r="AU194" s="6">
        <v>57.0</v>
      </c>
      <c r="AV194" s="6">
        <v>1.0</v>
      </c>
      <c r="AW194" s="6">
        <v>0.0</v>
      </c>
      <c r="AX194" s="6">
        <v>0.0</v>
      </c>
      <c r="AY194" s="6">
        <v>0.0</v>
      </c>
      <c r="AZ194" s="6">
        <v>6.0</v>
      </c>
      <c r="BA194" s="6">
        <v>0.0</v>
      </c>
      <c r="BB194" s="6" t="s">
        <v>2832</v>
      </c>
      <c r="BC194" s="6" t="s">
        <v>2833</v>
      </c>
    </row>
    <row r="195">
      <c r="A195" s="6">
        <v>396.0</v>
      </c>
      <c r="B195" s="6">
        <v>396.0</v>
      </c>
      <c r="C195" s="6">
        <v>381.0</v>
      </c>
      <c r="D195" s="6" t="s">
        <v>209</v>
      </c>
      <c r="E195" s="11" t="s">
        <v>2834</v>
      </c>
      <c r="F195" s="6">
        <v>2.0253810021387E14</v>
      </c>
      <c r="G195" s="11" t="s">
        <v>160</v>
      </c>
      <c r="H195" s="6" t="s">
        <v>435</v>
      </c>
      <c r="I195" s="6" t="s">
        <v>161</v>
      </c>
      <c r="J195" s="6">
        <v>198.0</v>
      </c>
      <c r="K195" s="6" t="s">
        <v>132</v>
      </c>
      <c r="L195" s="6">
        <v>288215.57</v>
      </c>
      <c r="M195" s="6">
        <v>2726.0</v>
      </c>
      <c r="N195" s="6" t="s">
        <v>158</v>
      </c>
      <c r="O195" s="6" t="s">
        <v>114</v>
      </c>
      <c r="P195" s="34">
        <v>45799.0</v>
      </c>
      <c r="Q195" s="6">
        <v>1.0</v>
      </c>
      <c r="R195" s="6" t="s">
        <v>221</v>
      </c>
      <c r="S195" s="34">
        <v>45799.0</v>
      </c>
      <c r="T195" s="34">
        <v>45799.0</v>
      </c>
      <c r="U195" s="72">
        <v>45975.0</v>
      </c>
      <c r="V195" s="6">
        <v>176.0</v>
      </c>
      <c r="X195" s="6">
        <v>0.0</v>
      </c>
      <c r="Y195" s="6">
        <v>3.810264674E9</v>
      </c>
      <c r="Z195" s="6" t="s">
        <v>441</v>
      </c>
      <c r="AA195" s="6" t="s">
        <v>1350</v>
      </c>
      <c r="AG195" s="6"/>
      <c r="AH195" s="6"/>
      <c r="AI195" s="6"/>
      <c r="AJ195" s="34"/>
      <c r="AK195" s="6"/>
      <c r="AL195" s="6"/>
      <c r="AP195" s="6">
        <v>902114.72</v>
      </c>
      <c r="AQ195" s="6">
        <v>902114.72</v>
      </c>
      <c r="AR195" s="6">
        <v>6.0</v>
      </c>
      <c r="AS195" s="6">
        <v>9.0</v>
      </c>
      <c r="AT195" s="6">
        <v>15.0</v>
      </c>
      <c r="AU195" s="6">
        <v>110.0</v>
      </c>
      <c r="AV195" s="6">
        <v>0.0</v>
      </c>
      <c r="AW195" s="6" t="s">
        <v>168</v>
      </c>
      <c r="AX195" s="6">
        <v>0.0</v>
      </c>
      <c r="AY195" s="6">
        <v>0.0</v>
      </c>
      <c r="AZ195" s="6">
        <v>0.0</v>
      </c>
      <c r="BA195" s="6">
        <v>0.0</v>
      </c>
      <c r="BB195" s="6"/>
      <c r="BC195" s="6" t="s">
        <v>2835</v>
      </c>
    </row>
    <row r="196">
      <c r="A196" s="6">
        <v>396.0</v>
      </c>
      <c r="B196" s="6">
        <v>396.0</v>
      </c>
      <c r="C196" s="6">
        <v>304.0</v>
      </c>
      <c r="D196" s="6" t="s">
        <v>209</v>
      </c>
      <c r="E196" s="11" t="s">
        <v>2836</v>
      </c>
      <c r="F196" s="6">
        <v>2.02530400192016E14</v>
      </c>
      <c r="G196" s="11" t="s">
        <v>516</v>
      </c>
      <c r="H196" s="6" t="s">
        <v>2837</v>
      </c>
      <c r="I196" s="6" t="s">
        <v>2838</v>
      </c>
      <c r="J196" s="6" t="s">
        <v>216</v>
      </c>
      <c r="K196" s="6" t="s">
        <v>89</v>
      </c>
      <c r="L196" s="6">
        <v>43.36</v>
      </c>
      <c r="M196" s="6">
        <v>2726.0</v>
      </c>
      <c r="N196" s="6" t="s">
        <v>158</v>
      </c>
      <c r="O196" s="6" t="s">
        <v>114</v>
      </c>
      <c r="P196" s="34">
        <v>45813.0</v>
      </c>
      <c r="Q196" s="6">
        <v>4.0</v>
      </c>
      <c r="R196" s="6" t="s">
        <v>221</v>
      </c>
      <c r="S196" s="34">
        <v>45813.0</v>
      </c>
      <c r="T196" s="34">
        <v>45813.0</v>
      </c>
      <c r="U196" s="34">
        <v>45916.0</v>
      </c>
      <c r="V196" s="6">
        <v>103.0</v>
      </c>
      <c r="W196" s="6"/>
      <c r="X196" s="6">
        <v>0.0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34"/>
      <c r="AK196" s="6"/>
      <c r="AL196" s="6"/>
      <c r="AM196" s="6"/>
      <c r="AN196" s="6"/>
      <c r="AO196" s="6"/>
      <c r="AP196" s="6">
        <v>250.18</v>
      </c>
      <c r="AQ196" s="6">
        <v>1000.72</v>
      </c>
      <c r="AR196" s="6" t="s">
        <v>168</v>
      </c>
      <c r="AS196" s="6">
        <v>4.0</v>
      </c>
      <c r="AT196" s="6">
        <v>4.0</v>
      </c>
      <c r="AU196" s="6">
        <v>26.0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2839</v>
      </c>
      <c r="BC196" s="6" t="s">
        <v>2840</v>
      </c>
    </row>
    <row r="197">
      <c r="A197" s="6">
        <v>396.0</v>
      </c>
      <c r="B197" s="6">
        <v>396.0</v>
      </c>
      <c r="C197" s="6">
        <v>304.0</v>
      </c>
      <c r="D197" s="6" t="s">
        <v>209</v>
      </c>
      <c r="E197" s="11" t="s">
        <v>2841</v>
      </c>
      <c r="F197" s="6">
        <v>2.02530400192017E14</v>
      </c>
      <c r="G197" s="11" t="s">
        <v>626</v>
      </c>
      <c r="H197" s="6" t="s">
        <v>627</v>
      </c>
      <c r="I197" s="6" t="s">
        <v>628</v>
      </c>
      <c r="J197" s="6" t="s">
        <v>216</v>
      </c>
      <c r="K197" s="6" t="s">
        <v>89</v>
      </c>
      <c r="L197" s="6">
        <v>21.5</v>
      </c>
      <c r="M197" s="6">
        <v>2726.0</v>
      </c>
      <c r="N197" s="6" t="s">
        <v>2666</v>
      </c>
      <c r="O197" s="6" t="s">
        <v>114</v>
      </c>
      <c r="P197" s="34">
        <v>45813.0</v>
      </c>
      <c r="Q197" s="6">
        <v>2.0</v>
      </c>
      <c r="R197" s="6" t="s">
        <v>221</v>
      </c>
      <c r="S197" s="34">
        <v>45813.0</v>
      </c>
      <c r="T197" s="34">
        <v>45813.0</v>
      </c>
      <c r="U197" s="34">
        <v>45916.0</v>
      </c>
      <c r="V197" s="6">
        <v>103.0</v>
      </c>
      <c r="W197" s="6">
        <v>1.0</v>
      </c>
      <c r="X197" s="6">
        <v>0.0</v>
      </c>
      <c r="Y197" s="6"/>
      <c r="Z197" s="6"/>
      <c r="AA197" s="6"/>
      <c r="AG197" s="6" t="s">
        <v>1380</v>
      </c>
      <c r="AH197" s="6">
        <v>4.0</v>
      </c>
      <c r="AI197" s="6">
        <v>4.0</v>
      </c>
      <c r="AJ197" s="34">
        <v>46072.0</v>
      </c>
      <c r="AK197" s="6" t="s">
        <v>183</v>
      </c>
      <c r="AL197" s="6"/>
      <c r="AP197" s="6">
        <v>21.5</v>
      </c>
      <c r="AQ197" s="6">
        <v>43.0</v>
      </c>
      <c r="AR197" s="6" t="s">
        <v>168</v>
      </c>
      <c r="AS197" s="6">
        <v>1.0</v>
      </c>
      <c r="AT197" s="6">
        <v>1.0</v>
      </c>
      <c r="AU197" s="6">
        <v>17.0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2842</v>
      </c>
      <c r="BC197" s="6" t="s">
        <v>2843</v>
      </c>
    </row>
    <row r="198">
      <c r="A198" s="6">
        <v>396.0</v>
      </c>
      <c r="B198" s="6">
        <v>396.0</v>
      </c>
      <c r="C198" s="6">
        <v>304.0</v>
      </c>
      <c r="D198" s="6" t="s">
        <v>209</v>
      </c>
      <c r="E198" s="11" t="s">
        <v>2844</v>
      </c>
      <c r="F198" s="6">
        <v>2.0253040019202E14</v>
      </c>
      <c r="G198" s="11" t="s">
        <v>340</v>
      </c>
      <c r="H198" s="6" t="s">
        <v>2845</v>
      </c>
      <c r="I198" s="6" t="s">
        <v>2152</v>
      </c>
      <c r="J198" s="6" t="s">
        <v>216</v>
      </c>
      <c r="K198" s="6" t="s">
        <v>89</v>
      </c>
      <c r="L198" s="6">
        <v>445.0</v>
      </c>
      <c r="M198" s="6">
        <v>2726.0</v>
      </c>
      <c r="N198" s="6" t="s">
        <v>158</v>
      </c>
      <c r="O198" s="6" t="s">
        <v>114</v>
      </c>
      <c r="P198" s="34">
        <v>45813.0</v>
      </c>
      <c r="Q198" s="6">
        <v>1.0</v>
      </c>
      <c r="R198" s="6" t="s">
        <v>221</v>
      </c>
      <c r="S198" s="34">
        <v>45813.0</v>
      </c>
      <c r="T198" s="34">
        <v>45813.0</v>
      </c>
      <c r="U198" s="34">
        <v>45916.0</v>
      </c>
      <c r="V198" s="6">
        <v>103.0</v>
      </c>
      <c r="X198" s="6">
        <v>0.0</v>
      </c>
      <c r="AA198" s="6"/>
      <c r="AG198" s="6"/>
      <c r="AH198" s="6"/>
      <c r="AI198" s="6"/>
      <c r="AJ198" s="72"/>
      <c r="AK198" s="6"/>
      <c r="AL198" s="6"/>
      <c r="AP198" s="6">
        <v>952.3</v>
      </c>
      <c r="AQ198" s="6">
        <v>952.3</v>
      </c>
      <c r="AR198" s="6" t="s">
        <v>168</v>
      </c>
      <c r="AS198" s="6" t="s">
        <v>168</v>
      </c>
      <c r="AT198" s="6" t="s">
        <v>168</v>
      </c>
      <c r="AU198" s="6">
        <v>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2846</v>
      </c>
      <c r="BC198" s="6" t="s">
        <v>2847</v>
      </c>
    </row>
    <row r="199">
      <c r="A199" s="6">
        <v>396.0</v>
      </c>
      <c r="B199" s="6">
        <v>396.0</v>
      </c>
      <c r="C199" s="6">
        <v>304.0</v>
      </c>
      <c r="D199" s="6" t="s">
        <v>209</v>
      </c>
      <c r="E199" s="11" t="s">
        <v>2848</v>
      </c>
      <c r="F199" s="6">
        <v>2.02530400192014E14</v>
      </c>
      <c r="G199" s="11" t="s">
        <v>824</v>
      </c>
      <c r="H199" s="6" t="s">
        <v>2849</v>
      </c>
      <c r="I199" s="6" t="s">
        <v>2706</v>
      </c>
      <c r="J199" s="6">
        <v>96906.0</v>
      </c>
      <c r="K199" s="6" t="s">
        <v>89</v>
      </c>
      <c r="L199" s="6">
        <v>65.0</v>
      </c>
      <c r="M199" s="6">
        <v>2726.0</v>
      </c>
      <c r="N199" s="6" t="s">
        <v>158</v>
      </c>
      <c r="O199" s="6" t="s">
        <v>114</v>
      </c>
      <c r="P199" s="34">
        <v>45813.0</v>
      </c>
      <c r="Q199" s="6">
        <v>2.0</v>
      </c>
      <c r="R199" s="6" t="s">
        <v>221</v>
      </c>
      <c r="S199" s="34">
        <v>45813.0</v>
      </c>
      <c r="T199" s="34">
        <v>45813.0</v>
      </c>
      <c r="U199" s="34">
        <v>45916.0</v>
      </c>
      <c r="V199" s="6">
        <v>103.0</v>
      </c>
      <c r="X199" s="6">
        <v>1.0</v>
      </c>
      <c r="Y199" s="6"/>
      <c r="Z199" s="6"/>
      <c r="AA199" s="6"/>
      <c r="AG199" s="6"/>
      <c r="AH199" s="6"/>
      <c r="AI199" s="6"/>
      <c r="AJ199" s="34"/>
      <c r="AK199" s="6"/>
      <c r="AL199" s="6"/>
      <c r="AP199" s="6">
        <v>100.75</v>
      </c>
      <c r="AQ199" s="6">
        <v>201.5</v>
      </c>
      <c r="AR199" s="6" t="s">
        <v>168</v>
      </c>
      <c r="AS199" s="6" t="s">
        <v>168</v>
      </c>
      <c r="AT199" s="6">
        <v>2.0</v>
      </c>
      <c r="AU199" s="6">
        <v>13.0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2850</v>
      </c>
      <c r="BC199" s="6" t="s">
        <v>2851</v>
      </c>
    </row>
    <row r="200">
      <c r="A200" s="6">
        <v>396.0</v>
      </c>
      <c r="B200" s="6">
        <v>396.0</v>
      </c>
      <c r="C200" s="6">
        <v>304.0</v>
      </c>
      <c r="D200" s="6" t="s">
        <v>209</v>
      </c>
      <c r="E200" s="11" t="s">
        <v>2852</v>
      </c>
      <c r="F200" s="6">
        <v>2.02530400192038E14</v>
      </c>
      <c r="G200" s="11" t="s">
        <v>1376</v>
      </c>
      <c r="H200" s="6" t="s">
        <v>2853</v>
      </c>
      <c r="I200" s="6" t="s">
        <v>477</v>
      </c>
      <c r="J200" s="6" t="s">
        <v>216</v>
      </c>
      <c r="K200" s="6" t="s">
        <v>89</v>
      </c>
      <c r="L200" s="6">
        <v>90.42</v>
      </c>
      <c r="M200" s="6">
        <v>2726.0</v>
      </c>
      <c r="N200" s="6" t="s">
        <v>158</v>
      </c>
      <c r="O200" s="6" t="s">
        <v>114</v>
      </c>
      <c r="P200" s="34">
        <v>45813.0</v>
      </c>
      <c r="Q200" s="6">
        <v>1.0</v>
      </c>
      <c r="R200" s="6" t="s">
        <v>221</v>
      </c>
      <c r="S200" s="34">
        <v>45813.0</v>
      </c>
      <c r="T200" s="34">
        <v>45813.0</v>
      </c>
      <c r="U200" s="34">
        <v>45916.0</v>
      </c>
      <c r="V200" s="6">
        <v>103.0</v>
      </c>
      <c r="X200" s="6">
        <v>0.0</v>
      </c>
      <c r="AA200" s="6"/>
      <c r="AG200" s="6" t="s">
        <v>2854</v>
      </c>
      <c r="AH200" s="6">
        <v>4.0</v>
      </c>
      <c r="AI200" s="6" t="s">
        <v>1406</v>
      </c>
      <c r="AJ200" s="34">
        <v>46120.0</v>
      </c>
      <c r="AK200" s="6" t="s">
        <v>183</v>
      </c>
      <c r="AL200" s="6"/>
      <c r="AP200" s="6">
        <v>217.0</v>
      </c>
      <c r="AQ200" s="6">
        <v>217.0</v>
      </c>
      <c r="AR200" s="6" t="s">
        <v>168</v>
      </c>
      <c r="AS200" s="6" t="s">
        <v>168</v>
      </c>
      <c r="AT200" s="6">
        <v>1.0</v>
      </c>
      <c r="AU200" s="6">
        <v>4.0</v>
      </c>
      <c r="AV200" s="6">
        <v>5.0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2855</v>
      </c>
      <c r="BC200" s="6" t="s">
        <v>2856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209</v>
      </c>
      <c r="E201" s="11" t="s">
        <v>2857</v>
      </c>
      <c r="F201" s="6">
        <v>2.02530400192063E14</v>
      </c>
      <c r="G201" s="11" t="s">
        <v>102</v>
      </c>
      <c r="H201" s="6" t="s">
        <v>1630</v>
      </c>
      <c r="I201" s="6" t="s">
        <v>96</v>
      </c>
      <c r="J201" s="6">
        <v>33269.0</v>
      </c>
      <c r="K201" s="6" t="s">
        <v>99</v>
      </c>
      <c r="L201" s="6">
        <v>821.67</v>
      </c>
      <c r="M201" s="6">
        <v>2726.0</v>
      </c>
      <c r="N201" s="6" t="s">
        <v>158</v>
      </c>
      <c r="O201" s="6" t="s">
        <v>114</v>
      </c>
      <c r="P201" s="34">
        <v>45813.0</v>
      </c>
      <c r="Q201" s="6">
        <v>2.0</v>
      </c>
      <c r="R201" s="6" t="s">
        <v>221</v>
      </c>
      <c r="S201" s="34">
        <v>45813.0</v>
      </c>
      <c r="T201" s="34">
        <v>45813.0</v>
      </c>
      <c r="U201" s="34">
        <v>45916.0</v>
      </c>
      <c r="V201" s="6">
        <v>103.0</v>
      </c>
      <c r="W201" s="6"/>
      <c r="X201" s="6">
        <v>1.0</v>
      </c>
      <c r="Y201" s="6">
        <v>3.040252936E9</v>
      </c>
      <c r="Z201" s="6" t="s">
        <v>441</v>
      </c>
      <c r="AA201" s="6" t="s">
        <v>224</v>
      </c>
      <c r="AB201" s="6"/>
      <c r="AC201" s="6"/>
      <c r="AD201" s="6"/>
      <c r="AE201" s="6"/>
      <c r="AF201" s="6"/>
      <c r="AG201" s="6"/>
      <c r="AH201" s="6"/>
      <c r="AI201" s="6"/>
      <c r="AJ201" s="72"/>
      <c r="AK201" s="6"/>
      <c r="AL201" s="6"/>
      <c r="AM201" s="6"/>
      <c r="AN201" s="6"/>
      <c r="AO201" s="6"/>
      <c r="AP201" s="6">
        <v>4502.73</v>
      </c>
      <c r="AQ201" s="6">
        <v>9005.46</v>
      </c>
      <c r="AR201" s="6">
        <v>5.0</v>
      </c>
      <c r="AS201" s="6">
        <v>9.0</v>
      </c>
      <c r="AT201" s="6">
        <v>15.0</v>
      </c>
      <c r="AU201" s="6">
        <v>205.0</v>
      </c>
      <c r="AV201" s="6">
        <v>0.0</v>
      </c>
      <c r="AW201" s="6">
        <v>0.0</v>
      </c>
      <c r="AX201" s="6" t="s">
        <v>168</v>
      </c>
      <c r="AY201" s="6">
        <v>0.0</v>
      </c>
      <c r="AZ201" s="6">
        <v>6.0</v>
      </c>
      <c r="BA201" s="6">
        <v>0.0</v>
      </c>
      <c r="BB201" s="6" t="s">
        <v>2858</v>
      </c>
      <c r="BC201" s="6" t="s">
        <v>2859</v>
      </c>
    </row>
    <row r="202">
      <c r="A202" s="6">
        <v>396.0</v>
      </c>
      <c r="B202" s="6">
        <v>396.0</v>
      </c>
      <c r="C202" s="6">
        <v>304.0</v>
      </c>
      <c r="D202" s="6" t="s">
        <v>209</v>
      </c>
      <c r="E202" s="11" t="s">
        <v>2860</v>
      </c>
      <c r="F202" s="6">
        <v>2.02530400192039E14</v>
      </c>
      <c r="G202" s="11" t="s">
        <v>2154</v>
      </c>
      <c r="H202" s="6" t="s">
        <v>2861</v>
      </c>
      <c r="I202" s="6" t="s">
        <v>2156</v>
      </c>
      <c r="J202" s="6" t="s">
        <v>216</v>
      </c>
      <c r="K202" s="6" t="s">
        <v>89</v>
      </c>
      <c r="L202" s="6">
        <v>25.35</v>
      </c>
      <c r="M202" s="6">
        <v>2726.0</v>
      </c>
      <c r="N202" s="6" t="s">
        <v>158</v>
      </c>
      <c r="O202" s="6" t="s">
        <v>114</v>
      </c>
      <c r="P202" s="34">
        <v>45813.0</v>
      </c>
      <c r="Q202" s="6">
        <v>1.0</v>
      </c>
      <c r="R202" s="6" t="s">
        <v>221</v>
      </c>
      <c r="S202" s="34">
        <v>45813.0</v>
      </c>
      <c r="T202" s="34">
        <v>45813.0</v>
      </c>
      <c r="U202" s="34">
        <v>45916.0</v>
      </c>
      <c r="V202" s="6">
        <v>103.0</v>
      </c>
      <c r="X202" s="6">
        <v>0.0</v>
      </c>
      <c r="AA202" s="6"/>
      <c r="AG202" s="6"/>
      <c r="AH202" s="6"/>
      <c r="AI202" s="6"/>
      <c r="AJ202" s="72"/>
      <c r="AK202" s="6"/>
      <c r="AL202" s="6"/>
      <c r="AP202" s="6">
        <v>25.35</v>
      </c>
      <c r="AQ202" s="6">
        <v>25.35</v>
      </c>
      <c r="AR202" s="6" t="s">
        <v>168</v>
      </c>
      <c r="AS202" s="6" t="s">
        <v>168</v>
      </c>
      <c r="AT202" s="6" t="s">
        <v>168</v>
      </c>
      <c r="AU202" s="6">
        <v>2.0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2.0</v>
      </c>
      <c r="BB202" s="6" t="s">
        <v>2862</v>
      </c>
      <c r="BC202" s="6" t="s">
        <v>2863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209</v>
      </c>
      <c r="E203" s="11" t="s">
        <v>2864</v>
      </c>
      <c r="F203" s="6">
        <v>2.02530400192041E14</v>
      </c>
      <c r="G203" s="11" t="s">
        <v>2159</v>
      </c>
      <c r="H203" s="6" t="s">
        <v>2865</v>
      </c>
      <c r="I203" s="6" t="s">
        <v>2161</v>
      </c>
      <c r="J203" s="6" t="s">
        <v>216</v>
      </c>
      <c r="K203" s="6" t="s">
        <v>89</v>
      </c>
      <c r="L203" s="6">
        <v>205.02</v>
      </c>
      <c r="M203" s="6">
        <v>2726.0</v>
      </c>
      <c r="N203" s="6" t="s">
        <v>158</v>
      </c>
      <c r="O203" s="6" t="s">
        <v>114</v>
      </c>
      <c r="P203" s="34">
        <v>45813.0</v>
      </c>
      <c r="Q203" s="6">
        <v>1.0</v>
      </c>
      <c r="R203" s="6" t="s">
        <v>221</v>
      </c>
      <c r="S203" s="34">
        <v>45813.0</v>
      </c>
      <c r="T203" s="34">
        <v>45813.0</v>
      </c>
      <c r="U203" s="34">
        <v>45916.0</v>
      </c>
      <c r="V203" s="6">
        <v>103.0</v>
      </c>
      <c r="X203" s="6">
        <v>0.0</v>
      </c>
      <c r="AA203" s="6"/>
      <c r="AG203" s="6"/>
      <c r="AH203" s="6"/>
      <c r="AI203" s="6"/>
      <c r="AJ203" s="34"/>
      <c r="AK203" s="6"/>
      <c r="AL203" s="6"/>
      <c r="AP203" s="6">
        <v>420.3</v>
      </c>
      <c r="AQ203" s="6">
        <v>420.3</v>
      </c>
      <c r="AR203" s="6" t="s">
        <v>168</v>
      </c>
      <c r="AS203" s="6" t="s">
        <v>168</v>
      </c>
      <c r="AT203" s="6">
        <v>3.0</v>
      </c>
      <c r="AU203" s="6">
        <v>6.0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2866</v>
      </c>
      <c r="BC203" s="6" t="s">
        <v>2867</v>
      </c>
    </row>
    <row r="204">
      <c r="A204" s="6">
        <v>396.0</v>
      </c>
      <c r="B204" s="6">
        <v>396.0</v>
      </c>
      <c r="C204" s="6">
        <v>304.0</v>
      </c>
      <c r="D204" s="6" t="s">
        <v>209</v>
      </c>
      <c r="E204" s="11" t="s">
        <v>2868</v>
      </c>
      <c r="F204" s="6">
        <v>2.02530400192109E14</v>
      </c>
      <c r="G204" s="11" t="s">
        <v>1398</v>
      </c>
      <c r="H204" s="6" t="s">
        <v>2869</v>
      </c>
      <c r="I204" s="6" t="s">
        <v>1400</v>
      </c>
      <c r="J204" s="6" t="s">
        <v>216</v>
      </c>
      <c r="K204" s="6" t="s">
        <v>89</v>
      </c>
      <c r="L204" s="6">
        <v>95.0</v>
      </c>
      <c r="M204" s="6">
        <v>2726.0</v>
      </c>
      <c r="N204" s="6" t="s">
        <v>158</v>
      </c>
      <c r="O204" s="6" t="s">
        <v>114</v>
      </c>
      <c r="P204" s="34">
        <v>45813.0</v>
      </c>
      <c r="Q204" s="6">
        <v>2.0</v>
      </c>
      <c r="R204" s="6" t="s">
        <v>221</v>
      </c>
      <c r="S204" s="34">
        <v>45813.0</v>
      </c>
      <c r="T204" s="34">
        <v>45813.0</v>
      </c>
      <c r="U204" s="34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34"/>
      <c r="AK204" s="6"/>
      <c r="AL204" s="6">
        <v>3.042025000039E13</v>
      </c>
      <c r="AP204" s="6">
        <v>205.2</v>
      </c>
      <c r="AQ204" s="6">
        <v>410.4</v>
      </c>
      <c r="AR204" s="6" t="s">
        <v>168</v>
      </c>
      <c r="AS204" s="6">
        <v>2.0</v>
      </c>
      <c r="AT204" s="6">
        <v>3.0</v>
      </c>
      <c r="AU204" s="6">
        <v>3.0</v>
      </c>
      <c r="AV204" s="6">
        <v>0.0</v>
      </c>
      <c r="AW204" s="6">
        <v>0.0</v>
      </c>
      <c r="AX204" s="6">
        <v>0.0</v>
      </c>
      <c r="AY204" s="6">
        <v>0.0</v>
      </c>
      <c r="AZ204" s="6">
        <v>1.0</v>
      </c>
      <c r="BA204" s="6">
        <v>0.0</v>
      </c>
      <c r="BB204" s="6" t="s">
        <v>2871</v>
      </c>
      <c r="BC204" s="6" t="s">
        <v>2872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209</v>
      </c>
      <c r="E205" s="11" t="s">
        <v>2873</v>
      </c>
      <c r="F205" s="6">
        <v>2.02530400192042E14</v>
      </c>
      <c r="G205" s="11" t="s">
        <v>1980</v>
      </c>
      <c r="H205" s="6" t="s">
        <v>2874</v>
      </c>
      <c r="I205" s="6" t="s">
        <v>1981</v>
      </c>
      <c r="J205" s="6" t="s">
        <v>216</v>
      </c>
      <c r="K205" s="6" t="s">
        <v>89</v>
      </c>
      <c r="L205" s="6">
        <v>193.24</v>
      </c>
      <c r="M205" s="6">
        <v>2726.0</v>
      </c>
      <c r="N205" s="6" t="s">
        <v>158</v>
      </c>
      <c r="O205" s="6" t="s">
        <v>114</v>
      </c>
      <c r="P205" s="34">
        <v>45813.0</v>
      </c>
      <c r="Q205" s="6">
        <v>1.0</v>
      </c>
      <c r="R205" s="6" t="s">
        <v>221</v>
      </c>
      <c r="S205" s="34">
        <v>45813.0</v>
      </c>
      <c r="T205" s="34">
        <v>45813.0</v>
      </c>
      <c r="U205" s="34">
        <v>45916.0</v>
      </c>
      <c r="V205" s="6">
        <v>103.0</v>
      </c>
      <c r="X205" s="6">
        <v>1.0</v>
      </c>
      <c r="Y205" s="6"/>
      <c r="Z205" s="6"/>
      <c r="AA205" s="6"/>
      <c r="AG205" s="6" t="s">
        <v>2875</v>
      </c>
      <c r="AH205" s="6">
        <v>1.0</v>
      </c>
      <c r="AI205" s="6" t="s">
        <v>1406</v>
      </c>
      <c r="AJ205" s="34">
        <v>46105.0</v>
      </c>
      <c r="AK205" s="6" t="s">
        <v>183</v>
      </c>
      <c r="AL205" s="6"/>
      <c r="AP205" s="6">
        <v>774.89</v>
      </c>
      <c r="AQ205" s="6">
        <v>774.89</v>
      </c>
      <c r="AR205" s="6" t="s">
        <v>168</v>
      </c>
      <c r="AS205" s="6" t="s">
        <v>168</v>
      </c>
      <c r="AT205" s="6" t="s">
        <v>168</v>
      </c>
      <c r="AU205" s="6">
        <v>21.0</v>
      </c>
      <c r="AV205" s="6">
        <v>10.0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2876</v>
      </c>
      <c r="BC205" s="6" t="s">
        <v>2877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209</v>
      </c>
      <c r="E206" s="11" t="s">
        <v>2878</v>
      </c>
      <c r="F206" s="6">
        <v>2.02530400192111E14</v>
      </c>
      <c r="G206" s="11" t="s">
        <v>2162</v>
      </c>
      <c r="H206" s="6" t="s">
        <v>2879</v>
      </c>
      <c r="I206" s="6" t="s">
        <v>2164</v>
      </c>
      <c r="J206" s="6" t="s">
        <v>216</v>
      </c>
      <c r="K206" s="6" t="s">
        <v>89</v>
      </c>
      <c r="L206" s="6">
        <v>90.52</v>
      </c>
      <c r="M206" s="6">
        <v>2726.0</v>
      </c>
      <c r="N206" s="6" t="s">
        <v>158</v>
      </c>
      <c r="O206" s="6" t="s">
        <v>114</v>
      </c>
      <c r="P206" s="34">
        <v>45813.0</v>
      </c>
      <c r="Q206" s="6">
        <v>1.0</v>
      </c>
      <c r="R206" s="6" t="s">
        <v>221</v>
      </c>
      <c r="S206" s="34">
        <v>45813.0</v>
      </c>
      <c r="T206" s="34">
        <v>45813.0</v>
      </c>
      <c r="U206" s="34">
        <v>45916.0</v>
      </c>
      <c r="V206" s="6">
        <v>103.0</v>
      </c>
      <c r="X206" s="6"/>
      <c r="Y206" s="6"/>
      <c r="Z206" s="6"/>
      <c r="AA206" s="6"/>
      <c r="AG206" s="6"/>
      <c r="AH206" s="6"/>
      <c r="AI206" s="6"/>
      <c r="AJ206" s="34"/>
      <c r="AK206" s="6"/>
      <c r="AL206" s="6"/>
      <c r="AP206" s="6">
        <v>217.25</v>
      </c>
      <c r="AQ206" s="6">
        <v>217.25</v>
      </c>
      <c r="AR206" s="6" t="s">
        <v>168</v>
      </c>
      <c r="AS206" s="6" t="s">
        <v>168</v>
      </c>
      <c r="AT206" s="6" t="s">
        <v>168</v>
      </c>
      <c r="AU206" s="6" t="s">
        <v>168</v>
      </c>
      <c r="AV206" s="6">
        <v>30.0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2880</v>
      </c>
      <c r="BC206" s="6" t="s">
        <v>2881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209</v>
      </c>
      <c r="E207" s="11" t="s">
        <v>2882</v>
      </c>
      <c r="F207" s="6">
        <v>2.0253040019211E14</v>
      </c>
      <c r="G207" s="11" t="s">
        <v>2167</v>
      </c>
      <c r="H207" s="6" t="s">
        <v>2883</v>
      </c>
      <c r="I207" s="6" t="s">
        <v>2169</v>
      </c>
      <c r="J207" s="6" t="s">
        <v>216</v>
      </c>
      <c r="K207" s="6" t="s">
        <v>89</v>
      </c>
      <c r="L207" s="6">
        <v>3.74</v>
      </c>
      <c r="M207" s="6">
        <v>2726.0</v>
      </c>
      <c r="N207" s="6" t="s">
        <v>158</v>
      </c>
      <c r="O207" s="6" t="s">
        <v>114</v>
      </c>
      <c r="P207" s="34">
        <v>45813.0</v>
      </c>
      <c r="Q207" s="6">
        <v>8.0</v>
      </c>
      <c r="R207" s="6" t="s">
        <v>221</v>
      </c>
      <c r="S207" s="34">
        <v>45813.0</v>
      </c>
      <c r="T207" s="34">
        <v>45813.0</v>
      </c>
      <c r="U207" s="34">
        <v>45916.0</v>
      </c>
      <c r="V207" s="6">
        <v>103.0</v>
      </c>
      <c r="X207" s="6">
        <v>62.0</v>
      </c>
      <c r="AA207" s="6"/>
      <c r="AG207" s="6" t="s">
        <v>2884</v>
      </c>
      <c r="AH207" s="6">
        <v>60.0</v>
      </c>
      <c r="AI207" s="6" t="s">
        <v>1406</v>
      </c>
      <c r="AJ207" s="72">
        <v>45960.0</v>
      </c>
      <c r="AK207" s="6" t="s">
        <v>183</v>
      </c>
      <c r="AL207" s="6"/>
      <c r="AP207" s="6">
        <v>7.55</v>
      </c>
      <c r="AQ207" s="6">
        <v>60.4</v>
      </c>
      <c r="AR207" s="6" t="s">
        <v>168</v>
      </c>
      <c r="AS207" s="6" t="s">
        <v>168</v>
      </c>
      <c r="AT207" s="6" t="s">
        <v>168</v>
      </c>
      <c r="AU207" s="6">
        <v>188.0</v>
      </c>
      <c r="AV207" s="6">
        <v>2.0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2885</v>
      </c>
      <c r="BC207" s="6" t="s">
        <v>2886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209</v>
      </c>
      <c r="E208" s="11" t="s">
        <v>2887</v>
      </c>
      <c r="F208" s="6">
        <v>2.02530400192112E14</v>
      </c>
      <c r="G208" s="11" t="s">
        <v>1070</v>
      </c>
      <c r="H208" s="6" t="s">
        <v>2888</v>
      </c>
      <c r="I208" s="6" t="s">
        <v>1085</v>
      </c>
      <c r="J208" s="6" t="s">
        <v>216</v>
      </c>
      <c r="K208" s="6" t="s">
        <v>89</v>
      </c>
      <c r="L208" s="6">
        <v>3.27</v>
      </c>
      <c r="M208" s="6">
        <v>2726.0</v>
      </c>
      <c r="N208" s="6" t="s">
        <v>158</v>
      </c>
      <c r="O208" s="6" t="s">
        <v>114</v>
      </c>
      <c r="P208" s="34">
        <v>45813.0</v>
      </c>
      <c r="Q208" s="6">
        <v>12.0</v>
      </c>
      <c r="R208" s="6" t="s">
        <v>221</v>
      </c>
      <c r="S208" s="34">
        <v>45813.0</v>
      </c>
      <c r="T208" s="34">
        <v>45813.0</v>
      </c>
      <c r="U208" s="34">
        <v>45916.0</v>
      </c>
      <c r="V208" s="6">
        <v>103.0</v>
      </c>
      <c r="X208" s="6">
        <v>0.0</v>
      </c>
      <c r="Y208" s="6"/>
      <c r="Z208" s="6"/>
      <c r="AA208" s="6"/>
      <c r="AG208" s="6" t="s">
        <v>2889</v>
      </c>
      <c r="AH208" s="6">
        <v>15.0</v>
      </c>
      <c r="AI208" s="6" t="s">
        <v>1406</v>
      </c>
      <c r="AJ208" s="34">
        <v>46198.0</v>
      </c>
      <c r="AK208" s="6" t="s">
        <v>183</v>
      </c>
      <c r="AL208" s="6"/>
      <c r="AP208" s="6">
        <v>17.86</v>
      </c>
      <c r="AQ208" s="6">
        <v>214.32</v>
      </c>
      <c r="AR208" s="6">
        <v>12.0</v>
      </c>
      <c r="AS208" s="6">
        <v>12.0</v>
      </c>
      <c r="AT208" s="6">
        <v>12.0</v>
      </c>
      <c r="AU208" s="6">
        <v>545.0</v>
      </c>
      <c r="AV208" s="6">
        <v>1.0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2890</v>
      </c>
      <c r="BC208" s="6" t="s">
        <v>2891</v>
      </c>
    </row>
    <row r="209">
      <c r="A209" s="6">
        <v>396.0</v>
      </c>
      <c r="B209" s="6">
        <v>396.0</v>
      </c>
      <c r="C209" s="6">
        <v>304.0</v>
      </c>
      <c r="D209" s="6" t="s">
        <v>209</v>
      </c>
      <c r="E209" s="11" t="s">
        <v>2892</v>
      </c>
      <c r="F209" s="6">
        <v>2.02530400192113E14</v>
      </c>
      <c r="G209" s="11" t="s">
        <v>1058</v>
      </c>
      <c r="H209" s="6" t="s">
        <v>2767</v>
      </c>
      <c r="I209" s="6" t="s">
        <v>1060</v>
      </c>
      <c r="J209" s="6" t="s">
        <v>216</v>
      </c>
      <c r="K209" s="6" t="s">
        <v>89</v>
      </c>
      <c r="L209" s="6">
        <v>117.07</v>
      </c>
      <c r="M209" s="6">
        <v>2726.0</v>
      </c>
      <c r="N209" s="6" t="s">
        <v>158</v>
      </c>
      <c r="O209" s="6" t="s">
        <v>114</v>
      </c>
      <c r="P209" s="34">
        <v>45813.0</v>
      </c>
      <c r="Q209" s="6">
        <v>3.0</v>
      </c>
      <c r="R209" s="6" t="s">
        <v>221</v>
      </c>
      <c r="S209" s="34">
        <v>45813.0</v>
      </c>
      <c r="T209" s="34">
        <v>45813.0</v>
      </c>
      <c r="U209" s="34">
        <v>45916.0</v>
      </c>
      <c r="V209" s="6">
        <v>103.0</v>
      </c>
      <c r="X209" s="6">
        <v>3.0</v>
      </c>
      <c r="AA209" s="6"/>
      <c r="AG209" s="6" t="s">
        <v>2893</v>
      </c>
      <c r="AH209" s="6">
        <v>4.0</v>
      </c>
      <c r="AI209" s="6" t="s">
        <v>2202</v>
      </c>
      <c r="AJ209" s="34">
        <v>45777.0</v>
      </c>
      <c r="AK209" s="6" t="s">
        <v>2894</v>
      </c>
      <c r="AL209" s="6"/>
      <c r="AP209" s="6">
        <v>443.68</v>
      </c>
      <c r="AQ209" s="6">
        <v>1331.04</v>
      </c>
      <c r="AR209" s="6">
        <v>6.0</v>
      </c>
      <c r="AS209" s="6">
        <v>10.0</v>
      </c>
      <c r="AT209" s="6">
        <v>13.0</v>
      </c>
      <c r="AU209" s="6">
        <v>244.0</v>
      </c>
      <c r="AV209" s="6">
        <v>10.0</v>
      </c>
      <c r="AW209" s="6" t="s">
        <v>168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2895</v>
      </c>
      <c r="BC209" s="6" t="s">
        <v>2896</v>
      </c>
    </row>
    <row r="210">
      <c r="A210" s="6">
        <v>396.0</v>
      </c>
      <c r="B210" s="6">
        <v>396.0</v>
      </c>
      <c r="C210" s="6">
        <v>304.0</v>
      </c>
      <c r="D210" s="6" t="s">
        <v>209</v>
      </c>
      <c r="E210" s="11" t="s">
        <v>2897</v>
      </c>
      <c r="F210" s="6">
        <v>2.02530400192166E14</v>
      </c>
      <c r="G210" s="11" t="s">
        <v>890</v>
      </c>
      <c r="H210" s="6" t="s">
        <v>2898</v>
      </c>
      <c r="I210" s="6" t="s">
        <v>2899</v>
      </c>
      <c r="J210" s="6">
        <v>88044.0</v>
      </c>
      <c r="K210" s="6" t="s">
        <v>89</v>
      </c>
      <c r="L210" s="6">
        <v>0.0</v>
      </c>
      <c r="M210" s="6">
        <v>2726.0</v>
      </c>
      <c r="N210" s="6" t="s">
        <v>158</v>
      </c>
      <c r="O210" s="6" t="s">
        <v>114</v>
      </c>
      <c r="P210" s="34">
        <v>45813.0</v>
      </c>
      <c r="Q210" s="6">
        <v>1.0</v>
      </c>
      <c r="R210" s="6" t="s">
        <v>221</v>
      </c>
      <c r="S210" s="34">
        <v>45813.0</v>
      </c>
      <c r="T210" s="34">
        <v>45813.0</v>
      </c>
      <c r="U210" s="34">
        <v>45916.0</v>
      </c>
      <c r="V210" s="6">
        <v>103.0</v>
      </c>
      <c r="W210" s="6"/>
      <c r="X210" s="6">
        <v>0.0</v>
      </c>
      <c r="AA210" s="6"/>
      <c r="AG210" s="6"/>
      <c r="AH210" s="6"/>
      <c r="AI210" s="6"/>
      <c r="AJ210" s="34"/>
      <c r="AK210" s="6"/>
      <c r="AL210" s="6"/>
      <c r="AP210" s="6" t="s">
        <v>246</v>
      </c>
      <c r="AQ210" s="6" t="s">
        <v>246</v>
      </c>
      <c r="AR210" s="6" t="s">
        <v>168</v>
      </c>
      <c r="AS210" s="6" t="s">
        <v>168</v>
      </c>
      <c r="AT210" s="6" t="s">
        <v>168</v>
      </c>
      <c r="AU210" s="6" t="s">
        <v>168</v>
      </c>
      <c r="AV210" s="6">
        <v>0.0</v>
      </c>
      <c r="AW210" s="6" t="s">
        <v>168</v>
      </c>
      <c r="AX210" s="6" t="s">
        <v>168</v>
      </c>
      <c r="AY210" s="6">
        <v>0.0</v>
      </c>
      <c r="AZ210" s="6">
        <v>0.0</v>
      </c>
      <c r="BA210" s="6">
        <v>0.0</v>
      </c>
      <c r="BB210" s="6" t="s">
        <v>2900</v>
      </c>
      <c r="BC210" s="6" t="s">
        <v>2901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209</v>
      </c>
      <c r="E211" s="11" t="s">
        <v>2902</v>
      </c>
      <c r="F211" s="6">
        <v>2.02530400192127E14</v>
      </c>
      <c r="G211" s="11" t="s">
        <v>2176</v>
      </c>
      <c r="H211" s="6" t="s">
        <v>2903</v>
      </c>
      <c r="I211" s="6" t="s">
        <v>2178</v>
      </c>
      <c r="J211" s="6" t="s">
        <v>216</v>
      </c>
      <c r="K211" s="6" t="s">
        <v>89</v>
      </c>
      <c r="L211" s="6">
        <v>516.21</v>
      </c>
      <c r="M211" s="6">
        <v>2726.0</v>
      </c>
      <c r="N211" s="6" t="s">
        <v>158</v>
      </c>
      <c r="O211" s="6" t="s">
        <v>114</v>
      </c>
      <c r="P211" s="34">
        <v>45814.0</v>
      </c>
      <c r="Q211" s="6">
        <v>1.0</v>
      </c>
      <c r="R211" s="6" t="s">
        <v>221</v>
      </c>
      <c r="S211" s="34">
        <v>45814.0</v>
      </c>
      <c r="T211" s="34">
        <v>45814.0</v>
      </c>
      <c r="U211" s="34">
        <v>45916.0</v>
      </c>
      <c r="V211" s="6">
        <v>102.0</v>
      </c>
      <c r="X211" s="6">
        <v>0.0</v>
      </c>
      <c r="AA211" s="6"/>
      <c r="AG211" s="6"/>
      <c r="AH211" s="6"/>
      <c r="AI211" s="6"/>
      <c r="AJ211" s="34"/>
      <c r="AK211" s="6"/>
      <c r="AP211" s="6">
        <v>1166.64</v>
      </c>
      <c r="AQ211" s="6">
        <v>1166.64</v>
      </c>
      <c r="AR211" s="6" t="s">
        <v>168</v>
      </c>
      <c r="AS211" s="6" t="s">
        <v>168</v>
      </c>
      <c r="AT211" s="6" t="s">
        <v>168</v>
      </c>
      <c r="AU211" s="6">
        <v>7.0</v>
      </c>
      <c r="AV211" s="6">
        <v>50.0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2904</v>
      </c>
      <c r="BC211" s="6" t="s">
        <v>2905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209</v>
      </c>
      <c r="E212" s="11" t="s">
        <v>2906</v>
      </c>
      <c r="F212" s="6">
        <v>2.02630400204672E14</v>
      </c>
      <c r="G212" s="11" t="s">
        <v>713</v>
      </c>
      <c r="H212" s="6" t="s">
        <v>2907</v>
      </c>
      <c r="I212" s="6" t="s">
        <v>2908</v>
      </c>
      <c r="J212" s="6">
        <v>25693.0</v>
      </c>
      <c r="K212" s="6" t="s">
        <v>89</v>
      </c>
      <c r="L212" s="6">
        <v>5.18</v>
      </c>
      <c r="M212" s="6">
        <v>2726.0</v>
      </c>
      <c r="N212" s="6" t="s">
        <v>158</v>
      </c>
      <c r="O212" s="6" t="s">
        <v>114</v>
      </c>
      <c r="P212" s="34">
        <v>45818.0</v>
      </c>
      <c r="Q212" s="6">
        <v>15.0</v>
      </c>
      <c r="R212" s="6" t="s">
        <v>221</v>
      </c>
      <c r="S212" s="34">
        <v>45818.0</v>
      </c>
      <c r="T212" s="34">
        <v>45818.0</v>
      </c>
      <c r="U212" s="34">
        <v>46190.0</v>
      </c>
      <c r="V212" s="6">
        <v>372.0</v>
      </c>
      <c r="X212" s="6">
        <v>0.0</v>
      </c>
      <c r="Y212" s="6"/>
      <c r="Z212" s="6"/>
      <c r="AA212" s="6"/>
      <c r="AG212" s="6"/>
      <c r="AH212" s="6"/>
      <c r="AI212" s="6"/>
      <c r="AJ212" s="34"/>
      <c r="AK212" s="6"/>
      <c r="AL212" s="6">
        <v>3.0420260000457E13</v>
      </c>
      <c r="AP212" s="6">
        <v>14.82</v>
      </c>
      <c r="AQ212" s="6">
        <v>222.3</v>
      </c>
      <c r="AR212" s="6" t="s">
        <v>168</v>
      </c>
      <c r="AS212" s="6">
        <v>10.0</v>
      </c>
      <c r="AT212" s="6">
        <v>10.0</v>
      </c>
      <c r="AU212" s="6">
        <v>413.0</v>
      </c>
      <c r="AV212" s="6">
        <v>2.0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2909</v>
      </c>
      <c r="BC212" s="6" t="s">
        <v>2910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209</v>
      </c>
      <c r="E213" s="11" t="s">
        <v>2911</v>
      </c>
      <c r="F213" s="6">
        <v>2.02530400192206E14</v>
      </c>
      <c r="G213" s="11" t="s">
        <v>2184</v>
      </c>
      <c r="H213" s="6" t="s">
        <v>2912</v>
      </c>
      <c r="I213" s="6" t="s">
        <v>2186</v>
      </c>
      <c r="J213" s="6" t="s">
        <v>216</v>
      </c>
      <c r="K213" s="6" t="s">
        <v>89</v>
      </c>
      <c r="L213" s="6">
        <v>762.43</v>
      </c>
      <c r="M213" s="6">
        <v>2726.0</v>
      </c>
      <c r="N213" s="6" t="s">
        <v>158</v>
      </c>
      <c r="O213" s="6" t="s">
        <v>114</v>
      </c>
      <c r="P213" s="34">
        <v>45819.0</v>
      </c>
      <c r="Q213" s="6">
        <v>1.0</v>
      </c>
      <c r="R213" s="6" t="s">
        <v>221</v>
      </c>
      <c r="S213" s="34">
        <v>45819.0</v>
      </c>
      <c r="T213" s="34">
        <v>45819.0</v>
      </c>
      <c r="U213" s="34">
        <v>46198.0</v>
      </c>
      <c r="V213" s="6">
        <v>379.0</v>
      </c>
      <c r="X213" s="6">
        <v>0.0</v>
      </c>
      <c r="AA213" s="6"/>
      <c r="AG213" s="6"/>
      <c r="AH213" s="6"/>
      <c r="AI213" s="6"/>
      <c r="AJ213" s="34"/>
      <c r="AK213" s="6"/>
      <c r="AL213" s="6"/>
      <c r="AP213" s="6">
        <v>1654.47</v>
      </c>
      <c r="AQ213" s="6">
        <v>1654.47</v>
      </c>
      <c r="AR213" s="6" t="s">
        <v>168</v>
      </c>
      <c r="AS213" s="6" t="s">
        <v>168</v>
      </c>
      <c r="AT213" s="6" t="s">
        <v>168</v>
      </c>
      <c r="AU213" s="6">
        <v>3.0</v>
      </c>
      <c r="AV213" s="6">
        <v>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2913</v>
      </c>
      <c r="BC213" s="6" t="s">
        <v>2914</v>
      </c>
    </row>
    <row r="214">
      <c r="A214" s="6">
        <v>396.0</v>
      </c>
      <c r="B214" s="6">
        <v>396.0</v>
      </c>
      <c r="C214" s="6">
        <v>304.0</v>
      </c>
      <c r="D214" s="6" t="s">
        <v>209</v>
      </c>
      <c r="E214" s="11" t="s">
        <v>2915</v>
      </c>
      <c r="F214" s="6">
        <v>2.02530400192225E14</v>
      </c>
      <c r="G214" s="11" t="s">
        <v>1872</v>
      </c>
      <c r="H214" s="6" t="s">
        <v>2916</v>
      </c>
      <c r="I214" s="6" t="s">
        <v>1873</v>
      </c>
      <c r="J214" s="6" t="s">
        <v>216</v>
      </c>
      <c r="K214" s="6" t="s">
        <v>89</v>
      </c>
      <c r="L214" s="6">
        <v>0.0</v>
      </c>
      <c r="M214" s="6">
        <v>2726.0</v>
      </c>
      <c r="N214" s="6" t="s">
        <v>158</v>
      </c>
      <c r="O214" s="6" t="s">
        <v>114</v>
      </c>
      <c r="P214" s="34">
        <v>45819.0</v>
      </c>
      <c r="Q214" s="6">
        <v>8.0</v>
      </c>
      <c r="R214" s="6" t="s">
        <v>221</v>
      </c>
      <c r="S214" s="34">
        <v>45819.0</v>
      </c>
      <c r="T214" s="34">
        <v>45819.0</v>
      </c>
      <c r="U214" s="34">
        <v>45916.0</v>
      </c>
      <c r="V214" s="6">
        <v>97.0</v>
      </c>
      <c r="W214" s="6"/>
      <c r="X214" s="6">
        <v>1.0</v>
      </c>
      <c r="AA214" s="6"/>
      <c r="AG214" s="6"/>
      <c r="AH214" s="6"/>
      <c r="AI214" s="6"/>
      <c r="AJ214" s="34"/>
      <c r="AK214" s="6"/>
      <c r="AP214" s="6" t="s">
        <v>246</v>
      </c>
      <c r="AQ214" s="6" t="s">
        <v>246</v>
      </c>
      <c r="AR214" s="6" t="s">
        <v>168</v>
      </c>
      <c r="AS214" s="6" t="s">
        <v>168</v>
      </c>
      <c r="AT214" s="6" t="s">
        <v>168</v>
      </c>
      <c r="AU214" s="6" t="s">
        <v>168</v>
      </c>
      <c r="AV214" s="6">
        <v>15.0</v>
      </c>
      <c r="AW214" s="6">
        <v>8.0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2917</v>
      </c>
      <c r="BC214" s="6" t="s">
        <v>2918</v>
      </c>
    </row>
    <row r="215">
      <c r="A215" s="6">
        <v>396.0</v>
      </c>
      <c r="B215" s="6">
        <v>396.0</v>
      </c>
      <c r="C215" s="6">
        <v>304.0</v>
      </c>
      <c r="D215" s="6" t="s">
        <v>209</v>
      </c>
      <c r="E215" s="11" t="s">
        <v>2919</v>
      </c>
      <c r="F215" s="6">
        <v>2.02530400192228E14</v>
      </c>
      <c r="G215" s="11" t="s">
        <v>2187</v>
      </c>
      <c r="H215" s="6" t="s">
        <v>2920</v>
      </c>
      <c r="I215" s="6" t="s">
        <v>2188</v>
      </c>
      <c r="J215" s="6" t="s">
        <v>216</v>
      </c>
      <c r="K215" s="6" t="s">
        <v>89</v>
      </c>
      <c r="L215" s="6">
        <v>0.0</v>
      </c>
      <c r="M215" s="6">
        <v>2726.0</v>
      </c>
      <c r="N215" s="6" t="s">
        <v>158</v>
      </c>
      <c r="O215" s="6" t="s">
        <v>114</v>
      </c>
      <c r="P215" s="34">
        <v>45819.0</v>
      </c>
      <c r="Q215" s="6">
        <v>1.0</v>
      </c>
      <c r="R215" s="6" t="s">
        <v>221</v>
      </c>
      <c r="S215" s="34">
        <v>45819.0</v>
      </c>
      <c r="T215" s="34">
        <v>45819.0</v>
      </c>
      <c r="U215" s="34">
        <v>45916.0</v>
      </c>
      <c r="V215" s="6">
        <v>97.0</v>
      </c>
      <c r="W215" s="6"/>
      <c r="X215" s="6"/>
      <c r="AA215" s="6"/>
      <c r="AG215" s="6"/>
      <c r="AH215" s="6"/>
      <c r="AI215" s="6"/>
      <c r="AJ215" s="34"/>
      <c r="AK215" s="6"/>
      <c r="AL215" s="6"/>
      <c r="AP215" s="6" t="s">
        <v>246</v>
      </c>
      <c r="AQ215" s="6" t="s">
        <v>246</v>
      </c>
      <c r="AR215" s="6" t="s">
        <v>168</v>
      </c>
      <c r="AS215" s="6" t="s">
        <v>168</v>
      </c>
      <c r="AT215" s="6" t="s">
        <v>168</v>
      </c>
      <c r="AU215" s="6" t="s">
        <v>168</v>
      </c>
      <c r="AV215" s="6">
        <v>15.0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2921</v>
      </c>
      <c r="BC215" s="6" t="s">
        <v>2922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209</v>
      </c>
      <c r="E216" s="11" t="s">
        <v>2923</v>
      </c>
      <c r="F216" s="6">
        <v>2.02530400192227E14</v>
      </c>
      <c r="G216" s="11" t="s">
        <v>2189</v>
      </c>
      <c r="H216" s="6" t="s">
        <v>2924</v>
      </c>
      <c r="I216" s="6" t="s">
        <v>2190</v>
      </c>
      <c r="J216" s="6" t="s">
        <v>216</v>
      </c>
      <c r="K216" s="6" t="s">
        <v>89</v>
      </c>
      <c r="L216" s="6">
        <v>0.0</v>
      </c>
      <c r="M216" s="6">
        <v>2726.0</v>
      </c>
      <c r="N216" s="6" t="s">
        <v>158</v>
      </c>
      <c r="O216" s="6" t="s">
        <v>114</v>
      </c>
      <c r="P216" s="34">
        <v>45819.0</v>
      </c>
      <c r="Q216" s="6">
        <v>1.0</v>
      </c>
      <c r="R216" s="6" t="s">
        <v>221</v>
      </c>
      <c r="S216" s="34">
        <v>45819.0</v>
      </c>
      <c r="T216" s="34">
        <v>45819.0</v>
      </c>
      <c r="U216" s="34">
        <v>45916.0</v>
      </c>
      <c r="V216" s="6">
        <v>97.0</v>
      </c>
      <c r="X216" s="6"/>
      <c r="AA216" s="6"/>
      <c r="AG216" s="6"/>
      <c r="AH216" s="6"/>
      <c r="AI216" s="6"/>
      <c r="AJ216" s="34"/>
      <c r="AK216" s="6"/>
      <c r="AL216" s="6"/>
      <c r="AP216" s="6" t="s">
        <v>246</v>
      </c>
      <c r="AQ216" s="6" t="s">
        <v>246</v>
      </c>
      <c r="AR216" s="6" t="s">
        <v>168</v>
      </c>
      <c r="AS216" s="6" t="s">
        <v>168</v>
      </c>
      <c r="AT216" s="6" t="s">
        <v>168</v>
      </c>
      <c r="AU216" s="6" t="s">
        <v>168</v>
      </c>
      <c r="AV216" s="6">
        <v>10.0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2925</v>
      </c>
      <c r="BC216" s="6" t="s">
        <v>2926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209</v>
      </c>
      <c r="E217" s="11" t="s">
        <v>2927</v>
      </c>
      <c r="F217" s="6">
        <v>2.02530400192229E14</v>
      </c>
      <c r="G217" s="11" t="s">
        <v>2191</v>
      </c>
      <c r="H217" s="6" t="s">
        <v>2928</v>
      </c>
      <c r="I217" s="6" t="s">
        <v>2193</v>
      </c>
      <c r="J217" s="6">
        <v>55787.0</v>
      </c>
      <c r="K217" s="6" t="s">
        <v>89</v>
      </c>
      <c r="L217" s="6">
        <v>24.66</v>
      </c>
      <c r="M217" s="6">
        <v>2726.0</v>
      </c>
      <c r="N217" s="6" t="s">
        <v>158</v>
      </c>
      <c r="O217" s="6" t="s">
        <v>114</v>
      </c>
      <c r="P217" s="34">
        <v>45819.0</v>
      </c>
      <c r="Q217" s="6">
        <v>12.0</v>
      </c>
      <c r="R217" s="6" t="s">
        <v>221</v>
      </c>
      <c r="S217" s="34">
        <v>45819.0</v>
      </c>
      <c r="T217" s="34">
        <v>45819.0</v>
      </c>
      <c r="U217" s="34">
        <v>45916.0</v>
      </c>
      <c r="V217" s="6">
        <v>97.0</v>
      </c>
      <c r="W217" s="6"/>
      <c r="X217" s="6">
        <v>11.0</v>
      </c>
      <c r="Y217" s="6"/>
      <c r="Z217" s="6"/>
      <c r="AA217" s="6"/>
      <c r="AG217" s="6"/>
      <c r="AH217" s="6"/>
      <c r="AI217" s="6"/>
      <c r="AJ217" s="34"/>
      <c r="AK217" s="6"/>
      <c r="AL217" s="6"/>
      <c r="AP217" s="6">
        <v>91.72</v>
      </c>
      <c r="AQ217" s="6">
        <v>1100.64</v>
      </c>
      <c r="AR217" s="6" t="s">
        <v>168</v>
      </c>
      <c r="AS217" s="6" t="s">
        <v>168</v>
      </c>
      <c r="AT217" s="6" t="s">
        <v>168</v>
      </c>
      <c r="AU217" s="6">
        <v>63.0</v>
      </c>
      <c r="AV217" s="6">
        <v>0.0</v>
      </c>
      <c r="AW217" s="6" t="s">
        <v>168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2929</v>
      </c>
      <c r="BC217" s="6" t="s">
        <v>2930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209</v>
      </c>
      <c r="E218" s="11" t="s">
        <v>2931</v>
      </c>
      <c r="F218" s="6">
        <v>2.02530400192226E14</v>
      </c>
      <c r="G218" s="11" t="s">
        <v>2194</v>
      </c>
      <c r="H218" s="6" t="s">
        <v>2932</v>
      </c>
      <c r="I218" s="6" t="s">
        <v>2195</v>
      </c>
      <c r="J218" s="6" t="s">
        <v>216</v>
      </c>
      <c r="K218" s="6" t="s">
        <v>99</v>
      </c>
      <c r="L218" s="6">
        <v>1336.57</v>
      </c>
      <c r="M218" s="6">
        <v>2726.0</v>
      </c>
      <c r="N218" s="6" t="s">
        <v>158</v>
      </c>
      <c r="O218" s="6" t="s">
        <v>114</v>
      </c>
      <c r="P218" s="34">
        <v>45819.0</v>
      </c>
      <c r="Q218" s="6">
        <v>1.0</v>
      </c>
      <c r="R218" s="6" t="s">
        <v>221</v>
      </c>
      <c r="S218" s="34">
        <v>45819.0</v>
      </c>
      <c r="T218" s="34">
        <v>45819.0</v>
      </c>
      <c r="U218" s="34">
        <v>45916.0</v>
      </c>
      <c r="V218" s="6">
        <v>97.0</v>
      </c>
      <c r="X218" s="6"/>
      <c r="AA218" s="6"/>
      <c r="AG218" s="6"/>
      <c r="AH218" s="6"/>
      <c r="AI218" s="6"/>
      <c r="AJ218" s="34"/>
      <c r="AK218" s="6"/>
      <c r="AP218" s="6">
        <v>5266.07</v>
      </c>
      <c r="AQ218" s="6">
        <v>5266.07</v>
      </c>
      <c r="AR218" s="6" t="s">
        <v>168</v>
      </c>
      <c r="AS218" s="6" t="s">
        <v>168</v>
      </c>
      <c r="AT218" s="6" t="s">
        <v>168</v>
      </c>
      <c r="AU218" s="6">
        <v>1.0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2933</v>
      </c>
      <c r="BC218" s="6" t="s">
        <v>2934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209</v>
      </c>
      <c r="E219" s="11" t="s">
        <v>2935</v>
      </c>
      <c r="F219" s="6">
        <v>2.02530400192264E14</v>
      </c>
      <c r="G219" s="11" t="s">
        <v>2196</v>
      </c>
      <c r="H219" s="6" t="s">
        <v>2936</v>
      </c>
      <c r="I219" s="6" t="s">
        <v>2197</v>
      </c>
      <c r="J219" s="6" t="s">
        <v>216</v>
      </c>
      <c r="K219" s="6" t="s">
        <v>89</v>
      </c>
      <c r="L219" s="6">
        <v>437.28</v>
      </c>
      <c r="M219" s="6">
        <v>2726.0</v>
      </c>
      <c r="N219" s="6" t="s">
        <v>158</v>
      </c>
      <c r="O219" s="6" t="s">
        <v>114</v>
      </c>
      <c r="P219" s="34">
        <v>45824.0</v>
      </c>
      <c r="Q219" s="6">
        <v>2.0</v>
      </c>
      <c r="R219" s="6" t="s">
        <v>221</v>
      </c>
      <c r="S219" s="34">
        <v>45824.0</v>
      </c>
      <c r="T219" s="34">
        <v>45824.0</v>
      </c>
      <c r="U219" s="34">
        <v>45916.0</v>
      </c>
      <c r="V219" s="6">
        <v>92.0</v>
      </c>
      <c r="W219" s="6"/>
      <c r="X219" s="6">
        <v>0.0</v>
      </c>
      <c r="AA219" s="6"/>
      <c r="AG219" s="6"/>
      <c r="AH219" s="6"/>
      <c r="AI219" s="6"/>
      <c r="AJ219" s="34"/>
      <c r="AK219" s="6"/>
      <c r="AP219" s="6">
        <v>1674.79</v>
      </c>
      <c r="AQ219" s="6">
        <v>3349.58</v>
      </c>
      <c r="AR219" s="6" t="s">
        <v>168</v>
      </c>
      <c r="AS219" s="6" t="s">
        <v>168</v>
      </c>
      <c r="AT219" s="6" t="s">
        <v>168</v>
      </c>
      <c r="AU219" s="6">
        <v>10.0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2937</v>
      </c>
      <c r="BC219" s="6" t="s">
        <v>2938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209</v>
      </c>
      <c r="E220" s="11" t="s">
        <v>2939</v>
      </c>
      <c r="F220" s="6">
        <v>2.0253040019231E14</v>
      </c>
      <c r="G220" s="11" t="s">
        <v>2198</v>
      </c>
      <c r="H220" s="6" t="s">
        <v>2940</v>
      </c>
      <c r="I220" s="6" t="s">
        <v>2200</v>
      </c>
      <c r="J220" s="6" t="s">
        <v>216</v>
      </c>
      <c r="K220" s="6" t="s">
        <v>89</v>
      </c>
      <c r="L220" s="6">
        <v>149.55</v>
      </c>
      <c r="M220" s="6">
        <v>2726.0</v>
      </c>
      <c r="N220" s="6" t="s">
        <v>158</v>
      </c>
      <c r="O220" s="6" t="s">
        <v>114</v>
      </c>
      <c r="P220" s="34">
        <v>45824.0</v>
      </c>
      <c r="Q220" s="6">
        <v>4.0</v>
      </c>
      <c r="R220" s="6" t="s">
        <v>221</v>
      </c>
      <c r="S220" s="34">
        <v>45824.0</v>
      </c>
      <c r="T220" s="34">
        <v>45824.0</v>
      </c>
      <c r="U220" s="34">
        <v>46198.0</v>
      </c>
      <c r="V220" s="6">
        <v>374.0</v>
      </c>
      <c r="X220" s="6">
        <v>0.0</v>
      </c>
      <c r="Y220" s="6"/>
      <c r="Z220" s="6"/>
      <c r="AA220" s="6"/>
      <c r="AL220" s="6"/>
      <c r="AP220" s="6">
        <v>149.55</v>
      </c>
      <c r="AQ220" s="6">
        <v>598.2</v>
      </c>
      <c r="AR220" s="6" t="s">
        <v>168</v>
      </c>
      <c r="AS220" s="6" t="s">
        <v>168</v>
      </c>
      <c r="AT220" s="6" t="s">
        <v>168</v>
      </c>
      <c r="AU220" s="6">
        <v>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2941</v>
      </c>
      <c r="BC220" s="6" t="s">
        <v>2942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209</v>
      </c>
      <c r="E221" s="11" t="s">
        <v>2943</v>
      </c>
      <c r="F221" s="6">
        <v>2.02630400204662E14</v>
      </c>
      <c r="G221" s="11" t="s">
        <v>2203</v>
      </c>
      <c r="H221" s="6" t="s">
        <v>2944</v>
      </c>
      <c r="I221" s="6" t="s">
        <v>791</v>
      </c>
      <c r="J221" s="6">
        <v>80205.0</v>
      </c>
      <c r="K221" s="6" t="s">
        <v>89</v>
      </c>
      <c r="L221" s="6">
        <v>18.28</v>
      </c>
      <c r="M221" s="6">
        <v>2726.0</v>
      </c>
      <c r="N221" s="6" t="s">
        <v>158</v>
      </c>
      <c r="O221" s="6" t="s">
        <v>114</v>
      </c>
      <c r="P221" s="34">
        <v>45824.0</v>
      </c>
      <c r="Q221" s="6">
        <v>2.0</v>
      </c>
      <c r="R221" s="6" t="s">
        <v>221</v>
      </c>
      <c r="S221" s="34">
        <v>45824.0</v>
      </c>
      <c r="T221" s="34">
        <v>45824.0</v>
      </c>
      <c r="U221" s="34">
        <v>46190.0</v>
      </c>
      <c r="V221" s="6">
        <v>366.0</v>
      </c>
      <c r="X221" s="6">
        <v>0.0</v>
      </c>
      <c r="Y221" s="6"/>
      <c r="Z221" s="6"/>
      <c r="AA221" s="6"/>
      <c r="AL221" s="6">
        <v>3.0420260000449E13</v>
      </c>
      <c r="AP221" s="6">
        <v>42.41</v>
      </c>
      <c r="AQ221" s="6">
        <v>84.82</v>
      </c>
      <c r="AR221" s="6">
        <v>1.0</v>
      </c>
      <c r="AS221" s="6">
        <v>1.0</v>
      </c>
      <c r="AT221" s="6">
        <v>3.0</v>
      </c>
      <c r="AU221" s="6">
        <v>35.0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2945</v>
      </c>
      <c r="BC221" s="6" t="s">
        <v>2946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209</v>
      </c>
      <c r="E222" s="11" t="s">
        <v>2947</v>
      </c>
      <c r="F222" s="6">
        <v>2.02630400204663E14</v>
      </c>
      <c r="G222" s="11" t="s">
        <v>2205</v>
      </c>
      <c r="H222" s="6" t="s">
        <v>2948</v>
      </c>
      <c r="I222" s="6" t="s">
        <v>791</v>
      </c>
      <c r="J222" s="6">
        <v>80205.0</v>
      </c>
      <c r="K222" s="6" t="s">
        <v>89</v>
      </c>
      <c r="L222" s="6">
        <v>18.44</v>
      </c>
      <c r="M222" s="6">
        <v>2726.0</v>
      </c>
      <c r="N222" s="6" t="s">
        <v>158</v>
      </c>
      <c r="O222" s="6" t="s">
        <v>114</v>
      </c>
      <c r="P222" s="34">
        <v>45824.0</v>
      </c>
      <c r="Q222" s="6">
        <v>2.0</v>
      </c>
      <c r="R222" s="6" t="s">
        <v>221</v>
      </c>
      <c r="S222" s="34">
        <v>45824.0</v>
      </c>
      <c r="T222" s="34">
        <v>45824.0</v>
      </c>
      <c r="U222" s="34">
        <v>46190.0</v>
      </c>
      <c r="V222" s="6">
        <v>366.0</v>
      </c>
      <c r="W222" s="6"/>
      <c r="X222" s="6">
        <v>0.0</v>
      </c>
      <c r="AA222" s="6"/>
      <c r="AG222" s="6"/>
      <c r="AH222" s="6"/>
      <c r="AI222" s="6"/>
      <c r="AJ222" s="34"/>
      <c r="AK222" s="6"/>
      <c r="AL222" s="6">
        <v>3.042026000045E13</v>
      </c>
      <c r="AP222" s="6">
        <v>45.54</v>
      </c>
      <c r="AQ222" s="6">
        <v>91.08</v>
      </c>
      <c r="AR222" s="6" t="s">
        <v>168</v>
      </c>
      <c r="AS222" s="6" t="s">
        <v>168</v>
      </c>
      <c r="AT222" s="6" t="s">
        <v>168</v>
      </c>
      <c r="AU222" s="6">
        <v>34.0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2949</v>
      </c>
      <c r="BC222" s="6" t="s">
        <v>2950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209</v>
      </c>
      <c r="E223" s="11" t="s">
        <v>2951</v>
      </c>
      <c r="F223" s="6">
        <v>2.02630400203285E14</v>
      </c>
      <c r="G223" s="11" t="s">
        <v>2211</v>
      </c>
      <c r="H223" s="6" t="s">
        <v>2952</v>
      </c>
      <c r="I223" s="6" t="s">
        <v>2212</v>
      </c>
      <c r="J223" s="6" t="s">
        <v>216</v>
      </c>
      <c r="K223" s="6" t="s">
        <v>99</v>
      </c>
      <c r="L223" s="6">
        <v>0.0</v>
      </c>
      <c r="M223" s="6">
        <v>2726.0</v>
      </c>
      <c r="N223" s="6" t="s">
        <v>158</v>
      </c>
      <c r="O223" s="6" t="s">
        <v>114</v>
      </c>
      <c r="P223" s="34">
        <v>45824.0</v>
      </c>
      <c r="Q223" s="6">
        <v>1.0</v>
      </c>
      <c r="R223" s="6" t="s">
        <v>221</v>
      </c>
      <c r="S223" s="34">
        <v>45824.0</v>
      </c>
      <c r="T223" s="34">
        <v>45824.0</v>
      </c>
      <c r="U223" s="34">
        <v>46119.0</v>
      </c>
      <c r="V223" s="6">
        <v>295.0</v>
      </c>
      <c r="X223" s="6"/>
      <c r="AA223" s="6"/>
      <c r="AG223" s="6"/>
      <c r="AH223" s="6"/>
      <c r="AI223" s="6"/>
      <c r="AJ223" s="34"/>
      <c r="AK223" s="6"/>
      <c r="AL223" s="6"/>
      <c r="AP223" s="6" t="s">
        <v>246</v>
      </c>
      <c r="AQ223" s="6" t="s">
        <v>246</v>
      </c>
      <c r="AR223" s="6" t="s">
        <v>168</v>
      </c>
      <c r="AS223" s="6" t="s">
        <v>168</v>
      </c>
      <c r="AT223" s="6" t="s">
        <v>168</v>
      </c>
      <c r="AU223" s="6" t="s">
        <v>168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2953</v>
      </c>
      <c r="BC223" s="6"/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209</v>
      </c>
      <c r="E224" s="11" t="s">
        <v>2954</v>
      </c>
      <c r="F224" s="6">
        <v>2.02530400192411E14</v>
      </c>
      <c r="G224" s="11" t="s">
        <v>2214</v>
      </c>
      <c r="H224" s="6" t="s">
        <v>2955</v>
      </c>
      <c r="I224" s="6" t="s">
        <v>2215</v>
      </c>
      <c r="J224" s="6" t="s">
        <v>216</v>
      </c>
      <c r="K224" s="6" t="s">
        <v>89</v>
      </c>
      <c r="L224" s="6">
        <v>0.0</v>
      </c>
      <c r="M224" s="6">
        <v>2726.0</v>
      </c>
      <c r="N224" s="6" t="s">
        <v>158</v>
      </c>
      <c r="O224" s="6" t="s">
        <v>114</v>
      </c>
      <c r="P224" s="34">
        <v>45826.0</v>
      </c>
      <c r="Q224" s="6">
        <v>2.0</v>
      </c>
      <c r="R224" s="6" t="s">
        <v>221</v>
      </c>
      <c r="S224" s="34">
        <v>45826.0</v>
      </c>
      <c r="T224" s="34">
        <v>45826.0</v>
      </c>
      <c r="U224" s="34">
        <v>45916.0</v>
      </c>
      <c r="V224" s="6">
        <v>90.0</v>
      </c>
      <c r="X224" s="6">
        <v>0.0</v>
      </c>
      <c r="Y224" s="6"/>
      <c r="Z224" s="6"/>
      <c r="AA224" s="6"/>
      <c r="AG224" s="6" t="s">
        <v>2956</v>
      </c>
      <c r="AH224" s="6">
        <v>2.0</v>
      </c>
      <c r="AI224" s="6" t="s">
        <v>2202</v>
      </c>
      <c r="AJ224" s="34">
        <v>45049.0</v>
      </c>
      <c r="AK224" s="6" t="s">
        <v>1527</v>
      </c>
      <c r="AP224" s="6" t="s">
        <v>246</v>
      </c>
      <c r="AQ224" s="6" t="s">
        <v>246</v>
      </c>
      <c r="AR224" s="6" t="s">
        <v>168</v>
      </c>
      <c r="AS224" s="6" t="s">
        <v>168</v>
      </c>
      <c r="AT224" s="6" t="s">
        <v>168</v>
      </c>
      <c r="AU224" s="6">
        <v>2.0</v>
      </c>
      <c r="AV224" s="6">
        <v>0.1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2957</v>
      </c>
      <c r="BC224" s="6" t="s">
        <v>2958</v>
      </c>
    </row>
    <row r="225">
      <c r="A225" s="6">
        <v>396.0</v>
      </c>
      <c r="B225" s="6">
        <v>396.0</v>
      </c>
      <c r="C225" s="6">
        <v>304.0</v>
      </c>
      <c r="D225" s="6" t="s">
        <v>209</v>
      </c>
      <c r="E225" s="11" t="s">
        <v>2959</v>
      </c>
      <c r="F225" s="6">
        <v>2.02530400198609E14</v>
      </c>
      <c r="G225" s="11" t="s">
        <v>1450</v>
      </c>
      <c r="H225" s="6" t="s">
        <v>2960</v>
      </c>
      <c r="I225" s="6" t="s">
        <v>1453</v>
      </c>
      <c r="J225" s="6" t="s">
        <v>216</v>
      </c>
      <c r="K225" s="6" t="s">
        <v>99</v>
      </c>
      <c r="L225" s="6">
        <v>5240.64</v>
      </c>
      <c r="M225" s="6">
        <v>2726.0</v>
      </c>
      <c r="N225" s="6" t="s">
        <v>158</v>
      </c>
      <c r="O225" s="6" t="s">
        <v>114</v>
      </c>
      <c r="P225" s="34">
        <v>45852.0</v>
      </c>
      <c r="Q225" s="6">
        <v>1.0</v>
      </c>
      <c r="R225" s="6" t="s">
        <v>221</v>
      </c>
      <c r="S225" s="34">
        <v>45852.0</v>
      </c>
      <c r="T225" s="34">
        <v>45852.0</v>
      </c>
      <c r="U225" s="72">
        <v>45960.0</v>
      </c>
      <c r="V225" s="6">
        <v>108.0</v>
      </c>
      <c r="X225" s="6">
        <v>1.0</v>
      </c>
      <c r="AA225" s="6" t="s">
        <v>1938</v>
      </c>
      <c r="AG225" s="6"/>
      <c r="AH225" s="6"/>
      <c r="AI225" s="6"/>
      <c r="AJ225" s="34"/>
      <c r="AK225" s="6"/>
      <c r="AP225" s="6">
        <v>17294.1</v>
      </c>
      <c r="AQ225" s="6">
        <v>17294.1</v>
      </c>
      <c r="AR225" s="6" t="s">
        <v>168</v>
      </c>
      <c r="AS225" s="6">
        <v>1.0</v>
      </c>
      <c r="AT225" s="6">
        <v>1.0</v>
      </c>
      <c r="AU225" s="6">
        <v>24.0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2961</v>
      </c>
      <c r="BC225" s="6" t="s">
        <v>2962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209</v>
      </c>
      <c r="E226" s="11" t="s">
        <v>2963</v>
      </c>
      <c r="F226" s="6">
        <v>2.02530400195E14</v>
      </c>
      <c r="G226" s="11" t="s">
        <v>1385</v>
      </c>
      <c r="H226" s="6" t="s">
        <v>2964</v>
      </c>
      <c r="I226" s="6" t="s">
        <v>1388</v>
      </c>
      <c r="J226" s="6" t="s">
        <v>216</v>
      </c>
      <c r="K226" s="6" t="s">
        <v>99</v>
      </c>
      <c r="L226" s="6">
        <v>1199.33</v>
      </c>
      <c r="M226" s="6">
        <v>2726.0</v>
      </c>
      <c r="N226" s="6" t="s">
        <v>158</v>
      </c>
      <c r="O226" s="6" t="s">
        <v>114</v>
      </c>
      <c r="P226" s="34">
        <v>45861.0</v>
      </c>
      <c r="Q226" s="6">
        <v>2.0</v>
      </c>
      <c r="R226" s="6" t="s">
        <v>221</v>
      </c>
      <c r="S226" s="34">
        <v>45861.0</v>
      </c>
      <c r="T226" s="34">
        <v>45861.0</v>
      </c>
      <c r="U226" s="34">
        <v>45916.0</v>
      </c>
      <c r="V226" s="6">
        <v>55.0</v>
      </c>
      <c r="W226" s="6"/>
      <c r="X226" s="6">
        <v>1.0</v>
      </c>
      <c r="Y226" s="6"/>
      <c r="Z226" s="6"/>
      <c r="AA226" s="6" t="s">
        <v>224</v>
      </c>
      <c r="AG226" s="6"/>
      <c r="AH226" s="6"/>
      <c r="AI226" s="6"/>
      <c r="AJ226" s="34"/>
      <c r="AK226" s="6"/>
      <c r="AL226" s="6"/>
      <c r="AP226" s="6">
        <v>4269.61</v>
      </c>
      <c r="AQ226" s="6">
        <v>8539.22</v>
      </c>
      <c r="AR226" s="6" t="s">
        <v>168</v>
      </c>
      <c r="AS226" s="6">
        <v>1.0</v>
      </c>
      <c r="AT226" s="6">
        <v>1.0</v>
      </c>
      <c r="AU226" s="6">
        <v>11.0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/>
      <c r="BC226" s="6" t="s">
        <v>2008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209</v>
      </c>
      <c r="E227" s="11" t="s">
        <v>2965</v>
      </c>
      <c r="F227" s="6">
        <v>2.02530400194631E14</v>
      </c>
      <c r="G227" s="11" t="s">
        <v>2187</v>
      </c>
      <c r="H227" s="6" t="s">
        <v>2920</v>
      </c>
      <c r="I227" s="6" t="s">
        <v>2188</v>
      </c>
      <c r="J227" s="6" t="s">
        <v>216</v>
      </c>
      <c r="K227" s="6" t="s">
        <v>89</v>
      </c>
      <c r="L227" s="6">
        <v>0.0</v>
      </c>
      <c r="M227" s="6">
        <v>2726.0</v>
      </c>
      <c r="N227" s="6" t="s">
        <v>158</v>
      </c>
      <c r="O227" s="6" t="s">
        <v>114</v>
      </c>
      <c r="P227" s="34">
        <v>45863.0</v>
      </c>
      <c r="Q227" s="6">
        <v>4.0</v>
      </c>
      <c r="R227" s="6" t="s">
        <v>221</v>
      </c>
      <c r="S227" s="34">
        <v>45863.0</v>
      </c>
      <c r="T227" s="34">
        <v>45863.0</v>
      </c>
      <c r="U227" s="34">
        <v>45916.0</v>
      </c>
      <c r="V227" s="6">
        <v>53.0</v>
      </c>
      <c r="W227" s="6"/>
      <c r="X227" s="6"/>
      <c r="Y227" s="6"/>
      <c r="Z227" s="6"/>
      <c r="AA227" s="6"/>
      <c r="AG227" s="6"/>
      <c r="AH227" s="6"/>
      <c r="AI227" s="6"/>
      <c r="AJ227" s="34"/>
      <c r="AK227" s="6"/>
      <c r="AL227" s="6"/>
      <c r="AP227" s="6" t="s">
        <v>246</v>
      </c>
      <c r="AQ227" s="6" t="s">
        <v>246</v>
      </c>
      <c r="AR227" s="6" t="s">
        <v>168</v>
      </c>
      <c r="AS227" s="6" t="s">
        <v>168</v>
      </c>
      <c r="AT227" s="6" t="s">
        <v>168</v>
      </c>
      <c r="AU227" s="6" t="s">
        <v>168</v>
      </c>
      <c r="AV227" s="6">
        <v>15.0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2966</v>
      </c>
      <c r="BC227" s="6" t="s">
        <v>2672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209</v>
      </c>
      <c r="E228" s="11" t="s">
        <v>2967</v>
      </c>
      <c r="F228" s="6">
        <v>2.02530400194633E14</v>
      </c>
      <c r="G228" s="11" t="s">
        <v>1872</v>
      </c>
      <c r="H228" s="6" t="s">
        <v>2916</v>
      </c>
      <c r="I228" s="6" t="s">
        <v>1873</v>
      </c>
      <c r="J228" s="6" t="s">
        <v>216</v>
      </c>
      <c r="K228" s="6" t="s">
        <v>89</v>
      </c>
      <c r="L228" s="6">
        <v>0.0</v>
      </c>
      <c r="M228" s="6">
        <v>2726.0</v>
      </c>
      <c r="N228" s="6" t="s">
        <v>158</v>
      </c>
      <c r="O228" s="6" t="s">
        <v>114</v>
      </c>
      <c r="P228" s="34">
        <v>45863.0</v>
      </c>
      <c r="Q228" s="6">
        <v>6.0</v>
      </c>
      <c r="R228" s="6" t="s">
        <v>221</v>
      </c>
      <c r="S228" s="34">
        <v>45863.0</v>
      </c>
      <c r="T228" s="34">
        <v>45863.0</v>
      </c>
      <c r="U228" s="34">
        <v>45916.0</v>
      </c>
      <c r="V228" s="6">
        <v>53.0</v>
      </c>
      <c r="X228" s="6">
        <v>1.0</v>
      </c>
      <c r="AA228" s="6"/>
      <c r="AG228" s="6"/>
      <c r="AH228" s="6"/>
      <c r="AI228" s="6"/>
      <c r="AJ228" s="34"/>
      <c r="AK228" s="6"/>
      <c r="AP228" s="6" t="s">
        <v>246</v>
      </c>
      <c r="AQ228" s="6" t="s">
        <v>246</v>
      </c>
      <c r="AR228" s="6" t="s">
        <v>168</v>
      </c>
      <c r="AS228" s="6" t="s">
        <v>168</v>
      </c>
      <c r="AT228" s="6" t="s">
        <v>168</v>
      </c>
      <c r="AU228" s="6" t="s">
        <v>168</v>
      </c>
      <c r="AV228" s="6">
        <v>15.0</v>
      </c>
      <c r="AW228" s="6">
        <v>8.0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2968</v>
      </c>
      <c r="BC228" s="6" t="s">
        <v>2672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209</v>
      </c>
      <c r="E229" s="11" t="s">
        <v>2969</v>
      </c>
      <c r="F229" s="6">
        <v>2.02530400195026E14</v>
      </c>
      <c r="G229" s="11" t="s">
        <v>2113</v>
      </c>
      <c r="H229" s="6" t="s">
        <v>2970</v>
      </c>
      <c r="I229" s="6" t="s">
        <v>2114</v>
      </c>
      <c r="J229" s="6" t="s">
        <v>216</v>
      </c>
      <c r="K229" s="6" t="s">
        <v>89</v>
      </c>
      <c r="L229" s="6">
        <v>74.3</v>
      </c>
      <c r="M229" s="6">
        <v>2726.0</v>
      </c>
      <c r="N229" s="6" t="s">
        <v>158</v>
      </c>
      <c r="O229" s="6" t="s">
        <v>114</v>
      </c>
      <c r="P229" s="34">
        <v>45875.0</v>
      </c>
      <c r="Q229" s="6">
        <v>4.0</v>
      </c>
      <c r="R229" s="6" t="s">
        <v>221</v>
      </c>
      <c r="S229" s="34">
        <v>45875.0</v>
      </c>
      <c r="T229" s="34">
        <v>45875.0</v>
      </c>
      <c r="U229" s="34">
        <v>46197.0</v>
      </c>
      <c r="V229" s="6">
        <v>322.0</v>
      </c>
      <c r="W229" s="6"/>
      <c r="X229" s="6">
        <v>0.0</v>
      </c>
      <c r="Y229" s="6"/>
      <c r="Z229" s="6"/>
      <c r="AA229" s="6"/>
      <c r="AG229" s="6"/>
      <c r="AH229" s="6"/>
      <c r="AI229" s="6"/>
      <c r="AJ229" s="34"/>
      <c r="AK229" s="6"/>
      <c r="AP229" s="6">
        <v>172.37</v>
      </c>
      <c r="AQ229" s="6">
        <v>689.48</v>
      </c>
      <c r="AR229" s="6" t="s">
        <v>168</v>
      </c>
      <c r="AS229" s="6" t="s">
        <v>168</v>
      </c>
      <c r="AT229" s="6" t="s">
        <v>168</v>
      </c>
      <c r="AU229" s="6">
        <v>2.0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2971</v>
      </c>
      <c r="BC229" s="6"/>
      <c r="BD229" s="6"/>
    </row>
    <row r="230">
      <c r="A230" s="6">
        <v>396.0</v>
      </c>
      <c r="B230" s="6">
        <v>396.0</v>
      </c>
      <c r="C230" s="6">
        <v>304.0</v>
      </c>
      <c r="D230" s="6" t="s">
        <v>209</v>
      </c>
      <c r="E230" s="11" t="s">
        <v>2972</v>
      </c>
      <c r="F230" s="6">
        <v>2.02530400195216E14</v>
      </c>
      <c r="G230" s="11" t="s">
        <v>603</v>
      </c>
      <c r="H230" s="6" t="s">
        <v>604</v>
      </c>
      <c r="I230" s="6" t="s">
        <v>605</v>
      </c>
      <c r="J230" s="6" t="s">
        <v>216</v>
      </c>
      <c r="K230" s="6" t="s">
        <v>89</v>
      </c>
      <c r="L230" s="6">
        <v>201.26</v>
      </c>
      <c r="M230" s="6">
        <v>2726.0</v>
      </c>
      <c r="N230" s="6" t="s">
        <v>158</v>
      </c>
      <c r="O230" s="6" t="s">
        <v>114</v>
      </c>
      <c r="P230" s="34">
        <v>45887.0</v>
      </c>
      <c r="Q230" s="6">
        <v>1.0</v>
      </c>
      <c r="R230" s="6" t="s">
        <v>221</v>
      </c>
      <c r="S230" s="34">
        <v>45887.0</v>
      </c>
      <c r="T230" s="34">
        <v>45887.0</v>
      </c>
      <c r="U230" s="34">
        <v>45916.0</v>
      </c>
      <c r="V230" s="6">
        <v>29.0</v>
      </c>
      <c r="X230" s="6">
        <v>4.0</v>
      </c>
      <c r="Y230" s="6"/>
      <c r="Z230" s="6"/>
      <c r="AA230" s="6"/>
      <c r="AP230" s="6">
        <v>454.84</v>
      </c>
      <c r="AQ230" s="6">
        <v>454.84</v>
      </c>
      <c r="AR230" s="6" t="s">
        <v>168</v>
      </c>
      <c r="AS230" s="6">
        <v>1.0</v>
      </c>
      <c r="AT230" s="6">
        <v>1.0</v>
      </c>
      <c r="AU230" s="6">
        <v>22.0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2973</v>
      </c>
      <c r="BC230" s="6" t="s">
        <v>2974</v>
      </c>
    </row>
    <row r="231">
      <c r="A231" s="6">
        <v>396.0</v>
      </c>
      <c r="B231" s="6">
        <v>396.0</v>
      </c>
      <c r="C231" s="6">
        <v>304.0</v>
      </c>
      <c r="D231" s="6" t="s">
        <v>209</v>
      </c>
      <c r="E231" s="11" t="s">
        <v>2975</v>
      </c>
      <c r="F231" s="6">
        <v>2.02530400195897E14</v>
      </c>
      <c r="G231" s="11" t="s">
        <v>2082</v>
      </c>
      <c r="H231" s="6" t="s">
        <v>2976</v>
      </c>
      <c r="I231" s="6" t="s">
        <v>1983</v>
      </c>
      <c r="J231" s="6">
        <v>71379.0</v>
      </c>
      <c r="K231" s="6" t="s">
        <v>89</v>
      </c>
      <c r="L231" s="6">
        <v>1307.48</v>
      </c>
      <c r="M231" s="6">
        <v>2726.0</v>
      </c>
      <c r="N231" s="6" t="s">
        <v>158</v>
      </c>
      <c r="O231" s="6" t="s">
        <v>114</v>
      </c>
      <c r="P231" s="34">
        <v>45888.0</v>
      </c>
      <c r="Q231" s="6">
        <v>1.0</v>
      </c>
      <c r="R231" s="6" t="s">
        <v>221</v>
      </c>
      <c r="S231" s="34">
        <v>45888.0</v>
      </c>
      <c r="T231" s="34">
        <v>45888.0</v>
      </c>
      <c r="U231" s="34">
        <v>45916.0</v>
      </c>
      <c r="V231" s="6">
        <v>28.0</v>
      </c>
      <c r="W231" s="6"/>
      <c r="X231" s="6">
        <v>0.0</v>
      </c>
      <c r="Y231" s="6"/>
      <c r="Z231" s="6"/>
      <c r="AA231" s="6"/>
      <c r="AG231" s="6" t="s">
        <v>2977</v>
      </c>
      <c r="AH231" s="6">
        <v>4.0</v>
      </c>
      <c r="AI231" s="6" t="s">
        <v>1406</v>
      </c>
      <c r="AJ231" s="34">
        <v>46063.0</v>
      </c>
      <c r="AK231" s="6" t="s">
        <v>183</v>
      </c>
      <c r="AP231" s="6">
        <v>5412.98</v>
      </c>
      <c r="AQ231" s="6">
        <v>5412.98</v>
      </c>
      <c r="AR231" s="6" t="s">
        <v>168</v>
      </c>
      <c r="AS231" s="6" t="s">
        <v>168</v>
      </c>
      <c r="AT231" s="6">
        <v>2.0</v>
      </c>
      <c r="AU231" s="6">
        <v>99.0</v>
      </c>
      <c r="AV231" s="6">
        <v>10.0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2978</v>
      </c>
      <c r="BC231" s="6" t="s">
        <v>2979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209</v>
      </c>
      <c r="E232" s="11" t="s">
        <v>2980</v>
      </c>
      <c r="F232" s="6">
        <v>2.02630400204665E14</v>
      </c>
      <c r="G232" s="11" t="s">
        <v>314</v>
      </c>
      <c r="H232" s="6" t="s">
        <v>2552</v>
      </c>
      <c r="I232" s="6" t="s">
        <v>315</v>
      </c>
      <c r="J232" s="6">
        <v>71379.0</v>
      </c>
      <c r="K232" s="6" t="s">
        <v>89</v>
      </c>
      <c r="L232" s="6">
        <v>15.23</v>
      </c>
      <c r="M232" s="6">
        <v>2726.0</v>
      </c>
      <c r="N232" s="6" t="s">
        <v>158</v>
      </c>
      <c r="O232" s="6" t="s">
        <v>114</v>
      </c>
      <c r="P232" s="34">
        <v>45894.0</v>
      </c>
      <c r="Q232" s="6">
        <v>4.0</v>
      </c>
      <c r="R232" s="6" t="s">
        <v>2192</v>
      </c>
      <c r="S232" s="34">
        <v>45894.0</v>
      </c>
      <c r="T232" s="34">
        <v>45894.0</v>
      </c>
      <c r="U232" s="34">
        <v>46190.0</v>
      </c>
      <c r="V232" s="6">
        <v>296.0</v>
      </c>
      <c r="W232" s="6"/>
      <c r="X232" s="6">
        <v>0.0</v>
      </c>
      <c r="AA232" s="6"/>
      <c r="AG232" s="6"/>
      <c r="AH232" s="6"/>
      <c r="AI232" s="6"/>
      <c r="AJ232" s="34"/>
      <c r="AK232" s="6"/>
      <c r="AL232" s="6">
        <v>3.0420260000452E13</v>
      </c>
      <c r="AP232" s="6">
        <v>49.35</v>
      </c>
      <c r="AQ232" s="6">
        <v>197.4</v>
      </c>
      <c r="AR232" s="6" t="s">
        <v>168</v>
      </c>
      <c r="AS232" s="6" t="s">
        <v>168</v>
      </c>
      <c r="AT232" s="6" t="s">
        <v>168</v>
      </c>
      <c r="AU232" s="6">
        <v>3.0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2981</v>
      </c>
      <c r="BC232" s="6" t="s">
        <v>2554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209</v>
      </c>
      <c r="E233" s="11" t="s">
        <v>2982</v>
      </c>
      <c r="F233" s="6">
        <v>2.02530400195494E14</v>
      </c>
      <c r="G233" s="11" t="s">
        <v>2001</v>
      </c>
      <c r="H233" s="6" t="s">
        <v>2983</v>
      </c>
      <c r="I233" s="6" t="s">
        <v>2002</v>
      </c>
      <c r="J233" s="6" t="s">
        <v>216</v>
      </c>
      <c r="K233" s="6" t="s">
        <v>89</v>
      </c>
      <c r="L233" s="6">
        <v>25.0</v>
      </c>
      <c r="M233" s="6">
        <v>2726.0</v>
      </c>
      <c r="N233" s="6" t="s">
        <v>158</v>
      </c>
      <c r="O233" s="6" t="s">
        <v>114</v>
      </c>
      <c r="P233" s="34">
        <v>45894.0</v>
      </c>
      <c r="Q233" s="6">
        <v>1.0</v>
      </c>
      <c r="R233" s="6" t="s">
        <v>221</v>
      </c>
      <c r="S233" s="34">
        <v>45894.0</v>
      </c>
      <c r="T233" s="34">
        <v>45894.0</v>
      </c>
      <c r="U233" s="34">
        <v>45916.0</v>
      </c>
      <c r="V233" s="6">
        <v>22.0</v>
      </c>
      <c r="W233" s="6"/>
      <c r="X233" s="6">
        <v>0.0</v>
      </c>
      <c r="AA233" s="6"/>
      <c r="AP233" s="6">
        <v>89.0</v>
      </c>
      <c r="AQ233" s="6">
        <v>89.0</v>
      </c>
      <c r="AR233" s="6" t="s">
        <v>168</v>
      </c>
      <c r="AS233" s="6">
        <v>1.0</v>
      </c>
      <c r="AT233" s="6">
        <v>1.0</v>
      </c>
      <c r="AU233" s="6">
        <v>7.0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2984</v>
      </c>
      <c r="BC233" s="6"/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209</v>
      </c>
      <c r="E234" s="11" t="s">
        <v>2985</v>
      </c>
      <c r="F234" s="6">
        <v>2.02530400200511E14</v>
      </c>
      <c r="G234" s="11" t="s">
        <v>1760</v>
      </c>
      <c r="H234" s="6" t="s">
        <v>2526</v>
      </c>
      <c r="I234" s="6" t="s">
        <v>315</v>
      </c>
      <c r="J234" s="6">
        <v>71379.0</v>
      </c>
      <c r="K234" s="6" t="s">
        <v>89</v>
      </c>
      <c r="L234" s="6">
        <v>33.9</v>
      </c>
      <c r="M234" s="6">
        <v>2726.0</v>
      </c>
      <c r="N234" s="6" t="s">
        <v>158</v>
      </c>
      <c r="O234" s="6" t="s">
        <v>114</v>
      </c>
      <c r="P234" s="34">
        <v>45897.0</v>
      </c>
      <c r="Q234" s="6">
        <v>1.0</v>
      </c>
      <c r="R234" s="6" t="s">
        <v>221</v>
      </c>
      <c r="S234" s="34">
        <v>45897.0</v>
      </c>
      <c r="T234" s="34">
        <v>45897.0</v>
      </c>
      <c r="U234" s="72">
        <v>46010.0</v>
      </c>
      <c r="V234" s="6">
        <v>113.0</v>
      </c>
      <c r="W234" s="6"/>
      <c r="X234" s="6"/>
      <c r="AA234" s="6"/>
      <c r="AG234" s="6" t="s">
        <v>2527</v>
      </c>
      <c r="AH234" s="6">
        <v>12.0</v>
      </c>
      <c r="AI234" s="6" t="s">
        <v>2528</v>
      </c>
      <c r="AJ234" s="34">
        <v>46175.0</v>
      </c>
      <c r="AK234" s="6" t="s">
        <v>183</v>
      </c>
      <c r="AP234" s="6">
        <v>87.8</v>
      </c>
      <c r="AQ234" s="6">
        <v>87.8</v>
      </c>
      <c r="AR234" s="6" t="s">
        <v>168</v>
      </c>
      <c r="AS234" s="6" t="s">
        <v>168</v>
      </c>
      <c r="AT234" s="6" t="s">
        <v>168</v>
      </c>
      <c r="AU234" s="6" t="s">
        <v>168</v>
      </c>
      <c r="AV234" s="6">
        <v>0.0</v>
      </c>
      <c r="AW234" s="6">
        <v>0.0</v>
      </c>
      <c r="AX234" s="6" t="s">
        <v>168</v>
      </c>
      <c r="AY234" s="6">
        <v>0.0</v>
      </c>
      <c r="AZ234" s="6">
        <v>14.0</v>
      </c>
      <c r="BA234" s="6">
        <v>0.0</v>
      </c>
      <c r="BB234" s="6" t="s">
        <v>2986</v>
      </c>
      <c r="BC234" s="6" t="s">
        <v>2530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209</v>
      </c>
      <c r="E235" s="11" t="s">
        <v>2987</v>
      </c>
      <c r="F235" s="6">
        <v>2.0253040020051E14</v>
      </c>
      <c r="G235" s="11" t="s">
        <v>1760</v>
      </c>
      <c r="H235" s="6" t="s">
        <v>2526</v>
      </c>
      <c r="I235" s="6" t="s">
        <v>315</v>
      </c>
      <c r="J235" s="6">
        <v>71379.0</v>
      </c>
      <c r="K235" s="6" t="s">
        <v>89</v>
      </c>
      <c r="L235" s="6">
        <v>33.9</v>
      </c>
      <c r="M235" s="6">
        <v>2726.0</v>
      </c>
      <c r="N235" s="6" t="s">
        <v>158</v>
      </c>
      <c r="O235" s="6" t="s">
        <v>114</v>
      </c>
      <c r="P235" s="34">
        <v>45904.0</v>
      </c>
      <c r="Q235" s="6">
        <v>1.0</v>
      </c>
      <c r="R235" s="6" t="s">
        <v>221</v>
      </c>
      <c r="S235" s="34">
        <v>45904.0</v>
      </c>
      <c r="T235" s="34">
        <v>45904.0</v>
      </c>
      <c r="U235" s="72">
        <v>46010.0</v>
      </c>
      <c r="V235" s="6">
        <v>106.0</v>
      </c>
      <c r="X235" s="6"/>
      <c r="Y235" s="6"/>
      <c r="Z235" s="6"/>
      <c r="AA235" s="6"/>
      <c r="AG235" s="6"/>
      <c r="AH235" s="6"/>
      <c r="AI235" s="6"/>
      <c r="AJ235" s="34"/>
      <c r="AK235" s="6"/>
      <c r="AP235" s="6">
        <v>87.8</v>
      </c>
      <c r="AQ235" s="6">
        <v>87.8</v>
      </c>
      <c r="AR235" s="6" t="s">
        <v>168</v>
      </c>
      <c r="AS235" s="6" t="s">
        <v>168</v>
      </c>
      <c r="AT235" s="6" t="s">
        <v>168</v>
      </c>
      <c r="AU235" s="6" t="s">
        <v>168</v>
      </c>
      <c r="AV235" s="6">
        <v>0.0</v>
      </c>
      <c r="AW235" s="6">
        <v>0.0</v>
      </c>
      <c r="AX235" s="6" t="s">
        <v>168</v>
      </c>
      <c r="AY235" s="6">
        <v>0.0</v>
      </c>
      <c r="AZ235" s="6">
        <v>14.0</v>
      </c>
      <c r="BA235" s="6">
        <v>0.0</v>
      </c>
      <c r="BB235" s="6" t="s">
        <v>2988</v>
      </c>
      <c r="BC235" s="6" t="s">
        <v>2989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209</v>
      </c>
      <c r="E236" s="11" t="s">
        <v>2990</v>
      </c>
      <c r="F236" s="6">
        <v>2.02630400203139E14</v>
      </c>
      <c r="G236" s="11" t="s">
        <v>428</v>
      </c>
      <c r="H236" s="6" t="s">
        <v>2991</v>
      </c>
      <c r="I236" s="6" t="s">
        <v>2992</v>
      </c>
      <c r="J236" s="6">
        <v>13068.0</v>
      </c>
      <c r="K236" s="6" t="s">
        <v>132</v>
      </c>
      <c r="L236" s="6">
        <v>1998.0</v>
      </c>
      <c r="M236" s="6">
        <v>2726.0</v>
      </c>
      <c r="N236" s="6" t="s">
        <v>158</v>
      </c>
      <c r="O236" s="6" t="s">
        <v>114</v>
      </c>
      <c r="P236" s="34">
        <v>45912.0</v>
      </c>
      <c r="Q236" s="6">
        <v>1.0</v>
      </c>
      <c r="R236" s="6" t="s">
        <v>221</v>
      </c>
      <c r="S236" s="34">
        <v>45912.0</v>
      </c>
      <c r="T236" s="34">
        <v>45912.0</v>
      </c>
      <c r="U236" s="34">
        <v>46112.0</v>
      </c>
      <c r="V236" s="6">
        <v>200.0</v>
      </c>
      <c r="X236" s="6">
        <v>0.0</v>
      </c>
      <c r="Y236" s="6">
        <v>3.040261371E9</v>
      </c>
      <c r="Z236" s="6" t="s">
        <v>441</v>
      </c>
      <c r="AA236" s="6" t="s">
        <v>224</v>
      </c>
      <c r="AP236" s="6">
        <v>4235.76</v>
      </c>
      <c r="AQ236" s="6">
        <v>4235.76</v>
      </c>
      <c r="AR236" s="6" t="s">
        <v>168</v>
      </c>
      <c r="AS236" s="6" t="s">
        <v>168</v>
      </c>
      <c r="AT236" s="6" t="s">
        <v>168</v>
      </c>
      <c r="AU236" s="6">
        <v>1.0</v>
      </c>
      <c r="AV236" s="6">
        <v>0.0</v>
      </c>
      <c r="AW236" s="6">
        <v>0.0</v>
      </c>
      <c r="AX236" s="6" t="s">
        <v>168</v>
      </c>
      <c r="AY236" s="6">
        <v>0.0</v>
      </c>
      <c r="AZ236" s="6">
        <v>1.0</v>
      </c>
      <c r="BA236" s="6">
        <v>0.0</v>
      </c>
      <c r="BB236" s="6"/>
      <c r="BC236" s="6" t="s">
        <v>2993</v>
      </c>
      <c r="BD236" s="6"/>
    </row>
    <row r="237">
      <c r="A237" s="6">
        <v>396.0</v>
      </c>
      <c r="B237" s="6">
        <v>396.0</v>
      </c>
      <c r="C237" s="6">
        <v>304.0</v>
      </c>
      <c r="D237" s="6" t="s">
        <v>209</v>
      </c>
      <c r="E237" s="11" t="s">
        <v>2994</v>
      </c>
      <c r="F237" s="6">
        <v>2.02530400196352E14</v>
      </c>
      <c r="G237" s="11" t="s">
        <v>2144</v>
      </c>
      <c r="H237" s="6" t="s">
        <v>2995</v>
      </c>
      <c r="I237" s="6" t="s">
        <v>2146</v>
      </c>
      <c r="J237" s="6" t="s">
        <v>216</v>
      </c>
      <c r="K237" s="6" t="s">
        <v>89</v>
      </c>
      <c r="L237" s="6">
        <v>687.41</v>
      </c>
      <c r="M237" s="6">
        <v>2726.0</v>
      </c>
      <c r="N237" s="6" t="s">
        <v>158</v>
      </c>
      <c r="O237" s="6" t="s">
        <v>114</v>
      </c>
      <c r="P237" s="34">
        <v>45917.0</v>
      </c>
      <c r="Q237" s="6">
        <v>1.0</v>
      </c>
      <c r="R237" s="6" t="s">
        <v>221</v>
      </c>
      <c r="S237" s="34">
        <v>45917.0</v>
      </c>
      <c r="T237" s="34">
        <v>45917.0</v>
      </c>
      <c r="U237" s="34">
        <v>45917.0</v>
      </c>
      <c r="V237" s="6">
        <v>0.0</v>
      </c>
      <c r="X237" s="6">
        <v>1.0</v>
      </c>
      <c r="AA237" s="6"/>
      <c r="AG237" s="6"/>
      <c r="AH237" s="6"/>
      <c r="AI237" s="6"/>
      <c r="AJ237" s="34"/>
      <c r="AK237" s="6"/>
      <c r="AP237" s="6">
        <v>1367.94</v>
      </c>
      <c r="AQ237" s="6">
        <v>1367.94</v>
      </c>
      <c r="AR237" s="6">
        <v>1.0</v>
      </c>
      <c r="AS237" s="6">
        <v>2.0</v>
      </c>
      <c r="AT237" s="6">
        <v>3.0</v>
      </c>
      <c r="AU237" s="6">
        <v>12.0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2996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209</v>
      </c>
      <c r="E238" s="11" t="s">
        <v>2997</v>
      </c>
      <c r="F238" s="6">
        <v>2.0263040020092E14</v>
      </c>
      <c r="G238" s="11" t="s">
        <v>2136</v>
      </c>
      <c r="H238" s="6" t="s">
        <v>2998</v>
      </c>
      <c r="I238" s="6" t="s">
        <v>2138</v>
      </c>
      <c r="J238" s="6" t="s">
        <v>216</v>
      </c>
      <c r="K238" s="6" t="s">
        <v>89</v>
      </c>
      <c r="L238" s="6">
        <v>410.0</v>
      </c>
      <c r="M238" s="6">
        <v>2726.0</v>
      </c>
      <c r="N238" s="6" t="s">
        <v>2388</v>
      </c>
      <c r="O238" s="6" t="s">
        <v>114</v>
      </c>
      <c r="P238" s="34">
        <v>45917.0</v>
      </c>
      <c r="Q238" s="6">
        <v>1.0</v>
      </c>
      <c r="R238" s="6" t="s">
        <v>221</v>
      </c>
      <c r="S238" s="34">
        <v>45917.0</v>
      </c>
      <c r="T238" s="34">
        <v>45917.0</v>
      </c>
      <c r="U238" s="34">
        <v>46223.0</v>
      </c>
      <c r="V238" s="6">
        <v>306.0</v>
      </c>
      <c r="W238" s="6">
        <v>1.0</v>
      </c>
      <c r="X238" s="6">
        <v>1.0</v>
      </c>
      <c r="AA238" s="6"/>
      <c r="AP238" s="6">
        <v>1369.4</v>
      </c>
      <c r="AQ238" s="6">
        <v>1369.4</v>
      </c>
      <c r="AR238" s="6" t="s">
        <v>168</v>
      </c>
      <c r="AS238" s="6">
        <v>1.0</v>
      </c>
      <c r="AT238" s="6">
        <v>2.0</v>
      </c>
      <c r="AU238" s="6">
        <v>12.0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2999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209</v>
      </c>
      <c r="E239" s="11" t="s">
        <v>3000</v>
      </c>
      <c r="F239" s="6">
        <v>2.02530400196346E14</v>
      </c>
      <c r="G239" s="11" t="s">
        <v>1529</v>
      </c>
      <c r="H239" s="6" t="s">
        <v>3001</v>
      </c>
      <c r="I239" s="6" t="s">
        <v>1530</v>
      </c>
      <c r="J239" s="6" t="s">
        <v>216</v>
      </c>
      <c r="K239" s="6" t="s">
        <v>89</v>
      </c>
      <c r="L239" s="6">
        <v>333.8</v>
      </c>
      <c r="M239" s="6">
        <v>2726.0</v>
      </c>
      <c r="N239" s="6" t="s">
        <v>158</v>
      </c>
      <c r="O239" s="6" t="s">
        <v>114</v>
      </c>
      <c r="P239" s="34">
        <v>45917.0</v>
      </c>
      <c r="Q239" s="6">
        <v>2.0</v>
      </c>
      <c r="R239" s="6" t="s">
        <v>221</v>
      </c>
      <c r="S239" s="34">
        <v>45917.0</v>
      </c>
      <c r="T239" s="34">
        <v>45917.0</v>
      </c>
      <c r="U239" s="34">
        <v>45917.0</v>
      </c>
      <c r="V239" s="6">
        <v>0.0</v>
      </c>
      <c r="X239" s="6">
        <v>0.0</v>
      </c>
      <c r="AA239" s="6"/>
      <c r="AG239" s="6"/>
      <c r="AH239" s="6"/>
      <c r="AI239" s="6"/>
      <c r="AJ239" s="34"/>
      <c r="AK239" s="6"/>
      <c r="AP239" s="6">
        <v>560.78</v>
      </c>
      <c r="AQ239" s="6">
        <v>1121.56</v>
      </c>
      <c r="AR239" s="6" t="s">
        <v>168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3002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209</v>
      </c>
      <c r="E240" s="11" t="s">
        <v>3003</v>
      </c>
      <c r="F240" s="6">
        <v>2.02530400196345E14</v>
      </c>
      <c r="G240" s="11" t="s">
        <v>2013</v>
      </c>
      <c r="H240" s="6" t="s">
        <v>3004</v>
      </c>
      <c r="I240" s="6" t="s">
        <v>2014</v>
      </c>
      <c r="J240" s="6" t="s">
        <v>216</v>
      </c>
      <c r="K240" s="6" t="s">
        <v>89</v>
      </c>
      <c r="L240" s="6">
        <v>0.0</v>
      </c>
      <c r="M240" s="6">
        <v>2726.0</v>
      </c>
      <c r="N240" s="6" t="s">
        <v>158</v>
      </c>
      <c r="O240" s="6" t="s">
        <v>114</v>
      </c>
      <c r="P240" s="34">
        <v>45917.0</v>
      </c>
      <c r="Q240" s="6">
        <v>1.0</v>
      </c>
      <c r="R240" s="6" t="s">
        <v>221</v>
      </c>
      <c r="S240" s="34">
        <v>45917.0</v>
      </c>
      <c r="T240" s="34">
        <v>45917.0</v>
      </c>
      <c r="U240" s="34">
        <v>45917.0</v>
      </c>
      <c r="V240" s="6">
        <v>0.0</v>
      </c>
      <c r="X240" s="6">
        <v>0.0</v>
      </c>
      <c r="Y240" s="6"/>
      <c r="Z240" s="6"/>
      <c r="AA240" s="6"/>
      <c r="AP240" s="6" t="s">
        <v>246</v>
      </c>
      <c r="AQ240" s="6" t="s">
        <v>246</v>
      </c>
      <c r="AR240" s="6" t="s">
        <v>168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3005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209</v>
      </c>
      <c r="E241" s="11" t="s">
        <v>3006</v>
      </c>
      <c r="F241" s="6">
        <v>2.02530400196353E14</v>
      </c>
      <c r="G241" s="11" t="s">
        <v>2010</v>
      </c>
      <c r="H241" s="6" t="s">
        <v>3007</v>
      </c>
      <c r="I241" s="6" t="s">
        <v>2146</v>
      </c>
      <c r="J241" s="6" t="s">
        <v>216</v>
      </c>
      <c r="K241" s="6" t="s">
        <v>89</v>
      </c>
      <c r="L241" s="6">
        <v>921.86</v>
      </c>
      <c r="M241" s="6">
        <v>2726.0</v>
      </c>
      <c r="N241" s="6" t="s">
        <v>158</v>
      </c>
      <c r="O241" s="6" t="s">
        <v>114</v>
      </c>
      <c r="P241" s="34">
        <v>45917.0</v>
      </c>
      <c r="Q241" s="6">
        <v>2.0</v>
      </c>
      <c r="R241" s="6" t="s">
        <v>221</v>
      </c>
      <c r="S241" s="34">
        <v>45917.0</v>
      </c>
      <c r="T241" s="34">
        <v>45917.0</v>
      </c>
      <c r="U241" s="34">
        <v>45917.0</v>
      </c>
      <c r="V241" s="6">
        <v>0.0</v>
      </c>
      <c r="X241" s="6">
        <v>1.0</v>
      </c>
      <c r="AA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3008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209</v>
      </c>
      <c r="E242" s="11" t="s">
        <v>3009</v>
      </c>
      <c r="F242" s="6">
        <v>2.0253040019635E14</v>
      </c>
      <c r="G242" s="11" t="s">
        <v>2031</v>
      </c>
      <c r="H242" s="6" t="s">
        <v>3010</v>
      </c>
      <c r="I242" s="6" t="s">
        <v>2032</v>
      </c>
      <c r="J242" s="6" t="s">
        <v>216</v>
      </c>
      <c r="K242" s="6" t="s">
        <v>89</v>
      </c>
      <c r="L242" s="6">
        <v>155.2</v>
      </c>
      <c r="M242" s="6">
        <v>2726.0</v>
      </c>
      <c r="N242" s="6" t="s">
        <v>158</v>
      </c>
      <c r="O242" s="6" t="s">
        <v>114</v>
      </c>
      <c r="P242" s="34">
        <v>45917.0</v>
      </c>
      <c r="Q242" s="6">
        <v>1.0</v>
      </c>
      <c r="R242" s="6" t="s">
        <v>221</v>
      </c>
      <c r="S242" s="34">
        <v>45917.0</v>
      </c>
      <c r="T242" s="34">
        <v>45917.0</v>
      </c>
      <c r="U242" s="34">
        <v>45917.0</v>
      </c>
      <c r="V242" s="6">
        <v>0.0</v>
      </c>
      <c r="W242" s="6"/>
      <c r="X242" s="6">
        <v>0.0</v>
      </c>
      <c r="AA242" s="6"/>
      <c r="AG242" s="6" t="s">
        <v>3011</v>
      </c>
      <c r="AH242" s="6">
        <v>1.0</v>
      </c>
      <c r="AI242" s="6" t="s">
        <v>1406</v>
      </c>
      <c r="AJ242" s="34">
        <v>46063.0</v>
      </c>
      <c r="AK242" s="6" t="s">
        <v>183</v>
      </c>
      <c r="AP242" s="6">
        <v>313.5</v>
      </c>
      <c r="AQ242" s="6">
        <v>313.5</v>
      </c>
      <c r="AR242" s="6" t="s">
        <v>168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3012</v>
      </c>
      <c r="BC242" s="6" t="s">
        <v>3013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209</v>
      </c>
      <c r="E243" s="11" t="s">
        <v>3014</v>
      </c>
      <c r="F243" s="6">
        <v>2.02530400196347E14</v>
      </c>
      <c r="G243" s="11" t="s">
        <v>2003</v>
      </c>
      <c r="H243" s="6" t="s">
        <v>3015</v>
      </c>
      <c r="I243" s="6" t="s">
        <v>2004</v>
      </c>
      <c r="J243" s="6" t="s">
        <v>216</v>
      </c>
      <c r="K243" s="6" t="s">
        <v>89</v>
      </c>
      <c r="L243" s="6">
        <v>250.0</v>
      </c>
      <c r="M243" s="6">
        <v>2726.0</v>
      </c>
      <c r="N243" s="6" t="s">
        <v>158</v>
      </c>
      <c r="O243" s="6" t="s">
        <v>114</v>
      </c>
      <c r="P243" s="34">
        <v>45917.0</v>
      </c>
      <c r="Q243" s="6">
        <v>1.0</v>
      </c>
      <c r="R243" s="6" t="s">
        <v>221</v>
      </c>
      <c r="S243" s="34">
        <v>45917.0</v>
      </c>
      <c r="T243" s="34">
        <v>45917.0</v>
      </c>
      <c r="U243" s="34">
        <v>45917.0</v>
      </c>
      <c r="V243" s="6">
        <v>0.0</v>
      </c>
      <c r="X243" s="6">
        <v>0.0</v>
      </c>
      <c r="AA243" s="6"/>
      <c r="AG243" s="6"/>
      <c r="AH243" s="6"/>
      <c r="AI243" s="6"/>
      <c r="AJ243" s="34"/>
      <c r="AK243" s="6"/>
      <c r="AP243" s="6">
        <v>392.5</v>
      </c>
      <c r="AQ243" s="6">
        <v>392.5</v>
      </c>
      <c r="AR243" s="6" t="s">
        <v>168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3016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209</v>
      </c>
      <c r="E244" s="11" t="s">
        <v>3017</v>
      </c>
      <c r="F244" s="6">
        <v>2.02530400196351E14</v>
      </c>
      <c r="G244" s="11" t="s">
        <v>2033</v>
      </c>
      <c r="H244" s="6" t="s">
        <v>3018</v>
      </c>
      <c r="I244" s="6" t="s">
        <v>2034</v>
      </c>
      <c r="J244" s="6" t="s">
        <v>216</v>
      </c>
      <c r="K244" s="6" t="s">
        <v>89</v>
      </c>
      <c r="L244" s="6">
        <v>233.6</v>
      </c>
      <c r="M244" s="6">
        <v>2726.0</v>
      </c>
      <c r="N244" s="6" t="s">
        <v>158</v>
      </c>
      <c r="O244" s="6" t="s">
        <v>114</v>
      </c>
      <c r="P244" s="34">
        <v>45917.0</v>
      </c>
      <c r="Q244" s="6">
        <v>1.0</v>
      </c>
      <c r="R244" s="6" t="s">
        <v>221</v>
      </c>
      <c r="S244" s="34">
        <v>45917.0</v>
      </c>
      <c r="T244" s="34">
        <v>45917.0</v>
      </c>
      <c r="U244" s="34">
        <v>45917.0</v>
      </c>
      <c r="V244" s="6">
        <v>0.0</v>
      </c>
      <c r="X244" s="6">
        <v>1.0</v>
      </c>
      <c r="AA244" s="6"/>
      <c r="AG244" s="6" t="s">
        <v>3019</v>
      </c>
      <c r="AH244" s="6">
        <v>1.0</v>
      </c>
      <c r="AI244" s="6" t="s">
        <v>1406</v>
      </c>
      <c r="AJ244" s="34">
        <v>46120.0</v>
      </c>
      <c r="AK244" s="6" t="s">
        <v>183</v>
      </c>
      <c r="AP244" s="6">
        <v>471.87</v>
      </c>
      <c r="AQ244" s="6">
        <v>471.87</v>
      </c>
      <c r="AR244" s="6" t="s">
        <v>168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3020</v>
      </c>
      <c r="BC244" s="6" t="s">
        <v>3021</v>
      </c>
      <c r="BD244" s="6"/>
    </row>
    <row r="245">
      <c r="A245" s="6">
        <v>396.0</v>
      </c>
      <c r="B245" s="6">
        <v>396.0</v>
      </c>
      <c r="C245" s="6">
        <v>304.0</v>
      </c>
      <c r="D245" s="6" t="s">
        <v>209</v>
      </c>
      <c r="E245" s="11" t="s">
        <v>3022</v>
      </c>
      <c r="F245" s="6">
        <v>2.02630400204054E14</v>
      </c>
      <c r="G245" s="11" t="s">
        <v>1960</v>
      </c>
      <c r="H245" s="6" t="s">
        <v>3023</v>
      </c>
      <c r="I245" s="6" t="s">
        <v>1961</v>
      </c>
      <c r="J245" s="6">
        <v>71513.0</v>
      </c>
      <c r="K245" s="6" t="s">
        <v>99</v>
      </c>
      <c r="L245" s="6">
        <v>788.5</v>
      </c>
      <c r="M245" s="6">
        <v>2726.0</v>
      </c>
      <c r="N245" s="6" t="s">
        <v>158</v>
      </c>
      <c r="O245" s="6" t="s">
        <v>114</v>
      </c>
      <c r="P245" s="34">
        <v>45923.0</v>
      </c>
      <c r="Q245" s="6">
        <v>1.0</v>
      </c>
      <c r="R245" s="6" t="s">
        <v>221</v>
      </c>
      <c r="S245" s="34">
        <v>45923.0</v>
      </c>
      <c r="T245" s="34">
        <v>45923.0</v>
      </c>
      <c r="U245" s="34">
        <v>46153.0</v>
      </c>
      <c r="V245" s="6">
        <v>230.0</v>
      </c>
      <c r="W245" s="6"/>
      <c r="X245" s="6">
        <v>1.0</v>
      </c>
      <c r="AA245" s="6" t="s">
        <v>263</v>
      </c>
      <c r="AP245" s="6">
        <v>4447.15</v>
      </c>
      <c r="AQ245" s="6">
        <v>4447.15</v>
      </c>
      <c r="AR245" s="6">
        <v>8.0</v>
      </c>
      <c r="AS245" s="6">
        <v>12.0</v>
      </c>
      <c r="AT245" s="6">
        <v>30.0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3024</v>
      </c>
      <c r="BC245" s="6" t="s">
        <v>2676</v>
      </c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209</v>
      </c>
      <c r="E246" s="11" t="s">
        <v>3025</v>
      </c>
      <c r="F246" s="6">
        <v>2.0263040020314E14</v>
      </c>
      <c r="G246" s="11" t="s">
        <v>1960</v>
      </c>
      <c r="H246" s="6" t="s">
        <v>3023</v>
      </c>
      <c r="I246" s="6" t="s">
        <v>1961</v>
      </c>
      <c r="J246" s="6">
        <v>71513.0</v>
      </c>
      <c r="K246" s="6" t="s">
        <v>99</v>
      </c>
      <c r="L246" s="6">
        <v>788.5</v>
      </c>
      <c r="M246" s="6">
        <v>2726.0</v>
      </c>
      <c r="N246" s="6" t="s">
        <v>158</v>
      </c>
      <c r="O246" s="6" t="s">
        <v>114</v>
      </c>
      <c r="P246" s="34">
        <v>45923.0</v>
      </c>
      <c r="Q246" s="6">
        <v>1.0</v>
      </c>
      <c r="R246" s="6" t="s">
        <v>221</v>
      </c>
      <c r="S246" s="34">
        <v>45923.0</v>
      </c>
      <c r="T246" s="34">
        <v>45923.0</v>
      </c>
      <c r="U246" s="34">
        <v>46112.0</v>
      </c>
      <c r="V246" s="6">
        <v>189.0</v>
      </c>
      <c r="X246" s="6">
        <v>1.0</v>
      </c>
      <c r="Y246" s="6">
        <v>3.040256672E9</v>
      </c>
      <c r="Z246" s="6" t="s">
        <v>441</v>
      </c>
      <c r="AA246" s="6" t="s">
        <v>224</v>
      </c>
      <c r="AG246" s="6"/>
      <c r="AH246" s="6"/>
      <c r="AI246" s="6"/>
      <c r="AJ246" s="34"/>
      <c r="AK246" s="6"/>
      <c r="AP246" s="6">
        <v>4447.15</v>
      </c>
      <c r="AQ246" s="6">
        <v>4447.15</v>
      </c>
      <c r="AR246" s="6">
        <v>8.0</v>
      </c>
      <c r="AS246" s="6">
        <v>12.0</v>
      </c>
      <c r="AT246" s="6">
        <v>30.0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3026</v>
      </c>
      <c r="BC246" s="6" t="s">
        <v>3027</v>
      </c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209</v>
      </c>
      <c r="E247" s="11" t="s">
        <v>3028</v>
      </c>
      <c r="F247" s="6">
        <v>2.02530400198185E14</v>
      </c>
      <c r="G247" s="11" t="s">
        <v>1819</v>
      </c>
      <c r="H247" s="6" t="s">
        <v>3029</v>
      </c>
      <c r="I247" s="6" t="s">
        <v>3030</v>
      </c>
      <c r="J247" s="6" t="s">
        <v>3031</v>
      </c>
      <c r="K247" s="6" t="s">
        <v>99</v>
      </c>
      <c r="L247" s="6">
        <v>3756.42</v>
      </c>
      <c r="M247" s="6">
        <v>2726.0</v>
      </c>
      <c r="N247" s="6" t="s">
        <v>158</v>
      </c>
      <c r="O247" s="6" t="s">
        <v>114</v>
      </c>
      <c r="P247" s="34">
        <v>45923.0</v>
      </c>
      <c r="Q247" s="6">
        <v>1.0</v>
      </c>
      <c r="R247" s="6" t="s">
        <v>221</v>
      </c>
      <c r="S247" s="34">
        <v>45923.0</v>
      </c>
      <c r="T247" s="34">
        <v>45923.0</v>
      </c>
      <c r="U247" s="72">
        <v>45947.0</v>
      </c>
      <c r="V247" s="6">
        <v>24.0</v>
      </c>
      <c r="X247" s="6">
        <v>0.0</v>
      </c>
      <c r="AA247" s="6" t="s">
        <v>224</v>
      </c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3032</v>
      </c>
      <c r="BC247" s="6" t="s">
        <v>3033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209</v>
      </c>
      <c r="E248" s="11" t="s">
        <v>3034</v>
      </c>
      <c r="F248" s="6">
        <v>2.02530400197233E14</v>
      </c>
      <c r="G248" s="11" t="s">
        <v>2214</v>
      </c>
      <c r="H248" s="6" t="s">
        <v>2955</v>
      </c>
      <c r="I248" s="6" t="s">
        <v>2215</v>
      </c>
      <c r="J248" s="6" t="s">
        <v>216</v>
      </c>
      <c r="K248" s="6" t="s">
        <v>89</v>
      </c>
      <c r="L248" s="6">
        <v>0.0</v>
      </c>
      <c r="M248" s="6">
        <v>2726.0</v>
      </c>
      <c r="N248" s="6" t="s">
        <v>158</v>
      </c>
      <c r="O248" s="6" t="s">
        <v>114</v>
      </c>
      <c r="P248" s="34">
        <v>45936.0</v>
      </c>
      <c r="Q248" s="6">
        <v>2.0</v>
      </c>
      <c r="R248" s="6" t="s">
        <v>221</v>
      </c>
      <c r="S248" s="34">
        <v>45936.0</v>
      </c>
      <c r="T248" s="34">
        <v>45936.0</v>
      </c>
      <c r="U248" s="34">
        <v>46198.0</v>
      </c>
      <c r="V248" s="6">
        <v>262.0</v>
      </c>
      <c r="X248" s="6">
        <v>0.0</v>
      </c>
      <c r="AA248" s="6"/>
      <c r="AG248" s="6"/>
      <c r="AH248" s="6"/>
      <c r="AI248" s="6"/>
      <c r="AJ248" s="34"/>
      <c r="AK248" s="6"/>
      <c r="AP248" s="6" t="s">
        <v>246</v>
      </c>
      <c r="AQ248" s="6" t="s">
        <v>246</v>
      </c>
      <c r="AR248" s="6" t="s">
        <v>168</v>
      </c>
      <c r="AS248" s="6" t="s">
        <v>168</v>
      </c>
      <c r="AT248" s="6" t="s">
        <v>168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3035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209</v>
      </c>
      <c r="E249" s="11" t="s">
        <v>3036</v>
      </c>
      <c r="F249" s="6">
        <v>2.02530400197234E14</v>
      </c>
      <c r="G249" s="11" t="s">
        <v>2340</v>
      </c>
      <c r="H249" s="6" t="s">
        <v>3037</v>
      </c>
      <c r="I249" s="6" t="s">
        <v>1601</v>
      </c>
      <c r="J249" s="6">
        <v>96906.0</v>
      </c>
      <c r="K249" s="6" t="s">
        <v>89</v>
      </c>
      <c r="L249" s="6">
        <v>0.0</v>
      </c>
      <c r="M249" s="6">
        <v>2726.0</v>
      </c>
      <c r="N249" s="6" t="s">
        <v>158</v>
      </c>
      <c r="O249" s="6" t="s">
        <v>114</v>
      </c>
      <c r="P249" s="34">
        <v>45936.0</v>
      </c>
      <c r="Q249" s="6">
        <v>2.0</v>
      </c>
      <c r="R249" s="6" t="s">
        <v>221</v>
      </c>
      <c r="S249" s="34">
        <v>45936.0</v>
      </c>
      <c r="T249" s="34">
        <v>45936.0</v>
      </c>
      <c r="U249" s="34">
        <v>46198.0</v>
      </c>
      <c r="V249" s="6">
        <v>262.0</v>
      </c>
      <c r="W249" s="6"/>
      <c r="X249" s="6">
        <v>0.0</v>
      </c>
      <c r="AA249" s="6"/>
      <c r="AG249" s="6"/>
      <c r="AH249" s="6"/>
      <c r="AI249" s="6"/>
      <c r="AJ249" s="34"/>
      <c r="AK249" s="6"/>
      <c r="AP249" s="6" t="s">
        <v>246</v>
      </c>
      <c r="AQ249" s="6" t="s">
        <v>246</v>
      </c>
      <c r="AR249" s="6" t="s">
        <v>168</v>
      </c>
      <c r="AS249" s="6" t="s">
        <v>168</v>
      </c>
      <c r="AT249" s="6" t="s">
        <v>168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3035</v>
      </c>
      <c r="BC249" s="6"/>
      <c r="BD249" s="6"/>
    </row>
    <row r="250">
      <c r="A250" s="6">
        <v>396.0</v>
      </c>
      <c r="B250" s="6">
        <v>396.0</v>
      </c>
      <c r="C250" s="6">
        <v>304.0</v>
      </c>
      <c r="D250" s="6" t="s">
        <v>209</v>
      </c>
      <c r="E250" s="11" t="s">
        <v>3038</v>
      </c>
      <c r="F250" s="6">
        <v>2.02530400197235E14</v>
      </c>
      <c r="G250" s="11" t="s">
        <v>2342</v>
      </c>
      <c r="H250" s="6" t="s">
        <v>3039</v>
      </c>
      <c r="I250" s="6" t="s">
        <v>2345</v>
      </c>
      <c r="J250" s="6" t="s">
        <v>216</v>
      </c>
      <c r="K250" s="6" t="s">
        <v>89</v>
      </c>
      <c r="L250" s="6">
        <v>0.0</v>
      </c>
      <c r="M250" s="6">
        <v>2726.0</v>
      </c>
      <c r="N250" s="6" t="s">
        <v>158</v>
      </c>
      <c r="O250" s="6" t="s">
        <v>114</v>
      </c>
      <c r="P250" s="34">
        <v>45936.0</v>
      </c>
      <c r="Q250" s="6">
        <v>2.0</v>
      </c>
      <c r="R250" s="6" t="s">
        <v>221</v>
      </c>
      <c r="S250" s="34">
        <v>45936.0</v>
      </c>
      <c r="T250" s="34">
        <v>45936.0</v>
      </c>
      <c r="U250" s="34">
        <v>46198.0</v>
      </c>
      <c r="V250" s="6">
        <v>262.0</v>
      </c>
      <c r="X250" s="6">
        <v>0.0</v>
      </c>
      <c r="AA250" s="6"/>
      <c r="AP250" s="6" t="s">
        <v>246</v>
      </c>
      <c r="AQ250" s="6" t="s">
        <v>246</v>
      </c>
      <c r="AR250" s="6" t="s">
        <v>168</v>
      </c>
      <c r="AS250" s="6" t="s">
        <v>168</v>
      </c>
      <c r="AT250" s="6" t="s">
        <v>168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3035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209</v>
      </c>
      <c r="E251" s="11" t="s">
        <v>3040</v>
      </c>
      <c r="F251" s="6">
        <v>2.02530400199482E14</v>
      </c>
      <c r="G251" s="11" t="s">
        <v>1155</v>
      </c>
      <c r="H251" s="6" t="s">
        <v>1156</v>
      </c>
      <c r="I251" s="6" t="s">
        <v>1157</v>
      </c>
      <c r="J251" s="6" t="s">
        <v>216</v>
      </c>
      <c r="K251" s="6" t="s">
        <v>99</v>
      </c>
      <c r="L251" s="6">
        <v>3025.25</v>
      </c>
      <c r="M251" s="6">
        <v>2726.0</v>
      </c>
      <c r="N251" s="6" t="s">
        <v>158</v>
      </c>
      <c r="O251" s="6" t="s">
        <v>114</v>
      </c>
      <c r="P251" s="72">
        <v>45982.0</v>
      </c>
      <c r="Q251" s="6">
        <v>1.0</v>
      </c>
      <c r="R251" s="6" t="s">
        <v>221</v>
      </c>
      <c r="S251" s="72">
        <v>45982.0</v>
      </c>
      <c r="T251" s="72">
        <v>45982.0</v>
      </c>
      <c r="U251" s="34">
        <v>46197.0</v>
      </c>
      <c r="V251" s="6">
        <v>215.0</v>
      </c>
      <c r="X251" s="6">
        <v>0.0</v>
      </c>
      <c r="AA251" s="6"/>
      <c r="AG251" s="6"/>
      <c r="AH251" s="6"/>
      <c r="AI251" s="6"/>
      <c r="AJ251" s="34"/>
      <c r="AK251" s="6"/>
      <c r="AP251" s="6">
        <v>12524.54</v>
      </c>
      <c r="AQ251" s="6">
        <v>12524.54</v>
      </c>
      <c r="AR251" s="6" t="s">
        <v>168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1168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209</v>
      </c>
      <c r="E252" s="11" t="s">
        <v>3041</v>
      </c>
      <c r="F252" s="6">
        <v>2.0253040019977E14</v>
      </c>
      <c r="G252" s="11" t="s">
        <v>2382</v>
      </c>
      <c r="H252" s="6" t="s">
        <v>3042</v>
      </c>
      <c r="I252" s="6" t="s">
        <v>2383</v>
      </c>
      <c r="J252" s="6">
        <v>72962.0</v>
      </c>
      <c r="K252" s="6" t="s">
        <v>89</v>
      </c>
      <c r="L252" s="6">
        <v>106.21</v>
      </c>
      <c r="M252" s="6">
        <v>2726.0</v>
      </c>
      <c r="N252" s="6" t="s">
        <v>158</v>
      </c>
      <c r="O252" s="6" t="s">
        <v>114</v>
      </c>
      <c r="P252" s="72">
        <v>45987.0</v>
      </c>
      <c r="Q252" s="6">
        <v>2.0</v>
      </c>
      <c r="R252" s="6" t="s">
        <v>221</v>
      </c>
      <c r="S252" s="72">
        <v>45987.0</v>
      </c>
      <c r="T252" s="72">
        <v>45987.0</v>
      </c>
      <c r="U252" s="34">
        <v>46198.0</v>
      </c>
      <c r="V252" s="6">
        <v>211.0</v>
      </c>
      <c r="W252" s="6"/>
      <c r="X252" s="6">
        <v>0.0</v>
      </c>
      <c r="AA252" s="6"/>
      <c r="AP252" s="6">
        <v>354.74</v>
      </c>
      <c r="AQ252" s="6">
        <v>709.48</v>
      </c>
      <c r="AR252" s="6" t="s">
        <v>168</v>
      </c>
      <c r="AS252" s="6" t="s">
        <v>168</v>
      </c>
      <c r="AT252" s="6" t="s">
        <v>168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3043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209</v>
      </c>
      <c r="E253" s="11" t="s">
        <v>3044</v>
      </c>
      <c r="F253" s="6">
        <v>2.02630400200964E14</v>
      </c>
      <c r="G253" s="11" t="s">
        <v>2086</v>
      </c>
      <c r="H253" s="6" t="s">
        <v>3045</v>
      </c>
      <c r="I253" s="6" t="s">
        <v>2087</v>
      </c>
      <c r="J253" s="6" t="s">
        <v>216</v>
      </c>
      <c r="K253" s="6" t="s">
        <v>89</v>
      </c>
      <c r="L253" s="6">
        <v>0.0</v>
      </c>
      <c r="M253" s="6">
        <v>2726.0</v>
      </c>
      <c r="N253" s="6" t="s">
        <v>158</v>
      </c>
      <c r="O253" s="6" t="s">
        <v>114</v>
      </c>
      <c r="P253" s="34">
        <v>46031.0</v>
      </c>
      <c r="Q253" s="6">
        <v>1.0</v>
      </c>
      <c r="R253" s="6" t="s">
        <v>221</v>
      </c>
      <c r="S253" s="34">
        <v>46031.0</v>
      </c>
      <c r="T253" s="34">
        <v>46031.0</v>
      </c>
      <c r="U253" s="34">
        <v>46197.0</v>
      </c>
      <c r="V253" s="6">
        <v>166.0</v>
      </c>
      <c r="X253" s="6">
        <v>0.0</v>
      </c>
      <c r="AA253" s="6"/>
      <c r="AP253" s="6" t="s">
        <v>246</v>
      </c>
      <c r="AQ253" s="6" t="s">
        <v>246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3046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209</v>
      </c>
      <c r="E254" s="11" t="s">
        <v>3047</v>
      </c>
      <c r="F254" s="6">
        <v>2.02630400201093E14</v>
      </c>
      <c r="G254" s="11" t="s">
        <v>450</v>
      </c>
      <c r="H254" s="6" t="s">
        <v>452</v>
      </c>
      <c r="I254" s="6" t="s">
        <v>453</v>
      </c>
      <c r="J254" s="6" t="s">
        <v>216</v>
      </c>
      <c r="K254" s="6" t="s">
        <v>89</v>
      </c>
      <c r="L254" s="6">
        <v>429.03</v>
      </c>
      <c r="M254" s="6">
        <v>2726.0</v>
      </c>
      <c r="N254" s="6" t="s">
        <v>158</v>
      </c>
      <c r="O254" s="6" t="s">
        <v>114</v>
      </c>
      <c r="P254" s="34">
        <v>46036.0</v>
      </c>
      <c r="Q254" s="6">
        <v>1.0</v>
      </c>
      <c r="R254" s="6" t="s">
        <v>221</v>
      </c>
      <c r="S254" s="34">
        <v>46036.0</v>
      </c>
      <c r="T254" s="34">
        <v>46036.0</v>
      </c>
      <c r="U254" s="34">
        <v>46037.0</v>
      </c>
      <c r="V254" s="6">
        <v>1.0</v>
      </c>
      <c r="X254" s="6">
        <v>0.0</v>
      </c>
      <c r="AA254" s="6" t="s">
        <v>460</v>
      </c>
      <c r="AG254" s="6" t="s">
        <v>2577</v>
      </c>
      <c r="AH254" s="6">
        <v>10.0</v>
      </c>
      <c r="AI254" s="6" t="s">
        <v>2528</v>
      </c>
      <c r="AJ254" s="34">
        <v>46035.0</v>
      </c>
      <c r="AK254" s="6" t="s">
        <v>183</v>
      </c>
      <c r="AP254" s="6">
        <v>1776.2</v>
      </c>
      <c r="AQ254" s="6">
        <v>1776.2</v>
      </c>
      <c r="AR254" s="6">
        <v>2.0</v>
      </c>
      <c r="AS254" s="6">
        <v>4.0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3048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209</v>
      </c>
      <c r="E255" s="11" t="s">
        <v>3049</v>
      </c>
      <c r="F255" s="6">
        <v>2.02630400204818E14</v>
      </c>
      <c r="G255" s="11" t="s">
        <v>1365</v>
      </c>
      <c r="H255" s="6" t="s">
        <v>3050</v>
      </c>
      <c r="I255" s="6" t="s">
        <v>611</v>
      </c>
      <c r="J255" s="6" t="s">
        <v>216</v>
      </c>
      <c r="K255" s="6" t="s">
        <v>89</v>
      </c>
      <c r="L255" s="6">
        <v>78.32</v>
      </c>
      <c r="M255" s="6">
        <v>2726.0</v>
      </c>
      <c r="N255" s="6" t="s">
        <v>158</v>
      </c>
      <c r="O255" s="6" t="s">
        <v>114</v>
      </c>
      <c r="P255" s="34">
        <v>46037.0</v>
      </c>
      <c r="Q255" s="6">
        <v>1.0</v>
      </c>
      <c r="R255" s="6" t="s">
        <v>221</v>
      </c>
      <c r="S255" s="34">
        <v>46037.0</v>
      </c>
      <c r="T255" s="34">
        <v>46037.0</v>
      </c>
      <c r="U255" s="34">
        <v>46198.0</v>
      </c>
      <c r="V255" s="6">
        <v>161.0</v>
      </c>
      <c r="X255" s="6">
        <v>0.0</v>
      </c>
      <c r="AG255" s="6" t="s">
        <v>3051</v>
      </c>
      <c r="AH255" s="6">
        <v>5.0</v>
      </c>
      <c r="AI255" s="6" t="s">
        <v>2202</v>
      </c>
      <c r="AJ255" s="34">
        <v>46119.0</v>
      </c>
      <c r="AK255" s="6" t="s">
        <v>183</v>
      </c>
      <c r="AP255" s="6">
        <v>208.33</v>
      </c>
      <c r="AQ255" s="6">
        <v>208.33</v>
      </c>
      <c r="AR255" s="6" t="s">
        <v>168</v>
      </c>
      <c r="AS255" s="6" t="s">
        <v>168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3052</v>
      </c>
      <c r="BC255" s="6"/>
      <c r="BD255" s="6"/>
    </row>
    <row r="256">
      <c r="A256" s="6">
        <v>396.0</v>
      </c>
      <c r="B256" s="6">
        <v>396.0</v>
      </c>
      <c r="C256" s="6">
        <v>304.0</v>
      </c>
      <c r="D256" s="6" t="s">
        <v>209</v>
      </c>
      <c r="E256" s="11" t="s">
        <v>3053</v>
      </c>
      <c r="F256" s="6">
        <v>2.02630400201367E14</v>
      </c>
      <c r="G256" s="11" t="s">
        <v>761</v>
      </c>
      <c r="H256" s="6" t="s">
        <v>3054</v>
      </c>
      <c r="I256" s="6" t="s">
        <v>762</v>
      </c>
      <c r="J256" s="6">
        <v>30467.0</v>
      </c>
      <c r="K256" s="6" t="s">
        <v>132</v>
      </c>
      <c r="L256" s="6">
        <v>490.0</v>
      </c>
      <c r="M256" s="6">
        <v>2726.0</v>
      </c>
      <c r="N256" s="6" t="s">
        <v>158</v>
      </c>
      <c r="O256" s="6" t="s">
        <v>114</v>
      </c>
      <c r="P256" s="34">
        <v>46049.0</v>
      </c>
      <c r="Q256" s="6">
        <v>1.0</v>
      </c>
      <c r="R256" s="6" t="s">
        <v>221</v>
      </c>
      <c r="S256" s="34">
        <v>46049.0</v>
      </c>
      <c r="T256" s="34">
        <v>46049.0</v>
      </c>
      <c r="U256" s="34">
        <v>46198.0</v>
      </c>
      <c r="V256" s="6">
        <v>149.0</v>
      </c>
      <c r="X256" s="6">
        <v>0.0</v>
      </c>
      <c r="AA256" s="6" t="s">
        <v>224</v>
      </c>
      <c r="AP256" s="6">
        <v>1136.0</v>
      </c>
      <c r="AQ256" s="6">
        <v>1136.0</v>
      </c>
      <c r="AR256" s="6">
        <v>1.0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3055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209</v>
      </c>
      <c r="E257" s="11" t="s">
        <v>3056</v>
      </c>
      <c r="F257" s="6">
        <v>2.02630400202412E14</v>
      </c>
      <c r="G257" s="11" t="s">
        <v>450</v>
      </c>
      <c r="H257" s="6" t="s">
        <v>452</v>
      </c>
      <c r="I257" s="6" t="s">
        <v>453</v>
      </c>
      <c r="J257" s="6" t="s">
        <v>216</v>
      </c>
      <c r="K257" s="6" t="s">
        <v>89</v>
      </c>
      <c r="L257" s="6">
        <v>429.03</v>
      </c>
      <c r="M257" s="6">
        <v>2726.0</v>
      </c>
      <c r="N257" s="6" t="s">
        <v>158</v>
      </c>
      <c r="O257" s="6" t="s">
        <v>114</v>
      </c>
      <c r="P257" s="34">
        <v>46090.0</v>
      </c>
      <c r="Q257" s="6">
        <v>1.0</v>
      </c>
      <c r="R257" s="6" t="s">
        <v>221</v>
      </c>
      <c r="S257" s="34">
        <v>46090.0</v>
      </c>
      <c r="T257" s="34">
        <v>46090.0</v>
      </c>
      <c r="U257" s="34">
        <v>46091.0</v>
      </c>
      <c r="V257" s="6">
        <v>1.0</v>
      </c>
      <c r="X257" s="6">
        <v>0.0</v>
      </c>
      <c r="AA257" s="6" t="s">
        <v>460</v>
      </c>
      <c r="AG257" s="6" t="s">
        <v>2577</v>
      </c>
      <c r="AH257" s="6">
        <v>10.0</v>
      </c>
      <c r="AI257" s="6" t="s">
        <v>2528</v>
      </c>
      <c r="AJ257" s="34">
        <v>46035.0</v>
      </c>
      <c r="AK257" s="6" t="s">
        <v>183</v>
      </c>
      <c r="AP257" s="6">
        <v>1776.2</v>
      </c>
      <c r="AQ257" s="6">
        <v>1776.2</v>
      </c>
      <c r="AR257" s="6">
        <v>2.0</v>
      </c>
      <c r="AS257" s="6">
        <v>4.0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3057</v>
      </c>
    </row>
    <row r="258">
      <c r="A258" s="6">
        <v>419.0</v>
      </c>
      <c r="B258" s="6">
        <v>419.0</v>
      </c>
      <c r="C258" s="6">
        <v>304.0</v>
      </c>
      <c r="D258" s="6" t="s">
        <v>209</v>
      </c>
      <c r="E258" s="11" t="s">
        <v>3288</v>
      </c>
      <c r="F258" s="6">
        <v>2.02630400205046E14</v>
      </c>
      <c r="G258" s="11" t="s">
        <v>619</v>
      </c>
      <c r="H258" s="6" t="s">
        <v>3289</v>
      </c>
      <c r="I258" s="6" t="s">
        <v>617</v>
      </c>
      <c r="J258" s="6">
        <v>7213.0</v>
      </c>
      <c r="K258" s="6" t="s">
        <v>132</v>
      </c>
      <c r="L258" s="6">
        <v>22948.2</v>
      </c>
      <c r="M258" s="6">
        <v>2723.0</v>
      </c>
      <c r="N258" s="6" t="s">
        <v>2388</v>
      </c>
      <c r="O258" s="6" t="s">
        <v>3145</v>
      </c>
      <c r="P258" s="34">
        <v>46211.0</v>
      </c>
      <c r="Q258" s="6">
        <v>1.0</v>
      </c>
      <c r="R258" s="6" t="s">
        <v>221</v>
      </c>
      <c r="S258" s="34">
        <v>46211.0</v>
      </c>
      <c r="T258" s="34">
        <v>46211.0</v>
      </c>
      <c r="U258" s="34">
        <v>46231.0</v>
      </c>
      <c r="V258" s="6">
        <v>20.0</v>
      </c>
      <c r="X258" s="6">
        <v>0.0</v>
      </c>
      <c r="AA258" s="6" t="s">
        <v>224</v>
      </c>
      <c r="AP258" s="6">
        <v>38552.98</v>
      </c>
      <c r="AQ258" s="6">
        <v>38552.98</v>
      </c>
      <c r="AR258" s="6">
        <v>4.0</v>
      </c>
      <c r="AS258" s="6">
        <v>6.0</v>
      </c>
      <c r="AT258" s="6">
        <v>8.0</v>
      </c>
      <c r="AU258" s="6">
        <v>53.0</v>
      </c>
      <c r="AV258" s="6">
        <v>0.0</v>
      </c>
      <c r="AW258" s="6">
        <v>0.0</v>
      </c>
      <c r="AX258" s="6">
        <v>36.0</v>
      </c>
      <c r="AY258" s="6">
        <v>0.0</v>
      </c>
      <c r="AZ258" s="6">
        <v>12.0</v>
      </c>
      <c r="BA258" s="6">
        <v>0.0</v>
      </c>
      <c r="BB258" s="6" t="s">
        <v>3229</v>
      </c>
      <c r="BC258" s="6" t="s">
        <v>3290</v>
      </c>
      <c r="BD258" s="6" t="s">
        <v>3291</v>
      </c>
    </row>
    <row r="259">
      <c r="A259" s="6">
        <v>685.0</v>
      </c>
      <c r="B259" s="6">
        <v>685.0</v>
      </c>
      <c r="C259" s="6">
        <v>304.0</v>
      </c>
      <c r="D259" s="6" t="s">
        <v>209</v>
      </c>
      <c r="E259" s="11" t="s">
        <v>3058</v>
      </c>
      <c r="F259" s="6">
        <v>2.02630400205034E14</v>
      </c>
      <c r="G259" s="11" t="s">
        <v>865</v>
      </c>
      <c r="H259" s="6" t="s">
        <v>3059</v>
      </c>
      <c r="I259" s="6" t="s">
        <v>3060</v>
      </c>
      <c r="J259" s="6">
        <v>22373.0</v>
      </c>
      <c r="K259" s="6" t="s">
        <v>132</v>
      </c>
      <c r="L259" s="6">
        <v>2171.6</v>
      </c>
      <c r="M259" s="6">
        <v>2722.0</v>
      </c>
      <c r="N259" s="6" t="s">
        <v>158</v>
      </c>
      <c r="O259" s="6" t="s">
        <v>2574</v>
      </c>
      <c r="P259" s="34">
        <v>46219.0</v>
      </c>
      <c r="Q259" s="6">
        <v>1.0</v>
      </c>
      <c r="R259" s="6" t="s">
        <v>221</v>
      </c>
      <c r="S259" s="34">
        <v>46219.0</v>
      </c>
      <c r="T259" s="34">
        <v>46219.0</v>
      </c>
      <c r="U259" s="34">
        <v>46225.0</v>
      </c>
      <c r="V259" s="6">
        <v>6.0</v>
      </c>
      <c r="X259" s="6">
        <v>0.0</v>
      </c>
      <c r="AA259" s="6" t="s">
        <v>224</v>
      </c>
      <c r="AP259" s="6">
        <v>3930.59</v>
      </c>
      <c r="AQ259" s="6">
        <v>3930.59</v>
      </c>
      <c r="AR259" s="6">
        <v>2.0</v>
      </c>
      <c r="AS259" s="6">
        <v>4.0</v>
      </c>
      <c r="AT259" s="6">
        <v>4.0</v>
      </c>
      <c r="AU259" s="6">
        <v>45.0</v>
      </c>
      <c r="AV259" s="6">
        <v>0.0</v>
      </c>
      <c r="AW259" s="6">
        <v>1.0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2697</v>
      </c>
      <c r="BC259" s="6" t="s">
        <v>3061</v>
      </c>
      <c r="BD259" s="6" t="s">
        <v>3062</v>
      </c>
      <c r="BE259" s="6" t="s">
        <v>3063</v>
      </c>
    </row>
    <row r="260">
      <c r="A260" s="6" t="s">
        <v>3064</v>
      </c>
      <c r="E260" s="25"/>
      <c r="G260" s="25"/>
    </row>
    <row r="267">
      <c r="E267" s="25"/>
      <c r="G267" s="25"/>
    </row>
    <row r="268">
      <c r="E268" s="25"/>
      <c r="G268" s="25"/>
    </row>
    <row r="269">
      <c r="E269" s="25"/>
      <c r="G269" s="25"/>
    </row>
    <row r="270">
      <c r="E270" s="25"/>
      <c r="G270" s="25"/>
    </row>
    <row r="271">
      <c r="E271" s="25"/>
      <c r="G271" s="25"/>
    </row>
    <row r="272">
      <c r="E272" s="25"/>
      <c r="G272" s="25"/>
    </row>
    <row r="273">
      <c r="E273" s="25"/>
      <c r="G273" s="25"/>
    </row>
    <row r="274">
      <c r="E274" s="25"/>
      <c r="G274" s="25"/>
    </row>
    <row r="275">
      <c r="E275" s="25"/>
      <c r="G275" s="25"/>
    </row>
    <row r="276">
      <c r="E276" s="25"/>
      <c r="G276" s="25"/>
    </row>
    <row r="277">
      <c r="E277" s="25"/>
      <c r="G277" s="25"/>
    </row>
    <row r="278">
      <c r="E278" s="25"/>
      <c r="G278" s="25"/>
    </row>
    <row r="279">
      <c r="E279" s="25"/>
      <c r="G279" s="25"/>
    </row>
    <row r="280">
      <c r="E280" s="25"/>
      <c r="G280" s="25"/>
    </row>
    <row r="281">
      <c r="A281" s="6"/>
      <c r="B281" s="6"/>
      <c r="C281" s="6"/>
      <c r="D281" s="6"/>
      <c r="E281" s="11"/>
      <c r="G281" s="11"/>
      <c r="H281" s="6"/>
      <c r="I281" s="6"/>
      <c r="J281" s="6"/>
      <c r="K281" s="6"/>
      <c r="L281" s="6"/>
      <c r="M281" s="6"/>
      <c r="N281" s="6"/>
      <c r="O281" s="6"/>
      <c r="P281" s="34"/>
      <c r="Q281" s="6"/>
      <c r="R281" s="6"/>
      <c r="S281" s="34"/>
      <c r="T281" s="34"/>
      <c r="U281" s="34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11"/>
      <c r="G282" s="11"/>
      <c r="H282" s="6"/>
      <c r="I282" s="6"/>
      <c r="J282" s="6"/>
      <c r="K282" s="6"/>
      <c r="L282" s="6"/>
      <c r="M282" s="6"/>
      <c r="N282" s="6"/>
      <c r="O282" s="6"/>
      <c r="P282" s="34"/>
      <c r="Q282" s="6"/>
      <c r="R282" s="6"/>
      <c r="S282" s="34"/>
      <c r="T282" s="34"/>
      <c r="U282" s="34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11"/>
      <c r="G283" s="11"/>
      <c r="H283" s="6"/>
      <c r="I283" s="6"/>
      <c r="J283" s="6"/>
      <c r="K283" s="6"/>
      <c r="L283" s="6"/>
      <c r="M283" s="6"/>
      <c r="N283" s="6"/>
      <c r="O283" s="6"/>
      <c r="P283" s="34"/>
      <c r="Q283" s="6"/>
      <c r="R283" s="6"/>
      <c r="S283" s="34"/>
      <c r="T283" s="34"/>
      <c r="U283" s="34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11"/>
      <c r="G284" s="11"/>
      <c r="H284" s="6"/>
      <c r="I284" s="6"/>
      <c r="J284" s="6"/>
      <c r="K284" s="6"/>
      <c r="L284" s="6"/>
      <c r="M284" s="6"/>
      <c r="N284" s="6"/>
      <c r="O284" s="6"/>
      <c r="P284" s="34"/>
      <c r="Q284" s="6"/>
      <c r="R284" s="6"/>
      <c r="S284" s="34"/>
      <c r="T284" s="34"/>
      <c r="U284" s="34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11"/>
      <c r="G285" s="11"/>
      <c r="H285" s="6"/>
      <c r="I285" s="6"/>
      <c r="J285" s="6"/>
      <c r="K285" s="6"/>
      <c r="L285" s="6"/>
      <c r="M285" s="6"/>
      <c r="N285" s="6"/>
      <c r="O285" s="6"/>
      <c r="P285" s="34"/>
      <c r="Q285" s="6"/>
      <c r="R285" s="6"/>
      <c r="S285" s="34"/>
      <c r="T285" s="34"/>
      <c r="U285" s="34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11"/>
      <c r="G286" s="11"/>
      <c r="H286" s="6"/>
      <c r="I286" s="6"/>
      <c r="J286" s="6"/>
      <c r="K286" s="6"/>
      <c r="L286" s="6"/>
      <c r="M286" s="6"/>
      <c r="N286" s="6"/>
      <c r="O286" s="6"/>
      <c r="P286" s="34"/>
      <c r="Q286" s="6"/>
      <c r="R286" s="6"/>
      <c r="S286" s="34"/>
      <c r="T286" s="34"/>
      <c r="U286" s="34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1"/>
      <c r="G287" s="11"/>
      <c r="H287" s="6"/>
      <c r="I287" s="6"/>
      <c r="J287" s="6"/>
      <c r="K287" s="6"/>
      <c r="L287" s="6"/>
      <c r="M287" s="6"/>
      <c r="N287" s="6"/>
      <c r="O287" s="6"/>
      <c r="P287" s="34"/>
      <c r="Q287" s="6"/>
      <c r="R287" s="6"/>
      <c r="S287" s="34"/>
      <c r="T287" s="34"/>
      <c r="U287" s="34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1"/>
      <c r="G288" s="11"/>
      <c r="H288" s="6"/>
      <c r="I288" s="6"/>
      <c r="J288" s="6"/>
      <c r="K288" s="6"/>
      <c r="L288" s="6"/>
      <c r="M288" s="6"/>
      <c r="N288" s="6"/>
      <c r="O288" s="6"/>
      <c r="P288" s="34"/>
      <c r="Q288" s="6"/>
      <c r="R288" s="6"/>
      <c r="S288" s="34"/>
      <c r="T288" s="34"/>
      <c r="U288" s="34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1"/>
      <c r="G289" s="11"/>
      <c r="H289" s="6"/>
      <c r="I289" s="6"/>
      <c r="J289" s="6"/>
      <c r="K289" s="6"/>
      <c r="L289" s="6"/>
      <c r="M289" s="6"/>
      <c r="N289" s="6"/>
      <c r="O289" s="6"/>
      <c r="P289" s="34"/>
      <c r="Q289" s="6"/>
      <c r="R289" s="6"/>
      <c r="S289" s="34"/>
      <c r="T289" s="34"/>
      <c r="U289" s="34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1"/>
      <c r="G290" s="11"/>
      <c r="H290" s="6"/>
      <c r="I290" s="6"/>
      <c r="J290" s="6"/>
      <c r="K290" s="6"/>
      <c r="L290" s="6"/>
      <c r="M290" s="6"/>
      <c r="N290" s="6"/>
      <c r="O290" s="6"/>
      <c r="P290" s="34"/>
      <c r="Q290" s="6"/>
      <c r="R290" s="6"/>
      <c r="S290" s="34"/>
      <c r="T290" s="34"/>
      <c r="U290" s="34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1"/>
      <c r="G291" s="11"/>
      <c r="H291" s="6"/>
      <c r="I291" s="6"/>
      <c r="J291" s="6"/>
      <c r="K291" s="6"/>
      <c r="L291" s="6"/>
      <c r="M291" s="6"/>
      <c r="N291" s="6"/>
      <c r="O291" s="6"/>
      <c r="P291" s="34"/>
      <c r="Q291" s="6"/>
      <c r="R291" s="6"/>
      <c r="S291" s="34"/>
      <c r="T291" s="34"/>
      <c r="U291" s="34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1"/>
      <c r="G292" s="11"/>
      <c r="H292" s="6"/>
      <c r="I292" s="6"/>
      <c r="J292" s="6"/>
      <c r="K292" s="6"/>
      <c r="L292" s="6"/>
      <c r="M292" s="6"/>
      <c r="N292" s="6"/>
      <c r="O292" s="6"/>
      <c r="P292" s="34"/>
      <c r="Q292" s="6"/>
      <c r="R292" s="6"/>
      <c r="S292" s="34"/>
      <c r="T292" s="34"/>
      <c r="U292" s="34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1"/>
      <c r="G293" s="11"/>
      <c r="H293" s="6"/>
      <c r="I293" s="6"/>
      <c r="J293" s="6"/>
      <c r="K293" s="6"/>
      <c r="L293" s="6"/>
      <c r="M293" s="6"/>
      <c r="N293" s="6"/>
      <c r="O293" s="6"/>
      <c r="P293" s="34"/>
      <c r="Q293" s="6"/>
      <c r="R293" s="6"/>
      <c r="S293" s="34"/>
      <c r="T293" s="34"/>
      <c r="U293" s="34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1"/>
      <c r="G294" s="11"/>
      <c r="H294" s="6"/>
      <c r="I294" s="6"/>
      <c r="J294" s="6"/>
      <c r="K294" s="6"/>
      <c r="L294" s="6"/>
      <c r="M294" s="6"/>
      <c r="N294" s="6"/>
      <c r="O294" s="6"/>
      <c r="P294" s="34"/>
      <c r="Q294" s="6"/>
      <c r="R294" s="6"/>
      <c r="S294" s="34"/>
      <c r="T294" s="34"/>
      <c r="U294" s="34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1"/>
      <c r="G295" s="11"/>
      <c r="H295" s="6"/>
      <c r="I295" s="6"/>
      <c r="J295" s="6"/>
      <c r="K295" s="6"/>
      <c r="L295" s="6"/>
      <c r="M295" s="6"/>
      <c r="N295" s="6"/>
      <c r="O295" s="6"/>
      <c r="P295" s="34"/>
      <c r="Q295" s="6"/>
      <c r="R295" s="6"/>
      <c r="S295" s="34"/>
      <c r="T295" s="34"/>
      <c r="U295" s="34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1"/>
      <c r="G296" s="11"/>
      <c r="H296" s="6"/>
      <c r="I296" s="6"/>
      <c r="J296" s="6"/>
      <c r="K296" s="6"/>
      <c r="L296" s="6"/>
      <c r="M296" s="6"/>
      <c r="N296" s="6"/>
      <c r="O296" s="6"/>
      <c r="P296" s="34"/>
      <c r="Q296" s="6"/>
      <c r="R296" s="6"/>
      <c r="S296" s="34"/>
      <c r="T296" s="34"/>
      <c r="U296" s="34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1"/>
      <c r="G297" s="11"/>
      <c r="H297" s="6"/>
      <c r="I297" s="6"/>
      <c r="J297" s="6"/>
      <c r="K297" s="6"/>
      <c r="L297" s="6"/>
      <c r="M297" s="6"/>
      <c r="N297" s="6"/>
      <c r="O297" s="6"/>
      <c r="P297" s="34"/>
      <c r="Q297" s="6"/>
      <c r="R297" s="6"/>
      <c r="S297" s="34"/>
      <c r="T297" s="34"/>
      <c r="U297" s="34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1"/>
      <c r="G298" s="11"/>
      <c r="H298" s="6"/>
      <c r="I298" s="6"/>
      <c r="J298" s="6"/>
      <c r="K298" s="6"/>
      <c r="L298" s="6"/>
      <c r="M298" s="6"/>
      <c r="N298" s="6"/>
      <c r="O298" s="6"/>
      <c r="P298" s="34"/>
      <c r="Q298" s="6"/>
      <c r="R298" s="6"/>
      <c r="S298" s="34"/>
      <c r="T298" s="34"/>
      <c r="U298" s="34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1"/>
      <c r="G299" s="11"/>
      <c r="H299" s="6"/>
      <c r="I299" s="6"/>
      <c r="J299" s="6"/>
      <c r="K299" s="6"/>
      <c r="L299" s="6"/>
      <c r="M299" s="6"/>
      <c r="N299" s="6"/>
      <c r="O299" s="6"/>
      <c r="P299" s="34"/>
      <c r="Q299" s="6"/>
      <c r="R299" s="6"/>
      <c r="S299" s="34"/>
      <c r="T299" s="34"/>
      <c r="U299" s="34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1"/>
      <c r="G300" s="11"/>
      <c r="H300" s="6"/>
      <c r="I300" s="6"/>
      <c r="J300" s="6"/>
      <c r="K300" s="6"/>
      <c r="L300" s="6"/>
      <c r="M300" s="6"/>
      <c r="N300" s="6"/>
      <c r="O300" s="6"/>
      <c r="P300" s="34"/>
      <c r="Q300" s="6"/>
      <c r="R300" s="6"/>
      <c r="S300" s="34"/>
      <c r="T300" s="34"/>
      <c r="U300" s="34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1"/>
      <c r="G301" s="11"/>
      <c r="H301" s="6"/>
      <c r="I301" s="6"/>
      <c r="J301" s="6"/>
      <c r="K301" s="6"/>
      <c r="L301" s="6"/>
      <c r="M301" s="6"/>
      <c r="N301" s="6"/>
      <c r="O301" s="6"/>
      <c r="P301" s="34"/>
      <c r="Q301" s="6"/>
      <c r="R301" s="6"/>
      <c r="S301" s="34"/>
      <c r="T301" s="34"/>
      <c r="U301" s="34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1"/>
      <c r="G302" s="11"/>
      <c r="H302" s="6"/>
      <c r="I302" s="6"/>
      <c r="J302" s="6"/>
      <c r="K302" s="6"/>
      <c r="L302" s="6"/>
      <c r="M302" s="6"/>
      <c r="N302" s="6"/>
      <c r="O302" s="6"/>
      <c r="P302" s="34"/>
      <c r="Q302" s="6"/>
      <c r="R302" s="6"/>
      <c r="S302" s="34"/>
      <c r="T302" s="34"/>
      <c r="U302" s="34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1"/>
      <c r="G303" s="11"/>
      <c r="H303" s="6"/>
      <c r="I303" s="6"/>
      <c r="J303" s="6"/>
      <c r="K303" s="6"/>
      <c r="L303" s="6"/>
      <c r="M303" s="6"/>
      <c r="N303" s="6"/>
      <c r="O303" s="6"/>
      <c r="P303" s="34"/>
      <c r="Q303" s="6"/>
      <c r="R303" s="6"/>
      <c r="S303" s="34"/>
      <c r="T303" s="34"/>
      <c r="U303" s="34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1"/>
      <c r="G304" s="11"/>
      <c r="H304" s="6"/>
      <c r="I304" s="6"/>
      <c r="J304" s="6"/>
      <c r="K304" s="6"/>
      <c r="L304" s="6"/>
      <c r="M304" s="6"/>
      <c r="N304" s="6"/>
      <c r="O304" s="6"/>
      <c r="P304" s="34"/>
      <c r="Q304" s="6"/>
      <c r="R304" s="6"/>
      <c r="S304" s="34"/>
      <c r="T304" s="34"/>
      <c r="U304" s="34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1"/>
      <c r="G305" s="11"/>
      <c r="H305" s="6"/>
      <c r="I305" s="6"/>
      <c r="J305" s="6"/>
      <c r="K305" s="6"/>
      <c r="L305" s="6"/>
      <c r="M305" s="6"/>
      <c r="N305" s="6"/>
      <c r="O305" s="6"/>
      <c r="P305" s="34"/>
      <c r="Q305" s="6"/>
      <c r="R305" s="6"/>
      <c r="S305" s="34"/>
      <c r="T305" s="34"/>
      <c r="U305" s="34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1"/>
      <c r="G306" s="11"/>
      <c r="H306" s="6"/>
      <c r="I306" s="6"/>
      <c r="J306" s="6"/>
      <c r="K306" s="6"/>
      <c r="L306" s="6"/>
      <c r="M306" s="6"/>
      <c r="N306" s="6"/>
      <c r="O306" s="6"/>
      <c r="P306" s="34"/>
      <c r="Q306" s="6"/>
      <c r="R306" s="6"/>
      <c r="S306" s="34"/>
      <c r="T306" s="34"/>
      <c r="U306" s="34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1"/>
      <c r="G307" s="11"/>
      <c r="H307" s="6"/>
      <c r="I307" s="6"/>
      <c r="J307" s="6"/>
      <c r="K307" s="6"/>
      <c r="L307" s="6"/>
      <c r="M307" s="6"/>
      <c r="N307" s="6"/>
      <c r="O307" s="6"/>
      <c r="P307" s="34"/>
      <c r="Q307" s="6"/>
      <c r="R307" s="6"/>
      <c r="S307" s="34"/>
      <c r="T307" s="34"/>
      <c r="U307" s="34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1"/>
      <c r="G308" s="11"/>
      <c r="H308" s="6"/>
      <c r="I308" s="6"/>
      <c r="J308" s="6"/>
      <c r="K308" s="6"/>
      <c r="L308" s="6"/>
      <c r="M308" s="6"/>
      <c r="N308" s="6"/>
      <c r="O308" s="6"/>
      <c r="P308" s="34"/>
      <c r="Q308" s="6"/>
      <c r="R308" s="6"/>
      <c r="S308" s="34"/>
      <c r="T308" s="34"/>
      <c r="U308" s="34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1"/>
      <c r="G309" s="11"/>
      <c r="H309" s="6"/>
      <c r="I309" s="6"/>
      <c r="J309" s="6"/>
      <c r="K309" s="6"/>
      <c r="L309" s="6"/>
      <c r="M309" s="6"/>
      <c r="N309" s="6"/>
      <c r="O309" s="6"/>
      <c r="P309" s="34"/>
      <c r="Q309" s="6"/>
      <c r="R309" s="6"/>
      <c r="S309" s="34"/>
      <c r="T309" s="34"/>
      <c r="U309" s="34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1"/>
      <c r="G310" s="11"/>
      <c r="H310" s="6"/>
      <c r="I310" s="6"/>
      <c r="J310" s="6"/>
      <c r="K310" s="6"/>
      <c r="L310" s="6"/>
      <c r="M310" s="6"/>
      <c r="N310" s="6"/>
      <c r="O310" s="6"/>
      <c r="P310" s="34"/>
      <c r="Q310" s="6"/>
      <c r="R310" s="6"/>
      <c r="S310" s="34"/>
      <c r="T310" s="34"/>
      <c r="U310" s="34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1"/>
      <c r="G311" s="11"/>
      <c r="H311" s="6"/>
      <c r="I311" s="6"/>
      <c r="J311" s="6"/>
      <c r="K311" s="6"/>
      <c r="L311" s="6"/>
      <c r="M311" s="6"/>
      <c r="N311" s="6"/>
      <c r="O311" s="6"/>
      <c r="P311" s="34"/>
      <c r="Q311" s="6"/>
      <c r="R311" s="6"/>
      <c r="S311" s="34"/>
      <c r="T311" s="34"/>
      <c r="U311" s="34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1"/>
      <c r="G312" s="11"/>
      <c r="H312" s="6"/>
      <c r="I312" s="6"/>
      <c r="J312" s="6"/>
      <c r="K312" s="6"/>
      <c r="L312" s="6"/>
      <c r="M312" s="6"/>
      <c r="N312" s="6"/>
      <c r="O312" s="6"/>
      <c r="P312" s="34"/>
      <c r="Q312" s="6"/>
      <c r="R312" s="6"/>
      <c r="S312" s="34"/>
      <c r="T312" s="34"/>
      <c r="U312" s="34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1"/>
      <c r="G313" s="11"/>
      <c r="H313" s="6"/>
      <c r="I313" s="6"/>
      <c r="J313" s="6"/>
      <c r="K313" s="6"/>
      <c r="L313" s="6"/>
      <c r="M313" s="6"/>
      <c r="N313" s="6"/>
      <c r="O313" s="6"/>
      <c r="P313" s="34"/>
      <c r="Q313" s="6"/>
      <c r="R313" s="6"/>
      <c r="S313" s="34"/>
      <c r="T313" s="34"/>
      <c r="U313" s="34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1"/>
      <c r="G314" s="11"/>
      <c r="H314" s="6"/>
      <c r="I314" s="6"/>
      <c r="J314" s="6"/>
      <c r="K314" s="6"/>
      <c r="L314" s="6"/>
      <c r="M314" s="6"/>
      <c r="N314" s="6"/>
      <c r="O314" s="6"/>
      <c r="P314" s="34"/>
      <c r="Q314" s="6"/>
      <c r="R314" s="6"/>
      <c r="S314" s="34"/>
      <c r="T314" s="34"/>
      <c r="U314" s="34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1"/>
      <c r="G315" s="11"/>
      <c r="H315" s="6"/>
      <c r="I315" s="6"/>
      <c r="J315" s="6"/>
      <c r="K315" s="6"/>
      <c r="L315" s="6"/>
      <c r="M315" s="6"/>
      <c r="N315" s="6"/>
      <c r="O315" s="6"/>
      <c r="P315" s="34"/>
      <c r="Q315" s="6"/>
      <c r="R315" s="6"/>
      <c r="S315" s="34"/>
      <c r="T315" s="34"/>
      <c r="U315" s="34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1"/>
      <c r="G316" s="11"/>
      <c r="H316" s="6"/>
      <c r="I316" s="6"/>
      <c r="J316" s="6"/>
      <c r="K316" s="6"/>
      <c r="L316" s="6"/>
      <c r="M316" s="6"/>
      <c r="N316" s="6"/>
      <c r="O316" s="6"/>
      <c r="P316" s="34"/>
      <c r="Q316" s="6"/>
      <c r="R316" s="6"/>
      <c r="S316" s="34"/>
      <c r="T316" s="34"/>
      <c r="U316" s="34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1"/>
      <c r="G317" s="11"/>
      <c r="H317" s="6"/>
      <c r="I317" s="6"/>
      <c r="J317" s="6"/>
      <c r="K317" s="6"/>
      <c r="L317" s="6"/>
      <c r="M317" s="6"/>
      <c r="N317" s="6"/>
      <c r="O317" s="6"/>
      <c r="P317" s="34"/>
      <c r="Q317" s="6"/>
      <c r="R317" s="6"/>
      <c r="S317" s="34"/>
      <c r="T317" s="34"/>
      <c r="U317" s="34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1"/>
      <c r="G318" s="11"/>
      <c r="H318" s="6"/>
      <c r="I318" s="6"/>
      <c r="J318" s="6"/>
      <c r="K318" s="6"/>
      <c r="L318" s="6"/>
      <c r="M318" s="6"/>
      <c r="N318" s="6"/>
      <c r="O318" s="6"/>
      <c r="P318" s="34"/>
      <c r="Q318" s="6"/>
      <c r="R318" s="6"/>
      <c r="S318" s="34"/>
      <c r="T318" s="34"/>
      <c r="U318" s="34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1"/>
      <c r="G319" s="11"/>
      <c r="H319" s="6"/>
      <c r="I319" s="6"/>
      <c r="J319" s="6"/>
      <c r="K319" s="6"/>
      <c r="L319" s="6"/>
      <c r="M319" s="6"/>
      <c r="N319" s="6"/>
      <c r="O319" s="6"/>
      <c r="P319" s="34"/>
      <c r="Q319" s="6"/>
      <c r="R319" s="6"/>
      <c r="S319" s="34"/>
      <c r="T319" s="34"/>
      <c r="U319" s="34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1"/>
      <c r="G320" s="11"/>
      <c r="H320" s="6"/>
      <c r="I320" s="6"/>
      <c r="J320" s="6"/>
      <c r="K320" s="6"/>
      <c r="L320" s="6"/>
      <c r="M320" s="6"/>
      <c r="N320" s="6"/>
      <c r="O320" s="6"/>
      <c r="P320" s="34"/>
      <c r="Q320" s="6"/>
      <c r="R320" s="6"/>
      <c r="S320" s="34"/>
      <c r="T320" s="34"/>
      <c r="U320" s="34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1"/>
      <c r="G321" s="11"/>
      <c r="H321" s="6"/>
      <c r="I321" s="6"/>
      <c r="J321" s="6"/>
      <c r="K321" s="6"/>
      <c r="L321" s="6"/>
      <c r="M321" s="6"/>
      <c r="N321" s="6"/>
      <c r="O321" s="6"/>
      <c r="P321" s="34"/>
      <c r="Q321" s="6"/>
      <c r="R321" s="6"/>
      <c r="S321" s="34"/>
      <c r="T321" s="34"/>
      <c r="U321" s="34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1"/>
      <c r="G322" s="11"/>
      <c r="H322" s="6"/>
      <c r="I322" s="6"/>
      <c r="J322" s="6"/>
      <c r="K322" s="6"/>
      <c r="L322" s="6"/>
      <c r="M322" s="6"/>
      <c r="N322" s="6"/>
      <c r="O322" s="6"/>
      <c r="P322" s="34"/>
      <c r="Q322" s="6"/>
      <c r="R322" s="6"/>
      <c r="S322" s="34"/>
      <c r="T322" s="34"/>
      <c r="U322" s="34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1"/>
      <c r="G323" s="11"/>
      <c r="H323" s="6"/>
      <c r="I323" s="6"/>
      <c r="J323" s="6"/>
      <c r="K323" s="6"/>
      <c r="L323" s="6"/>
      <c r="M323" s="6"/>
      <c r="N323" s="6"/>
      <c r="O323" s="6"/>
      <c r="P323" s="34"/>
      <c r="Q323" s="6"/>
      <c r="R323" s="6"/>
      <c r="S323" s="34"/>
      <c r="T323" s="34"/>
      <c r="U323" s="34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1"/>
      <c r="G324" s="11"/>
      <c r="H324" s="6"/>
      <c r="I324" s="6"/>
      <c r="J324" s="6"/>
      <c r="K324" s="6"/>
      <c r="L324" s="6"/>
      <c r="M324" s="6"/>
      <c r="N324" s="6"/>
      <c r="O324" s="6"/>
      <c r="P324" s="34"/>
      <c r="Q324" s="6"/>
      <c r="R324" s="6"/>
      <c r="S324" s="34"/>
      <c r="T324" s="34"/>
      <c r="U324" s="34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1"/>
      <c r="G325" s="11"/>
      <c r="H325" s="6"/>
      <c r="I325" s="6"/>
      <c r="J325" s="6"/>
      <c r="K325" s="6"/>
      <c r="L325" s="6"/>
      <c r="M325" s="6"/>
      <c r="N325" s="6"/>
      <c r="O325" s="6"/>
      <c r="P325" s="34"/>
      <c r="Q325" s="6"/>
      <c r="R325" s="6"/>
      <c r="S325" s="34"/>
      <c r="T325" s="34"/>
      <c r="U325" s="34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1"/>
      <c r="G326" s="11"/>
      <c r="H326" s="6"/>
      <c r="I326" s="6"/>
      <c r="J326" s="6"/>
      <c r="K326" s="6"/>
      <c r="L326" s="6"/>
      <c r="M326" s="6"/>
      <c r="N326" s="6"/>
      <c r="O326" s="6"/>
      <c r="P326" s="34"/>
      <c r="Q326" s="6"/>
      <c r="R326" s="6"/>
      <c r="S326" s="34"/>
      <c r="T326" s="34"/>
      <c r="U326" s="34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1"/>
      <c r="G327" s="11"/>
      <c r="H327" s="6"/>
      <c r="I327" s="6"/>
      <c r="J327" s="6"/>
      <c r="K327" s="6"/>
      <c r="L327" s="6"/>
      <c r="M327" s="6"/>
      <c r="N327" s="6"/>
      <c r="O327" s="6"/>
      <c r="P327" s="34"/>
      <c r="Q327" s="6"/>
      <c r="R327" s="6"/>
      <c r="S327" s="34"/>
      <c r="T327" s="34"/>
      <c r="U327" s="34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1"/>
      <c r="G328" s="11"/>
      <c r="H328" s="6"/>
      <c r="I328" s="6"/>
      <c r="J328" s="6"/>
      <c r="K328" s="6"/>
      <c r="L328" s="6"/>
      <c r="M328" s="6"/>
      <c r="N328" s="6"/>
      <c r="O328" s="6"/>
      <c r="P328" s="34"/>
      <c r="Q328" s="6"/>
      <c r="R328" s="6"/>
      <c r="S328" s="34"/>
      <c r="T328" s="34"/>
      <c r="U328" s="34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1"/>
      <c r="G329" s="11"/>
      <c r="H329" s="6"/>
      <c r="I329" s="6"/>
      <c r="J329" s="6"/>
      <c r="K329" s="6"/>
      <c r="L329" s="6"/>
      <c r="M329" s="6"/>
      <c r="N329" s="6"/>
      <c r="O329" s="6"/>
      <c r="P329" s="34"/>
      <c r="Q329" s="6"/>
      <c r="R329" s="6"/>
      <c r="S329" s="34"/>
      <c r="T329" s="34"/>
      <c r="U329" s="34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1"/>
      <c r="G330" s="11"/>
      <c r="H330" s="6"/>
      <c r="I330" s="6"/>
      <c r="J330" s="6"/>
      <c r="K330" s="6"/>
      <c r="L330" s="6"/>
      <c r="M330" s="6"/>
      <c r="N330" s="6"/>
      <c r="O330" s="6"/>
      <c r="P330" s="34"/>
      <c r="Q330" s="6"/>
      <c r="R330" s="6"/>
      <c r="S330" s="34"/>
      <c r="T330" s="34"/>
      <c r="U330" s="34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1"/>
      <c r="G331" s="11"/>
      <c r="H331" s="6"/>
      <c r="I331" s="6"/>
      <c r="J331" s="6"/>
      <c r="K331" s="6"/>
      <c r="L331" s="6"/>
      <c r="M331" s="6"/>
      <c r="N331" s="6"/>
      <c r="O331" s="6"/>
      <c r="P331" s="34"/>
      <c r="Q331" s="6"/>
      <c r="R331" s="6"/>
      <c r="S331" s="34"/>
      <c r="T331" s="34"/>
      <c r="U331" s="34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1"/>
      <c r="G332" s="11"/>
      <c r="H332" s="6"/>
      <c r="I332" s="6"/>
      <c r="J332" s="6"/>
      <c r="K332" s="6"/>
      <c r="L332" s="6"/>
      <c r="M332" s="6"/>
      <c r="N332" s="6"/>
      <c r="O332" s="6"/>
      <c r="P332" s="34"/>
      <c r="Q332" s="6"/>
      <c r="R332" s="6"/>
      <c r="S332" s="34"/>
      <c r="T332" s="34"/>
      <c r="U332" s="34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1"/>
      <c r="G333" s="11"/>
      <c r="H333" s="6"/>
      <c r="I333" s="6"/>
      <c r="J333" s="6"/>
      <c r="K333" s="6"/>
      <c r="L333" s="6"/>
      <c r="M333" s="6"/>
      <c r="N333" s="6"/>
      <c r="O333" s="6"/>
      <c r="P333" s="34"/>
      <c r="Q333" s="6"/>
      <c r="R333" s="6"/>
      <c r="S333" s="34"/>
      <c r="T333" s="34"/>
      <c r="U333" s="34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1"/>
      <c r="G334" s="11"/>
      <c r="H334" s="6"/>
      <c r="I334" s="6"/>
      <c r="J334" s="6"/>
      <c r="K334" s="6"/>
      <c r="L334" s="6"/>
      <c r="M334" s="6"/>
      <c r="N334" s="6"/>
      <c r="O334" s="6"/>
      <c r="P334" s="34"/>
      <c r="Q334" s="6"/>
      <c r="R334" s="6"/>
      <c r="S334" s="34"/>
      <c r="T334" s="34"/>
      <c r="U334" s="34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1"/>
      <c r="G335" s="11"/>
      <c r="H335" s="6"/>
      <c r="I335" s="6"/>
      <c r="J335" s="6"/>
      <c r="K335" s="6"/>
      <c r="L335" s="6"/>
      <c r="M335" s="6"/>
      <c r="N335" s="6"/>
      <c r="O335" s="6"/>
      <c r="P335" s="34"/>
      <c r="Q335" s="6"/>
      <c r="R335" s="6"/>
      <c r="S335" s="34"/>
      <c r="T335" s="34"/>
      <c r="U335" s="34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1"/>
      <c r="G336" s="11"/>
      <c r="H336" s="6"/>
      <c r="I336" s="6"/>
      <c r="J336" s="6"/>
      <c r="K336" s="6"/>
      <c r="L336" s="6"/>
      <c r="M336" s="6"/>
      <c r="N336" s="6"/>
      <c r="O336" s="6"/>
      <c r="P336" s="34"/>
      <c r="Q336" s="6"/>
      <c r="R336" s="6"/>
      <c r="S336" s="34"/>
      <c r="T336" s="34"/>
      <c r="U336" s="34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1"/>
      <c r="G337" s="11"/>
      <c r="H337" s="6"/>
      <c r="I337" s="6"/>
      <c r="J337" s="6"/>
      <c r="K337" s="6"/>
      <c r="L337" s="6"/>
      <c r="M337" s="6"/>
      <c r="N337" s="6"/>
      <c r="O337" s="6"/>
      <c r="P337" s="34"/>
      <c r="Q337" s="6"/>
      <c r="R337" s="6"/>
      <c r="S337" s="34"/>
      <c r="T337" s="34"/>
      <c r="U337" s="34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1"/>
      <c r="G338" s="11"/>
      <c r="H338" s="6"/>
      <c r="I338" s="6"/>
      <c r="J338" s="6"/>
      <c r="K338" s="6"/>
      <c r="L338" s="6"/>
      <c r="M338" s="6"/>
      <c r="N338" s="6"/>
      <c r="O338" s="6"/>
      <c r="P338" s="34"/>
      <c r="Q338" s="6"/>
      <c r="R338" s="6"/>
      <c r="S338" s="34"/>
      <c r="T338" s="34"/>
      <c r="U338" s="34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1"/>
      <c r="G339" s="11"/>
      <c r="H339" s="6"/>
      <c r="I339" s="6"/>
      <c r="J339" s="6"/>
      <c r="K339" s="6"/>
      <c r="L339" s="6"/>
      <c r="M339" s="6"/>
      <c r="N339" s="6"/>
      <c r="O339" s="6"/>
      <c r="P339" s="34"/>
      <c r="Q339" s="6"/>
      <c r="R339" s="6"/>
      <c r="S339" s="34"/>
      <c r="T339" s="34"/>
      <c r="U339" s="34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1"/>
      <c r="G340" s="11"/>
      <c r="H340" s="6"/>
      <c r="I340" s="6"/>
      <c r="J340" s="6"/>
      <c r="K340" s="6"/>
      <c r="L340" s="6"/>
      <c r="M340" s="6"/>
      <c r="N340" s="6"/>
      <c r="O340" s="6"/>
      <c r="P340" s="34"/>
      <c r="Q340" s="6"/>
      <c r="R340" s="6"/>
      <c r="S340" s="34"/>
      <c r="T340" s="34"/>
      <c r="U340" s="34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1"/>
      <c r="G341" s="11"/>
      <c r="H341" s="6"/>
      <c r="I341" s="6"/>
      <c r="J341" s="6"/>
      <c r="K341" s="6"/>
      <c r="L341" s="6"/>
      <c r="M341" s="6"/>
      <c r="N341" s="6"/>
      <c r="O341" s="6"/>
      <c r="P341" s="34"/>
      <c r="Q341" s="6"/>
      <c r="R341" s="6"/>
      <c r="S341" s="34"/>
      <c r="T341" s="34"/>
      <c r="U341" s="34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1"/>
      <c r="G342" s="11"/>
      <c r="H342" s="6"/>
      <c r="I342" s="6"/>
      <c r="J342" s="6"/>
      <c r="K342" s="6"/>
      <c r="L342" s="6"/>
      <c r="M342" s="6"/>
      <c r="N342" s="6"/>
      <c r="O342" s="6"/>
      <c r="P342" s="34"/>
      <c r="Q342" s="6"/>
      <c r="R342" s="6"/>
      <c r="S342" s="34"/>
      <c r="T342" s="34"/>
      <c r="U342" s="34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1"/>
      <c r="G343" s="11"/>
      <c r="H343" s="6"/>
      <c r="I343" s="6"/>
      <c r="J343" s="6"/>
      <c r="K343" s="6"/>
      <c r="L343" s="6"/>
      <c r="M343" s="6"/>
      <c r="N343" s="6"/>
      <c r="O343" s="6"/>
      <c r="P343" s="34"/>
      <c r="Q343" s="6"/>
      <c r="R343" s="6"/>
      <c r="S343" s="34"/>
      <c r="T343" s="34"/>
      <c r="U343" s="34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1"/>
      <c r="G344" s="11"/>
      <c r="H344" s="6"/>
      <c r="I344" s="6"/>
      <c r="J344" s="6"/>
      <c r="K344" s="6"/>
      <c r="L344" s="6"/>
      <c r="M344" s="6"/>
      <c r="N344" s="6"/>
      <c r="O344" s="6"/>
      <c r="P344" s="34"/>
      <c r="Q344" s="6"/>
      <c r="R344" s="6"/>
      <c r="S344" s="34"/>
      <c r="T344" s="34"/>
      <c r="U344" s="34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1"/>
      <c r="G345" s="11"/>
      <c r="H345" s="6"/>
      <c r="I345" s="6"/>
      <c r="J345" s="6"/>
      <c r="K345" s="6"/>
      <c r="L345" s="6"/>
      <c r="M345" s="6"/>
      <c r="N345" s="6"/>
      <c r="O345" s="6"/>
      <c r="P345" s="34"/>
      <c r="Q345" s="6"/>
      <c r="R345" s="6"/>
      <c r="S345" s="34"/>
      <c r="T345" s="34"/>
      <c r="U345" s="34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1"/>
      <c r="G346" s="11"/>
      <c r="H346" s="6"/>
      <c r="I346" s="6"/>
      <c r="J346" s="6"/>
      <c r="K346" s="6"/>
      <c r="L346" s="6"/>
      <c r="M346" s="6"/>
      <c r="N346" s="6"/>
      <c r="O346" s="6"/>
      <c r="P346" s="34"/>
      <c r="Q346" s="6"/>
      <c r="R346" s="6"/>
      <c r="S346" s="34"/>
      <c r="T346" s="34"/>
      <c r="U346" s="34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1"/>
      <c r="G347" s="11"/>
      <c r="H347" s="6"/>
      <c r="I347" s="6"/>
      <c r="J347" s="6"/>
      <c r="K347" s="6"/>
      <c r="L347" s="6"/>
      <c r="M347" s="6"/>
      <c r="N347" s="6"/>
      <c r="O347" s="6"/>
      <c r="P347" s="34"/>
      <c r="Q347" s="6"/>
      <c r="R347" s="6"/>
      <c r="S347" s="34"/>
      <c r="T347" s="34"/>
      <c r="U347" s="34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1"/>
      <c r="G348" s="11"/>
      <c r="H348" s="6"/>
      <c r="I348" s="6"/>
      <c r="J348" s="6"/>
      <c r="K348" s="6"/>
      <c r="L348" s="6"/>
      <c r="M348" s="6"/>
      <c r="N348" s="6"/>
      <c r="O348" s="6"/>
      <c r="P348" s="34"/>
      <c r="Q348" s="6"/>
      <c r="R348" s="6"/>
      <c r="S348" s="34"/>
      <c r="T348" s="34"/>
      <c r="U348" s="34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1"/>
      <c r="G349" s="11"/>
      <c r="H349" s="6"/>
      <c r="I349" s="6"/>
      <c r="J349" s="6"/>
      <c r="K349" s="6"/>
      <c r="L349" s="6"/>
      <c r="M349" s="6"/>
      <c r="N349" s="6"/>
      <c r="O349" s="6"/>
      <c r="P349" s="34"/>
      <c r="Q349" s="6"/>
      <c r="R349" s="6"/>
      <c r="S349" s="34"/>
      <c r="T349" s="34"/>
      <c r="U349" s="34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1"/>
      <c r="G350" s="11"/>
      <c r="H350" s="6"/>
      <c r="I350" s="6"/>
      <c r="J350" s="6"/>
      <c r="K350" s="6"/>
      <c r="L350" s="6"/>
      <c r="M350" s="6"/>
      <c r="N350" s="6"/>
      <c r="O350" s="6"/>
      <c r="P350" s="34"/>
      <c r="Q350" s="6"/>
      <c r="R350" s="6"/>
      <c r="S350" s="34"/>
      <c r="T350" s="34"/>
      <c r="U350" s="34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1"/>
      <c r="G351" s="11"/>
      <c r="H351" s="6"/>
      <c r="I351" s="6"/>
      <c r="J351" s="6"/>
      <c r="K351" s="6"/>
      <c r="L351" s="6"/>
      <c r="M351" s="6"/>
      <c r="N351" s="6"/>
      <c r="O351" s="6"/>
      <c r="P351" s="34"/>
      <c r="Q351" s="6"/>
      <c r="R351" s="6"/>
      <c r="S351" s="34"/>
      <c r="T351" s="34"/>
      <c r="U351" s="34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1"/>
      <c r="G352" s="11"/>
      <c r="H352" s="6"/>
      <c r="I352" s="6"/>
      <c r="J352" s="6"/>
      <c r="K352" s="6"/>
      <c r="L352" s="6"/>
      <c r="M352" s="6"/>
      <c r="N352" s="6"/>
      <c r="O352" s="6"/>
      <c r="P352" s="34"/>
      <c r="Q352" s="6"/>
      <c r="R352" s="6"/>
      <c r="S352" s="34"/>
      <c r="T352" s="34"/>
      <c r="U352" s="34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1"/>
      <c r="G353" s="11"/>
      <c r="H353" s="6"/>
      <c r="I353" s="6"/>
      <c r="J353" s="6"/>
      <c r="K353" s="6"/>
      <c r="L353" s="6"/>
      <c r="M353" s="6"/>
      <c r="N353" s="6"/>
      <c r="O353" s="6"/>
      <c r="P353" s="34"/>
      <c r="Q353" s="6"/>
      <c r="R353" s="6"/>
      <c r="S353" s="34"/>
      <c r="T353" s="34"/>
      <c r="U353" s="34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1"/>
      <c r="G354" s="11"/>
      <c r="H354" s="6"/>
      <c r="I354" s="6"/>
      <c r="J354" s="6"/>
      <c r="K354" s="6"/>
      <c r="L354" s="6"/>
      <c r="M354" s="6"/>
      <c r="N354" s="6"/>
      <c r="O354" s="6"/>
      <c r="P354" s="34"/>
      <c r="Q354" s="6"/>
      <c r="R354" s="6"/>
      <c r="S354" s="34"/>
      <c r="T354" s="34"/>
      <c r="U354" s="34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1"/>
      <c r="G355" s="11"/>
      <c r="H355" s="6"/>
      <c r="I355" s="6"/>
      <c r="J355" s="6"/>
      <c r="K355" s="6"/>
      <c r="L355" s="6"/>
      <c r="M355" s="6"/>
      <c r="N355" s="6"/>
      <c r="O355" s="6"/>
      <c r="P355" s="34"/>
      <c r="Q355" s="6"/>
      <c r="R355" s="6"/>
      <c r="S355" s="34"/>
      <c r="T355" s="34"/>
      <c r="U355" s="34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1"/>
      <c r="G356" s="11"/>
      <c r="H356" s="6"/>
      <c r="I356" s="6"/>
      <c r="J356" s="6"/>
      <c r="K356" s="6"/>
      <c r="L356" s="6"/>
      <c r="M356" s="6"/>
      <c r="N356" s="6"/>
      <c r="O356" s="6"/>
      <c r="P356" s="34"/>
      <c r="Q356" s="6"/>
      <c r="R356" s="6"/>
      <c r="S356" s="34"/>
      <c r="T356" s="34"/>
      <c r="U356" s="34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1"/>
      <c r="G357" s="11"/>
      <c r="H357" s="6"/>
      <c r="I357" s="6"/>
      <c r="J357" s="6"/>
      <c r="K357" s="6"/>
      <c r="L357" s="6"/>
      <c r="M357" s="6"/>
      <c r="N357" s="6"/>
      <c r="O357" s="6"/>
      <c r="P357" s="34"/>
      <c r="Q357" s="6"/>
      <c r="R357" s="6"/>
      <c r="S357" s="34"/>
      <c r="T357" s="34"/>
      <c r="U357" s="34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1"/>
      <c r="G358" s="11"/>
      <c r="H358" s="6"/>
      <c r="I358" s="6"/>
      <c r="J358" s="6"/>
      <c r="K358" s="6"/>
      <c r="L358" s="6"/>
      <c r="M358" s="6"/>
      <c r="N358" s="6"/>
      <c r="O358" s="6"/>
      <c r="P358" s="34"/>
      <c r="Q358" s="6"/>
      <c r="R358" s="6"/>
      <c r="S358" s="34"/>
      <c r="T358" s="34"/>
      <c r="U358" s="34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1"/>
      <c r="G359" s="11"/>
      <c r="H359" s="6"/>
      <c r="I359" s="6"/>
      <c r="J359" s="6"/>
      <c r="K359" s="6"/>
      <c r="L359" s="6"/>
      <c r="M359" s="6"/>
      <c r="N359" s="6"/>
      <c r="O359" s="6"/>
      <c r="P359" s="34"/>
      <c r="Q359" s="6"/>
      <c r="R359" s="6"/>
      <c r="S359" s="34"/>
      <c r="T359" s="34"/>
      <c r="U359" s="34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1"/>
      <c r="G360" s="11"/>
      <c r="H360" s="6"/>
      <c r="I360" s="6"/>
      <c r="J360" s="6"/>
      <c r="K360" s="6"/>
      <c r="L360" s="6"/>
      <c r="M360" s="6"/>
      <c r="N360" s="6"/>
      <c r="O360" s="6"/>
      <c r="P360" s="34"/>
      <c r="Q360" s="6"/>
      <c r="R360" s="6"/>
      <c r="S360" s="34"/>
      <c r="T360" s="34"/>
      <c r="U360" s="34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1"/>
      <c r="G361" s="11"/>
      <c r="H361" s="6"/>
      <c r="I361" s="6"/>
      <c r="J361" s="6"/>
      <c r="K361" s="6"/>
      <c r="L361" s="6"/>
      <c r="M361" s="6"/>
      <c r="N361" s="6"/>
      <c r="O361" s="6"/>
      <c r="P361" s="34"/>
      <c r="Q361" s="6"/>
      <c r="R361" s="6"/>
      <c r="S361" s="34"/>
      <c r="T361" s="34"/>
      <c r="U361" s="34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1"/>
      <c r="G362" s="11"/>
      <c r="H362" s="6"/>
      <c r="I362" s="6"/>
      <c r="J362" s="6"/>
      <c r="K362" s="6"/>
      <c r="L362" s="6"/>
      <c r="M362" s="6"/>
      <c r="N362" s="6"/>
      <c r="O362" s="6"/>
      <c r="P362" s="34"/>
      <c r="Q362" s="6"/>
      <c r="R362" s="6"/>
      <c r="S362" s="34"/>
      <c r="T362" s="34"/>
      <c r="U362" s="34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1"/>
      <c r="G363" s="11"/>
      <c r="H363" s="6"/>
      <c r="I363" s="6"/>
      <c r="J363" s="6"/>
      <c r="K363" s="6"/>
      <c r="L363" s="6"/>
      <c r="M363" s="6"/>
      <c r="N363" s="6"/>
      <c r="O363" s="6"/>
      <c r="P363" s="34"/>
      <c r="Q363" s="6"/>
      <c r="R363" s="6"/>
      <c r="S363" s="34"/>
      <c r="T363" s="34"/>
      <c r="U363" s="34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1"/>
      <c r="G364" s="11"/>
      <c r="H364" s="6"/>
      <c r="I364" s="6"/>
      <c r="J364" s="6"/>
      <c r="K364" s="6"/>
      <c r="L364" s="6"/>
      <c r="M364" s="6"/>
      <c r="N364" s="6"/>
      <c r="O364" s="6"/>
      <c r="P364" s="34"/>
      <c r="Q364" s="6"/>
      <c r="R364" s="6"/>
      <c r="S364" s="34"/>
      <c r="T364" s="34"/>
      <c r="U364" s="34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1"/>
      <c r="G365" s="11"/>
      <c r="H365" s="6"/>
      <c r="I365" s="6"/>
      <c r="J365" s="6"/>
      <c r="K365" s="6"/>
      <c r="L365" s="6"/>
      <c r="M365" s="6"/>
      <c r="N365" s="6"/>
      <c r="O365" s="6"/>
      <c r="P365" s="34"/>
      <c r="Q365" s="6"/>
      <c r="R365" s="6"/>
      <c r="S365" s="34"/>
      <c r="T365" s="34"/>
      <c r="U365" s="34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1"/>
      <c r="G366" s="11"/>
      <c r="H366" s="6"/>
      <c r="I366" s="6"/>
      <c r="J366" s="6"/>
      <c r="K366" s="6"/>
      <c r="L366" s="6"/>
      <c r="M366" s="6"/>
      <c r="N366" s="6"/>
      <c r="O366" s="6"/>
      <c r="P366" s="34"/>
      <c r="Q366" s="6"/>
      <c r="R366" s="6"/>
      <c r="S366" s="34"/>
      <c r="T366" s="34"/>
      <c r="U366" s="34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1"/>
      <c r="G367" s="11"/>
      <c r="H367" s="6"/>
      <c r="I367" s="6"/>
      <c r="J367" s="6"/>
      <c r="K367" s="6"/>
      <c r="L367" s="6"/>
      <c r="M367" s="6"/>
      <c r="N367" s="6"/>
      <c r="O367" s="6"/>
      <c r="P367" s="34"/>
      <c r="Q367" s="6"/>
      <c r="R367" s="6"/>
      <c r="S367" s="34"/>
      <c r="T367" s="34"/>
      <c r="U367" s="34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1"/>
      <c r="G368" s="11"/>
      <c r="H368" s="6"/>
      <c r="I368" s="6"/>
      <c r="J368" s="6"/>
      <c r="K368" s="6"/>
      <c r="L368" s="6"/>
      <c r="M368" s="6"/>
      <c r="N368" s="6"/>
      <c r="O368" s="6"/>
      <c r="P368" s="34"/>
      <c r="Q368" s="6"/>
      <c r="R368" s="6"/>
      <c r="S368" s="34"/>
      <c r="T368" s="34"/>
      <c r="U368" s="34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1"/>
      <c r="G369" s="11"/>
      <c r="H369" s="6"/>
      <c r="I369" s="6"/>
      <c r="J369" s="6"/>
      <c r="K369" s="6"/>
      <c r="L369" s="6"/>
      <c r="M369" s="6"/>
      <c r="N369" s="6"/>
      <c r="O369" s="6"/>
      <c r="P369" s="34"/>
      <c r="Q369" s="6"/>
      <c r="R369" s="6"/>
      <c r="S369" s="34"/>
      <c r="T369" s="34"/>
      <c r="U369" s="34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1"/>
      <c r="G370" s="11"/>
      <c r="H370" s="6"/>
      <c r="I370" s="6"/>
      <c r="J370" s="6"/>
      <c r="K370" s="6"/>
      <c r="L370" s="6"/>
      <c r="M370" s="6"/>
      <c r="N370" s="6"/>
      <c r="O370" s="6"/>
      <c r="P370" s="34"/>
      <c r="Q370" s="6"/>
      <c r="R370" s="6"/>
      <c r="S370" s="34"/>
      <c r="T370" s="34"/>
      <c r="U370" s="34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1"/>
      <c r="G371" s="11"/>
      <c r="H371" s="6"/>
      <c r="I371" s="6"/>
      <c r="J371" s="6"/>
      <c r="K371" s="6"/>
      <c r="L371" s="6"/>
      <c r="M371" s="6"/>
      <c r="N371" s="6"/>
      <c r="O371" s="6"/>
      <c r="P371" s="34"/>
      <c r="Q371" s="6"/>
      <c r="R371" s="6"/>
      <c r="S371" s="34"/>
      <c r="T371" s="34"/>
      <c r="U371" s="34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1"/>
      <c r="G372" s="11"/>
      <c r="H372" s="6"/>
      <c r="I372" s="6"/>
      <c r="J372" s="6"/>
      <c r="K372" s="6"/>
      <c r="L372" s="6"/>
      <c r="M372" s="6"/>
      <c r="N372" s="6"/>
      <c r="O372" s="6"/>
      <c r="P372" s="34"/>
      <c r="Q372" s="6"/>
      <c r="R372" s="6"/>
      <c r="S372" s="34"/>
      <c r="T372" s="34"/>
      <c r="U372" s="34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1"/>
      <c r="G373" s="11"/>
      <c r="H373" s="6"/>
      <c r="I373" s="6"/>
      <c r="J373" s="6"/>
      <c r="K373" s="6"/>
      <c r="L373" s="6"/>
      <c r="M373" s="6"/>
      <c r="N373" s="6"/>
      <c r="O373" s="6"/>
      <c r="P373" s="34"/>
      <c r="Q373" s="6"/>
      <c r="R373" s="6"/>
      <c r="S373" s="34"/>
      <c r="T373" s="34"/>
      <c r="U373" s="34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1"/>
      <c r="G374" s="11"/>
      <c r="H374" s="6"/>
      <c r="I374" s="6"/>
      <c r="J374" s="6"/>
      <c r="K374" s="6"/>
      <c r="L374" s="6"/>
      <c r="M374" s="6"/>
      <c r="N374" s="6"/>
      <c r="O374" s="6"/>
      <c r="P374" s="34"/>
      <c r="Q374" s="6"/>
      <c r="R374" s="6"/>
      <c r="S374" s="34"/>
      <c r="T374" s="34"/>
      <c r="U374" s="34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1"/>
      <c r="G375" s="11"/>
      <c r="H375" s="6"/>
      <c r="I375" s="6"/>
      <c r="J375" s="6"/>
      <c r="K375" s="6"/>
      <c r="L375" s="6"/>
      <c r="M375" s="6"/>
      <c r="N375" s="6"/>
      <c r="O375" s="6"/>
      <c r="P375" s="34"/>
      <c r="Q375" s="6"/>
      <c r="R375" s="6"/>
      <c r="S375" s="34"/>
      <c r="T375" s="34"/>
      <c r="U375" s="34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1"/>
      <c r="G376" s="11"/>
      <c r="H376" s="6"/>
      <c r="I376" s="6"/>
      <c r="J376" s="6"/>
      <c r="K376" s="6"/>
      <c r="L376" s="6"/>
      <c r="M376" s="6"/>
      <c r="N376" s="6"/>
      <c r="O376" s="6"/>
      <c r="P376" s="34"/>
      <c r="Q376" s="6"/>
      <c r="R376" s="6"/>
      <c r="S376" s="34"/>
      <c r="T376" s="34"/>
      <c r="U376" s="34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1"/>
      <c r="G377" s="11"/>
      <c r="H377" s="6"/>
      <c r="I377" s="6"/>
      <c r="J377" s="6"/>
      <c r="K377" s="6"/>
      <c r="L377" s="6"/>
      <c r="M377" s="6"/>
      <c r="N377" s="6"/>
      <c r="O377" s="6"/>
      <c r="P377" s="34"/>
      <c r="Q377" s="6"/>
      <c r="R377" s="6"/>
      <c r="S377" s="34"/>
      <c r="T377" s="34"/>
      <c r="U377" s="34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1"/>
      <c r="G378" s="11"/>
      <c r="H378" s="6"/>
      <c r="I378" s="6"/>
      <c r="J378" s="6"/>
      <c r="K378" s="6"/>
      <c r="L378" s="6"/>
      <c r="M378" s="6"/>
      <c r="N378" s="6"/>
      <c r="O378" s="6"/>
      <c r="P378" s="34"/>
      <c r="Q378" s="6"/>
      <c r="R378" s="6"/>
      <c r="S378" s="34"/>
      <c r="T378" s="34"/>
      <c r="U378" s="34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1"/>
      <c r="G379" s="11"/>
      <c r="H379" s="6"/>
      <c r="I379" s="6"/>
      <c r="J379" s="6"/>
      <c r="K379" s="6"/>
      <c r="L379" s="6"/>
      <c r="M379" s="6"/>
      <c r="N379" s="6"/>
      <c r="O379" s="6"/>
      <c r="P379" s="34"/>
      <c r="Q379" s="6"/>
      <c r="R379" s="6"/>
      <c r="S379" s="34"/>
      <c r="T379" s="34"/>
      <c r="U379" s="34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1"/>
      <c r="G380" s="11"/>
      <c r="H380" s="6"/>
      <c r="I380" s="6"/>
      <c r="J380" s="6"/>
      <c r="K380" s="6"/>
      <c r="L380" s="6"/>
      <c r="M380" s="6"/>
      <c r="N380" s="6"/>
      <c r="O380" s="6"/>
      <c r="P380" s="34"/>
      <c r="Q380" s="6"/>
      <c r="R380" s="6"/>
      <c r="S380" s="34"/>
      <c r="T380" s="34"/>
      <c r="U380" s="34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1"/>
      <c r="G381" s="11"/>
      <c r="H381" s="6"/>
      <c r="I381" s="6"/>
      <c r="J381" s="6"/>
      <c r="K381" s="6"/>
      <c r="L381" s="6"/>
      <c r="M381" s="6"/>
      <c r="N381" s="6"/>
      <c r="O381" s="6"/>
      <c r="P381" s="34"/>
      <c r="Q381" s="6"/>
      <c r="R381" s="6"/>
      <c r="S381" s="34"/>
      <c r="T381" s="34"/>
      <c r="U381" s="34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1"/>
      <c r="G382" s="11"/>
      <c r="H382" s="6"/>
      <c r="I382" s="6"/>
      <c r="J382" s="6"/>
      <c r="K382" s="6"/>
      <c r="L382" s="6"/>
      <c r="M382" s="6"/>
      <c r="N382" s="6"/>
      <c r="O382" s="6"/>
      <c r="P382" s="34"/>
      <c r="Q382" s="6"/>
      <c r="R382" s="6"/>
      <c r="S382" s="34"/>
      <c r="T382" s="34"/>
      <c r="U382" s="34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1"/>
      <c r="G383" s="11"/>
      <c r="H383" s="6"/>
      <c r="I383" s="6"/>
      <c r="J383" s="6"/>
      <c r="K383" s="6"/>
      <c r="L383" s="6"/>
      <c r="M383" s="6"/>
      <c r="N383" s="6"/>
      <c r="O383" s="6"/>
      <c r="P383" s="34"/>
      <c r="Q383" s="6"/>
      <c r="R383" s="6"/>
      <c r="S383" s="34"/>
      <c r="T383" s="34"/>
      <c r="U383" s="34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1"/>
      <c r="G384" s="11"/>
      <c r="H384" s="6"/>
      <c r="I384" s="6"/>
      <c r="J384" s="6"/>
      <c r="K384" s="6"/>
      <c r="L384" s="6"/>
      <c r="M384" s="6"/>
      <c r="N384" s="6"/>
      <c r="O384" s="6"/>
      <c r="P384" s="34"/>
      <c r="Q384" s="6"/>
      <c r="R384" s="6"/>
      <c r="S384" s="34"/>
      <c r="T384" s="34"/>
      <c r="U384" s="34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1"/>
      <c r="G385" s="11"/>
      <c r="H385" s="6"/>
      <c r="I385" s="6"/>
      <c r="J385" s="6"/>
      <c r="K385" s="6"/>
      <c r="L385" s="6"/>
      <c r="M385" s="6"/>
      <c r="N385" s="6"/>
      <c r="O385" s="6"/>
      <c r="P385" s="34"/>
      <c r="Q385" s="6"/>
      <c r="R385" s="6"/>
      <c r="S385" s="34"/>
      <c r="T385" s="34"/>
      <c r="U385" s="34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1"/>
      <c r="G386" s="11"/>
      <c r="H386" s="6"/>
      <c r="I386" s="6"/>
      <c r="J386" s="6"/>
      <c r="K386" s="6"/>
      <c r="L386" s="6"/>
      <c r="M386" s="6"/>
      <c r="N386" s="6"/>
      <c r="O386" s="6"/>
      <c r="P386" s="34"/>
      <c r="Q386" s="6"/>
      <c r="R386" s="6"/>
      <c r="S386" s="34"/>
      <c r="T386" s="34"/>
      <c r="U386" s="34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1"/>
      <c r="G387" s="11"/>
      <c r="H387" s="6"/>
      <c r="I387" s="6"/>
      <c r="J387" s="6"/>
      <c r="K387" s="6"/>
      <c r="L387" s="6"/>
      <c r="N387" s="6"/>
      <c r="O387" s="6"/>
      <c r="P387" s="34"/>
      <c r="Q387" s="6"/>
      <c r="R387" s="6"/>
      <c r="S387" s="34"/>
      <c r="T387" s="34"/>
      <c r="U387" s="34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1"/>
      <c r="G388" s="11"/>
      <c r="H388" s="6"/>
      <c r="I388" s="6"/>
      <c r="J388" s="6"/>
      <c r="K388" s="6"/>
      <c r="L388" s="6"/>
      <c r="M388" s="6"/>
      <c r="N388" s="6"/>
      <c r="O388" s="6"/>
      <c r="P388" s="34"/>
      <c r="Q388" s="6"/>
      <c r="R388" s="6"/>
      <c r="S388" s="34"/>
      <c r="T388" s="34"/>
      <c r="U388" s="34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1"/>
      <c r="G389" s="11"/>
      <c r="H389" s="6"/>
      <c r="I389" s="6"/>
      <c r="J389" s="6"/>
      <c r="K389" s="6"/>
      <c r="L389" s="6"/>
      <c r="M389" s="6"/>
      <c r="N389" s="6"/>
      <c r="O389" s="6"/>
      <c r="P389" s="34"/>
      <c r="Q389" s="6"/>
      <c r="R389" s="6"/>
      <c r="S389" s="34"/>
      <c r="T389" s="34"/>
      <c r="U389" s="34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1"/>
      <c r="G390" s="11"/>
      <c r="H390" s="6"/>
      <c r="I390" s="6"/>
      <c r="J390" s="6"/>
      <c r="K390" s="6"/>
      <c r="L390" s="6"/>
      <c r="M390" s="6"/>
      <c r="N390" s="6"/>
      <c r="O390" s="6"/>
      <c r="P390" s="34"/>
      <c r="Q390" s="6"/>
      <c r="R390" s="6"/>
      <c r="S390" s="34"/>
      <c r="T390" s="34"/>
      <c r="U390" s="34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1"/>
      <c r="G391" s="11"/>
      <c r="H391" s="6"/>
      <c r="I391" s="6"/>
      <c r="J391" s="6"/>
      <c r="K391" s="6"/>
      <c r="L391" s="6"/>
      <c r="N391" s="6"/>
      <c r="O391" s="6"/>
      <c r="P391" s="34"/>
      <c r="Q391" s="6"/>
      <c r="R391" s="6"/>
      <c r="S391" s="34"/>
      <c r="T391" s="34"/>
      <c r="U391" s="34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1"/>
      <c r="G392" s="11"/>
      <c r="H392" s="6"/>
      <c r="I392" s="6"/>
      <c r="J392" s="6"/>
      <c r="K392" s="6"/>
      <c r="L392" s="6"/>
      <c r="N392" s="6"/>
      <c r="O392" s="6"/>
      <c r="P392" s="34"/>
      <c r="Q392" s="6"/>
      <c r="R392" s="6"/>
      <c r="S392" s="34"/>
      <c r="T392" s="34"/>
      <c r="U392" s="34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1"/>
      <c r="G393" s="11"/>
      <c r="H393" s="6"/>
      <c r="I393" s="6"/>
      <c r="J393" s="6"/>
      <c r="K393" s="6"/>
      <c r="L393" s="6"/>
      <c r="M393" s="6"/>
      <c r="N393" s="6"/>
      <c r="O393" s="6"/>
      <c r="P393" s="34"/>
      <c r="Q393" s="6"/>
      <c r="R393" s="6"/>
      <c r="S393" s="34"/>
      <c r="T393" s="34"/>
      <c r="U393" s="34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1"/>
      <c r="G394" s="11"/>
      <c r="H394" s="6"/>
      <c r="I394" s="6"/>
      <c r="J394" s="6"/>
      <c r="K394" s="6"/>
      <c r="L394" s="6"/>
      <c r="M394" s="6"/>
      <c r="N394" s="6"/>
      <c r="O394" s="6"/>
      <c r="P394" s="34"/>
      <c r="Q394" s="6"/>
      <c r="R394" s="6"/>
      <c r="S394" s="34"/>
      <c r="T394" s="34"/>
      <c r="U394" s="34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1"/>
      <c r="G395" s="11"/>
      <c r="H395" s="6"/>
      <c r="I395" s="6"/>
      <c r="J395" s="6"/>
      <c r="K395" s="6"/>
      <c r="L395" s="6"/>
      <c r="M395" s="6"/>
      <c r="N395" s="6"/>
      <c r="O395" s="6"/>
      <c r="P395" s="34"/>
      <c r="Q395" s="6"/>
      <c r="R395" s="6"/>
      <c r="S395" s="34"/>
      <c r="T395" s="34"/>
      <c r="U395" s="34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1"/>
      <c r="G396" s="11"/>
      <c r="H396" s="6"/>
      <c r="I396" s="6"/>
      <c r="J396" s="6"/>
      <c r="K396" s="6"/>
      <c r="L396" s="6"/>
      <c r="M396" s="6"/>
      <c r="N396" s="6"/>
      <c r="O396" s="6"/>
      <c r="P396" s="34"/>
      <c r="Q396" s="6"/>
      <c r="R396" s="6"/>
      <c r="S396" s="34"/>
      <c r="T396" s="34"/>
      <c r="U396" s="34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1"/>
      <c r="G397" s="11"/>
      <c r="H397" s="6"/>
      <c r="I397" s="6"/>
      <c r="J397" s="6"/>
      <c r="K397" s="6"/>
      <c r="L397" s="6"/>
      <c r="M397" s="6"/>
      <c r="N397" s="6"/>
      <c r="O397" s="6"/>
      <c r="P397" s="34"/>
      <c r="Q397" s="6"/>
      <c r="R397" s="6"/>
      <c r="S397" s="34"/>
      <c r="T397" s="34"/>
      <c r="U397" s="34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1"/>
      <c r="G398" s="11"/>
      <c r="H398" s="6"/>
      <c r="I398" s="6"/>
      <c r="J398" s="6"/>
      <c r="K398" s="6"/>
      <c r="L398" s="6"/>
      <c r="M398" s="6"/>
      <c r="N398" s="6"/>
      <c r="O398" s="6"/>
      <c r="P398" s="34"/>
      <c r="Q398" s="6"/>
      <c r="R398" s="6"/>
      <c r="S398" s="34"/>
      <c r="T398" s="34"/>
      <c r="U398" s="34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1"/>
      <c r="G399" s="11"/>
      <c r="H399" s="6"/>
      <c r="I399" s="6"/>
      <c r="J399" s="6"/>
      <c r="K399" s="6"/>
      <c r="L399" s="6"/>
      <c r="M399" s="6"/>
      <c r="N399" s="6"/>
      <c r="O399" s="6"/>
      <c r="P399" s="34"/>
      <c r="Q399" s="6"/>
      <c r="R399" s="6"/>
      <c r="S399" s="34"/>
      <c r="T399" s="34"/>
      <c r="U399" s="34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1"/>
      <c r="G400" s="11"/>
      <c r="H400" s="6"/>
      <c r="I400" s="6"/>
      <c r="J400" s="6"/>
      <c r="K400" s="6"/>
      <c r="L400" s="6"/>
      <c r="M400" s="6"/>
      <c r="N400" s="6"/>
      <c r="O400" s="6"/>
      <c r="P400" s="72"/>
      <c r="Q400" s="6"/>
      <c r="R400" s="6"/>
      <c r="S400" s="72"/>
      <c r="T400" s="72"/>
      <c r="U400" s="34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1"/>
      <c r="G401" s="11"/>
      <c r="H401" s="6"/>
      <c r="I401" s="6"/>
      <c r="J401" s="6"/>
      <c r="K401" s="6"/>
      <c r="L401" s="6"/>
      <c r="N401" s="6"/>
      <c r="O401" s="6"/>
      <c r="P401" s="72"/>
      <c r="Q401" s="6"/>
      <c r="R401" s="6"/>
      <c r="S401" s="72"/>
      <c r="T401" s="72"/>
      <c r="U401" s="34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1"/>
      <c r="G402" s="11"/>
      <c r="H402" s="6"/>
      <c r="I402" s="6"/>
      <c r="J402" s="6"/>
      <c r="K402" s="6"/>
      <c r="L402" s="6"/>
      <c r="M402" s="6"/>
      <c r="N402" s="6"/>
      <c r="O402" s="6"/>
      <c r="P402" s="34"/>
      <c r="Q402" s="6"/>
      <c r="R402" s="6"/>
      <c r="S402" s="34"/>
      <c r="T402" s="34"/>
      <c r="U402" s="34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1"/>
      <c r="G403" s="11"/>
      <c r="H403" s="6"/>
      <c r="I403" s="6"/>
      <c r="J403" s="6"/>
      <c r="K403" s="6"/>
      <c r="L403" s="6"/>
      <c r="M403" s="6"/>
      <c r="N403" s="6"/>
      <c r="O403" s="6"/>
      <c r="P403" s="34"/>
      <c r="Q403" s="6"/>
      <c r="R403" s="6"/>
      <c r="S403" s="34"/>
      <c r="T403" s="34"/>
      <c r="U403" s="34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1"/>
      <c r="G404" s="11"/>
      <c r="H404" s="6"/>
      <c r="I404" s="6"/>
      <c r="J404" s="6"/>
      <c r="K404" s="6"/>
      <c r="L404" s="6"/>
      <c r="M404" s="6"/>
      <c r="N404" s="6"/>
      <c r="O404" s="6"/>
      <c r="P404" s="34"/>
      <c r="Q404" s="6"/>
      <c r="R404" s="6"/>
      <c r="S404" s="34"/>
      <c r="T404" s="34"/>
      <c r="U404" s="34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1"/>
      <c r="G405" s="11"/>
      <c r="H405" s="6"/>
      <c r="I405" s="6"/>
      <c r="J405" s="6"/>
      <c r="K405" s="6"/>
      <c r="L405" s="6"/>
      <c r="M405" s="6"/>
      <c r="N405" s="6"/>
      <c r="O405" s="6"/>
      <c r="P405" s="34"/>
      <c r="Q405" s="6"/>
      <c r="R405" s="6"/>
      <c r="S405" s="34"/>
      <c r="T405" s="34"/>
      <c r="U405" s="34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1"/>
      <c r="G406" s="11"/>
      <c r="H406" s="6"/>
      <c r="I406" s="6"/>
      <c r="J406" s="6"/>
      <c r="K406" s="6"/>
      <c r="L406" s="6"/>
      <c r="M406" s="6"/>
      <c r="N406" s="6"/>
      <c r="O406" s="6"/>
      <c r="P406" s="34"/>
      <c r="Q406" s="6"/>
      <c r="R406" s="6"/>
      <c r="S406" s="34"/>
      <c r="T406" s="34"/>
      <c r="U406" s="34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1"/>
      <c r="G407" s="11"/>
      <c r="H407" s="6"/>
      <c r="I407" s="6"/>
      <c r="J407" s="6"/>
      <c r="K407" s="6"/>
      <c r="L407" s="6"/>
      <c r="M407" s="6"/>
      <c r="N407" s="6"/>
      <c r="O407" s="6"/>
      <c r="P407" s="34"/>
      <c r="Q407" s="6"/>
      <c r="R407" s="6"/>
      <c r="S407" s="34"/>
      <c r="T407" s="34"/>
      <c r="U407" s="34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1"/>
      <c r="G408" s="11"/>
      <c r="H408" s="6"/>
      <c r="I408" s="6"/>
      <c r="J408" s="6"/>
      <c r="K408" s="6"/>
      <c r="L408" s="6"/>
      <c r="M408" s="6"/>
      <c r="N408" s="6"/>
      <c r="O408" s="6"/>
      <c r="P408" s="34"/>
      <c r="Q408" s="6"/>
      <c r="R408" s="6"/>
      <c r="S408" s="34"/>
      <c r="T408" s="34"/>
      <c r="U408" s="72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1"/>
      <c r="G409" s="11"/>
      <c r="H409" s="6"/>
      <c r="I409" s="6"/>
      <c r="J409" s="6"/>
      <c r="K409" s="6"/>
      <c r="L409" s="6"/>
      <c r="M409" s="6"/>
      <c r="N409" s="6"/>
      <c r="O409" s="6"/>
      <c r="P409" s="34"/>
      <c r="Q409" s="6"/>
      <c r="R409" s="6"/>
      <c r="S409" s="34"/>
      <c r="T409" s="34"/>
      <c r="U409" s="72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1"/>
      <c r="G410" s="11"/>
      <c r="H410" s="6"/>
      <c r="I410" s="6"/>
      <c r="J410" s="6"/>
      <c r="K410" s="6"/>
      <c r="L410" s="6"/>
      <c r="M410" s="6"/>
      <c r="N410" s="6"/>
      <c r="O410" s="6"/>
      <c r="P410" s="34"/>
      <c r="Q410" s="6"/>
      <c r="R410" s="6"/>
      <c r="S410" s="34"/>
      <c r="T410" s="34"/>
      <c r="U410" s="34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1"/>
      <c r="G411" s="11"/>
      <c r="H411" s="6"/>
      <c r="I411" s="6"/>
      <c r="J411" s="6"/>
      <c r="K411" s="6"/>
      <c r="L411" s="6"/>
      <c r="M411" s="6"/>
      <c r="N411" s="6"/>
      <c r="O411" s="6"/>
      <c r="P411" s="34"/>
      <c r="Q411" s="6"/>
      <c r="R411" s="6"/>
      <c r="S411" s="34"/>
      <c r="T411" s="34"/>
      <c r="U411" s="34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1"/>
      <c r="G412" s="11"/>
      <c r="H412" s="6"/>
      <c r="I412" s="6"/>
      <c r="J412" s="6"/>
      <c r="K412" s="6"/>
      <c r="L412" s="6"/>
      <c r="M412" s="6"/>
      <c r="N412" s="6"/>
      <c r="O412" s="6"/>
      <c r="P412" s="34"/>
      <c r="Q412" s="6"/>
      <c r="R412" s="6"/>
      <c r="S412" s="34"/>
      <c r="T412" s="34"/>
      <c r="U412" s="34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1"/>
      <c r="G413" s="11"/>
      <c r="H413" s="6"/>
      <c r="I413" s="6"/>
      <c r="J413" s="6"/>
      <c r="K413" s="6"/>
      <c r="L413" s="6"/>
      <c r="M413" s="6"/>
      <c r="N413" s="6"/>
      <c r="O413" s="6"/>
      <c r="P413" s="34"/>
      <c r="Q413" s="6"/>
      <c r="R413" s="6"/>
      <c r="S413" s="34"/>
      <c r="T413" s="34"/>
      <c r="U413" s="34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1"/>
      <c r="G414" s="11"/>
      <c r="H414" s="6"/>
      <c r="I414" s="6"/>
      <c r="J414" s="6"/>
      <c r="K414" s="6"/>
      <c r="L414" s="6"/>
      <c r="M414" s="6"/>
      <c r="N414" s="6"/>
      <c r="O414" s="6"/>
      <c r="P414" s="34"/>
      <c r="Q414" s="6"/>
      <c r="R414" s="6"/>
      <c r="S414" s="34"/>
      <c r="T414" s="34"/>
      <c r="U414" s="34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1"/>
      <c r="G415" s="11"/>
      <c r="H415" s="6"/>
      <c r="I415" s="6"/>
      <c r="J415" s="6"/>
      <c r="K415" s="6"/>
      <c r="L415" s="6"/>
      <c r="M415" s="6"/>
      <c r="N415" s="6"/>
      <c r="O415" s="6"/>
      <c r="P415" s="34"/>
      <c r="Q415" s="6"/>
      <c r="R415" s="6"/>
      <c r="S415" s="34"/>
      <c r="T415" s="34"/>
      <c r="U415" s="34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1"/>
      <c r="G416" s="11"/>
      <c r="H416" s="6"/>
      <c r="I416" s="6"/>
      <c r="J416" s="6"/>
      <c r="K416" s="6"/>
      <c r="L416" s="6"/>
      <c r="M416" s="6"/>
      <c r="N416" s="6"/>
      <c r="O416" s="6"/>
      <c r="P416" s="34"/>
      <c r="Q416" s="6"/>
      <c r="R416" s="6"/>
      <c r="S416" s="34"/>
      <c r="T416" s="34"/>
      <c r="U416" s="34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1"/>
      <c r="G417" s="11"/>
      <c r="H417" s="6"/>
      <c r="I417" s="6"/>
      <c r="J417" s="6"/>
      <c r="K417" s="6"/>
      <c r="L417" s="6"/>
      <c r="M417" s="6"/>
      <c r="N417" s="6"/>
      <c r="O417" s="6"/>
      <c r="P417" s="34"/>
      <c r="Q417" s="6"/>
      <c r="R417" s="6"/>
      <c r="S417" s="34"/>
      <c r="T417" s="34"/>
      <c r="U417" s="34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1"/>
      <c r="G418" s="11"/>
      <c r="H418" s="6"/>
      <c r="I418" s="6"/>
      <c r="J418" s="6"/>
      <c r="K418" s="6"/>
      <c r="L418" s="6"/>
      <c r="M418" s="6"/>
      <c r="N418" s="6"/>
      <c r="O418" s="6"/>
      <c r="P418" s="34"/>
      <c r="Q418" s="6"/>
      <c r="R418" s="6"/>
      <c r="S418" s="34"/>
      <c r="T418" s="34"/>
      <c r="U418" s="34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1"/>
      <c r="G419" s="11"/>
      <c r="H419" s="6"/>
      <c r="I419" s="6"/>
      <c r="J419" s="6"/>
      <c r="K419" s="6"/>
      <c r="L419" s="6"/>
      <c r="M419" s="6"/>
      <c r="N419" s="6"/>
      <c r="O419" s="6"/>
      <c r="P419" s="34"/>
      <c r="Q419" s="6"/>
      <c r="R419" s="6"/>
      <c r="S419" s="34"/>
      <c r="T419" s="34"/>
      <c r="U419" s="34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1"/>
      <c r="G420" s="11"/>
      <c r="H420" s="6"/>
      <c r="I420" s="6"/>
      <c r="J420" s="6"/>
      <c r="K420" s="6"/>
      <c r="L420" s="6"/>
      <c r="M420" s="6"/>
      <c r="N420" s="6"/>
      <c r="O420" s="6"/>
      <c r="P420" s="34"/>
      <c r="Q420" s="6"/>
      <c r="R420" s="6"/>
      <c r="S420" s="34"/>
      <c r="T420" s="34"/>
      <c r="U420" s="34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1"/>
      <c r="G421" s="11"/>
      <c r="H421" s="6"/>
      <c r="I421" s="6"/>
      <c r="J421" s="6"/>
      <c r="K421" s="6"/>
      <c r="L421" s="6"/>
      <c r="M421" s="6"/>
      <c r="N421" s="6"/>
      <c r="O421" s="6"/>
      <c r="P421" s="34"/>
      <c r="Q421" s="6"/>
      <c r="R421" s="6"/>
      <c r="S421" s="34"/>
      <c r="T421" s="34"/>
      <c r="U421" s="34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1"/>
      <c r="G422" s="11"/>
      <c r="H422" s="6"/>
      <c r="I422" s="6"/>
      <c r="J422" s="6"/>
      <c r="K422" s="6"/>
      <c r="L422" s="6"/>
      <c r="M422" s="6"/>
      <c r="N422" s="6"/>
      <c r="O422" s="6"/>
      <c r="P422" s="34"/>
      <c r="Q422" s="6"/>
      <c r="R422" s="6"/>
      <c r="S422" s="34"/>
      <c r="T422" s="34"/>
      <c r="U422" s="34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1"/>
      <c r="G423" s="11"/>
      <c r="H423" s="6"/>
      <c r="I423" s="6"/>
      <c r="J423" s="6"/>
      <c r="K423" s="6"/>
      <c r="L423" s="6"/>
      <c r="M423" s="6"/>
      <c r="N423" s="6"/>
      <c r="O423" s="6"/>
      <c r="P423" s="34"/>
      <c r="Q423" s="6"/>
      <c r="R423" s="6"/>
      <c r="S423" s="34"/>
      <c r="T423" s="34"/>
      <c r="U423" s="34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1"/>
      <c r="G424" s="11"/>
      <c r="H424" s="6"/>
      <c r="I424" s="6"/>
      <c r="J424" s="6"/>
      <c r="K424" s="6"/>
      <c r="L424" s="6"/>
      <c r="M424" s="6"/>
      <c r="N424" s="6"/>
      <c r="O424" s="6"/>
      <c r="P424" s="34"/>
      <c r="Q424" s="6"/>
      <c r="R424" s="6"/>
      <c r="S424" s="34"/>
      <c r="T424" s="34"/>
      <c r="U424" s="34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1"/>
      <c r="G425" s="11"/>
      <c r="H425" s="6"/>
      <c r="I425" s="6"/>
      <c r="J425" s="6"/>
      <c r="K425" s="6"/>
      <c r="L425" s="6"/>
      <c r="M425" s="6"/>
      <c r="N425" s="6"/>
      <c r="O425" s="6"/>
      <c r="P425" s="34"/>
      <c r="Q425" s="6"/>
      <c r="R425" s="6"/>
      <c r="S425" s="34"/>
      <c r="T425" s="34"/>
      <c r="U425" s="34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1"/>
      <c r="G426" s="11"/>
      <c r="H426" s="6"/>
      <c r="I426" s="6"/>
      <c r="J426" s="6"/>
      <c r="K426" s="6"/>
      <c r="L426" s="6"/>
      <c r="M426" s="6"/>
      <c r="N426" s="6"/>
      <c r="O426" s="6"/>
      <c r="P426" s="34"/>
      <c r="Q426" s="6"/>
      <c r="R426" s="6"/>
      <c r="S426" s="34"/>
      <c r="T426" s="34"/>
      <c r="U426" s="34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1"/>
      <c r="G427" s="11"/>
      <c r="H427" s="6"/>
      <c r="I427" s="6"/>
      <c r="J427" s="6"/>
      <c r="K427" s="6"/>
      <c r="L427" s="6"/>
      <c r="M427" s="6"/>
      <c r="N427" s="6"/>
      <c r="O427" s="6"/>
      <c r="P427" s="34"/>
      <c r="Q427" s="6"/>
      <c r="R427" s="6"/>
      <c r="S427" s="34"/>
      <c r="T427" s="34"/>
      <c r="U427" s="34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1"/>
      <c r="G428" s="11"/>
      <c r="H428" s="6"/>
      <c r="I428" s="6"/>
      <c r="J428" s="6"/>
      <c r="K428" s="6"/>
      <c r="L428" s="6"/>
      <c r="M428" s="6"/>
      <c r="N428" s="6"/>
      <c r="O428" s="6"/>
      <c r="P428" s="34"/>
      <c r="Q428" s="6"/>
      <c r="R428" s="6"/>
      <c r="S428" s="34"/>
      <c r="T428" s="34"/>
      <c r="U428" s="34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1"/>
      <c r="G429" s="11"/>
      <c r="H429" s="6"/>
      <c r="I429" s="6"/>
      <c r="J429" s="6"/>
      <c r="K429" s="6"/>
      <c r="L429" s="6"/>
      <c r="M429" s="6"/>
      <c r="N429" s="6"/>
      <c r="O429" s="6"/>
      <c r="P429" s="34"/>
      <c r="Q429" s="6"/>
      <c r="R429" s="6"/>
      <c r="S429" s="34"/>
      <c r="T429" s="34"/>
      <c r="U429" s="34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1"/>
      <c r="G430" s="11"/>
      <c r="H430" s="6"/>
      <c r="I430" s="6"/>
      <c r="J430" s="6"/>
      <c r="K430" s="6"/>
      <c r="L430" s="6"/>
      <c r="M430" s="6"/>
      <c r="N430" s="6"/>
      <c r="O430" s="6"/>
      <c r="P430" s="34"/>
      <c r="Q430" s="6"/>
      <c r="R430" s="6"/>
      <c r="S430" s="34"/>
      <c r="T430" s="34"/>
      <c r="U430" s="34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1"/>
      <c r="G431" s="11"/>
      <c r="H431" s="6"/>
      <c r="I431" s="6"/>
      <c r="J431" s="6"/>
      <c r="K431" s="6"/>
      <c r="L431" s="6"/>
      <c r="M431" s="6"/>
      <c r="N431" s="6"/>
      <c r="O431" s="6"/>
      <c r="P431" s="34"/>
      <c r="Q431" s="6"/>
      <c r="R431" s="6"/>
      <c r="S431" s="34"/>
      <c r="T431" s="34"/>
      <c r="U431" s="34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1"/>
      <c r="G432" s="11"/>
      <c r="H432" s="6"/>
      <c r="I432" s="6"/>
      <c r="J432" s="6"/>
      <c r="K432" s="6"/>
      <c r="L432" s="6"/>
      <c r="M432" s="6"/>
      <c r="N432" s="6"/>
      <c r="O432" s="6"/>
      <c r="P432" s="34"/>
      <c r="Q432" s="6"/>
      <c r="R432" s="6"/>
      <c r="S432" s="34"/>
      <c r="T432" s="34"/>
      <c r="U432" s="34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1"/>
      <c r="G433" s="11"/>
      <c r="H433" s="6"/>
      <c r="I433" s="6"/>
      <c r="J433" s="6"/>
      <c r="K433" s="6"/>
      <c r="L433" s="6"/>
      <c r="M433" s="6"/>
      <c r="N433" s="6"/>
      <c r="O433" s="6"/>
      <c r="P433" s="34"/>
      <c r="Q433" s="6"/>
      <c r="R433" s="6"/>
      <c r="S433" s="34"/>
      <c r="T433" s="34"/>
      <c r="U433" s="34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1"/>
      <c r="G434" s="11"/>
      <c r="H434" s="6"/>
      <c r="I434" s="6"/>
      <c r="J434" s="6"/>
      <c r="K434" s="6"/>
      <c r="L434" s="6"/>
      <c r="M434" s="6"/>
      <c r="N434" s="6"/>
      <c r="O434" s="6"/>
      <c r="P434" s="34"/>
      <c r="Q434" s="6"/>
      <c r="R434" s="6"/>
      <c r="S434" s="34"/>
      <c r="T434" s="34"/>
      <c r="U434" s="34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1"/>
      <c r="G435" s="11"/>
      <c r="H435" s="6"/>
      <c r="I435" s="6"/>
      <c r="J435" s="6"/>
      <c r="K435" s="6"/>
      <c r="L435" s="6"/>
      <c r="M435" s="6"/>
      <c r="N435" s="6"/>
      <c r="O435" s="6"/>
      <c r="P435" s="34"/>
      <c r="Q435" s="6"/>
      <c r="R435" s="6"/>
      <c r="S435" s="34"/>
      <c r="T435" s="34"/>
      <c r="U435" s="34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1"/>
      <c r="G436" s="11"/>
      <c r="H436" s="6"/>
      <c r="I436" s="6"/>
      <c r="J436" s="6"/>
      <c r="K436" s="6"/>
      <c r="L436" s="6"/>
      <c r="M436" s="6"/>
      <c r="N436" s="6"/>
      <c r="O436" s="6"/>
      <c r="P436" s="34"/>
      <c r="Q436" s="6"/>
      <c r="R436" s="6"/>
      <c r="S436" s="34"/>
      <c r="T436" s="34"/>
      <c r="U436" s="34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1"/>
      <c r="G437" s="11"/>
      <c r="H437" s="6"/>
      <c r="I437" s="6"/>
      <c r="J437" s="6"/>
      <c r="K437" s="6"/>
      <c r="L437" s="6"/>
      <c r="M437" s="6"/>
      <c r="N437" s="6"/>
      <c r="O437" s="6"/>
      <c r="P437" s="34"/>
      <c r="Q437" s="6"/>
      <c r="R437" s="6"/>
      <c r="S437" s="34"/>
      <c r="T437" s="34"/>
      <c r="U437" s="34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1"/>
      <c r="G438" s="11"/>
      <c r="H438" s="6"/>
      <c r="I438" s="6"/>
      <c r="J438" s="6"/>
      <c r="K438" s="6"/>
      <c r="L438" s="6"/>
      <c r="M438" s="6"/>
      <c r="N438" s="6"/>
      <c r="O438" s="6"/>
      <c r="P438" s="34"/>
      <c r="Q438" s="6"/>
      <c r="R438" s="6"/>
      <c r="S438" s="34"/>
      <c r="T438" s="34"/>
      <c r="U438" s="34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1"/>
      <c r="G439" s="11"/>
      <c r="H439" s="6"/>
      <c r="I439" s="6"/>
      <c r="J439" s="6"/>
      <c r="K439" s="6"/>
      <c r="L439" s="6"/>
      <c r="M439" s="6"/>
      <c r="N439" s="6"/>
      <c r="O439" s="6"/>
      <c r="P439" s="34"/>
      <c r="Q439" s="6"/>
      <c r="R439" s="6"/>
      <c r="S439" s="34"/>
      <c r="T439" s="34"/>
      <c r="U439" s="34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1"/>
      <c r="G440" s="11"/>
      <c r="H440" s="6"/>
      <c r="I440" s="6"/>
      <c r="J440" s="6"/>
      <c r="K440" s="6"/>
      <c r="L440" s="6"/>
      <c r="M440" s="6"/>
      <c r="N440" s="6"/>
      <c r="O440" s="6"/>
      <c r="P440" s="34"/>
      <c r="Q440" s="6"/>
      <c r="R440" s="6"/>
      <c r="S440" s="34"/>
      <c r="T440" s="34"/>
      <c r="U440" s="34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1"/>
      <c r="G441" s="11"/>
      <c r="H441" s="6"/>
      <c r="I441" s="6"/>
      <c r="J441" s="6"/>
      <c r="K441" s="6"/>
      <c r="L441" s="6"/>
      <c r="M441" s="6"/>
      <c r="N441" s="6"/>
      <c r="O441" s="6"/>
      <c r="P441" s="34"/>
      <c r="Q441" s="6"/>
      <c r="R441" s="6"/>
      <c r="S441" s="34"/>
      <c r="T441" s="34"/>
      <c r="U441" s="34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1"/>
      <c r="G442" s="11"/>
      <c r="H442" s="6"/>
      <c r="I442" s="6"/>
      <c r="J442" s="6"/>
      <c r="K442" s="6"/>
      <c r="L442" s="6"/>
      <c r="M442" s="6"/>
      <c r="N442" s="6"/>
      <c r="O442" s="6"/>
      <c r="P442" s="34"/>
      <c r="Q442" s="6"/>
      <c r="R442" s="6"/>
      <c r="S442" s="34"/>
      <c r="T442" s="34"/>
      <c r="U442" s="34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1"/>
      <c r="G443" s="11"/>
      <c r="H443" s="6"/>
      <c r="I443" s="6"/>
      <c r="J443" s="6"/>
      <c r="K443" s="6"/>
      <c r="L443" s="6"/>
      <c r="M443" s="6"/>
      <c r="N443" s="6"/>
      <c r="O443" s="6"/>
      <c r="P443" s="34"/>
      <c r="Q443" s="6"/>
      <c r="R443" s="6"/>
      <c r="S443" s="34"/>
      <c r="T443" s="34"/>
      <c r="U443" s="34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1"/>
      <c r="G444" s="11"/>
      <c r="H444" s="6"/>
      <c r="I444" s="6"/>
      <c r="J444" s="6"/>
      <c r="K444" s="6"/>
      <c r="L444" s="6"/>
      <c r="M444" s="6"/>
      <c r="N444" s="6"/>
      <c r="O444" s="6"/>
      <c r="P444" s="34"/>
      <c r="Q444" s="6"/>
      <c r="R444" s="6"/>
      <c r="S444" s="34"/>
      <c r="T444" s="34"/>
      <c r="U444" s="34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1"/>
      <c r="G445" s="11"/>
      <c r="H445" s="6"/>
      <c r="I445" s="6"/>
      <c r="J445" s="6"/>
      <c r="K445" s="6"/>
      <c r="L445" s="6"/>
      <c r="M445" s="6"/>
      <c r="N445" s="6"/>
      <c r="O445" s="6"/>
      <c r="P445" s="34"/>
      <c r="Q445" s="6"/>
      <c r="R445" s="6"/>
      <c r="S445" s="34"/>
      <c r="T445" s="34"/>
      <c r="U445" s="34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1"/>
      <c r="G446" s="11"/>
      <c r="H446" s="6"/>
      <c r="I446" s="6"/>
      <c r="J446" s="6"/>
      <c r="K446" s="6"/>
      <c r="L446" s="6"/>
      <c r="M446" s="6"/>
      <c r="N446" s="6"/>
      <c r="O446" s="6"/>
      <c r="P446" s="34"/>
      <c r="Q446" s="6"/>
      <c r="R446" s="6"/>
      <c r="S446" s="34"/>
      <c r="T446" s="34"/>
      <c r="U446" s="34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1"/>
      <c r="G447" s="11"/>
      <c r="H447" s="6"/>
      <c r="I447" s="6"/>
      <c r="J447" s="6"/>
      <c r="K447" s="6"/>
      <c r="L447" s="6"/>
      <c r="M447" s="6"/>
      <c r="N447" s="6"/>
      <c r="O447" s="6"/>
      <c r="P447" s="34"/>
      <c r="Q447" s="6"/>
      <c r="R447" s="6"/>
      <c r="S447" s="34"/>
      <c r="T447" s="34"/>
      <c r="U447" s="34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1"/>
      <c r="G448" s="11"/>
      <c r="H448" s="6"/>
      <c r="I448" s="6"/>
      <c r="J448" s="6"/>
      <c r="K448" s="6"/>
      <c r="L448" s="6"/>
      <c r="M448" s="6"/>
      <c r="N448" s="6"/>
      <c r="O448" s="6"/>
      <c r="P448" s="34"/>
      <c r="Q448" s="6"/>
      <c r="R448" s="6"/>
      <c r="S448" s="34"/>
      <c r="T448" s="34"/>
      <c r="U448" s="34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1"/>
      <c r="G449" s="11"/>
      <c r="H449" s="6"/>
      <c r="I449" s="6"/>
      <c r="J449" s="6"/>
      <c r="K449" s="6"/>
      <c r="L449" s="6"/>
      <c r="M449" s="6"/>
      <c r="N449" s="6"/>
      <c r="O449" s="6"/>
      <c r="P449" s="34"/>
      <c r="Q449" s="6"/>
      <c r="R449" s="6"/>
      <c r="S449" s="34"/>
      <c r="T449" s="34"/>
      <c r="U449" s="72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1"/>
      <c r="G450" s="11"/>
      <c r="H450" s="6"/>
      <c r="I450" s="6"/>
      <c r="J450" s="6"/>
      <c r="K450" s="6"/>
      <c r="L450" s="6"/>
      <c r="M450" s="6"/>
      <c r="N450" s="6"/>
      <c r="O450" s="6"/>
      <c r="P450" s="34"/>
      <c r="Q450" s="6"/>
      <c r="R450" s="6"/>
      <c r="S450" s="34"/>
      <c r="T450" s="34"/>
      <c r="U450" s="34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1"/>
      <c r="G451" s="11"/>
      <c r="H451" s="6"/>
      <c r="I451" s="6"/>
      <c r="J451" s="6"/>
      <c r="K451" s="6"/>
      <c r="L451" s="6"/>
      <c r="M451" s="6"/>
      <c r="N451" s="6"/>
      <c r="O451" s="6"/>
      <c r="P451" s="34"/>
      <c r="Q451" s="6"/>
      <c r="R451" s="6"/>
      <c r="S451" s="34"/>
      <c r="T451" s="34"/>
      <c r="U451" s="34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1"/>
      <c r="G452" s="11"/>
      <c r="H452" s="6"/>
      <c r="I452" s="6"/>
      <c r="J452" s="6"/>
      <c r="K452" s="6"/>
      <c r="L452" s="6"/>
      <c r="M452" s="6"/>
      <c r="N452" s="6"/>
      <c r="O452" s="6"/>
      <c r="P452" s="34"/>
      <c r="Q452" s="6"/>
      <c r="R452" s="6"/>
      <c r="S452" s="34"/>
      <c r="T452" s="34"/>
      <c r="U452" s="34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1"/>
      <c r="G453" s="11"/>
      <c r="H453" s="6"/>
      <c r="I453" s="6"/>
      <c r="J453" s="6"/>
      <c r="K453" s="6"/>
      <c r="L453" s="6"/>
      <c r="M453" s="6"/>
      <c r="N453" s="6"/>
      <c r="O453" s="6"/>
      <c r="P453" s="34"/>
      <c r="Q453" s="6"/>
      <c r="R453" s="6"/>
      <c r="S453" s="34"/>
      <c r="T453" s="34"/>
      <c r="U453" s="72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1"/>
      <c r="G454" s="11"/>
      <c r="H454" s="6"/>
      <c r="I454" s="6"/>
      <c r="J454" s="6"/>
      <c r="K454" s="6"/>
      <c r="L454" s="6"/>
      <c r="M454" s="6"/>
      <c r="N454" s="6"/>
      <c r="O454" s="6"/>
      <c r="P454" s="34"/>
      <c r="Q454" s="6"/>
      <c r="R454" s="6"/>
      <c r="S454" s="34"/>
      <c r="T454" s="34"/>
      <c r="U454" s="34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1"/>
      <c r="G455" s="11"/>
      <c r="H455" s="6"/>
      <c r="I455" s="6"/>
      <c r="J455" s="6"/>
      <c r="K455" s="6"/>
      <c r="L455" s="6"/>
      <c r="M455" s="6"/>
      <c r="N455" s="6"/>
      <c r="O455" s="6"/>
      <c r="P455" s="34"/>
      <c r="Q455" s="6"/>
      <c r="R455" s="6"/>
      <c r="S455" s="34"/>
      <c r="T455" s="34"/>
      <c r="U455" s="34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1"/>
      <c r="G456" s="11"/>
      <c r="H456" s="6"/>
      <c r="I456" s="6"/>
      <c r="J456" s="6"/>
      <c r="K456" s="6"/>
      <c r="L456" s="6"/>
      <c r="M456" s="6"/>
      <c r="N456" s="6"/>
      <c r="O456" s="6"/>
      <c r="P456" s="34"/>
      <c r="Q456" s="6"/>
      <c r="R456" s="6"/>
      <c r="S456" s="34"/>
      <c r="T456" s="34"/>
      <c r="U456" s="34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1"/>
      <c r="G457" s="11"/>
      <c r="H457" s="6"/>
      <c r="I457" s="6"/>
      <c r="J457" s="6"/>
      <c r="K457" s="6"/>
      <c r="L457" s="6"/>
      <c r="M457" s="6"/>
      <c r="N457" s="6"/>
      <c r="O457" s="6"/>
      <c r="P457" s="34"/>
      <c r="Q457" s="6"/>
      <c r="R457" s="6"/>
      <c r="S457" s="34"/>
      <c r="T457" s="34"/>
      <c r="U457" s="34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1"/>
      <c r="G458" s="11"/>
      <c r="H458" s="6"/>
      <c r="I458" s="6"/>
      <c r="J458" s="6"/>
      <c r="K458" s="6"/>
      <c r="L458" s="6"/>
      <c r="M458" s="6"/>
      <c r="N458" s="6"/>
      <c r="O458" s="6"/>
      <c r="P458" s="34"/>
      <c r="Q458" s="6"/>
      <c r="R458" s="6"/>
      <c r="S458" s="34"/>
      <c r="T458" s="34"/>
      <c r="U458" s="34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1"/>
      <c r="G459" s="11"/>
      <c r="H459" s="6"/>
      <c r="I459" s="6"/>
      <c r="J459" s="6"/>
      <c r="K459" s="6"/>
      <c r="L459" s="6"/>
      <c r="M459" s="6"/>
      <c r="N459" s="6"/>
      <c r="O459" s="6"/>
      <c r="P459" s="34"/>
      <c r="Q459" s="6"/>
      <c r="R459" s="6"/>
      <c r="S459" s="34"/>
      <c r="T459" s="34"/>
      <c r="U459" s="34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1"/>
      <c r="G460" s="11"/>
      <c r="H460" s="6"/>
      <c r="I460" s="6"/>
      <c r="J460" s="6"/>
      <c r="K460" s="6"/>
      <c r="L460" s="6"/>
      <c r="M460" s="6"/>
      <c r="N460" s="6"/>
      <c r="O460" s="6"/>
      <c r="P460" s="34"/>
      <c r="Q460" s="6"/>
      <c r="R460" s="6"/>
      <c r="S460" s="34"/>
      <c r="T460" s="34"/>
      <c r="U460" s="34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1"/>
      <c r="G461" s="11"/>
      <c r="H461" s="6"/>
      <c r="I461" s="6"/>
      <c r="J461" s="6"/>
      <c r="K461" s="6"/>
      <c r="L461" s="6"/>
      <c r="M461" s="6"/>
      <c r="N461" s="6"/>
      <c r="O461" s="6"/>
      <c r="P461" s="34"/>
      <c r="Q461" s="6"/>
      <c r="R461" s="6"/>
      <c r="S461" s="34"/>
      <c r="T461" s="34"/>
      <c r="U461" s="34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1"/>
      <c r="G462" s="11"/>
      <c r="H462" s="6"/>
      <c r="I462" s="6"/>
      <c r="J462" s="6"/>
      <c r="K462" s="6"/>
      <c r="L462" s="6"/>
      <c r="M462" s="6"/>
      <c r="N462" s="6"/>
      <c r="O462" s="6"/>
      <c r="P462" s="72"/>
      <c r="Q462" s="6"/>
      <c r="R462" s="6"/>
      <c r="S462" s="72"/>
      <c r="T462" s="72"/>
      <c r="U462" s="72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1"/>
      <c r="G463" s="11"/>
      <c r="H463" s="6"/>
      <c r="I463" s="6"/>
      <c r="J463" s="6"/>
      <c r="K463" s="6"/>
      <c r="L463" s="6"/>
      <c r="M463" s="6"/>
      <c r="N463" s="6"/>
      <c r="O463" s="6"/>
      <c r="P463" s="72"/>
      <c r="Q463" s="6"/>
      <c r="R463" s="6"/>
      <c r="S463" s="72"/>
      <c r="T463" s="72"/>
      <c r="U463" s="72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1"/>
      <c r="G464" s="11"/>
      <c r="H464" s="6"/>
      <c r="I464" s="6"/>
      <c r="J464" s="6"/>
      <c r="K464" s="6"/>
      <c r="L464" s="6"/>
      <c r="M464" s="6"/>
      <c r="N464" s="6"/>
      <c r="O464" s="6"/>
      <c r="P464" s="72"/>
      <c r="Q464" s="6"/>
      <c r="R464" s="6"/>
      <c r="S464" s="72"/>
      <c r="T464" s="72"/>
      <c r="U464" s="72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1"/>
      <c r="G465" s="11"/>
      <c r="H465" s="6"/>
      <c r="I465" s="6"/>
      <c r="J465" s="6"/>
      <c r="K465" s="6"/>
      <c r="L465" s="6"/>
      <c r="M465" s="6"/>
      <c r="N465" s="6"/>
      <c r="O465" s="6"/>
      <c r="P465" s="72"/>
      <c r="Q465" s="6"/>
      <c r="R465" s="6"/>
      <c r="S465" s="72"/>
      <c r="T465" s="72"/>
      <c r="U465" s="72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1"/>
      <c r="G466" s="11"/>
      <c r="H466" s="6"/>
      <c r="I466" s="6"/>
      <c r="J466" s="6"/>
      <c r="K466" s="6"/>
      <c r="L466" s="6"/>
      <c r="M466" s="6"/>
      <c r="N466" s="6"/>
      <c r="O466" s="6"/>
      <c r="P466" s="72"/>
      <c r="Q466" s="6"/>
      <c r="R466" s="6"/>
      <c r="S466" s="72"/>
      <c r="T466" s="72"/>
      <c r="U466" s="72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1"/>
      <c r="G467" s="11"/>
      <c r="H467" s="6"/>
      <c r="I467" s="6"/>
      <c r="J467" s="6"/>
      <c r="K467" s="6"/>
      <c r="L467" s="6"/>
      <c r="M467" s="6"/>
      <c r="N467" s="6"/>
      <c r="O467" s="6"/>
      <c r="P467" s="72"/>
      <c r="Q467" s="6"/>
      <c r="R467" s="6"/>
      <c r="S467" s="72"/>
      <c r="T467" s="72"/>
      <c r="U467" s="72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1"/>
      <c r="G468" s="11"/>
      <c r="H468" s="6"/>
      <c r="I468" s="6"/>
      <c r="J468" s="6"/>
      <c r="K468" s="6"/>
      <c r="L468" s="6"/>
      <c r="M468" s="6"/>
      <c r="N468" s="6"/>
      <c r="O468" s="6"/>
      <c r="P468" s="72"/>
      <c r="Q468" s="6"/>
      <c r="R468" s="6"/>
      <c r="S468" s="72"/>
      <c r="T468" s="72"/>
      <c r="U468" s="72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1"/>
      <c r="G469" s="11"/>
      <c r="H469" s="6"/>
      <c r="I469" s="6"/>
      <c r="J469" s="6"/>
      <c r="K469" s="6"/>
      <c r="L469" s="6"/>
      <c r="M469" s="6"/>
      <c r="N469" s="6"/>
      <c r="O469" s="6"/>
      <c r="P469" s="72"/>
      <c r="Q469" s="6"/>
      <c r="R469" s="6"/>
      <c r="S469" s="72"/>
      <c r="T469" s="72"/>
      <c r="U469" s="34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1"/>
      <c r="G470" s="11"/>
      <c r="H470" s="6"/>
      <c r="I470" s="6"/>
      <c r="J470" s="6"/>
      <c r="K470" s="6"/>
      <c r="L470" s="6"/>
      <c r="M470" s="6"/>
      <c r="N470" s="6"/>
      <c r="O470" s="6"/>
      <c r="P470" s="72"/>
      <c r="Q470" s="6"/>
      <c r="R470" s="6"/>
      <c r="S470" s="72"/>
      <c r="T470" s="72"/>
      <c r="U470" s="72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1"/>
      <c r="G471" s="11"/>
      <c r="H471" s="6"/>
      <c r="I471" s="6"/>
      <c r="J471" s="6"/>
      <c r="K471" s="6"/>
      <c r="L471" s="6"/>
      <c r="M471" s="6"/>
      <c r="N471" s="6"/>
      <c r="O471" s="6"/>
      <c r="P471" s="72"/>
      <c r="Q471" s="6"/>
      <c r="R471" s="6"/>
      <c r="S471" s="72"/>
      <c r="T471" s="72"/>
      <c r="U471" s="72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1"/>
      <c r="G472" s="11"/>
      <c r="H472" s="6"/>
      <c r="I472" s="6"/>
      <c r="J472" s="6"/>
      <c r="K472" s="6"/>
      <c r="L472" s="6"/>
      <c r="M472" s="6"/>
      <c r="N472" s="6"/>
      <c r="O472" s="6"/>
      <c r="P472" s="72"/>
      <c r="Q472" s="6"/>
      <c r="R472" s="6"/>
      <c r="S472" s="72"/>
      <c r="T472" s="72"/>
      <c r="U472" s="72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1"/>
      <c r="G473" s="11"/>
      <c r="H473" s="6"/>
      <c r="I473" s="6"/>
      <c r="J473" s="6"/>
      <c r="K473" s="6"/>
      <c r="L473" s="6"/>
      <c r="M473" s="6"/>
      <c r="N473" s="6"/>
      <c r="O473" s="6"/>
      <c r="P473" s="34"/>
      <c r="Q473" s="6"/>
      <c r="R473" s="6"/>
      <c r="S473" s="34"/>
      <c r="T473" s="34"/>
      <c r="U473" s="72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1"/>
      <c r="G474" s="11"/>
      <c r="H474" s="6"/>
      <c r="I474" s="6"/>
      <c r="J474" s="6"/>
      <c r="K474" s="6"/>
      <c r="L474" s="6"/>
      <c r="M474" s="6"/>
      <c r="N474" s="6"/>
      <c r="O474" s="6"/>
      <c r="P474" s="34"/>
      <c r="Q474" s="6"/>
      <c r="R474" s="6"/>
      <c r="S474" s="34"/>
      <c r="T474" s="34"/>
      <c r="U474" s="72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1"/>
      <c r="G475" s="11"/>
      <c r="H475" s="6"/>
      <c r="I475" s="6"/>
      <c r="J475" s="6"/>
      <c r="K475" s="6"/>
      <c r="L475" s="6"/>
      <c r="M475" s="6"/>
      <c r="N475" s="6"/>
      <c r="O475" s="6"/>
      <c r="P475" s="34"/>
      <c r="Q475" s="6"/>
      <c r="R475" s="6"/>
      <c r="S475" s="34"/>
      <c r="T475" s="34"/>
      <c r="U475" s="72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1"/>
      <c r="G476" s="11"/>
      <c r="H476" s="6"/>
      <c r="I476" s="6"/>
      <c r="J476" s="6"/>
      <c r="K476" s="6"/>
      <c r="L476" s="6"/>
      <c r="M476" s="6"/>
      <c r="N476" s="6"/>
      <c r="O476" s="6"/>
      <c r="P476" s="72"/>
      <c r="Q476" s="6"/>
      <c r="R476" s="6"/>
      <c r="S476" s="72"/>
      <c r="T476" s="72"/>
      <c r="U476" s="72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1"/>
      <c r="G477" s="11"/>
      <c r="H477" s="6"/>
      <c r="I477" s="6"/>
      <c r="J477" s="6"/>
      <c r="K477" s="6"/>
      <c r="L477" s="6"/>
      <c r="M477" s="6"/>
      <c r="N477" s="6"/>
      <c r="O477" s="6"/>
      <c r="P477" s="72"/>
      <c r="Q477" s="6"/>
      <c r="R477" s="6"/>
      <c r="S477" s="72"/>
      <c r="T477" s="72"/>
      <c r="U477" s="34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1"/>
      <c r="G478" s="11"/>
      <c r="H478" s="6"/>
      <c r="I478" s="6"/>
      <c r="J478" s="6"/>
      <c r="K478" s="6"/>
      <c r="L478" s="6"/>
      <c r="M478" s="6"/>
      <c r="N478" s="6"/>
      <c r="O478" s="6"/>
      <c r="P478" s="72"/>
      <c r="Q478" s="6"/>
      <c r="R478" s="6"/>
      <c r="S478" s="72"/>
      <c r="T478" s="72"/>
      <c r="U478" s="34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1"/>
      <c r="G479" s="11"/>
      <c r="H479" s="6"/>
      <c r="I479" s="6"/>
      <c r="J479" s="6"/>
      <c r="K479" s="6"/>
      <c r="L479" s="6"/>
      <c r="M479" s="6"/>
      <c r="N479" s="6"/>
      <c r="O479" s="6"/>
      <c r="P479" s="72"/>
      <c r="Q479" s="6"/>
      <c r="R479" s="6"/>
      <c r="S479" s="72"/>
      <c r="T479" s="72"/>
      <c r="U479" s="34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1"/>
      <c r="G480" s="11"/>
      <c r="H480" s="6"/>
      <c r="I480" s="6"/>
      <c r="J480" s="6"/>
      <c r="K480" s="6"/>
      <c r="L480" s="6"/>
      <c r="M480" s="6"/>
      <c r="N480" s="6"/>
      <c r="O480" s="6"/>
      <c r="P480" s="72"/>
      <c r="Q480" s="6"/>
      <c r="R480" s="6"/>
      <c r="S480" s="72"/>
      <c r="T480" s="72"/>
      <c r="U480" s="34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1"/>
      <c r="G481" s="11"/>
      <c r="H481" s="6"/>
      <c r="I481" s="6"/>
      <c r="J481" s="6"/>
      <c r="K481" s="6"/>
      <c r="L481" s="6"/>
      <c r="M481" s="6"/>
      <c r="N481" s="6"/>
      <c r="O481" s="6"/>
      <c r="P481" s="72"/>
      <c r="Q481" s="6"/>
      <c r="R481" s="6"/>
      <c r="S481" s="72"/>
      <c r="T481" s="72"/>
      <c r="U481" s="34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1"/>
      <c r="G482" s="11"/>
      <c r="H482" s="6"/>
      <c r="I482" s="6"/>
      <c r="J482" s="6"/>
      <c r="K482" s="6"/>
      <c r="L482" s="6"/>
      <c r="M482" s="6"/>
      <c r="N482" s="6"/>
      <c r="O482" s="6"/>
      <c r="P482" s="72"/>
      <c r="Q482" s="6"/>
      <c r="R482" s="6"/>
      <c r="S482" s="72"/>
      <c r="T482" s="72"/>
      <c r="U482" s="34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1"/>
      <c r="G483" s="11"/>
      <c r="H483" s="6"/>
      <c r="I483" s="6"/>
      <c r="J483" s="6"/>
      <c r="K483" s="6"/>
      <c r="L483" s="6"/>
      <c r="M483" s="6"/>
      <c r="N483" s="6"/>
      <c r="O483" s="6"/>
      <c r="P483" s="72"/>
      <c r="Q483" s="6"/>
      <c r="R483" s="6"/>
      <c r="S483" s="72"/>
      <c r="T483" s="72"/>
      <c r="U483" s="34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1"/>
      <c r="G484" s="11"/>
      <c r="H484" s="6"/>
      <c r="I484" s="6"/>
      <c r="J484" s="6"/>
      <c r="K484" s="6"/>
      <c r="L484" s="6"/>
      <c r="M484" s="6"/>
      <c r="N484" s="6"/>
      <c r="O484" s="6"/>
      <c r="P484" s="72"/>
      <c r="Q484" s="6"/>
      <c r="R484" s="6"/>
      <c r="S484" s="72"/>
      <c r="T484" s="72"/>
      <c r="U484" s="34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1"/>
      <c r="G485" s="11"/>
      <c r="H485" s="6"/>
      <c r="I485" s="6"/>
      <c r="J485" s="6"/>
      <c r="K485" s="6"/>
      <c r="L485" s="6"/>
      <c r="M485" s="6"/>
      <c r="N485" s="6"/>
      <c r="O485" s="6"/>
      <c r="P485" s="72"/>
      <c r="Q485" s="6"/>
      <c r="R485" s="6"/>
      <c r="S485" s="72"/>
      <c r="T485" s="72"/>
      <c r="U485" s="34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1"/>
      <c r="G486" s="11"/>
      <c r="H486" s="6"/>
      <c r="I486" s="6"/>
      <c r="J486" s="6"/>
      <c r="K486" s="6"/>
      <c r="L486" s="6"/>
      <c r="M486" s="6"/>
      <c r="N486" s="6"/>
      <c r="O486" s="6"/>
      <c r="P486" s="72"/>
      <c r="Q486" s="6"/>
      <c r="R486" s="6"/>
      <c r="S486" s="72"/>
      <c r="T486" s="72"/>
      <c r="U486" s="34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1"/>
      <c r="G487" s="11"/>
      <c r="H487" s="6"/>
      <c r="I487" s="6"/>
      <c r="J487" s="6"/>
      <c r="K487" s="6"/>
      <c r="L487" s="6"/>
      <c r="M487" s="6"/>
      <c r="N487" s="6"/>
      <c r="O487" s="6"/>
      <c r="P487" s="72"/>
      <c r="Q487" s="6"/>
      <c r="R487" s="6"/>
      <c r="S487" s="72"/>
      <c r="T487" s="72"/>
      <c r="U487" s="34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1"/>
      <c r="G488" s="11"/>
      <c r="H488" s="6"/>
      <c r="I488" s="6"/>
      <c r="J488" s="6"/>
      <c r="K488" s="6"/>
      <c r="L488" s="6"/>
      <c r="M488" s="6"/>
      <c r="N488" s="6"/>
      <c r="O488" s="6"/>
      <c r="P488" s="72"/>
      <c r="Q488" s="6"/>
      <c r="R488" s="6"/>
      <c r="S488" s="72"/>
      <c r="T488" s="72"/>
      <c r="U488" s="34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1"/>
      <c r="G489" s="11"/>
      <c r="H489" s="6"/>
      <c r="I489" s="6"/>
      <c r="J489" s="6"/>
      <c r="K489" s="6"/>
      <c r="L489" s="6"/>
      <c r="M489" s="6"/>
      <c r="N489" s="6"/>
      <c r="O489" s="6"/>
      <c r="P489" s="72"/>
      <c r="Q489" s="6"/>
      <c r="R489" s="6"/>
      <c r="S489" s="72"/>
      <c r="T489" s="72"/>
      <c r="U489" s="34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1"/>
      <c r="G490" s="11"/>
      <c r="H490" s="6"/>
      <c r="I490" s="6"/>
      <c r="J490" s="6"/>
      <c r="K490" s="6"/>
      <c r="L490" s="6"/>
      <c r="M490" s="6"/>
      <c r="N490" s="6"/>
      <c r="O490" s="6"/>
      <c r="P490" s="72"/>
      <c r="Q490" s="6"/>
      <c r="R490" s="6"/>
      <c r="S490" s="72"/>
      <c r="T490" s="72"/>
      <c r="U490" s="34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1"/>
      <c r="G491" s="11"/>
      <c r="H491" s="6"/>
      <c r="I491" s="6"/>
      <c r="J491" s="6"/>
      <c r="K491" s="6"/>
      <c r="L491" s="6"/>
      <c r="M491" s="6"/>
      <c r="N491" s="6"/>
      <c r="O491" s="6"/>
      <c r="P491" s="72"/>
      <c r="Q491" s="6"/>
      <c r="R491" s="6"/>
      <c r="S491" s="72"/>
      <c r="T491" s="72"/>
      <c r="U491" s="34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1"/>
      <c r="G492" s="11"/>
      <c r="H492" s="6"/>
      <c r="I492" s="6"/>
      <c r="J492" s="6"/>
      <c r="K492" s="6"/>
      <c r="L492" s="6"/>
      <c r="M492" s="6"/>
      <c r="N492" s="6"/>
      <c r="O492" s="6"/>
      <c r="P492" s="72"/>
      <c r="Q492" s="6"/>
      <c r="R492" s="6"/>
      <c r="S492" s="72"/>
      <c r="T492" s="72"/>
      <c r="U492" s="34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1"/>
      <c r="G493" s="11"/>
      <c r="H493" s="6"/>
      <c r="I493" s="6"/>
      <c r="J493" s="6"/>
      <c r="K493" s="6"/>
      <c r="L493" s="6"/>
      <c r="M493" s="6"/>
      <c r="N493" s="6"/>
      <c r="O493" s="6"/>
      <c r="P493" s="72"/>
      <c r="Q493" s="6"/>
      <c r="R493" s="6"/>
      <c r="S493" s="72"/>
      <c r="T493" s="72"/>
      <c r="U493" s="34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1"/>
      <c r="G494" s="11"/>
      <c r="H494" s="6"/>
      <c r="I494" s="6"/>
      <c r="J494" s="6"/>
      <c r="K494" s="6"/>
      <c r="L494" s="6"/>
      <c r="M494" s="6"/>
      <c r="N494" s="6"/>
      <c r="O494" s="6"/>
      <c r="P494" s="72"/>
      <c r="Q494" s="6"/>
      <c r="R494" s="6"/>
      <c r="S494" s="72"/>
      <c r="T494" s="72"/>
      <c r="U494" s="34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1"/>
      <c r="G495" s="11"/>
      <c r="H495" s="6"/>
      <c r="I495" s="6"/>
      <c r="J495" s="6"/>
      <c r="K495" s="6"/>
      <c r="L495" s="6"/>
      <c r="M495" s="6"/>
      <c r="N495" s="6"/>
      <c r="O495" s="6"/>
      <c r="P495" s="72"/>
      <c r="Q495" s="6"/>
      <c r="R495" s="6"/>
      <c r="S495" s="72"/>
      <c r="T495" s="72"/>
      <c r="U495" s="34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1"/>
      <c r="G496" s="11"/>
      <c r="H496" s="6"/>
      <c r="I496" s="6"/>
      <c r="J496" s="6"/>
      <c r="K496" s="6"/>
      <c r="L496" s="6"/>
      <c r="M496" s="6"/>
      <c r="N496" s="6"/>
      <c r="O496" s="6"/>
      <c r="P496" s="72"/>
      <c r="Q496" s="6"/>
      <c r="R496" s="6"/>
      <c r="S496" s="72"/>
      <c r="T496" s="72"/>
      <c r="U496" s="34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1"/>
      <c r="G497" s="11"/>
      <c r="H497" s="6"/>
      <c r="I497" s="6"/>
      <c r="J497" s="6"/>
      <c r="K497" s="6"/>
      <c r="L497" s="6"/>
      <c r="M497" s="6"/>
      <c r="N497" s="6"/>
      <c r="O497" s="6"/>
      <c r="P497" s="72"/>
      <c r="Q497" s="6"/>
      <c r="R497" s="6"/>
      <c r="S497" s="72"/>
      <c r="T497" s="72"/>
      <c r="U497" s="34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1"/>
      <c r="G498" s="11"/>
      <c r="H498" s="6"/>
      <c r="I498" s="6"/>
      <c r="J498" s="6"/>
      <c r="K498" s="6"/>
      <c r="L498" s="6"/>
      <c r="M498" s="6"/>
      <c r="N498" s="6"/>
      <c r="O498" s="6"/>
      <c r="P498" s="34"/>
      <c r="Q498" s="6"/>
      <c r="R498" s="6"/>
      <c r="S498" s="34"/>
      <c r="T498" s="34"/>
      <c r="U498" s="72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1"/>
      <c r="G499" s="11"/>
      <c r="H499" s="6"/>
      <c r="I499" s="6"/>
      <c r="J499" s="6"/>
      <c r="K499" s="6"/>
      <c r="L499" s="6"/>
      <c r="M499" s="6"/>
      <c r="N499" s="6"/>
      <c r="O499" s="6"/>
      <c r="P499" s="34"/>
      <c r="Q499" s="6"/>
      <c r="R499" s="6"/>
      <c r="S499" s="34"/>
      <c r="T499" s="34"/>
      <c r="U499" s="72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1"/>
      <c r="G500" s="11"/>
      <c r="H500" s="6"/>
      <c r="I500" s="6"/>
      <c r="J500" s="6"/>
      <c r="K500" s="6"/>
      <c r="L500" s="6"/>
      <c r="M500" s="6"/>
      <c r="N500" s="6"/>
      <c r="O500" s="6"/>
      <c r="P500" s="34"/>
      <c r="Q500" s="6"/>
      <c r="R500" s="6"/>
      <c r="S500" s="34"/>
      <c r="T500" s="34"/>
      <c r="U500" s="34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1"/>
      <c r="G501" s="11"/>
      <c r="H501" s="6"/>
      <c r="I501" s="6"/>
      <c r="J501" s="6"/>
      <c r="K501" s="6"/>
      <c r="L501" s="6"/>
      <c r="M501" s="6"/>
      <c r="N501" s="6"/>
      <c r="O501" s="6"/>
      <c r="P501" s="72"/>
      <c r="Q501" s="6"/>
      <c r="R501" s="6"/>
      <c r="S501" s="72"/>
      <c r="T501" s="72"/>
      <c r="U501" s="34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1"/>
      <c r="G502" s="11"/>
      <c r="H502" s="6"/>
      <c r="I502" s="6"/>
      <c r="J502" s="6"/>
      <c r="K502" s="6"/>
      <c r="L502" s="6"/>
      <c r="M502" s="6"/>
      <c r="N502" s="6"/>
      <c r="O502" s="6"/>
      <c r="P502" s="72"/>
      <c r="Q502" s="6"/>
      <c r="R502" s="6"/>
      <c r="S502" s="72"/>
      <c r="T502" s="72"/>
      <c r="U502" s="34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1"/>
      <c r="G503" s="11"/>
      <c r="H503" s="6"/>
      <c r="I503" s="6"/>
      <c r="J503" s="6"/>
      <c r="K503" s="6"/>
      <c r="L503" s="6"/>
      <c r="M503" s="6"/>
      <c r="N503" s="6"/>
      <c r="O503" s="6"/>
      <c r="P503" s="72"/>
      <c r="Q503" s="6"/>
      <c r="R503" s="6"/>
      <c r="S503" s="72"/>
      <c r="T503" s="72"/>
      <c r="U503" s="34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1"/>
      <c r="G504" s="11"/>
      <c r="H504" s="6"/>
      <c r="I504" s="6"/>
      <c r="J504" s="6"/>
      <c r="K504" s="6"/>
      <c r="L504" s="6"/>
      <c r="M504" s="6"/>
      <c r="N504" s="6"/>
      <c r="O504" s="6"/>
      <c r="P504" s="72"/>
      <c r="Q504" s="6"/>
      <c r="R504" s="6"/>
      <c r="S504" s="72"/>
      <c r="T504" s="72"/>
      <c r="U504" s="34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1"/>
      <c r="G505" s="11"/>
      <c r="H505" s="6"/>
      <c r="I505" s="6"/>
      <c r="J505" s="6"/>
      <c r="K505" s="6"/>
      <c r="L505" s="6"/>
      <c r="M505" s="6"/>
      <c r="N505" s="6"/>
      <c r="O505" s="6"/>
      <c r="P505" s="72"/>
      <c r="Q505" s="6"/>
      <c r="R505" s="6"/>
      <c r="S505" s="72"/>
      <c r="T505" s="72"/>
      <c r="U505" s="34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1"/>
      <c r="G506" s="11"/>
      <c r="H506" s="6"/>
      <c r="I506" s="6"/>
      <c r="J506" s="6"/>
      <c r="K506" s="6"/>
      <c r="L506" s="6"/>
      <c r="M506" s="6"/>
      <c r="N506" s="6"/>
      <c r="O506" s="6"/>
      <c r="P506" s="72"/>
      <c r="Q506" s="6"/>
      <c r="R506" s="6"/>
      <c r="S506" s="72"/>
      <c r="T506" s="72"/>
      <c r="U506" s="34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1"/>
      <c r="G507" s="11"/>
      <c r="H507" s="6"/>
      <c r="I507" s="6"/>
      <c r="J507" s="6"/>
      <c r="K507" s="6"/>
      <c r="L507" s="6"/>
      <c r="M507" s="6"/>
      <c r="N507" s="6"/>
      <c r="O507" s="6"/>
      <c r="P507" s="72"/>
      <c r="Q507" s="6"/>
      <c r="R507" s="6"/>
      <c r="S507" s="72"/>
      <c r="T507" s="72"/>
      <c r="U507" s="34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1"/>
      <c r="G508" s="11"/>
      <c r="H508" s="6"/>
      <c r="I508" s="6"/>
      <c r="J508" s="6"/>
      <c r="K508" s="6"/>
      <c r="L508" s="6"/>
      <c r="M508" s="6"/>
      <c r="N508" s="6"/>
      <c r="O508" s="6"/>
      <c r="P508" s="72"/>
      <c r="Q508" s="6"/>
      <c r="R508" s="6"/>
      <c r="S508" s="72"/>
      <c r="T508" s="72"/>
      <c r="U508" s="34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1"/>
      <c r="G509" s="11"/>
      <c r="H509" s="6"/>
      <c r="I509" s="6"/>
      <c r="J509" s="6"/>
      <c r="K509" s="6"/>
      <c r="L509" s="6"/>
      <c r="M509" s="6"/>
      <c r="N509" s="6"/>
      <c r="O509" s="6"/>
      <c r="P509" s="72"/>
      <c r="Q509" s="6"/>
      <c r="R509" s="6"/>
      <c r="S509" s="72"/>
      <c r="T509" s="72"/>
      <c r="U509" s="34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1"/>
      <c r="G510" s="11"/>
      <c r="H510" s="6"/>
      <c r="I510" s="6"/>
      <c r="J510" s="6"/>
      <c r="K510" s="6"/>
      <c r="L510" s="6"/>
      <c r="M510" s="6"/>
      <c r="N510" s="6"/>
      <c r="O510" s="6"/>
      <c r="P510" s="72"/>
      <c r="Q510" s="6"/>
      <c r="R510" s="6"/>
      <c r="S510" s="72"/>
      <c r="T510" s="72"/>
      <c r="U510" s="34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1"/>
      <c r="G511" s="11"/>
      <c r="H511" s="6"/>
      <c r="I511" s="6"/>
      <c r="J511" s="6"/>
      <c r="K511" s="6"/>
      <c r="L511" s="6"/>
      <c r="M511" s="6"/>
      <c r="N511" s="6"/>
      <c r="O511" s="6"/>
      <c r="P511" s="34"/>
      <c r="Q511" s="6"/>
      <c r="R511" s="6"/>
      <c r="S511" s="34"/>
      <c r="T511" s="34"/>
      <c r="U511" s="72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1"/>
      <c r="G512" s="11"/>
      <c r="H512" s="6"/>
      <c r="I512" s="6"/>
      <c r="J512" s="6"/>
      <c r="K512" s="6"/>
      <c r="L512" s="6"/>
      <c r="M512" s="6"/>
      <c r="N512" s="6"/>
      <c r="O512" s="6"/>
      <c r="P512" s="34"/>
      <c r="Q512" s="6"/>
      <c r="R512" s="6"/>
      <c r="S512" s="34"/>
      <c r="T512" s="34"/>
      <c r="U512" s="72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1"/>
      <c r="G513" s="11"/>
      <c r="H513" s="6"/>
      <c r="I513" s="6"/>
      <c r="J513" s="6"/>
      <c r="K513" s="6"/>
      <c r="L513" s="6"/>
      <c r="M513" s="6"/>
      <c r="N513" s="6"/>
      <c r="O513" s="6"/>
      <c r="P513" s="34"/>
      <c r="Q513" s="6"/>
      <c r="R513" s="6"/>
      <c r="S513" s="34"/>
      <c r="T513" s="34"/>
      <c r="U513" s="34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1"/>
      <c r="G514" s="11"/>
      <c r="H514" s="6"/>
      <c r="I514" s="6"/>
      <c r="J514" s="6"/>
      <c r="K514" s="6"/>
      <c r="L514" s="6"/>
      <c r="M514" s="6"/>
      <c r="N514" s="6"/>
      <c r="O514" s="6"/>
      <c r="P514" s="34"/>
      <c r="Q514" s="6"/>
      <c r="R514" s="6"/>
      <c r="S514" s="34"/>
      <c r="T514" s="34"/>
      <c r="U514" s="34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1"/>
      <c r="G515" s="11"/>
      <c r="H515" s="6"/>
      <c r="I515" s="6"/>
      <c r="J515" s="6"/>
      <c r="K515" s="6"/>
      <c r="L515" s="6"/>
      <c r="M515" s="6"/>
      <c r="N515" s="6"/>
      <c r="O515" s="6"/>
      <c r="P515" s="34"/>
      <c r="Q515" s="6"/>
      <c r="R515" s="6"/>
      <c r="S515" s="34"/>
      <c r="T515" s="34"/>
      <c r="U515" s="34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1"/>
      <c r="G516" s="11"/>
      <c r="H516" s="6"/>
      <c r="I516" s="6"/>
      <c r="J516" s="6"/>
      <c r="K516" s="6"/>
      <c r="L516" s="6"/>
      <c r="M516" s="6"/>
      <c r="N516" s="6"/>
      <c r="O516" s="6"/>
      <c r="P516" s="34"/>
      <c r="Q516" s="6"/>
      <c r="R516" s="6"/>
      <c r="S516" s="34"/>
      <c r="T516" s="34"/>
      <c r="U516" s="34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1"/>
      <c r="G517" s="11"/>
      <c r="H517" s="6"/>
      <c r="I517" s="6"/>
      <c r="J517" s="6"/>
      <c r="K517" s="6"/>
      <c r="L517" s="6"/>
      <c r="M517" s="6"/>
      <c r="N517" s="6"/>
      <c r="O517" s="6"/>
      <c r="P517" s="34"/>
      <c r="Q517" s="6"/>
      <c r="R517" s="6"/>
      <c r="S517" s="34"/>
      <c r="T517" s="34"/>
      <c r="U517" s="34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1"/>
      <c r="G518" s="11"/>
      <c r="H518" s="6"/>
      <c r="I518" s="6"/>
      <c r="J518" s="6"/>
      <c r="K518" s="6"/>
      <c r="L518" s="6"/>
      <c r="M518" s="6"/>
      <c r="N518" s="6"/>
      <c r="O518" s="6"/>
      <c r="P518" s="34"/>
      <c r="Q518" s="6"/>
      <c r="R518" s="6"/>
      <c r="S518" s="34"/>
      <c r="T518" s="34"/>
      <c r="U518" s="34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1"/>
      <c r="G519" s="11"/>
      <c r="H519" s="6"/>
      <c r="I519" s="6"/>
      <c r="J519" s="6"/>
      <c r="K519" s="6"/>
      <c r="L519" s="6"/>
      <c r="M519" s="6"/>
      <c r="N519" s="6"/>
      <c r="O519" s="6"/>
      <c r="P519" s="34"/>
      <c r="Q519" s="6"/>
      <c r="R519" s="6"/>
      <c r="S519" s="34"/>
      <c r="T519" s="34"/>
      <c r="U519" s="34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1"/>
      <c r="G520" s="11"/>
      <c r="H520" s="6"/>
      <c r="I520" s="6"/>
      <c r="J520" s="6"/>
      <c r="K520" s="6"/>
      <c r="L520" s="6"/>
      <c r="M520" s="6"/>
      <c r="N520" s="6"/>
      <c r="O520" s="6"/>
      <c r="P520" s="34"/>
      <c r="Q520" s="6"/>
      <c r="R520" s="6"/>
      <c r="S520" s="34"/>
      <c r="T520" s="34"/>
      <c r="U520" s="34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1"/>
      <c r="G521" s="11"/>
      <c r="H521" s="6"/>
      <c r="I521" s="6"/>
      <c r="J521" s="6"/>
      <c r="K521" s="6"/>
      <c r="L521" s="6"/>
      <c r="M521" s="6"/>
      <c r="N521" s="6"/>
      <c r="O521" s="6"/>
      <c r="P521" s="34"/>
      <c r="Q521" s="6"/>
      <c r="R521" s="6"/>
      <c r="S521" s="34"/>
      <c r="T521" s="34"/>
      <c r="U521" s="34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1"/>
      <c r="G522" s="11"/>
      <c r="H522" s="6"/>
      <c r="I522" s="6"/>
      <c r="J522" s="6"/>
      <c r="K522" s="6"/>
      <c r="L522" s="6"/>
      <c r="M522" s="6"/>
      <c r="N522" s="6"/>
      <c r="O522" s="6"/>
      <c r="P522" s="34"/>
      <c r="Q522" s="6"/>
      <c r="R522" s="6"/>
      <c r="S522" s="34"/>
      <c r="T522" s="34"/>
      <c r="U522" s="34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1"/>
      <c r="G523" s="11"/>
      <c r="H523" s="6"/>
      <c r="I523" s="6"/>
      <c r="J523" s="6"/>
      <c r="K523" s="6"/>
      <c r="L523" s="6"/>
      <c r="M523" s="6"/>
      <c r="N523" s="6"/>
      <c r="O523" s="6"/>
      <c r="P523" s="34"/>
      <c r="Q523" s="6"/>
      <c r="R523" s="6"/>
      <c r="S523" s="34"/>
      <c r="T523" s="34"/>
      <c r="U523" s="34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1"/>
      <c r="G524" s="11"/>
      <c r="H524" s="6"/>
      <c r="I524" s="6"/>
      <c r="J524" s="6"/>
      <c r="K524" s="6"/>
      <c r="L524" s="6"/>
      <c r="M524" s="6"/>
      <c r="N524" s="6"/>
      <c r="O524" s="6"/>
      <c r="P524" s="34"/>
      <c r="Q524" s="6"/>
      <c r="R524" s="6"/>
      <c r="S524" s="34"/>
      <c r="T524" s="34"/>
      <c r="U524" s="34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1"/>
      <c r="G525" s="11"/>
      <c r="H525" s="6"/>
      <c r="I525" s="6"/>
      <c r="J525" s="6"/>
      <c r="K525" s="6"/>
      <c r="L525" s="6"/>
      <c r="M525" s="6"/>
      <c r="N525" s="6"/>
      <c r="O525" s="6"/>
      <c r="P525" s="34"/>
      <c r="Q525" s="6"/>
      <c r="R525" s="6"/>
      <c r="S525" s="34"/>
      <c r="T525" s="34"/>
      <c r="U525" s="34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1"/>
      <c r="G526" s="11"/>
      <c r="H526" s="6"/>
      <c r="I526" s="6"/>
      <c r="J526" s="6"/>
      <c r="K526" s="6"/>
      <c r="L526" s="6"/>
      <c r="N526" s="6"/>
      <c r="O526" s="6"/>
      <c r="P526" s="34"/>
      <c r="Q526" s="6"/>
      <c r="R526" s="6"/>
      <c r="S526" s="34"/>
      <c r="T526" s="34"/>
      <c r="U526" s="34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1"/>
      <c r="G527" s="11"/>
      <c r="H527" s="6"/>
      <c r="I527" s="6"/>
      <c r="J527" s="6"/>
      <c r="K527" s="6"/>
      <c r="L527" s="6"/>
      <c r="N527" s="6"/>
      <c r="O527" s="6"/>
      <c r="P527" s="34"/>
      <c r="Q527" s="6"/>
      <c r="R527" s="6"/>
      <c r="S527" s="34"/>
      <c r="T527" s="34"/>
      <c r="U527" s="34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1"/>
      <c r="G528" s="11"/>
      <c r="H528" s="6"/>
      <c r="I528" s="6"/>
      <c r="J528" s="6"/>
      <c r="K528" s="6"/>
      <c r="L528" s="6"/>
      <c r="N528" s="6"/>
      <c r="O528" s="6"/>
      <c r="P528" s="34"/>
      <c r="Q528" s="6"/>
      <c r="R528" s="6"/>
      <c r="S528" s="34"/>
      <c r="T528" s="34"/>
      <c r="U528" s="34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1"/>
      <c r="G529" s="11"/>
      <c r="H529" s="6"/>
      <c r="I529" s="6"/>
      <c r="J529" s="6"/>
      <c r="K529" s="6"/>
      <c r="L529" s="6"/>
      <c r="M529" s="6"/>
      <c r="N529" s="6"/>
      <c r="O529" s="6"/>
      <c r="P529" s="34"/>
      <c r="Q529" s="6"/>
      <c r="R529" s="6"/>
      <c r="S529" s="34"/>
      <c r="T529" s="34"/>
      <c r="U529" s="34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1"/>
      <c r="G530" s="11"/>
      <c r="H530" s="6"/>
      <c r="I530" s="6"/>
      <c r="J530" s="6"/>
      <c r="K530" s="6"/>
      <c r="L530" s="6"/>
      <c r="M530" s="6"/>
      <c r="N530" s="6"/>
      <c r="O530" s="6"/>
      <c r="P530" s="34"/>
      <c r="Q530" s="6"/>
      <c r="R530" s="6"/>
      <c r="S530" s="34"/>
      <c r="T530" s="34"/>
      <c r="U530" s="34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1"/>
      <c r="G531" s="11"/>
      <c r="H531" s="6"/>
      <c r="I531" s="6"/>
      <c r="J531" s="6"/>
      <c r="K531" s="6"/>
      <c r="L531" s="6"/>
      <c r="M531" s="6"/>
      <c r="N531" s="6"/>
      <c r="O531" s="6"/>
      <c r="P531" s="34"/>
      <c r="Q531" s="6"/>
      <c r="R531" s="6"/>
      <c r="S531" s="34"/>
      <c r="T531" s="34"/>
      <c r="U531" s="34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1"/>
      <c r="G532" s="11"/>
      <c r="H532" s="6"/>
      <c r="I532" s="6"/>
      <c r="J532" s="6"/>
      <c r="K532" s="6"/>
      <c r="L532" s="6"/>
      <c r="M532" s="6"/>
      <c r="N532" s="6"/>
      <c r="O532" s="6"/>
      <c r="P532" s="34"/>
      <c r="Q532" s="6"/>
      <c r="R532" s="6"/>
      <c r="S532" s="34"/>
      <c r="T532" s="34"/>
      <c r="U532" s="34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1"/>
      <c r="G533" s="11"/>
      <c r="H533" s="6"/>
      <c r="I533" s="6"/>
      <c r="J533" s="6"/>
      <c r="K533" s="6"/>
      <c r="L533" s="6"/>
      <c r="M533" s="6"/>
      <c r="N533" s="6"/>
      <c r="O533" s="6"/>
      <c r="P533" s="34"/>
      <c r="Q533" s="6"/>
      <c r="R533" s="6"/>
      <c r="S533" s="34"/>
      <c r="T533" s="34"/>
      <c r="U533" s="34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1"/>
      <c r="G534" s="11"/>
      <c r="H534" s="6"/>
      <c r="I534" s="6"/>
      <c r="J534" s="6"/>
      <c r="K534" s="6"/>
      <c r="L534" s="6"/>
      <c r="M534" s="6"/>
      <c r="N534" s="6"/>
      <c r="O534" s="6"/>
      <c r="P534" s="34"/>
      <c r="Q534" s="6"/>
      <c r="R534" s="6"/>
      <c r="S534" s="34"/>
      <c r="T534" s="34"/>
      <c r="U534" s="34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1"/>
      <c r="G535" s="11"/>
      <c r="H535" s="6"/>
      <c r="I535" s="6"/>
      <c r="J535" s="6"/>
      <c r="K535" s="6"/>
      <c r="L535" s="6"/>
      <c r="M535" s="6"/>
      <c r="N535" s="6"/>
      <c r="O535" s="6"/>
      <c r="P535" s="34"/>
      <c r="Q535" s="6"/>
      <c r="R535" s="6"/>
      <c r="S535" s="34"/>
      <c r="T535" s="34"/>
      <c r="U535" s="34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1"/>
      <c r="G536" s="11"/>
      <c r="H536" s="6"/>
      <c r="I536" s="6"/>
      <c r="J536" s="6"/>
      <c r="K536" s="6"/>
      <c r="L536" s="6"/>
      <c r="M536" s="6"/>
      <c r="N536" s="6"/>
      <c r="O536" s="6"/>
      <c r="P536" s="34"/>
      <c r="Q536" s="6"/>
      <c r="R536" s="6"/>
      <c r="S536" s="34"/>
      <c r="T536" s="34"/>
      <c r="U536" s="34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1"/>
      <c r="G537" s="11"/>
      <c r="H537" s="6"/>
      <c r="I537" s="6"/>
      <c r="J537" s="6"/>
      <c r="K537" s="6"/>
      <c r="L537" s="6"/>
      <c r="M537" s="6"/>
      <c r="N537" s="6"/>
      <c r="O537" s="6"/>
      <c r="P537" s="34"/>
      <c r="Q537" s="6"/>
      <c r="R537" s="6"/>
      <c r="S537" s="34"/>
      <c r="T537" s="34"/>
      <c r="U537" s="34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1"/>
      <c r="G538" s="11"/>
      <c r="H538" s="6"/>
      <c r="I538" s="6"/>
      <c r="J538" s="6"/>
      <c r="K538" s="6"/>
      <c r="L538" s="6"/>
      <c r="M538" s="6"/>
      <c r="N538" s="6"/>
      <c r="O538" s="6"/>
      <c r="P538" s="34"/>
      <c r="Q538" s="6"/>
      <c r="R538" s="6"/>
      <c r="S538" s="34"/>
      <c r="T538" s="34"/>
      <c r="U538" s="34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1"/>
      <c r="G539" s="11"/>
      <c r="H539" s="6"/>
      <c r="I539" s="6"/>
      <c r="J539" s="6"/>
      <c r="K539" s="6"/>
      <c r="L539" s="6"/>
      <c r="M539" s="6"/>
      <c r="N539" s="6"/>
      <c r="O539" s="6"/>
      <c r="P539" s="34"/>
      <c r="Q539" s="6"/>
      <c r="R539" s="6"/>
      <c r="S539" s="34"/>
      <c r="T539" s="34"/>
      <c r="U539" s="72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1"/>
      <c r="G540" s="11"/>
      <c r="H540" s="6"/>
      <c r="I540" s="6"/>
      <c r="J540" s="6"/>
      <c r="K540" s="6"/>
      <c r="L540" s="6"/>
      <c r="M540" s="6"/>
      <c r="N540" s="6"/>
      <c r="O540" s="6"/>
      <c r="P540" s="34"/>
      <c r="Q540" s="6"/>
      <c r="R540" s="6"/>
      <c r="S540" s="34"/>
      <c r="T540" s="34"/>
      <c r="U540" s="72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1"/>
      <c r="G541" s="11"/>
      <c r="H541" s="6"/>
      <c r="I541" s="6"/>
      <c r="J541" s="6"/>
      <c r="K541" s="6"/>
      <c r="L541" s="6"/>
      <c r="M541" s="6"/>
      <c r="N541" s="6"/>
      <c r="O541" s="6"/>
      <c r="P541" s="34"/>
      <c r="Q541" s="6"/>
      <c r="R541" s="6"/>
      <c r="S541" s="34"/>
      <c r="T541" s="34"/>
      <c r="U541" s="34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1"/>
      <c r="G542" s="11"/>
      <c r="H542" s="6"/>
      <c r="I542" s="6"/>
      <c r="J542" s="6"/>
      <c r="K542" s="6"/>
      <c r="L542" s="6"/>
      <c r="M542" s="6"/>
      <c r="N542" s="6"/>
      <c r="O542" s="6"/>
      <c r="P542" s="34"/>
      <c r="Q542" s="6"/>
      <c r="R542" s="6"/>
      <c r="S542" s="34"/>
      <c r="T542" s="34"/>
      <c r="U542" s="34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1"/>
      <c r="G543" s="11"/>
      <c r="H543" s="6"/>
      <c r="I543" s="6"/>
      <c r="J543" s="6"/>
      <c r="K543" s="6"/>
      <c r="L543" s="6"/>
      <c r="M543" s="6"/>
      <c r="N543" s="6"/>
      <c r="O543" s="6"/>
      <c r="P543" s="34"/>
      <c r="Q543" s="6"/>
      <c r="R543" s="6"/>
      <c r="S543" s="34"/>
      <c r="T543" s="34"/>
      <c r="U543" s="34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1"/>
      <c r="G544" s="11"/>
      <c r="H544" s="6"/>
      <c r="I544" s="6"/>
      <c r="J544" s="6"/>
      <c r="K544" s="6"/>
      <c r="L544" s="6"/>
      <c r="M544" s="6"/>
      <c r="N544" s="6"/>
      <c r="O544" s="6"/>
      <c r="P544" s="34"/>
      <c r="Q544" s="6"/>
      <c r="R544" s="6"/>
      <c r="S544" s="34"/>
      <c r="T544" s="34"/>
      <c r="U544" s="34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1"/>
      <c r="G545" s="11"/>
      <c r="H545" s="6"/>
      <c r="I545" s="6"/>
      <c r="J545" s="6"/>
      <c r="K545" s="6"/>
      <c r="L545" s="6"/>
      <c r="M545" s="6"/>
      <c r="N545" s="6"/>
      <c r="O545" s="6"/>
      <c r="P545" s="34"/>
      <c r="Q545" s="6"/>
      <c r="R545" s="6"/>
      <c r="S545" s="34"/>
      <c r="T545" s="34"/>
      <c r="U545" s="34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1"/>
      <c r="G546" s="11"/>
      <c r="H546" s="6"/>
      <c r="I546" s="6"/>
      <c r="J546" s="6"/>
      <c r="K546" s="6"/>
      <c r="L546" s="6"/>
      <c r="M546" s="6"/>
      <c r="N546" s="6"/>
      <c r="O546" s="6"/>
      <c r="P546" s="34"/>
      <c r="Q546" s="6"/>
      <c r="R546" s="6"/>
      <c r="S546" s="34"/>
      <c r="T546" s="34"/>
      <c r="U546" s="34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1"/>
      <c r="G547" s="11"/>
      <c r="H547" s="6"/>
      <c r="I547" s="6"/>
      <c r="J547" s="6"/>
      <c r="K547" s="6"/>
      <c r="L547" s="6"/>
      <c r="M547" s="6"/>
      <c r="N547" s="6"/>
      <c r="O547" s="6"/>
      <c r="P547" s="34"/>
      <c r="Q547" s="6"/>
      <c r="R547" s="6"/>
      <c r="S547" s="34"/>
      <c r="T547" s="34"/>
      <c r="U547" s="34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1"/>
      <c r="G548" s="11"/>
      <c r="H548" s="6"/>
      <c r="I548" s="6"/>
      <c r="J548" s="6"/>
      <c r="K548" s="6"/>
      <c r="L548" s="6"/>
      <c r="M548" s="6"/>
      <c r="N548" s="6"/>
      <c r="O548" s="6"/>
      <c r="P548" s="34"/>
      <c r="Q548" s="6"/>
      <c r="R548" s="6"/>
      <c r="S548" s="34"/>
      <c r="T548" s="34"/>
      <c r="U548" s="34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1"/>
      <c r="G549" s="11"/>
      <c r="H549" s="6"/>
      <c r="I549" s="6"/>
      <c r="J549" s="6"/>
      <c r="K549" s="6"/>
      <c r="L549" s="6"/>
      <c r="M549" s="6"/>
      <c r="N549" s="6"/>
      <c r="O549" s="6"/>
      <c r="P549" s="34"/>
      <c r="Q549" s="6"/>
      <c r="R549" s="6"/>
      <c r="S549" s="34"/>
      <c r="T549" s="34"/>
      <c r="U549" s="34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1"/>
      <c r="G550" s="11"/>
      <c r="H550" s="6"/>
      <c r="I550" s="6"/>
      <c r="J550" s="6"/>
      <c r="K550" s="6"/>
      <c r="L550" s="6"/>
      <c r="M550" s="6"/>
      <c r="N550" s="6"/>
      <c r="O550" s="6"/>
      <c r="P550" s="34"/>
      <c r="Q550" s="6"/>
      <c r="R550" s="6"/>
      <c r="S550" s="34"/>
      <c r="T550" s="34"/>
      <c r="U550" s="34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1"/>
      <c r="G551" s="11"/>
      <c r="H551" s="6"/>
      <c r="I551" s="6"/>
      <c r="J551" s="6"/>
      <c r="K551" s="6"/>
      <c r="L551" s="6"/>
      <c r="M551" s="6"/>
      <c r="N551" s="6"/>
      <c r="O551" s="6"/>
      <c r="P551" s="34"/>
      <c r="Q551" s="6"/>
      <c r="R551" s="6"/>
      <c r="S551" s="34"/>
      <c r="T551" s="34"/>
      <c r="U551" s="34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1"/>
      <c r="G552" s="11"/>
      <c r="H552" s="6"/>
      <c r="I552" s="6"/>
      <c r="J552" s="6"/>
      <c r="K552" s="6"/>
      <c r="L552" s="6"/>
      <c r="M552" s="6"/>
      <c r="N552" s="6"/>
      <c r="O552" s="6"/>
      <c r="P552" s="34"/>
      <c r="Q552" s="6"/>
      <c r="R552" s="6"/>
      <c r="S552" s="34"/>
      <c r="T552" s="34"/>
      <c r="U552" s="34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1"/>
      <c r="G553" s="11"/>
      <c r="H553" s="6"/>
      <c r="I553" s="6"/>
      <c r="J553" s="6"/>
      <c r="K553" s="6"/>
      <c r="L553" s="6"/>
      <c r="M553" s="6"/>
      <c r="N553" s="6"/>
      <c r="O553" s="6"/>
      <c r="P553" s="34"/>
      <c r="Q553" s="6"/>
      <c r="R553" s="6"/>
      <c r="S553" s="34"/>
      <c r="T553" s="34"/>
      <c r="U553" s="34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1"/>
      <c r="G554" s="11"/>
      <c r="H554" s="6"/>
      <c r="I554" s="6"/>
      <c r="J554" s="6"/>
      <c r="K554" s="6"/>
      <c r="L554" s="6"/>
      <c r="M554" s="6"/>
      <c r="N554" s="6"/>
      <c r="O554" s="6"/>
      <c r="P554" s="34"/>
      <c r="Q554" s="6"/>
      <c r="R554" s="6"/>
      <c r="S554" s="34"/>
      <c r="T554" s="34"/>
      <c r="U554" s="34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1"/>
      <c r="G555" s="11"/>
      <c r="H555" s="6"/>
      <c r="I555" s="6"/>
      <c r="J555" s="6"/>
      <c r="K555" s="6"/>
      <c r="L555" s="6"/>
      <c r="M555" s="6"/>
      <c r="N555" s="6"/>
      <c r="O555" s="6"/>
      <c r="P555" s="34"/>
      <c r="Q555" s="6"/>
      <c r="R555" s="6"/>
      <c r="S555" s="34"/>
      <c r="T555" s="34"/>
      <c r="U555" s="34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1"/>
      <c r="G556" s="11"/>
      <c r="H556" s="6"/>
      <c r="I556" s="6"/>
      <c r="J556" s="6"/>
      <c r="K556" s="6"/>
      <c r="L556" s="6"/>
      <c r="M556" s="6"/>
      <c r="N556" s="6"/>
      <c r="O556" s="6"/>
      <c r="P556" s="34"/>
      <c r="Q556" s="6"/>
      <c r="R556" s="6"/>
      <c r="S556" s="34"/>
      <c r="T556" s="34"/>
      <c r="U556" s="34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1"/>
      <c r="G557" s="11"/>
      <c r="H557" s="6"/>
      <c r="I557" s="6"/>
      <c r="J557" s="6"/>
      <c r="K557" s="6"/>
      <c r="L557" s="6"/>
      <c r="M557" s="6"/>
      <c r="N557" s="6"/>
      <c r="O557" s="6"/>
      <c r="P557" s="34"/>
      <c r="Q557" s="6"/>
      <c r="R557" s="6"/>
      <c r="S557" s="34"/>
      <c r="T557" s="34"/>
      <c r="U557" s="72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1"/>
      <c r="G558" s="11"/>
      <c r="H558" s="6"/>
      <c r="I558" s="6"/>
      <c r="J558" s="6"/>
      <c r="K558" s="6"/>
      <c r="L558" s="6"/>
      <c r="M558" s="6"/>
      <c r="N558" s="6"/>
      <c r="O558" s="6"/>
      <c r="P558" s="34"/>
      <c r="Q558" s="6"/>
      <c r="R558" s="6"/>
      <c r="S558" s="34"/>
      <c r="T558" s="34"/>
      <c r="U558" s="34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1"/>
      <c r="G559" s="11"/>
      <c r="H559" s="6"/>
      <c r="I559" s="6"/>
      <c r="J559" s="6"/>
      <c r="K559" s="6"/>
      <c r="L559" s="6"/>
      <c r="M559" s="6"/>
      <c r="N559" s="6"/>
      <c r="O559" s="6"/>
      <c r="P559" s="34"/>
      <c r="Q559" s="6"/>
      <c r="R559" s="6"/>
      <c r="S559" s="34"/>
      <c r="T559" s="34"/>
      <c r="U559" s="34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1"/>
      <c r="G560" s="11"/>
      <c r="H560" s="6"/>
      <c r="I560" s="6"/>
      <c r="J560" s="6"/>
      <c r="K560" s="6"/>
      <c r="L560" s="6"/>
      <c r="M560" s="6"/>
      <c r="N560" s="6"/>
      <c r="O560" s="6"/>
      <c r="P560" s="34"/>
      <c r="Q560" s="6"/>
      <c r="R560" s="6"/>
      <c r="S560" s="34"/>
      <c r="T560" s="34"/>
      <c r="U560" s="72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1"/>
      <c r="G561" s="11"/>
      <c r="H561" s="6"/>
      <c r="I561" s="6"/>
      <c r="J561" s="6"/>
      <c r="K561" s="6"/>
      <c r="L561" s="6"/>
      <c r="M561" s="6"/>
      <c r="N561" s="6"/>
      <c r="O561" s="6"/>
      <c r="P561" s="34"/>
      <c r="Q561" s="6"/>
      <c r="R561" s="6"/>
      <c r="S561" s="34"/>
      <c r="T561" s="34"/>
      <c r="U561" s="34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1"/>
      <c r="G562" s="11"/>
      <c r="H562" s="6"/>
      <c r="I562" s="6"/>
      <c r="J562" s="6"/>
      <c r="K562" s="6"/>
      <c r="L562" s="6"/>
      <c r="M562" s="6"/>
      <c r="N562" s="6"/>
      <c r="O562" s="6"/>
      <c r="P562" s="34"/>
      <c r="Q562" s="6"/>
      <c r="R562" s="6"/>
      <c r="S562" s="34"/>
      <c r="T562" s="34"/>
      <c r="U562" s="72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1"/>
      <c r="G563" s="11"/>
      <c r="H563" s="6"/>
      <c r="I563" s="6"/>
      <c r="J563" s="6"/>
      <c r="K563" s="6"/>
      <c r="L563" s="6"/>
      <c r="M563" s="6"/>
      <c r="N563" s="6"/>
      <c r="O563" s="6"/>
      <c r="P563" s="34"/>
      <c r="Q563" s="6"/>
      <c r="R563" s="6"/>
      <c r="S563" s="34"/>
      <c r="T563" s="34"/>
      <c r="U563" s="34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1"/>
      <c r="G564" s="11"/>
      <c r="H564" s="6"/>
      <c r="I564" s="6"/>
      <c r="J564" s="6"/>
      <c r="K564" s="6"/>
      <c r="L564" s="6"/>
      <c r="M564" s="6"/>
      <c r="N564" s="6"/>
      <c r="O564" s="6"/>
      <c r="P564" s="34"/>
      <c r="Q564" s="6"/>
      <c r="R564" s="6"/>
      <c r="S564" s="34"/>
      <c r="T564" s="34"/>
      <c r="U564" s="72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1"/>
      <c r="G565" s="11"/>
      <c r="H565" s="6"/>
      <c r="I565" s="6"/>
      <c r="J565" s="6"/>
      <c r="K565" s="6"/>
      <c r="L565" s="6"/>
      <c r="M565" s="6"/>
      <c r="N565" s="6"/>
      <c r="O565" s="6"/>
      <c r="P565" s="34"/>
      <c r="Q565" s="6"/>
      <c r="R565" s="6"/>
      <c r="S565" s="34"/>
      <c r="T565" s="34"/>
      <c r="U565" s="72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1"/>
      <c r="G566" s="11"/>
      <c r="H566" s="6"/>
      <c r="I566" s="6"/>
      <c r="J566" s="6"/>
      <c r="K566" s="6"/>
      <c r="L566" s="6"/>
      <c r="M566" s="6"/>
      <c r="N566" s="6"/>
      <c r="O566" s="6"/>
      <c r="P566" s="34"/>
      <c r="Q566" s="6"/>
      <c r="R566" s="6"/>
      <c r="S566" s="34"/>
      <c r="T566" s="34"/>
      <c r="U566" s="34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1"/>
      <c r="G567" s="11"/>
      <c r="H567" s="6"/>
      <c r="I567" s="6"/>
      <c r="J567" s="6"/>
      <c r="K567" s="6"/>
      <c r="L567" s="6"/>
      <c r="M567" s="6"/>
      <c r="N567" s="6"/>
      <c r="O567" s="6"/>
      <c r="P567" s="34"/>
      <c r="Q567" s="6"/>
      <c r="R567" s="6"/>
      <c r="S567" s="34"/>
      <c r="T567" s="34"/>
      <c r="U567" s="72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1"/>
      <c r="G568" s="11"/>
      <c r="H568" s="6"/>
      <c r="I568" s="6"/>
      <c r="J568" s="6"/>
      <c r="K568" s="6"/>
      <c r="L568" s="6"/>
      <c r="M568" s="6"/>
      <c r="N568" s="6"/>
      <c r="O568" s="6"/>
      <c r="P568" s="34"/>
      <c r="Q568" s="6"/>
      <c r="R568" s="6"/>
      <c r="S568" s="34"/>
      <c r="T568" s="34"/>
      <c r="U568" s="72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1"/>
      <c r="G569" s="11"/>
      <c r="H569" s="6"/>
      <c r="I569" s="6"/>
      <c r="J569" s="6"/>
      <c r="K569" s="6"/>
      <c r="L569" s="6"/>
      <c r="M569" s="6"/>
      <c r="N569" s="6"/>
      <c r="O569" s="6"/>
      <c r="P569" s="34"/>
      <c r="Q569" s="6"/>
      <c r="R569" s="6"/>
      <c r="S569" s="34"/>
      <c r="T569" s="34"/>
      <c r="U569" s="72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1"/>
      <c r="G570" s="11"/>
      <c r="H570" s="6"/>
      <c r="I570" s="6"/>
      <c r="J570" s="6"/>
      <c r="K570" s="6"/>
      <c r="L570" s="6"/>
      <c r="M570" s="6"/>
      <c r="N570" s="6"/>
      <c r="O570" s="6"/>
      <c r="P570" s="34"/>
      <c r="Q570" s="6"/>
      <c r="R570" s="6"/>
      <c r="S570" s="34"/>
      <c r="T570" s="34"/>
      <c r="U570" s="72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1"/>
      <c r="G571" s="11"/>
      <c r="H571" s="6"/>
      <c r="I571" s="6"/>
      <c r="J571" s="6"/>
      <c r="K571" s="6"/>
      <c r="L571" s="6"/>
      <c r="M571" s="6"/>
      <c r="N571" s="6"/>
      <c r="O571" s="6"/>
      <c r="P571" s="34"/>
      <c r="Q571" s="6"/>
      <c r="R571" s="6"/>
      <c r="S571" s="34"/>
      <c r="T571" s="34"/>
      <c r="U571" s="34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1"/>
      <c r="G572" s="11"/>
      <c r="H572" s="6"/>
      <c r="I572" s="6"/>
      <c r="J572" s="6"/>
      <c r="K572" s="6"/>
      <c r="L572" s="6"/>
      <c r="M572" s="6"/>
      <c r="N572" s="6"/>
      <c r="O572" s="6"/>
      <c r="P572" s="34"/>
      <c r="Q572" s="6"/>
      <c r="R572" s="6"/>
      <c r="S572" s="34"/>
      <c r="T572" s="34"/>
      <c r="U572" s="34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1"/>
      <c r="G573" s="11"/>
      <c r="H573" s="6"/>
      <c r="I573" s="6"/>
      <c r="J573" s="6"/>
      <c r="K573" s="6"/>
      <c r="L573" s="6"/>
      <c r="M573" s="6"/>
      <c r="N573" s="6"/>
      <c r="O573" s="6"/>
      <c r="P573" s="34"/>
      <c r="Q573" s="6"/>
      <c r="R573" s="6"/>
      <c r="S573" s="34"/>
      <c r="T573" s="34"/>
      <c r="U573" s="34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1"/>
      <c r="G574" s="11"/>
      <c r="H574" s="6"/>
      <c r="I574" s="6"/>
      <c r="J574" s="6"/>
      <c r="K574" s="6"/>
      <c r="L574" s="6"/>
      <c r="M574" s="6"/>
      <c r="N574" s="6"/>
      <c r="O574" s="6"/>
      <c r="P574" s="34"/>
      <c r="Q574" s="6"/>
      <c r="R574" s="6"/>
      <c r="S574" s="34"/>
      <c r="T574" s="34"/>
      <c r="U574" s="34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1"/>
      <c r="G575" s="11"/>
      <c r="H575" s="6"/>
      <c r="I575" s="6"/>
      <c r="J575" s="6"/>
      <c r="K575" s="6"/>
      <c r="L575" s="6"/>
      <c r="M575" s="6"/>
      <c r="N575" s="6"/>
      <c r="O575" s="6"/>
      <c r="P575" s="34"/>
      <c r="Q575" s="6"/>
      <c r="R575" s="6"/>
      <c r="S575" s="34"/>
      <c r="T575" s="34"/>
      <c r="U575" s="34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1"/>
      <c r="G576" s="11"/>
      <c r="H576" s="6"/>
      <c r="I576" s="6"/>
      <c r="J576" s="6"/>
      <c r="K576" s="6"/>
      <c r="L576" s="6"/>
      <c r="M576" s="6"/>
      <c r="N576" s="6"/>
      <c r="O576" s="6"/>
      <c r="P576" s="34"/>
      <c r="Q576" s="6"/>
      <c r="R576" s="6"/>
      <c r="S576" s="34"/>
      <c r="T576" s="34"/>
      <c r="U576" s="34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1"/>
      <c r="G577" s="11"/>
      <c r="H577" s="6"/>
      <c r="I577" s="6"/>
      <c r="J577" s="6"/>
      <c r="K577" s="6"/>
      <c r="L577" s="6"/>
      <c r="M577" s="6"/>
      <c r="N577" s="6"/>
      <c r="O577" s="6"/>
      <c r="P577" s="34"/>
      <c r="Q577" s="6"/>
      <c r="R577" s="6"/>
      <c r="S577" s="34"/>
      <c r="T577" s="34"/>
      <c r="U577" s="34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1"/>
      <c r="G578" s="11"/>
      <c r="H578" s="6"/>
      <c r="I578" s="6"/>
      <c r="J578" s="6"/>
      <c r="K578" s="6"/>
      <c r="L578" s="6"/>
      <c r="M578" s="6"/>
      <c r="N578" s="6"/>
      <c r="O578" s="6"/>
      <c r="P578" s="34"/>
      <c r="Q578" s="6"/>
      <c r="R578" s="6"/>
      <c r="S578" s="34"/>
      <c r="T578" s="34"/>
      <c r="U578" s="34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1"/>
      <c r="G579" s="11"/>
      <c r="H579" s="6"/>
      <c r="I579" s="6"/>
      <c r="J579" s="6"/>
      <c r="K579" s="6"/>
      <c r="L579" s="6"/>
      <c r="M579" s="6"/>
      <c r="N579" s="6"/>
      <c r="O579" s="6"/>
      <c r="P579" s="34"/>
      <c r="Q579" s="6"/>
      <c r="R579" s="6"/>
      <c r="S579" s="34"/>
      <c r="T579" s="34"/>
      <c r="U579" s="72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1"/>
      <c r="G580" s="11"/>
      <c r="H580" s="6"/>
      <c r="I580" s="6"/>
      <c r="J580" s="6"/>
      <c r="K580" s="6"/>
      <c r="L580" s="6"/>
      <c r="M580" s="6"/>
      <c r="N580" s="6"/>
      <c r="O580" s="6"/>
      <c r="P580" s="34"/>
      <c r="Q580" s="6"/>
      <c r="R580" s="6"/>
      <c r="S580" s="34"/>
      <c r="T580" s="34"/>
      <c r="U580" s="72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1"/>
      <c r="G581" s="11"/>
      <c r="H581" s="6"/>
      <c r="I581" s="6"/>
      <c r="J581" s="6"/>
      <c r="K581" s="6"/>
      <c r="L581" s="6"/>
      <c r="M581" s="6"/>
      <c r="N581" s="6"/>
      <c r="O581" s="6"/>
      <c r="P581" s="34"/>
      <c r="Q581" s="6"/>
      <c r="R581" s="6"/>
      <c r="S581" s="34"/>
      <c r="T581" s="34"/>
      <c r="U581" s="34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1"/>
      <c r="G582" s="11"/>
      <c r="H582" s="6"/>
      <c r="I582" s="6"/>
      <c r="J582" s="6"/>
      <c r="K582" s="6"/>
      <c r="L582" s="6"/>
      <c r="M582" s="6"/>
      <c r="N582" s="6"/>
      <c r="O582" s="6"/>
      <c r="P582" s="34"/>
      <c r="Q582" s="6"/>
      <c r="R582" s="6"/>
      <c r="S582" s="34"/>
      <c r="T582" s="34"/>
      <c r="U582" s="34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1"/>
      <c r="G583" s="11"/>
      <c r="H583" s="6"/>
      <c r="I583" s="6"/>
      <c r="J583" s="6"/>
      <c r="K583" s="6"/>
      <c r="L583" s="6"/>
      <c r="M583" s="6"/>
      <c r="N583" s="6"/>
      <c r="O583" s="6"/>
      <c r="P583" s="34"/>
      <c r="Q583" s="6"/>
      <c r="R583" s="6"/>
      <c r="S583" s="34"/>
      <c r="T583" s="34"/>
      <c r="U583" s="34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1"/>
      <c r="G584" s="11"/>
      <c r="H584" s="6"/>
      <c r="I584" s="6"/>
      <c r="J584" s="6"/>
      <c r="K584" s="6"/>
      <c r="L584" s="6"/>
      <c r="M584" s="6"/>
      <c r="N584" s="6"/>
      <c r="O584" s="6"/>
      <c r="P584" s="34"/>
      <c r="Q584" s="6"/>
      <c r="R584" s="6"/>
      <c r="S584" s="34"/>
      <c r="T584" s="34"/>
      <c r="U584" s="34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1"/>
      <c r="G585" s="11"/>
      <c r="H585" s="6"/>
      <c r="I585" s="6"/>
      <c r="J585" s="6"/>
      <c r="K585" s="6"/>
      <c r="L585" s="6"/>
      <c r="M585" s="6"/>
      <c r="N585" s="6"/>
      <c r="O585" s="6"/>
      <c r="P585" s="34"/>
      <c r="Q585" s="6"/>
      <c r="R585" s="6"/>
      <c r="S585" s="34"/>
      <c r="T585" s="34"/>
      <c r="U585" s="34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1"/>
      <c r="G586" s="11"/>
      <c r="H586" s="6"/>
      <c r="I586" s="6"/>
      <c r="J586" s="6"/>
      <c r="K586" s="6"/>
      <c r="L586" s="6"/>
      <c r="M586" s="6"/>
      <c r="N586" s="6"/>
      <c r="O586" s="6"/>
      <c r="P586" s="34"/>
      <c r="Q586" s="6"/>
      <c r="R586" s="6"/>
      <c r="S586" s="34"/>
      <c r="T586" s="34"/>
      <c r="U586" s="34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1"/>
      <c r="G587" s="11"/>
      <c r="H587" s="6"/>
      <c r="I587" s="6"/>
      <c r="J587" s="6"/>
      <c r="K587" s="6"/>
      <c r="L587" s="6"/>
      <c r="M587" s="6"/>
      <c r="N587" s="6"/>
      <c r="O587" s="6"/>
      <c r="P587" s="34"/>
      <c r="Q587" s="6"/>
      <c r="R587" s="6"/>
      <c r="S587" s="34"/>
      <c r="T587" s="34"/>
      <c r="U587" s="72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1"/>
      <c r="G588" s="11"/>
      <c r="H588" s="6"/>
      <c r="I588" s="6"/>
      <c r="J588" s="6"/>
      <c r="K588" s="6"/>
      <c r="L588" s="6"/>
      <c r="M588" s="6"/>
      <c r="N588" s="6"/>
      <c r="O588" s="6"/>
      <c r="P588" s="34"/>
      <c r="Q588" s="6"/>
      <c r="R588" s="6"/>
      <c r="S588" s="34"/>
      <c r="T588" s="34"/>
      <c r="U588" s="72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1"/>
      <c r="G589" s="11"/>
      <c r="H589" s="6"/>
      <c r="I589" s="6"/>
      <c r="J589" s="6"/>
      <c r="K589" s="6"/>
      <c r="L589" s="6"/>
      <c r="M589" s="6"/>
      <c r="N589" s="6"/>
      <c r="O589" s="6"/>
      <c r="P589" s="34"/>
      <c r="Q589" s="6"/>
      <c r="R589" s="6"/>
      <c r="S589" s="34"/>
      <c r="T589" s="34"/>
      <c r="U589" s="72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1"/>
      <c r="G590" s="11"/>
      <c r="H590" s="6"/>
      <c r="I590" s="6"/>
      <c r="J590" s="6"/>
      <c r="K590" s="6"/>
      <c r="L590" s="6"/>
      <c r="M590" s="6"/>
      <c r="N590" s="6"/>
      <c r="O590" s="6"/>
      <c r="P590" s="34"/>
      <c r="Q590" s="6"/>
      <c r="R590" s="6"/>
      <c r="S590" s="34"/>
      <c r="T590" s="34"/>
      <c r="U590" s="72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1"/>
      <c r="G591" s="11"/>
      <c r="H591" s="6"/>
      <c r="I591" s="6"/>
      <c r="J591" s="6"/>
      <c r="K591" s="6"/>
      <c r="L591" s="6"/>
      <c r="M591" s="6"/>
      <c r="N591" s="6"/>
      <c r="O591" s="6"/>
      <c r="P591" s="34"/>
      <c r="Q591" s="6"/>
      <c r="R591" s="6"/>
      <c r="S591" s="34"/>
      <c r="T591" s="34"/>
      <c r="U591" s="72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1"/>
      <c r="G592" s="11"/>
      <c r="H592" s="6"/>
      <c r="I592" s="6"/>
      <c r="J592" s="6"/>
      <c r="K592" s="6"/>
      <c r="L592" s="6"/>
      <c r="M592" s="6"/>
      <c r="N592" s="6"/>
      <c r="O592" s="6"/>
      <c r="P592" s="34"/>
      <c r="Q592" s="6"/>
      <c r="R592" s="6"/>
      <c r="S592" s="34"/>
      <c r="T592" s="34"/>
      <c r="U592" s="72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1"/>
      <c r="G593" s="11"/>
      <c r="H593" s="6"/>
      <c r="I593" s="6"/>
      <c r="J593" s="6"/>
      <c r="K593" s="6"/>
      <c r="L593" s="6"/>
      <c r="M593" s="6"/>
      <c r="N593" s="6"/>
      <c r="O593" s="6"/>
      <c r="P593" s="34"/>
      <c r="Q593" s="6"/>
      <c r="R593" s="6"/>
      <c r="S593" s="34"/>
      <c r="T593" s="34"/>
      <c r="U593" s="72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1"/>
      <c r="G594" s="11"/>
      <c r="H594" s="6"/>
      <c r="I594" s="6"/>
      <c r="J594" s="6"/>
      <c r="K594" s="6"/>
      <c r="L594" s="6"/>
      <c r="M594" s="6"/>
      <c r="N594" s="6"/>
      <c r="O594" s="6"/>
      <c r="P594" s="72"/>
      <c r="Q594" s="6"/>
      <c r="R594" s="6"/>
      <c r="S594" s="72"/>
      <c r="T594" s="72"/>
      <c r="U594" s="34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1"/>
      <c r="G595" s="11"/>
      <c r="H595" s="6"/>
      <c r="I595" s="6"/>
      <c r="J595" s="6"/>
      <c r="K595" s="6"/>
      <c r="L595" s="6"/>
      <c r="M595" s="6"/>
      <c r="N595" s="6"/>
      <c r="O595" s="6"/>
      <c r="P595" s="72"/>
      <c r="Q595" s="6"/>
      <c r="R595" s="6"/>
      <c r="S595" s="72"/>
      <c r="T595" s="72"/>
      <c r="U595" s="72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1"/>
      <c r="G596" s="11"/>
      <c r="H596" s="6"/>
      <c r="I596" s="6"/>
      <c r="J596" s="6"/>
      <c r="K596" s="6"/>
      <c r="L596" s="6"/>
      <c r="M596" s="6"/>
      <c r="N596" s="6"/>
      <c r="O596" s="6"/>
      <c r="P596" s="72"/>
      <c r="Q596" s="6"/>
      <c r="R596" s="6"/>
      <c r="S596" s="72"/>
      <c r="T596" s="72"/>
      <c r="U596" s="72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1"/>
      <c r="G597" s="11"/>
      <c r="H597" s="6"/>
      <c r="I597" s="6"/>
      <c r="J597" s="6"/>
      <c r="K597" s="6"/>
      <c r="L597" s="6"/>
      <c r="M597" s="6"/>
      <c r="N597" s="6"/>
      <c r="O597" s="6"/>
      <c r="P597" s="72"/>
      <c r="Q597" s="6"/>
      <c r="R597" s="6"/>
      <c r="S597" s="72"/>
      <c r="T597" s="72"/>
      <c r="U597" s="72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1"/>
      <c r="G598" s="11"/>
      <c r="H598" s="6"/>
      <c r="I598" s="6"/>
      <c r="J598" s="6"/>
      <c r="K598" s="6"/>
      <c r="L598" s="6"/>
      <c r="M598" s="6"/>
      <c r="N598" s="6"/>
      <c r="O598" s="6"/>
      <c r="P598" s="72"/>
      <c r="Q598" s="6"/>
      <c r="R598" s="6"/>
      <c r="S598" s="72"/>
      <c r="T598" s="72"/>
      <c r="U598" s="72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1"/>
      <c r="G599" s="11"/>
      <c r="H599" s="6"/>
      <c r="I599" s="6"/>
      <c r="J599" s="6"/>
      <c r="K599" s="6"/>
      <c r="L599" s="6"/>
      <c r="M599" s="6"/>
      <c r="N599" s="6"/>
      <c r="O599" s="6"/>
      <c r="P599" s="72"/>
      <c r="Q599" s="6"/>
      <c r="R599" s="6"/>
      <c r="S599" s="72"/>
      <c r="T599" s="72"/>
      <c r="U599" s="72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1"/>
      <c r="G600" s="11"/>
      <c r="H600" s="6"/>
      <c r="I600" s="6"/>
      <c r="J600" s="6"/>
      <c r="K600" s="6"/>
      <c r="L600" s="6"/>
      <c r="M600" s="6"/>
      <c r="N600" s="6"/>
      <c r="O600" s="6"/>
      <c r="P600" s="72"/>
      <c r="Q600" s="6"/>
      <c r="R600" s="6"/>
      <c r="S600" s="72"/>
      <c r="T600" s="72"/>
      <c r="U600" s="72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1"/>
      <c r="G601" s="11"/>
      <c r="H601" s="6"/>
      <c r="I601" s="6"/>
      <c r="J601" s="6"/>
      <c r="K601" s="6"/>
      <c r="L601" s="6"/>
      <c r="M601" s="6"/>
      <c r="N601" s="6"/>
      <c r="O601" s="6"/>
      <c r="P601" s="72"/>
      <c r="Q601" s="6"/>
      <c r="R601" s="6"/>
      <c r="S601" s="72"/>
      <c r="T601" s="72"/>
      <c r="U601" s="72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1"/>
      <c r="G602" s="11"/>
      <c r="H602" s="6"/>
      <c r="I602" s="6"/>
      <c r="J602" s="6"/>
      <c r="K602" s="6"/>
      <c r="L602" s="6"/>
      <c r="M602" s="6"/>
      <c r="N602" s="6"/>
      <c r="O602" s="6"/>
      <c r="P602" s="72"/>
      <c r="Q602" s="6"/>
      <c r="R602" s="6"/>
      <c r="S602" s="72"/>
      <c r="T602" s="72"/>
      <c r="U602" s="72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1"/>
      <c r="G603" s="11"/>
      <c r="H603" s="6"/>
      <c r="I603" s="6"/>
      <c r="J603" s="6"/>
      <c r="K603" s="6"/>
      <c r="L603" s="6"/>
      <c r="M603" s="6"/>
      <c r="N603" s="6"/>
      <c r="O603" s="6"/>
      <c r="P603" s="72"/>
      <c r="Q603" s="6"/>
      <c r="R603" s="6"/>
      <c r="S603" s="72"/>
      <c r="T603" s="72"/>
      <c r="U603" s="72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1"/>
      <c r="G604" s="11"/>
      <c r="H604" s="6"/>
      <c r="I604" s="6"/>
      <c r="J604" s="6"/>
      <c r="K604" s="6"/>
      <c r="L604" s="6"/>
      <c r="M604" s="6"/>
      <c r="N604" s="6"/>
      <c r="O604" s="6"/>
      <c r="P604" s="72"/>
      <c r="Q604" s="6"/>
      <c r="R604" s="6"/>
      <c r="S604" s="72"/>
      <c r="T604" s="72"/>
      <c r="U604" s="72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1"/>
      <c r="G605" s="11"/>
      <c r="H605" s="6"/>
      <c r="I605" s="6"/>
      <c r="J605" s="6"/>
      <c r="K605" s="6"/>
      <c r="L605" s="6"/>
      <c r="M605" s="6"/>
      <c r="N605" s="6"/>
      <c r="O605" s="6"/>
      <c r="P605" s="72"/>
      <c r="Q605" s="6"/>
      <c r="R605" s="6"/>
      <c r="S605" s="72"/>
      <c r="T605" s="72"/>
      <c r="U605" s="72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1"/>
      <c r="G606" s="11"/>
      <c r="H606" s="6"/>
      <c r="I606" s="6"/>
      <c r="J606" s="6"/>
      <c r="K606" s="6"/>
      <c r="L606" s="6"/>
      <c r="M606" s="6"/>
      <c r="N606" s="6"/>
      <c r="O606" s="6"/>
      <c r="P606" s="72"/>
      <c r="Q606" s="6"/>
      <c r="R606" s="6"/>
      <c r="S606" s="72"/>
      <c r="T606" s="72"/>
      <c r="U606" s="72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1"/>
      <c r="G607" s="11"/>
      <c r="H607" s="6"/>
      <c r="I607" s="6"/>
      <c r="J607" s="6"/>
      <c r="K607" s="6"/>
      <c r="L607" s="6"/>
      <c r="M607" s="6"/>
      <c r="N607" s="6"/>
      <c r="O607" s="6"/>
      <c r="P607" s="72"/>
      <c r="Q607" s="6"/>
      <c r="R607" s="6"/>
      <c r="S607" s="72"/>
      <c r="T607" s="72"/>
      <c r="U607" s="72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1"/>
      <c r="G608" s="11"/>
      <c r="H608" s="6"/>
      <c r="I608" s="6"/>
      <c r="J608" s="6"/>
      <c r="K608" s="6"/>
      <c r="L608" s="6"/>
      <c r="M608" s="6"/>
      <c r="N608" s="6"/>
      <c r="O608" s="6"/>
      <c r="P608" s="72"/>
      <c r="Q608" s="6"/>
      <c r="R608" s="6"/>
      <c r="S608" s="72"/>
      <c r="T608" s="72"/>
      <c r="U608" s="72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1"/>
      <c r="G609" s="11"/>
      <c r="H609" s="6"/>
      <c r="I609" s="6"/>
      <c r="J609" s="6"/>
      <c r="K609" s="6"/>
      <c r="L609" s="6"/>
      <c r="M609" s="6"/>
      <c r="N609" s="6"/>
      <c r="O609" s="6"/>
      <c r="P609" s="72"/>
      <c r="Q609" s="6"/>
      <c r="R609" s="6"/>
      <c r="S609" s="72"/>
      <c r="T609" s="72"/>
      <c r="U609" s="72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1"/>
      <c r="G610" s="11"/>
      <c r="H610" s="6"/>
      <c r="I610" s="6"/>
      <c r="J610" s="6"/>
      <c r="K610" s="6"/>
      <c r="L610" s="6"/>
      <c r="M610" s="6"/>
      <c r="N610" s="6"/>
      <c r="O610" s="6"/>
      <c r="P610" s="72"/>
      <c r="Q610" s="6"/>
      <c r="R610" s="6"/>
      <c r="S610" s="72"/>
      <c r="T610" s="72"/>
      <c r="U610" s="72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1"/>
      <c r="G611" s="11"/>
      <c r="H611" s="6"/>
      <c r="I611" s="6"/>
      <c r="J611" s="6"/>
      <c r="K611" s="6"/>
      <c r="L611" s="6"/>
      <c r="M611" s="6"/>
      <c r="N611" s="6"/>
      <c r="O611" s="6"/>
      <c r="P611" s="72"/>
      <c r="Q611" s="6"/>
      <c r="R611" s="6"/>
      <c r="S611" s="72"/>
      <c r="T611" s="72"/>
      <c r="U611" s="34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1"/>
      <c r="G612" s="11"/>
      <c r="H612" s="6"/>
      <c r="I612" s="6"/>
      <c r="J612" s="6"/>
      <c r="K612" s="6"/>
      <c r="L612" s="6"/>
      <c r="M612" s="6"/>
      <c r="N612" s="6"/>
      <c r="O612" s="6"/>
      <c r="P612" s="34"/>
      <c r="Q612" s="6"/>
      <c r="R612" s="6"/>
      <c r="S612" s="34"/>
      <c r="T612" s="34"/>
      <c r="U612" s="34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1"/>
      <c r="G613" s="11"/>
      <c r="H613" s="6"/>
      <c r="I613" s="6"/>
      <c r="J613" s="6"/>
      <c r="K613" s="6"/>
      <c r="L613" s="6"/>
      <c r="M613" s="6"/>
      <c r="N613" s="6"/>
      <c r="O613" s="6"/>
      <c r="P613" s="72"/>
      <c r="Q613" s="6"/>
      <c r="R613" s="6"/>
      <c r="S613" s="72"/>
      <c r="T613" s="72"/>
      <c r="U613" s="72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1"/>
      <c r="G614" s="11"/>
      <c r="H614" s="6"/>
      <c r="I614" s="6"/>
      <c r="J614" s="6"/>
      <c r="K614" s="6"/>
      <c r="L614" s="6"/>
      <c r="M614" s="6"/>
      <c r="N614" s="6"/>
      <c r="O614" s="6"/>
      <c r="P614" s="72"/>
      <c r="Q614" s="6"/>
      <c r="R614" s="6"/>
      <c r="S614" s="72"/>
      <c r="T614" s="72"/>
      <c r="U614" s="72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1"/>
      <c r="G615" s="11"/>
      <c r="H615" s="6"/>
      <c r="I615" s="6"/>
      <c r="J615" s="6"/>
      <c r="K615" s="6"/>
      <c r="L615" s="6"/>
      <c r="M615" s="6"/>
      <c r="N615" s="6"/>
      <c r="O615" s="6"/>
      <c r="P615" s="72"/>
      <c r="Q615" s="6"/>
      <c r="R615" s="6"/>
      <c r="S615" s="72"/>
      <c r="T615" s="72"/>
      <c r="U615" s="34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1"/>
      <c r="G616" s="11"/>
      <c r="H616" s="6"/>
      <c r="I616" s="6"/>
      <c r="J616" s="6"/>
      <c r="K616" s="6"/>
      <c r="L616" s="6"/>
      <c r="M616" s="6"/>
      <c r="N616" s="6"/>
      <c r="O616" s="6"/>
      <c r="P616" s="72"/>
      <c r="Q616" s="6"/>
      <c r="R616" s="6"/>
      <c r="S616" s="72"/>
      <c r="T616" s="72"/>
      <c r="U616" s="34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1"/>
      <c r="G617" s="11"/>
      <c r="H617" s="6"/>
      <c r="I617" s="6"/>
      <c r="J617" s="6"/>
      <c r="K617" s="6"/>
      <c r="L617" s="6"/>
      <c r="M617" s="6"/>
      <c r="N617" s="6"/>
      <c r="O617" s="6"/>
      <c r="P617" s="72"/>
      <c r="Q617" s="6"/>
      <c r="R617" s="6"/>
      <c r="S617" s="72"/>
      <c r="T617" s="72"/>
      <c r="U617" s="34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1"/>
      <c r="G618" s="11"/>
      <c r="H618" s="6"/>
      <c r="I618" s="6"/>
      <c r="J618" s="6"/>
      <c r="K618" s="6"/>
      <c r="L618" s="6"/>
      <c r="M618" s="6"/>
      <c r="N618" s="6"/>
      <c r="O618" s="6"/>
      <c r="P618" s="72"/>
      <c r="Q618" s="6"/>
      <c r="R618" s="6"/>
      <c r="S618" s="72"/>
      <c r="T618" s="72"/>
      <c r="U618" s="34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1"/>
      <c r="G619" s="11"/>
      <c r="H619" s="6"/>
      <c r="I619" s="6"/>
      <c r="J619" s="6"/>
      <c r="K619" s="6"/>
      <c r="L619" s="6"/>
      <c r="M619" s="6"/>
      <c r="N619" s="6"/>
      <c r="O619" s="6"/>
      <c r="P619" s="72"/>
      <c r="Q619" s="6"/>
      <c r="R619" s="6"/>
      <c r="S619" s="72"/>
      <c r="T619" s="72"/>
      <c r="U619" s="72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1"/>
      <c r="G620" s="11"/>
      <c r="H620" s="6"/>
      <c r="I620" s="6"/>
      <c r="J620" s="6"/>
      <c r="K620" s="6"/>
      <c r="L620" s="6"/>
      <c r="M620" s="6"/>
      <c r="N620" s="6"/>
      <c r="O620" s="6"/>
      <c r="P620" s="72"/>
      <c r="Q620" s="6"/>
      <c r="R620" s="6"/>
      <c r="S620" s="72"/>
      <c r="T620" s="72"/>
      <c r="U620" s="72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1"/>
      <c r="G621" s="11"/>
      <c r="H621" s="6"/>
      <c r="I621" s="6"/>
      <c r="J621" s="6"/>
      <c r="K621" s="6"/>
      <c r="L621" s="6"/>
      <c r="M621" s="6"/>
      <c r="N621" s="6"/>
      <c r="O621" s="6"/>
      <c r="P621" s="72"/>
      <c r="Q621" s="6"/>
      <c r="R621" s="6"/>
      <c r="S621" s="72"/>
      <c r="T621" s="72"/>
      <c r="U621" s="72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1"/>
      <c r="G622" s="11"/>
      <c r="H622" s="6"/>
      <c r="I622" s="6"/>
      <c r="J622" s="6"/>
      <c r="K622" s="6"/>
      <c r="L622" s="6"/>
      <c r="M622" s="6"/>
      <c r="N622" s="6"/>
      <c r="O622" s="6"/>
      <c r="P622" s="72"/>
      <c r="Q622" s="6"/>
      <c r="R622" s="6"/>
      <c r="S622" s="72"/>
      <c r="T622" s="72"/>
      <c r="U622" s="72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1"/>
      <c r="G623" s="11"/>
      <c r="H623" s="6"/>
      <c r="I623" s="6"/>
      <c r="J623" s="6"/>
      <c r="K623" s="6"/>
      <c r="L623" s="6"/>
      <c r="M623" s="6"/>
      <c r="N623" s="6"/>
      <c r="O623" s="6"/>
      <c r="P623" s="72"/>
      <c r="Q623" s="6"/>
      <c r="R623" s="6"/>
      <c r="S623" s="72"/>
      <c r="T623" s="72"/>
      <c r="U623" s="72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1"/>
      <c r="G624" s="11"/>
      <c r="H624" s="6"/>
      <c r="I624" s="6"/>
      <c r="J624" s="6"/>
      <c r="K624" s="6"/>
      <c r="L624" s="6"/>
      <c r="M624" s="6"/>
      <c r="N624" s="6"/>
      <c r="O624" s="6"/>
      <c r="P624" s="34"/>
      <c r="Q624" s="6"/>
      <c r="R624" s="6"/>
      <c r="S624" s="34"/>
      <c r="T624" s="34"/>
      <c r="U624" s="34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1"/>
      <c r="G625" s="11"/>
      <c r="H625" s="6"/>
      <c r="I625" s="6"/>
      <c r="J625" s="6"/>
      <c r="K625" s="6"/>
      <c r="L625" s="6"/>
      <c r="M625" s="6"/>
      <c r="N625" s="6"/>
      <c r="O625" s="6"/>
      <c r="P625" s="34"/>
      <c r="Q625" s="6"/>
      <c r="R625" s="6"/>
      <c r="S625" s="34"/>
      <c r="T625" s="34"/>
      <c r="U625" s="34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1"/>
      <c r="G626" s="11"/>
      <c r="H626" s="6"/>
      <c r="I626" s="6"/>
      <c r="J626" s="6"/>
      <c r="K626" s="6"/>
      <c r="L626" s="6"/>
      <c r="M626" s="6"/>
      <c r="N626" s="6"/>
      <c r="O626" s="6"/>
      <c r="P626" s="72"/>
      <c r="Q626" s="6"/>
      <c r="R626" s="6"/>
      <c r="S626" s="72"/>
      <c r="T626" s="72"/>
      <c r="U626" s="34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1"/>
      <c r="G627" s="11"/>
      <c r="H627" s="6"/>
      <c r="I627" s="6"/>
      <c r="J627" s="6"/>
      <c r="K627" s="6"/>
      <c r="L627" s="6"/>
      <c r="M627" s="6"/>
      <c r="N627" s="6"/>
      <c r="O627" s="6"/>
      <c r="P627" s="72"/>
      <c r="Q627" s="6"/>
      <c r="R627" s="6"/>
      <c r="S627" s="72"/>
      <c r="T627" s="72"/>
      <c r="U627" s="34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1"/>
      <c r="G628" s="11"/>
      <c r="H628" s="6"/>
      <c r="I628" s="6"/>
      <c r="J628" s="6"/>
      <c r="K628" s="6"/>
      <c r="L628" s="6"/>
      <c r="M628" s="6"/>
      <c r="N628" s="6"/>
      <c r="O628" s="6"/>
      <c r="P628" s="72"/>
      <c r="Q628" s="6"/>
      <c r="R628" s="6"/>
      <c r="S628" s="72"/>
      <c r="T628" s="72"/>
      <c r="U628" s="34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1"/>
      <c r="G629" s="11"/>
      <c r="H629" s="6"/>
      <c r="I629" s="6"/>
      <c r="J629" s="6"/>
      <c r="K629" s="6"/>
      <c r="L629" s="6"/>
      <c r="M629" s="6"/>
      <c r="N629" s="6"/>
      <c r="O629" s="6"/>
      <c r="P629" s="72"/>
      <c r="Q629" s="6"/>
      <c r="R629" s="6"/>
      <c r="S629" s="72"/>
      <c r="T629" s="72"/>
      <c r="U629" s="34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1"/>
      <c r="G630" s="11"/>
      <c r="H630" s="6"/>
      <c r="I630" s="6"/>
      <c r="J630" s="6"/>
      <c r="K630" s="6"/>
      <c r="L630" s="6"/>
      <c r="M630" s="6"/>
      <c r="N630" s="6"/>
      <c r="O630" s="6"/>
      <c r="P630" s="34"/>
      <c r="Q630" s="6"/>
      <c r="R630" s="6"/>
      <c r="S630" s="34"/>
      <c r="T630" s="34"/>
      <c r="U630" s="34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1"/>
      <c r="G631" s="11"/>
      <c r="H631" s="6"/>
      <c r="I631" s="6"/>
      <c r="J631" s="6"/>
      <c r="K631" s="6"/>
      <c r="L631" s="6"/>
      <c r="M631" s="6"/>
      <c r="N631" s="6"/>
      <c r="O631" s="6"/>
      <c r="P631" s="34"/>
      <c r="Q631" s="6"/>
      <c r="R631" s="6"/>
      <c r="S631" s="34"/>
      <c r="T631" s="34"/>
      <c r="U631" s="34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1"/>
      <c r="G632" s="11"/>
      <c r="H632" s="6"/>
      <c r="I632" s="6"/>
      <c r="J632" s="6"/>
      <c r="K632" s="6"/>
      <c r="L632" s="6"/>
      <c r="M632" s="6"/>
      <c r="N632" s="6"/>
      <c r="O632" s="6"/>
      <c r="P632" s="34"/>
      <c r="Q632" s="6"/>
      <c r="R632" s="6"/>
      <c r="S632" s="34"/>
      <c r="T632" s="34"/>
      <c r="U632" s="34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1"/>
      <c r="G633" s="11"/>
      <c r="H633" s="6"/>
      <c r="I633" s="6"/>
      <c r="J633" s="6"/>
      <c r="K633" s="6"/>
      <c r="L633" s="6"/>
      <c r="M633" s="6"/>
      <c r="N633" s="6"/>
      <c r="O633" s="6"/>
      <c r="P633" s="34"/>
      <c r="Q633" s="6"/>
      <c r="R633" s="6"/>
      <c r="S633" s="34"/>
      <c r="T633" s="34"/>
      <c r="U633" s="34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1"/>
      <c r="G634" s="11"/>
      <c r="H634" s="6"/>
      <c r="I634" s="6"/>
      <c r="J634" s="6"/>
      <c r="K634" s="6"/>
      <c r="L634" s="6"/>
      <c r="M634" s="6"/>
      <c r="N634" s="6"/>
      <c r="O634" s="6"/>
      <c r="P634" s="34"/>
      <c r="Q634" s="6"/>
      <c r="R634" s="6"/>
      <c r="S634" s="34"/>
      <c r="T634" s="34"/>
      <c r="U634" s="34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1"/>
      <c r="G635" s="11"/>
      <c r="H635" s="6"/>
      <c r="I635" s="6"/>
      <c r="J635" s="6"/>
      <c r="K635" s="6"/>
      <c r="L635" s="6"/>
      <c r="M635" s="6"/>
      <c r="N635" s="6"/>
      <c r="O635" s="6"/>
      <c r="P635" s="34"/>
      <c r="Q635" s="6"/>
      <c r="R635" s="6"/>
      <c r="S635" s="34"/>
      <c r="T635" s="34"/>
      <c r="U635" s="34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1"/>
      <c r="G636" s="11"/>
      <c r="H636" s="6"/>
      <c r="I636" s="6"/>
      <c r="J636" s="6"/>
      <c r="K636" s="6"/>
      <c r="L636" s="6"/>
      <c r="M636" s="6"/>
      <c r="N636" s="6"/>
      <c r="O636" s="6"/>
      <c r="P636" s="34"/>
      <c r="Q636" s="6"/>
      <c r="R636" s="6"/>
      <c r="S636" s="34"/>
      <c r="T636" s="34"/>
      <c r="U636" s="34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1"/>
      <c r="G637" s="11"/>
      <c r="H637" s="6"/>
      <c r="I637" s="6"/>
      <c r="J637" s="6"/>
      <c r="K637" s="6"/>
      <c r="L637" s="6"/>
      <c r="M637" s="6"/>
      <c r="N637" s="6"/>
      <c r="O637" s="6"/>
      <c r="P637" s="34"/>
      <c r="Q637" s="6"/>
      <c r="R637" s="6"/>
      <c r="S637" s="34"/>
      <c r="T637" s="34"/>
      <c r="U637" s="34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1"/>
      <c r="G638" s="11"/>
      <c r="H638" s="6"/>
      <c r="I638" s="6"/>
      <c r="J638" s="6"/>
      <c r="K638" s="6"/>
      <c r="L638" s="6"/>
      <c r="M638" s="6"/>
      <c r="N638" s="6"/>
      <c r="O638" s="6"/>
      <c r="P638" s="34"/>
      <c r="Q638" s="6"/>
      <c r="R638" s="6"/>
      <c r="S638" s="34"/>
      <c r="T638" s="34"/>
      <c r="U638" s="34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1"/>
      <c r="G639" s="11"/>
      <c r="H639" s="6"/>
      <c r="I639" s="6"/>
      <c r="J639" s="6"/>
      <c r="K639" s="6"/>
      <c r="L639" s="6"/>
      <c r="M639" s="6"/>
      <c r="N639" s="6"/>
      <c r="O639" s="6"/>
      <c r="P639" s="34"/>
      <c r="Q639" s="6"/>
      <c r="R639" s="6"/>
      <c r="S639" s="34"/>
      <c r="T639" s="34"/>
      <c r="U639" s="34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1"/>
      <c r="G640" s="11"/>
      <c r="H640" s="6"/>
      <c r="I640" s="6"/>
      <c r="J640" s="6"/>
      <c r="K640" s="6"/>
      <c r="L640" s="6"/>
      <c r="M640" s="6"/>
      <c r="N640" s="6"/>
      <c r="O640" s="6"/>
      <c r="P640" s="34"/>
      <c r="Q640" s="6"/>
      <c r="R640" s="6"/>
      <c r="S640" s="34"/>
      <c r="T640" s="34"/>
      <c r="U640" s="34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1"/>
      <c r="G641" s="11"/>
      <c r="H641" s="6"/>
      <c r="I641" s="6"/>
      <c r="J641" s="6"/>
      <c r="K641" s="6"/>
      <c r="L641" s="6"/>
      <c r="M641" s="6"/>
      <c r="N641" s="6"/>
      <c r="O641" s="6"/>
      <c r="P641" s="34"/>
      <c r="Q641" s="6"/>
      <c r="R641" s="6"/>
      <c r="S641" s="34"/>
      <c r="T641" s="34"/>
      <c r="U641" s="34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1"/>
      <c r="G642" s="11"/>
      <c r="H642" s="6"/>
      <c r="I642" s="6"/>
      <c r="J642" s="6"/>
      <c r="K642" s="6"/>
      <c r="L642" s="6"/>
      <c r="M642" s="6"/>
      <c r="N642" s="6"/>
      <c r="O642" s="6"/>
      <c r="P642" s="34"/>
      <c r="Q642" s="6"/>
      <c r="R642" s="6"/>
      <c r="S642" s="34"/>
      <c r="T642" s="34"/>
      <c r="U642" s="34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1"/>
      <c r="G643" s="11"/>
      <c r="H643" s="6"/>
      <c r="I643" s="6"/>
      <c r="J643" s="6"/>
      <c r="K643" s="6"/>
      <c r="L643" s="6"/>
      <c r="M643" s="6"/>
      <c r="N643" s="6"/>
      <c r="O643" s="6"/>
      <c r="P643" s="34"/>
      <c r="Q643" s="6"/>
      <c r="R643" s="6"/>
      <c r="S643" s="34"/>
      <c r="T643" s="34"/>
      <c r="U643" s="72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1"/>
      <c r="G644" s="11"/>
      <c r="H644" s="6"/>
      <c r="I644" s="6"/>
      <c r="J644" s="6"/>
      <c r="K644" s="6"/>
      <c r="L644" s="6"/>
      <c r="M644" s="6"/>
      <c r="N644" s="6"/>
      <c r="O644" s="6"/>
      <c r="P644" s="34"/>
      <c r="Q644" s="6"/>
      <c r="R644" s="6"/>
      <c r="S644" s="34"/>
      <c r="T644" s="34"/>
      <c r="U644" s="34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1"/>
      <c r="G645" s="11"/>
      <c r="H645" s="6"/>
      <c r="I645" s="6"/>
      <c r="J645" s="6"/>
      <c r="K645" s="6"/>
      <c r="L645" s="6"/>
      <c r="M645" s="6"/>
      <c r="N645" s="6"/>
      <c r="O645" s="6"/>
      <c r="P645" s="34"/>
      <c r="Q645" s="6"/>
      <c r="R645" s="6"/>
      <c r="S645" s="34"/>
      <c r="T645" s="34"/>
      <c r="U645" s="72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1"/>
      <c r="G646" s="11"/>
      <c r="H646" s="6"/>
      <c r="I646" s="6"/>
      <c r="J646" s="6"/>
      <c r="K646" s="6"/>
      <c r="L646" s="6"/>
      <c r="M646" s="6"/>
      <c r="N646" s="6"/>
      <c r="O646" s="6"/>
      <c r="P646" s="34"/>
      <c r="Q646" s="6"/>
      <c r="R646" s="6"/>
      <c r="S646" s="34"/>
      <c r="T646" s="34"/>
      <c r="U646" s="34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1"/>
      <c r="G647" s="11"/>
      <c r="H647" s="6"/>
      <c r="I647" s="6"/>
      <c r="J647" s="6"/>
      <c r="K647" s="6"/>
      <c r="L647" s="6"/>
      <c r="M647" s="6"/>
      <c r="N647" s="6"/>
      <c r="O647" s="6"/>
      <c r="P647" s="34"/>
      <c r="Q647" s="6"/>
      <c r="R647" s="6"/>
      <c r="S647" s="34"/>
      <c r="T647" s="34"/>
      <c r="U647" s="34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1"/>
      <c r="G648" s="11"/>
      <c r="H648" s="6"/>
      <c r="I648" s="6"/>
      <c r="J648" s="6"/>
      <c r="K648" s="6"/>
      <c r="L648" s="6"/>
      <c r="M648" s="6"/>
      <c r="N648" s="6"/>
      <c r="O648" s="6"/>
      <c r="P648" s="34"/>
      <c r="Q648" s="6"/>
      <c r="R648" s="6"/>
      <c r="S648" s="34"/>
      <c r="T648" s="34"/>
      <c r="U648" s="34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1"/>
      <c r="G649" s="11"/>
      <c r="H649" s="6"/>
      <c r="I649" s="6"/>
      <c r="J649" s="6"/>
      <c r="K649" s="6"/>
      <c r="L649" s="6"/>
      <c r="M649" s="6"/>
      <c r="N649" s="6"/>
      <c r="O649" s="6"/>
      <c r="P649" s="34"/>
      <c r="Q649" s="6"/>
      <c r="R649" s="6"/>
      <c r="S649" s="34"/>
      <c r="T649" s="34"/>
      <c r="U649" s="34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1"/>
      <c r="G650" s="11"/>
      <c r="H650" s="6"/>
      <c r="I650" s="6"/>
      <c r="J650" s="6"/>
      <c r="K650" s="6"/>
      <c r="L650" s="6"/>
      <c r="M650" s="6"/>
      <c r="N650" s="6"/>
      <c r="O650" s="6"/>
      <c r="P650" s="34"/>
      <c r="Q650" s="6"/>
      <c r="R650" s="6"/>
      <c r="S650" s="34"/>
      <c r="T650" s="34"/>
      <c r="U650" s="34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1"/>
      <c r="G651" s="11"/>
      <c r="H651" s="6"/>
      <c r="I651" s="6"/>
      <c r="J651" s="6"/>
      <c r="K651" s="6"/>
      <c r="L651" s="6"/>
      <c r="M651" s="6"/>
      <c r="N651" s="6"/>
      <c r="O651" s="6"/>
      <c r="P651" s="34"/>
      <c r="Q651" s="6"/>
      <c r="R651" s="6"/>
      <c r="S651" s="34"/>
      <c r="T651" s="34"/>
      <c r="U651" s="34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1"/>
      <c r="G652" s="11"/>
      <c r="H652" s="6"/>
      <c r="I652" s="6"/>
      <c r="J652" s="6"/>
      <c r="K652" s="6"/>
      <c r="L652" s="6"/>
      <c r="M652" s="6"/>
      <c r="N652" s="6"/>
      <c r="O652" s="6"/>
      <c r="P652" s="34"/>
      <c r="Q652" s="6"/>
      <c r="R652" s="6"/>
      <c r="S652" s="34"/>
      <c r="T652" s="34"/>
      <c r="U652" s="34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1"/>
      <c r="G653" s="11"/>
      <c r="H653" s="6"/>
      <c r="I653" s="6"/>
      <c r="J653" s="6"/>
      <c r="K653" s="6"/>
      <c r="L653" s="6"/>
      <c r="M653" s="6"/>
      <c r="N653" s="6"/>
      <c r="O653" s="6"/>
      <c r="P653" s="34"/>
      <c r="Q653" s="6"/>
      <c r="R653" s="6"/>
      <c r="S653" s="34"/>
      <c r="T653" s="34"/>
      <c r="U653" s="34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1"/>
      <c r="G654" s="11"/>
      <c r="H654" s="6"/>
      <c r="I654" s="6"/>
      <c r="J654" s="6"/>
      <c r="K654" s="6"/>
      <c r="L654" s="6"/>
      <c r="M654" s="6"/>
      <c r="N654" s="6"/>
      <c r="O654" s="6"/>
      <c r="P654" s="34"/>
      <c r="Q654" s="6"/>
      <c r="R654" s="6"/>
      <c r="S654" s="34"/>
      <c r="T654" s="34"/>
      <c r="U654" s="34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1"/>
      <c r="G655" s="11"/>
      <c r="H655" s="6"/>
      <c r="I655" s="6"/>
      <c r="J655" s="6"/>
      <c r="K655" s="6"/>
      <c r="L655" s="6"/>
      <c r="M655" s="6"/>
      <c r="N655" s="6"/>
      <c r="O655" s="6"/>
      <c r="P655" s="34"/>
      <c r="Q655" s="6"/>
      <c r="R655" s="6"/>
      <c r="S655" s="34"/>
      <c r="T655" s="34"/>
      <c r="U655" s="34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1"/>
      <c r="G656" s="11"/>
      <c r="H656" s="6"/>
      <c r="I656" s="6"/>
      <c r="J656" s="6"/>
      <c r="K656" s="6"/>
      <c r="L656" s="6"/>
      <c r="M656" s="6"/>
      <c r="N656" s="6"/>
      <c r="O656" s="6"/>
      <c r="P656" s="34"/>
      <c r="Q656" s="6"/>
      <c r="R656" s="6"/>
      <c r="S656" s="34"/>
      <c r="T656" s="34"/>
      <c r="U656" s="34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1"/>
      <c r="G657" s="11"/>
      <c r="H657" s="6"/>
      <c r="I657" s="6"/>
      <c r="J657" s="6"/>
      <c r="K657" s="6"/>
      <c r="L657" s="6"/>
      <c r="M657" s="6"/>
      <c r="N657" s="6"/>
      <c r="O657" s="6"/>
      <c r="P657" s="34"/>
      <c r="Q657" s="6"/>
      <c r="R657" s="6"/>
      <c r="S657" s="34"/>
      <c r="T657" s="34"/>
      <c r="U657" s="72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1"/>
      <c r="G658" s="11"/>
      <c r="H658" s="6"/>
      <c r="I658" s="6"/>
      <c r="J658" s="6"/>
      <c r="K658" s="6"/>
      <c r="L658" s="6"/>
      <c r="M658" s="6"/>
      <c r="N658" s="6"/>
      <c r="O658" s="6"/>
      <c r="P658" s="34"/>
      <c r="Q658" s="6"/>
      <c r="R658" s="6"/>
      <c r="S658" s="34"/>
      <c r="T658" s="34"/>
      <c r="U658" s="34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1"/>
      <c r="G659" s="11"/>
      <c r="H659" s="6"/>
      <c r="I659" s="6"/>
      <c r="J659" s="6"/>
      <c r="K659" s="6"/>
      <c r="L659" s="6"/>
      <c r="M659" s="6"/>
      <c r="N659" s="6"/>
      <c r="O659" s="6"/>
      <c r="P659" s="34"/>
      <c r="Q659" s="6"/>
      <c r="R659" s="6"/>
      <c r="S659" s="34"/>
      <c r="T659" s="34"/>
      <c r="U659" s="72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1"/>
      <c r="G660" s="11"/>
      <c r="H660" s="6"/>
      <c r="I660" s="6"/>
      <c r="J660" s="6"/>
      <c r="K660" s="6"/>
      <c r="L660" s="6"/>
      <c r="M660" s="6"/>
      <c r="N660" s="6"/>
      <c r="O660" s="6"/>
      <c r="P660" s="34"/>
      <c r="Q660" s="6"/>
      <c r="R660" s="6"/>
      <c r="S660" s="34"/>
      <c r="T660" s="34"/>
      <c r="U660" s="72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1"/>
      <c r="G661" s="11"/>
      <c r="H661" s="6"/>
      <c r="I661" s="6"/>
      <c r="J661" s="6"/>
      <c r="K661" s="6"/>
      <c r="L661" s="6"/>
      <c r="M661" s="6"/>
      <c r="N661" s="6"/>
      <c r="O661" s="6"/>
      <c r="P661" s="34"/>
      <c r="Q661" s="6"/>
      <c r="R661" s="6"/>
      <c r="S661" s="34"/>
      <c r="T661" s="34"/>
      <c r="U661" s="34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1"/>
      <c r="G662" s="11"/>
      <c r="H662" s="6"/>
      <c r="I662" s="6"/>
      <c r="J662" s="6"/>
      <c r="K662" s="6"/>
      <c r="L662" s="6"/>
      <c r="M662" s="6"/>
      <c r="N662" s="6"/>
      <c r="O662" s="6"/>
      <c r="P662" s="34"/>
      <c r="Q662" s="6"/>
      <c r="R662" s="6"/>
      <c r="S662" s="34"/>
      <c r="T662" s="34"/>
      <c r="U662" s="34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1"/>
      <c r="G663" s="11"/>
      <c r="H663" s="6"/>
      <c r="I663" s="6"/>
      <c r="J663" s="6"/>
      <c r="K663" s="6"/>
      <c r="L663" s="6"/>
      <c r="M663" s="6"/>
      <c r="N663" s="6"/>
      <c r="O663" s="6"/>
      <c r="P663" s="34"/>
      <c r="Q663" s="6"/>
      <c r="R663" s="6"/>
      <c r="S663" s="34"/>
      <c r="T663" s="34"/>
      <c r="U663" s="34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1"/>
      <c r="G664" s="11"/>
      <c r="H664" s="6"/>
      <c r="I664" s="6"/>
      <c r="J664" s="6"/>
      <c r="K664" s="6"/>
      <c r="L664" s="6"/>
      <c r="M664" s="6"/>
      <c r="N664" s="6"/>
      <c r="O664" s="6"/>
      <c r="P664" s="34"/>
      <c r="Q664" s="6"/>
      <c r="R664" s="6"/>
      <c r="S664" s="34"/>
      <c r="T664" s="34"/>
      <c r="U664" s="34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1"/>
      <c r="G665" s="11"/>
      <c r="H665" s="6"/>
      <c r="I665" s="6"/>
      <c r="J665" s="6"/>
      <c r="K665" s="6"/>
      <c r="L665" s="6"/>
      <c r="M665" s="6"/>
      <c r="N665" s="6"/>
      <c r="O665" s="6"/>
      <c r="P665" s="34"/>
      <c r="Q665" s="6"/>
      <c r="R665" s="6"/>
      <c r="S665" s="34"/>
      <c r="T665" s="34"/>
      <c r="U665" s="34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1"/>
      <c r="G666" s="11"/>
      <c r="H666" s="6"/>
      <c r="I666" s="6"/>
      <c r="J666" s="6"/>
      <c r="K666" s="6"/>
      <c r="L666" s="6"/>
      <c r="N666" s="6"/>
      <c r="O666" s="6"/>
      <c r="P666" s="72"/>
      <c r="Q666" s="6"/>
      <c r="R666" s="6"/>
      <c r="S666" s="72"/>
      <c r="T666" s="72"/>
      <c r="U666" s="72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1"/>
      <c r="G667" s="11"/>
      <c r="H667" s="6"/>
      <c r="I667" s="6"/>
      <c r="J667" s="6"/>
      <c r="K667" s="6"/>
      <c r="L667" s="6"/>
      <c r="M667" s="6"/>
      <c r="N667" s="6"/>
      <c r="O667" s="6"/>
      <c r="P667" s="72"/>
      <c r="Q667" s="6"/>
      <c r="R667" s="6"/>
      <c r="S667" s="72"/>
      <c r="T667" s="72"/>
      <c r="U667" s="72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1"/>
      <c r="G668" s="11"/>
      <c r="H668" s="6"/>
      <c r="I668" s="6"/>
      <c r="J668" s="6"/>
      <c r="K668" s="6"/>
      <c r="L668" s="6"/>
      <c r="M668" s="6"/>
      <c r="N668" s="6"/>
      <c r="O668" s="6"/>
      <c r="P668" s="34"/>
      <c r="Q668" s="6"/>
      <c r="R668" s="6"/>
      <c r="S668" s="34"/>
      <c r="T668" s="34"/>
      <c r="U668" s="34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1"/>
      <c r="G669" s="11"/>
      <c r="H669" s="6"/>
      <c r="I669" s="6"/>
      <c r="J669" s="6"/>
      <c r="K669" s="6"/>
      <c r="L669" s="6"/>
      <c r="M669" s="6"/>
      <c r="N669" s="6"/>
      <c r="O669" s="6"/>
      <c r="P669" s="34"/>
      <c r="Q669" s="6"/>
      <c r="R669" s="6"/>
      <c r="S669" s="34"/>
      <c r="T669" s="34"/>
      <c r="U669" s="34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1"/>
      <c r="G670" s="11"/>
      <c r="H670" s="6"/>
      <c r="I670" s="6"/>
      <c r="J670" s="6"/>
      <c r="K670" s="6"/>
      <c r="L670" s="6"/>
      <c r="M670" s="6"/>
      <c r="N670" s="6"/>
      <c r="O670" s="6"/>
      <c r="P670" s="34"/>
      <c r="Q670" s="6"/>
      <c r="R670" s="6"/>
      <c r="S670" s="34"/>
      <c r="T670" s="34"/>
      <c r="U670" s="34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1"/>
      <c r="G671" s="11"/>
      <c r="H671" s="6"/>
      <c r="I671" s="6"/>
      <c r="J671" s="6"/>
      <c r="K671" s="6"/>
      <c r="L671" s="6"/>
      <c r="M671" s="6"/>
      <c r="N671" s="6"/>
      <c r="O671" s="6"/>
      <c r="P671" s="34"/>
      <c r="Q671" s="6"/>
      <c r="R671" s="6"/>
      <c r="S671" s="34"/>
      <c r="T671" s="34"/>
      <c r="U671" s="34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1"/>
      <c r="G672" s="11"/>
      <c r="H672" s="6"/>
      <c r="I672" s="6"/>
      <c r="J672" s="6"/>
      <c r="K672" s="6"/>
      <c r="L672" s="6"/>
      <c r="M672" s="6"/>
      <c r="N672" s="6"/>
      <c r="O672" s="6"/>
      <c r="P672" s="34"/>
      <c r="Q672" s="6"/>
      <c r="R672" s="6"/>
      <c r="S672" s="34"/>
      <c r="T672" s="34"/>
      <c r="U672" s="34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1"/>
      <c r="G673" s="11"/>
      <c r="H673" s="6"/>
      <c r="I673" s="6"/>
      <c r="J673" s="6"/>
      <c r="K673" s="6"/>
      <c r="L673" s="6"/>
      <c r="M673" s="6"/>
      <c r="N673" s="6"/>
      <c r="O673" s="6"/>
      <c r="P673" s="34"/>
      <c r="Q673" s="6"/>
      <c r="R673" s="6"/>
      <c r="S673" s="34"/>
      <c r="T673" s="34"/>
      <c r="U673" s="34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1"/>
      <c r="G674" s="11"/>
      <c r="H674" s="6"/>
      <c r="I674" s="6"/>
      <c r="J674" s="6"/>
      <c r="K674" s="6"/>
      <c r="L674" s="6"/>
      <c r="M674" s="6"/>
      <c r="N674" s="6"/>
      <c r="O674" s="6"/>
      <c r="P674" s="34"/>
      <c r="Q674" s="6"/>
      <c r="R674" s="6"/>
      <c r="S674" s="34"/>
      <c r="T674" s="34"/>
      <c r="U674" s="34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1"/>
      <c r="G675" s="11"/>
      <c r="H675" s="6"/>
      <c r="I675" s="6"/>
      <c r="J675" s="6"/>
      <c r="K675" s="6"/>
      <c r="L675" s="6"/>
      <c r="M675" s="6"/>
      <c r="N675" s="6"/>
      <c r="O675" s="6"/>
      <c r="P675" s="34"/>
      <c r="Q675" s="6"/>
      <c r="R675" s="6"/>
      <c r="S675" s="34"/>
      <c r="T675" s="34"/>
      <c r="U675" s="34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1"/>
      <c r="G676" s="11"/>
      <c r="H676" s="6"/>
      <c r="I676" s="6"/>
      <c r="J676" s="6"/>
      <c r="K676" s="6"/>
      <c r="L676" s="6"/>
      <c r="M676" s="6"/>
      <c r="N676" s="6"/>
      <c r="O676" s="6"/>
      <c r="P676" s="34"/>
      <c r="Q676" s="6"/>
      <c r="R676" s="6"/>
      <c r="S676" s="34"/>
      <c r="T676" s="34"/>
      <c r="U676" s="34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1"/>
      <c r="G677" s="11"/>
      <c r="H677" s="6"/>
      <c r="I677" s="6"/>
      <c r="J677" s="6"/>
      <c r="K677" s="6"/>
      <c r="L677" s="6"/>
      <c r="M677" s="6"/>
      <c r="N677" s="6"/>
      <c r="O677" s="6"/>
      <c r="P677" s="34"/>
      <c r="Q677" s="6"/>
      <c r="R677" s="6"/>
      <c r="S677" s="34"/>
      <c r="T677" s="34"/>
      <c r="U677" s="34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1"/>
      <c r="G678" s="11"/>
      <c r="H678" s="6"/>
      <c r="I678" s="6"/>
      <c r="J678" s="6"/>
      <c r="K678" s="6"/>
      <c r="L678" s="6"/>
      <c r="M678" s="6"/>
      <c r="N678" s="6"/>
      <c r="O678" s="6"/>
      <c r="P678" s="34"/>
      <c r="Q678" s="6"/>
      <c r="R678" s="6"/>
      <c r="S678" s="34"/>
      <c r="T678" s="34"/>
      <c r="U678" s="34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1"/>
      <c r="G679" s="11"/>
      <c r="H679" s="6"/>
      <c r="I679" s="6"/>
      <c r="J679" s="6"/>
      <c r="K679" s="6"/>
      <c r="L679" s="6"/>
      <c r="M679" s="6"/>
      <c r="N679" s="6"/>
      <c r="O679" s="6"/>
      <c r="P679" s="34"/>
      <c r="Q679" s="6"/>
      <c r="R679" s="6"/>
      <c r="S679" s="34"/>
      <c r="T679" s="34"/>
      <c r="U679" s="34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1"/>
      <c r="G680" s="11"/>
      <c r="H680" s="6"/>
      <c r="I680" s="6"/>
      <c r="J680" s="6"/>
      <c r="K680" s="6"/>
      <c r="L680" s="6"/>
      <c r="M680" s="6"/>
      <c r="N680" s="6"/>
      <c r="O680" s="6"/>
      <c r="P680" s="34"/>
      <c r="Q680" s="6"/>
      <c r="R680" s="6"/>
      <c r="S680" s="34"/>
      <c r="T680" s="34"/>
      <c r="U680" s="72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1"/>
      <c r="G681" s="11"/>
      <c r="H681" s="6"/>
      <c r="I681" s="6"/>
      <c r="J681" s="6"/>
      <c r="K681" s="6"/>
      <c r="L681" s="6"/>
      <c r="M681" s="6"/>
      <c r="N681" s="6"/>
      <c r="O681" s="6"/>
      <c r="P681" s="34"/>
      <c r="Q681" s="6"/>
      <c r="R681" s="6"/>
      <c r="S681" s="34"/>
      <c r="T681" s="34"/>
      <c r="U681" s="34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1"/>
      <c r="G682" s="11"/>
      <c r="H682" s="6"/>
      <c r="I682" s="6"/>
      <c r="J682" s="6"/>
      <c r="K682" s="6"/>
      <c r="L682" s="6"/>
      <c r="M682" s="6"/>
      <c r="N682" s="6"/>
      <c r="O682" s="6"/>
      <c r="P682" s="34"/>
      <c r="Q682" s="6"/>
      <c r="R682" s="6"/>
      <c r="S682" s="34"/>
      <c r="T682" s="34"/>
      <c r="U682" s="34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1"/>
      <c r="G683" s="11"/>
      <c r="H683" s="6"/>
      <c r="I683" s="6"/>
      <c r="J683" s="6"/>
      <c r="K683" s="6"/>
      <c r="L683" s="6"/>
      <c r="M683" s="6"/>
      <c r="N683" s="6"/>
      <c r="O683" s="6"/>
      <c r="P683" s="34"/>
      <c r="Q683" s="6"/>
      <c r="R683" s="6"/>
      <c r="S683" s="34"/>
      <c r="T683" s="34"/>
      <c r="U683" s="34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1"/>
      <c r="G684" s="11"/>
      <c r="H684" s="6"/>
      <c r="I684" s="6"/>
      <c r="J684" s="6"/>
      <c r="K684" s="6"/>
      <c r="L684" s="6"/>
      <c r="M684" s="6"/>
      <c r="N684" s="6"/>
      <c r="O684" s="6"/>
      <c r="P684" s="34"/>
      <c r="Q684" s="6"/>
      <c r="R684" s="6"/>
      <c r="S684" s="34"/>
      <c r="T684" s="34"/>
      <c r="U684" s="34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1"/>
      <c r="G685" s="11"/>
      <c r="H685" s="6"/>
      <c r="I685" s="6"/>
      <c r="J685" s="6"/>
      <c r="K685" s="6"/>
      <c r="L685" s="6"/>
      <c r="M685" s="6"/>
      <c r="N685" s="6"/>
      <c r="O685" s="6"/>
      <c r="P685" s="34"/>
      <c r="Q685" s="6"/>
      <c r="R685" s="6"/>
      <c r="S685" s="34"/>
      <c r="T685" s="34"/>
      <c r="U685" s="34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1"/>
      <c r="G686" s="11"/>
      <c r="H686" s="6"/>
      <c r="I686" s="6"/>
      <c r="J686" s="6"/>
      <c r="K686" s="6"/>
      <c r="L686" s="6"/>
      <c r="M686" s="6"/>
      <c r="N686" s="6"/>
      <c r="O686" s="6"/>
      <c r="P686" s="34"/>
      <c r="Q686" s="6"/>
      <c r="R686" s="6"/>
      <c r="S686" s="34"/>
      <c r="T686" s="34"/>
      <c r="U686" s="34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1"/>
      <c r="G687" s="11"/>
      <c r="H687" s="6"/>
      <c r="I687" s="6"/>
      <c r="J687" s="6"/>
      <c r="K687" s="6"/>
      <c r="L687" s="6"/>
      <c r="M687" s="6"/>
      <c r="N687" s="6"/>
      <c r="O687" s="6"/>
      <c r="P687" s="34"/>
      <c r="Q687" s="6"/>
      <c r="R687" s="6"/>
      <c r="S687" s="34"/>
      <c r="T687" s="34"/>
      <c r="U687" s="34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1"/>
      <c r="G688" s="11"/>
      <c r="H688" s="6"/>
      <c r="I688" s="6"/>
      <c r="J688" s="6"/>
      <c r="K688" s="6"/>
      <c r="L688" s="6"/>
      <c r="M688" s="6"/>
      <c r="N688" s="6"/>
      <c r="O688" s="6"/>
      <c r="P688" s="34"/>
      <c r="Q688" s="6"/>
      <c r="R688" s="6"/>
      <c r="S688" s="34"/>
      <c r="T688" s="34"/>
      <c r="U688" s="34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1"/>
      <c r="G689" s="11"/>
      <c r="H689" s="6"/>
      <c r="I689" s="6"/>
      <c r="J689" s="6"/>
      <c r="K689" s="6"/>
      <c r="L689" s="6"/>
      <c r="M689" s="6"/>
      <c r="N689" s="6"/>
      <c r="O689" s="6"/>
      <c r="P689" s="34"/>
      <c r="Q689" s="6"/>
      <c r="R689" s="6"/>
      <c r="S689" s="34"/>
      <c r="T689" s="34"/>
      <c r="U689" s="34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1"/>
      <c r="G690" s="11"/>
      <c r="H690" s="6"/>
      <c r="I690" s="6"/>
      <c r="J690" s="6"/>
      <c r="K690" s="6"/>
      <c r="L690" s="6"/>
      <c r="M690" s="6"/>
      <c r="N690" s="6"/>
      <c r="O690" s="6"/>
      <c r="P690" s="34"/>
      <c r="Q690" s="6"/>
      <c r="R690" s="6"/>
      <c r="S690" s="34"/>
      <c r="T690" s="34"/>
      <c r="U690" s="34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1"/>
      <c r="G691" s="11"/>
      <c r="H691" s="6"/>
      <c r="I691" s="6"/>
      <c r="J691" s="6"/>
      <c r="K691" s="6"/>
      <c r="L691" s="6"/>
      <c r="M691" s="6"/>
      <c r="N691" s="6"/>
      <c r="O691" s="6"/>
      <c r="P691" s="34"/>
      <c r="Q691" s="6"/>
      <c r="R691" s="6"/>
      <c r="S691" s="34"/>
      <c r="T691" s="34"/>
      <c r="U691" s="34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1"/>
      <c r="G692" s="11"/>
      <c r="H692" s="6"/>
      <c r="I692" s="6"/>
      <c r="J692" s="6"/>
      <c r="K692" s="6"/>
      <c r="L692" s="6"/>
      <c r="M692" s="6"/>
      <c r="N692" s="6"/>
      <c r="O692" s="6"/>
      <c r="P692" s="34"/>
      <c r="Q692" s="6"/>
      <c r="R692" s="6"/>
      <c r="S692" s="34"/>
      <c r="T692" s="34"/>
      <c r="U692" s="34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1"/>
      <c r="G693" s="11"/>
      <c r="H693" s="6"/>
      <c r="I693" s="6"/>
      <c r="J693" s="6"/>
      <c r="K693" s="6"/>
      <c r="L693" s="6"/>
      <c r="M693" s="6"/>
      <c r="N693" s="6"/>
      <c r="O693" s="6"/>
      <c r="P693" s="34"/>
      <c r="Q693" s="6"/>
      <c r="R693" s="6"/>
      <c r="S693" s="34"/>
      <c r="T693" s="34"/>
      <c r="U693" s="34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1"/>
      <c r="G694" s="11"/>
      <c r="H694" s="6"/>
      <c r="I694" s="6"/>
      <c r="J694" s="6"/>
      <c r="K694" s="6"/>
      <c r="L694" s="6"/>
      <c r="M694" s="6"/>
      <c r="N694" s="6"/>
      <c r="O694" s="6"/>
      <c r="P694" s="34"/>
      <c r="Q694" s="6"/>
      <c r="R694" s="6"/>
      <c r="S694" s="34"/>
      <c r="T694" s="34"/>
      <c r="U694" s="34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1"/>
      <c r="G695" s="11"/>
      <c r="H695" s="6"/>
      <c r="I695" s="6"/>
      <c r="J695" s="6"/>
      <c r="K695" s="6"/>
      <c r="L695" s="6"/>
      <c r="M695" s="6"/>
      <c r="N695" s="6"/>
      <c r="O695" s="6"/>
      <c r="P695" s="34"/>
      <c r="Q695" s="6"/>
      <c r="R695" s="6"/>
      <c r="S695" s="34"/>
      <c r="T695" s="34"/>
      <c r="U695" s="34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1"/>
      <c r="G696" s="11"/>
      <c r="H696" s="6"/>
      <c r="I696" s="6"/>
      <c r="J696" s="6"/>
      <c r="K696" s="6"/>
      <c r="L696" s="6"/>
      <c r="M696" s="6"/>
      <c r="N696" s="6"/>
      <c r="O696" s="6"/>
      <c r="P696" s="34"/>
      <c r="Q696" s="6"/>
      <c r="R696" s="6"/>
      <c r="S696" s="34"/>
      <c r="T696" s="34"/>
      <c r="U696" s="34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1"/>
      <c r="G697" s="11"/>
      <c r="H697" s="6"/>
      <c r="I697" s="6"/>
      <c r="J697" s="6"/>
      <c r="K697" s="6"/>
      <c r="L697" s="6"/>
      <c r="N697" s="6"/>
      <c r="O697" s="6"/>
      <c r="P697" s="34"/>
      <c r="Q697" s="6"/>
      <c r="R697" s="6"/>
      <c r="S697" s="34"/>
      <c r="T697" s="34"/>
      <c r="U697" s="34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1"/>
      <c r="G698" s="11"/>
      <c r="H698" s="6"/>
      <c r="I698" s="6"/>
      <c r="J698" s="6"/>
      <c r="K698" s="6"/>
      <c r="L698" s="6"/>
      <c r="M698" s="6"/>
      <c r="N698" s="6"/>
      <c r="O698" s="6"/>
      <c r="P698" s="34"/>
      <c r="Q698" s="6"/>
      <c r="R698" s="6"/>
      <c r="S698" s="34"/>
      <c r="T698" s="34"/>
      <c r="U698" s="34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1"/>
      <c r="G699" s="11"/>
      <c r="H699" s="6"/>
      <c r="I699" s="6"/>
      <c r="J699" s="6"/>
      <c r="K699" s="6"/>
      <c r="L699" s="6"/>
      <c r="M699" s="6"/>
      <c r="N699" s="6"/>
      <c r="O699" s="6"/>
      <c r="P699" s="34"/>
      <c r="Q699" s="6"/>
      <c r="R699" s="6"/>
      <c r="S699" s="34"/>
      <c r="T699" s="34"/>
      <c r="U699" s="34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1"/>
      <c r="G700" s="11"/>
      <c r="H700" s="6"/>
      <c r="I700" s="6"/>
      <c r="J700" s="6"/>
      <c r="K700" s="6"/>
      <c r="L700" s="6"/>
      <c r="M700" s="6"/>
      <c r="N700" s="6"/>
      <c r="O700" s="6"/>
      <c r="P700" s="34"/>
      <c r="Q700" s="6"/>
      <c r="R700" s="6"/>
      <c r="S700" s="34"/>
      <c r="T700" s="34"/>
      <c r="U700" s="34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1"/>
      <c r="G701" s="11"/>
      <c r="H701" s="6"/>
      <c r="I701" s="6"/>
      <c r="J701" s="6"/>
      <c r="K701" s="6"/>
      <c r="L701" s="6"/>
      <c r="N701" s="6"/>
      <c r="O701" s="6"/>
      <c r="P701" s="34"/>
      <c r="Q701" s="6"/>
      <c r="R701" s="6"/>
      <c r="S701" s="34"/>
      <c r="T701" s="34"/>
      <c r="U701" s="34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1"/>
      <c r="G702" s="11"/>
      <c r="H702" s="6"/>
      <c r="I702" s="6"/>
      <c r="J702" s="6"/>
      <c r="K702" s="6"/>
      <c r="L702" s="6"/>
      <c r="N702" s="6"/>
      <c r="O702" s="6"/>
      <c r="P702" s="34"/>
      <c r="Q702" s="6"/>
      <c r="R702" s="6"/>
      <c r="S702" s="34"/>
      <c r="T702" s="34"/>
      <c r="U702" s="34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1"/>
      <c r="G703" s="11"/>
      <c r="H703" s="6"/>
      <c r="I703" s="6"/>
      <c r="J703" s="6"/>
      <c r="K703" s="6"/>
      <c r="L703" s="6"/>
      <c r="N703" s="6"/>
      <c r="O703" s="6"/>
      <c r="P703" s="34"/>
      <c r="Q703" s="6"/>
      <c r="R703" s="6"/>
      <c r="S703" s="34"/>
      <c r="T703" s="34"/>
      <c r="U703" s="34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1"/>
      <c r="G704" s="11"/>
      <c r="H704" s="6"/>
      <c r="I704" s="6"/>
      <c r="J704" s="6"/>
      <c r="K704" s="6"/>
      <c r="L704" s="6"/>
      <c r="M704" s="6"/>
      <c r="N704" s="6"/>
      <c r="O704" s="6"/>
      <c r="P704" s="34"/>
      <c r="Q704" s="6"/>
      <c r="R704" s="6"/>
      <c r="S704" s="34"/>
      <c r="T704" s="34"/>
      <c r="U704" s="34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1"/>
      <c r="G705" s="11"/>
      <c r="H705" s="6"/>
      <c r="I705" s="6"/>
      <c r="J705" s="6"/>
      <c r="K705" s="6"/>
      <c r="L705" s="6"/>
      <c r="M705" s="6"/>
      <c r="N705" s="6"/>
      <c r="O705" s="6"/>
      <c r="P705" s="34"/>
      <c r="Q705" s="6"/>
      <c r="R705" s="6"/>
      <c r="S705" s="34"/>
      <c r="T705" s="34"/>
      <c r="U705" s="34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1"/>
      <c r="G706" s="11"/>
      <c r="H706" s="6"/>
      <c r="I706" s="6"/>
      <c r="J706" s="6"/>
      <c r="K706" s="6"/>
      <c r="L706" s="6"/>
      <c r="M706" s="6"/>
      <c r="N706" s="6"/>
      <c r="O706" s="6"/>
      <c r="P706" s="34"/>
      <c r="Q706" s="6"/>
      <c r="R706" s="6"/>
      <c r="S706" s="34"/>
      <c r="T706" s="34"/>
      <c r="U706" s="34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1"/>
      <c r="G707" s="11"/>
      <c r="H707" s="6"/>
      <c r="I707" s="6"/>
      <c r="J707" s="6"/>
      <c r="K707" s="6"/>
      <c r="L707" s="6"/>
      <c r="M707" s="6"/>
      <c r="N707" s="6"/>
      <c r="O707" s="6"/>
      <c r="P707" s="34"/>
      <c r="Q707" s="6"/>
      <c r="R707" s="6"/>
      <c r="S707" s="34"/>
      <c r="T707" s="34"/>
      <c r="U707" s="34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1"/>
      <c r="G708" s="11"/>
      <c r="H708" s="6"/>
      <c r="I708" s="6"/>
      <c r="J708" s="6"/>
      <c r="K708" s="6"/>
      <c r="L708" s="6"/>
      <c r="M708" s="6"/>
      <c r="N708" s="6"/>
      <c r="O708" s="6"/>
      <c r="P708" s="34"/>
      <c r="Q708" s="6"/>
      <c r="R708" s="6"/>
      <c r="S708" s="34"/>
      <c r="T708" s="34"/>
      <c r="U708" s="34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1"/>
      <c r="G709" s="11"/>
      <c r="H709" s="6"/>
      <c r="I709" s="6"/>
      <c r="J709" s="6"/>
      <c r="K709" s="6"/>
      <c r="L709" s="6"/>
      <c r="M709" s="6"/>
      <c r="N709" s="6"/>
      <c r="O709" s="6"/>
      <c r="P709" s="34"/>
      <c r="Q709" s="6"/>
      <c r="R709" s="6"/>
      <c r="S709" s="34"/>
      <c r="T709" s="34"/>
      <c r="U709" s="34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1"/>
      <c r="G710" s="11"/>
      <c r="H710" s="6"/>
      <c r="I710" s="6"/>
      <c r="J710" s="6"/>
      <c r="K710" s="6"/>
      <c r="L710" s="6"/>
      <c r="M710" s="6"/>
      <c r="N710" s="6"/>
      <c r="O710" s="6"/>
      <c r="P710" s="34"/>
      <c r="Q710" s="6"/>
      <c r="R710" s="6"/>
      <c r="S710" s="34"/>
      <c r="T710" s="34"/>
      <c r="U710" s="34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1"/>
      <c r="G711" s="11"/>
      <c r="H711" s="6"/>
      <c r="I711" s="6"/>
      <c r="J711" s="6"/>
      <c r="K711" s="6"/>
      <c r="L711" s="6"/>
      <c r="M711" s="6"/>
      <c r="N711" s="6"/>
      <c r="O711" s="6"/>
      <c r="P711" s="34"/>
      <c r="Q711" s="6"/>
      <c r="R711" s="6"/>
      <c r="S711" s="34"/>
      <c r="T711" s="34"/>
      <c r="U711" s="34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1"/>
      <c r="G712" s="11"/>
      <c r="H712" s="6"/>
      <c r="I712" s="6"/>
      <c r="J712" s="6"/>
      <c r="K712" s="6"/>
      <c r="L712" s="6"/>
      <c r="M712" s="6"/>
      <c r="N712" s="6"/>
      <c r="O712" s="6"/>
      <c r="P712" s="34"/>
      <c r="Q712" s="6"/>
      <c r="R712" s="6"/>
      <c r="S712" s="34"/>
      <c r="T712" s="34"/>
      <c r="U712" s="34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1"/>
      <c r="G713" s="11"/>
      <c r="H713" s="6"/>
      <c r="I713" s="6"/>
      <c r="J713" s="6"/>
      <c r="K713" s="6"/>
      <c r="L713" s="6"/>
      <c r="M713" s="6"/>
      <c r="N713" s="6"/>
      <c r="O713" s="6"/>
      <c r="P713" s="34"/>
      <c r="Q713" s="6"/>
      <c r="R713" s="6"/>
      <c r="S713" s="34"/>
      <c r="T713" s="34"/>
      <c r="U713" s="34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1"/>
      <c r="G714" s="11"/>
      <c r="H714" s="6"/>
      <c r="I714" s="6"/>
      <c r="J714" s="6"/>
      <c r="K714" s="6"/>
      <c r="L714" s="6"/>
      <c r="M714" s="6"/>
      <c r="N714" s="6"/>
      <c r="O714" s="6"/>
      <c r="P714" s="34"/>
      <c r="Q714" s="6"/>
      <c r="R714" s="6"/>
      <c r="S714" s="34"/>
      <c r="T714" s="34"/>
      <c r="U714" s="34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1"/>
      <c r="G715" s="11"/>
      <c r="H715" s="6"/>
      <c r="I715" s="6"/>
      <c r="J715" s="6"/>
      <c r="K715" s="6"/>
      <c r="L715" s="6"/>
      <c r="M715" s="6"/>
      <c r="N715" s="6"/>
      <c r="O715" s="6"/>
      <c r="P715" s="34"/>
      <c r="Q715" s="6"/>
      <c r="R715" s="6"/>
      <c r="S715" s="34"/>
      <c r="T715" s="34"/>
      <c r="U715" s="34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1"/>
      <c r="G716" s="11"/>
      <c r="H716" s="6"/>
      <c r="I716" s="6"/>
      <c r="J716" s="6"/>
      <c r="K716" s="6"/>
      <c r="L716" s="6"/>
      <c r="M716" s="6"/>
      <c r="N716" s="6"/>
      <c r="O716" s="6"/>
      <c r="P716" s="34"/>
      <c r="Q716" s="6"/>
      <c r="R716" s="6"/>
      <c r="S716" s="34"/>
      <c r="T716" s="34"/>
      <c r="U716" s="34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1"/>
      <c r="G717" s="11"/>
      <c r="H717" s="6"/>
      <c r="I717" s="6"/>
      <c r="J717" s="6"/>
      <c r="K717" s="6"/>
      <c r="L717" s="6"/>
      <c r="M717" s="6"/>
      <c r="N717" s="6"/>
      <c r="O717" s="6"/>
      <c r="P717" s="34"/>
      <c r="Q717" s="6"/>
      <c r="R717" s="6"/>
      <c r="S717" s="34"/>
      <c r="T717" s="34"/>
      <c r="U717" s="34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1"/>
      <c r="G718" s="11"/>
      <c r="H718" s="6"/>
      <c r="I718" s="6"/>
      <c r="J718" s="6"/>
      <c r="K718" s="6"/>
      <c r="L718" s="6"/>
      <c r="M718" s="6"/>
      <c r="N718" s="6"/>
      <c r="O718" s="6"/>
      <c r="P718" s="34"/>
      <c r="Q718" s="6"/>
      <c r="R718" s="6"/>
      <c r="S718" s="34"/>
      <c r="T718" s="34"/>
      <c r="U718" s="34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1"/>
      <c r="G719" s="11"/>
      <c r="H719" s="6"/>
      <c r="I719" s="6"/>
      <c r="J719" s="6"/>
      <c r="K719" s="6"/>
      <c r="L719" s="6"/>
      <c r="M719" s="6"/>
      <c r="N719" s="6"/>
      <c r="O719" s="6"/>
      <c r="P719" s="34"/>
      <c r="Q719" s="6"/>
      <c r="R719" s="6"/>
      <c r="S719" s="34"/>
      <c r="T719" s="34"/>
      <c r="U719" s="34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1"/>
      <c r="G720" s="11"/>
      <c r="H720" s="6"/>
      <c r="I720" s="6"/>
      <c r="J720" s="6"/>
      <c r="K720" s="6"/>
      <c r="L720" s="6"/>
      <c r="N720" s="6"/>
      <c r="O720" s="6"/>
      <c r="P720" s="34"/>
      <c r="Q720" s="6"/>
      <c r="R720" s="6"/>
      <c r="S720" s="34"/>
      <c r="T720" s="34"/>
      <c r="U720" s="34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1"/>
      <c r="G721" s="11"/>
      <c r="H721" s="6"/>
      <c r="I721" s="6"/>
      <c r="J721" s="6"/>
      <c r="K721" s="6"/>
      <c r="L721" s="6"/>
      <c r="M721" s="6"/>
      <c r="N721" s="6"/>
      <c r="O721" s="6"/>
      <c r="P721" s="34"/>
      <c r="Q721" s="6"/>
      <c r="R721" s="6"/>
      <c r="S721" s="34"/>
      <c r="T721" s="34"/>
      <c r="U721" s="34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1"/>
      <c r="G722" s="11"/>
      <c r="H722" s="6"/>
      <c r="I722" s="6"/>
      <c r="J722" s="6"/>
      <c r="K722" s="6"/>
      <c r="L722" s="6"/>
      <c r="M722" s="6"/>
      <c r="N722" s="6"/>
      <c r="O722" s="6"/>
      <c r="P722" s="34"/>
      <c r="Q722" s="6"/>
      <c r="R722" s="6"/>
      <c r="S722" s="34"/>
      <c r="T722" s="34"/>
      <c r="U722" s="34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1"/>
      <c r="G723" s="11"/>
      <c r="H723" s="6"/>
      <c r="I723" s="6"/>
      <c r="J723" s="6"/>
      <c r="K723" s="6"/>
      <c r="L723" s="6"/>
      <c r="N723" s="6"/>
      <c r="O723" s="6"/>
      <c r="P723" s="34"/>
      <c r="Q723" s="6"/>
      <c r="R723" s="6"/>
      <c r="S723" s="34"/>
      <c r="T723" s="34"/>
      <c r="U723" s="34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1"/>
      <c r="G724" s="11"/>
      <c r="H724" s="6"/>
      <c r="I724" s="6"/>
      <c r="J724" s="6"/>
      <c r="K724" s="6"/>
      <c r="L724" s="6"/>
      <c r="N724" s="6"/>
      <c r="O724" s="6"/>
      <c r="P724" s="34"/>
      <c r="Q724" s="6"/>
      <c r="R724" s="6"/>
      <c r="S724" s="34"/>
      <c r="T724" s="34"/>
      <c r="U724" s="34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1"/>
      <c r="G725" s="11"/>
      <c r="H725" s="6"/>
      <c r="I725" s="6"/>
      <c r="J725" s="6"/>
      <c r="K725" s="6"/>
      <c r="L725" s="6"/>
      <c r="N725" s="6"/>
      <c r="O725" s="6"/>
      <c r="P725" s="34"/>
      <c r="Q725" s="6"/>
      <c r="R725" s="6"/>
      <c r="S725" s="34"/>
      <c r="T725" s="34"/>
      <c r="U725" s="34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1"/>
      <c r="G726" s="11"/>
      <c r="H726" s="6"/>
      <c r="I726" s="6"/>
      <c r="J726" s="6"/>
      <c r="K726" s="6"/>
      <c r="L726" s="6"/>
      <c r="N726" s="6"/>
      <c r="O726" s="6"/>
      <c r="P726" s="34"/>
      <c r="Q726" s="6"/>
      <c r="R726" s="6"/>
      <c r="S726" s="34"/>
      <c r="T726" s="34"/>
      <c r="U726" s="34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1"/>
      <c r="G727" s="11"/>
      <c r="H727" s="6"/>
      <c r="I727" s="6"/>
      <c r="J727" s="6"/>
      <c r="K727" s="6"/>
      <c r="L727" s="6"/>
      <c r="M727" s="6"/>
      <c r="N727" s="6"/>
      <c r="O727" s="6"/>
      <c r="P727" s="34"/>
      <c r="Q727" s="6"/>
      <c r="R727" s="6"/>
      <c r="S727" s="34"/>
      <c r="T727" s="34"/>
      <c r="U727" s="34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1"/>
      <c r="G728" s="11"/>
      <c r="H728" s="6"/>
      <c r="I728" s="6"/>
      <c r="J728" s="6"/>
      <c r="K728" s="6"/>
      <c r="L728" s="6"/>
      <c r="N728" s="6"/>
      <c r="O728" s="6"/>
      <c r="P728" s="34"/>
      <c r="Q728" s="6"/>
      <c r="R728" s="6"/>
      <c r="S728" s="34"/>
      <c r="T728" s="34"/>
      <c r="U728" s="34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1"/>
      <c r="G729" s="11"/>
      <c r="H729" s="6"/>
      <c r="I729" s="6"/>
      <c r="J729" s="6"/>
      <c r="K729" s="6"/>
      <c r="L729" s="6"/>
      <c r="M729" s="6"/>
      <c r="N729" s="6"/>
      <c r="O729" s="6"/>
      <c r="P729" s="34"/>
      <c r="Q729" s="6"/>
      <c r="R729" s="6"/>
      <c r="S729" s="34"/>
      <c r="T729" s="34"/>
      <c r="U729" s="34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1"/>
      <c r="G730" s="11"/>
      <c r="H730" s="6"/>
      <c r="I730" s="6"/>
      <c r="J730" s="6"/>
      <c r="K730" s="6"/>
      <c r="L730" s="6"/>
      <c r="M730" s="6"/>
      <c r="N730" s="6"/>
      <c r="O730" s="6"/>
      <c r="P730" s="34"/>
      <c r="Q730" s="6"/>
      <c r="R730" s="6"/>
      <c r="S730" s="34"/>
      <c r="T730" s="34"/>
      <c r="U730" s="34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1"/>
      <c r="G731" s="11"/>
      <c r="H731" s="6"/>
      <c r="I731" s="6"/>
      <c r="J731" s="6"/>
      <c r="K731" s="6"/>
      <c r="L731" s="6"/>
      <c r="M731" s="6"/>
      <c r="N731" s="6"/>
      <c r="O731" s="6"/>
      <c r="P731" s="34"/>
      <c r="Q731" s="6"/>
      <c r="R731" s="6"/>
      <c r="S731" s="34"/>
      <c r="T731" s="34"/>
      <c r="U731" s="34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1"/>
      <c r="G732" s="11"/>
      <c r="H732" s="6"/>
      <c r="I732" s="6"/>
      <c r="J732" s="6"/>
      <c r="K732" s="6"/>
      <c r="L732" s="6"/>
      <c r="M732" s="6"/>
      <c r="N732" s="6"/>
      <c r="O732" s="6"/>
      <c r="P732" s="34"/>
      <c r="Q732" s="6"/>
      <c r="R732" s="6"/>
      <c r="S732" s="34"/>
      <c r="T732" s="34"/>
      <c r="U732" s="34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1"/>
      <c r="G733" s="11"/>
      <c r="H733" s="6"/>
      <c r="I733" s="6"/>
      <c r="J733" s="6"/>
      <c r="K733" s="6"/>
      <c r="L733" s="6"/>
      <c r="M733" s="6"/>
      <c r="N733" s="6"/>
      <c r="O733" s="6"/>
      <c r="P733" s="34"/>
      <c r="Q733" s="6"/>
      <c r="R733" s="6"/>
      <c r="S733" s="34"/>
      <c r="T733" s="34"/>
      <c r="U733" s="34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1"/>
      <c r="G734" s="11"/>
      <c r="H734" s="6"/>
      <c r="I734" s="6"/>
      <c r="J734" s="6"/>
      <c r="K734" s="6"/>
      <c r="L734" s="6"/>
      <c r="M734" s="6"/>
      <c r="N734" s="6"/>
      <c r="O734" s="6"/>
      <c r="P734" s="34"/>
      <c r="Q734" s="6"/>
      <c r="R734" s="6"/>
      <c r="S734" s="34"/>
      <c r="T734" s="34"/>
      <c r="U734" s="34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1"/>
      <c r="G735" s="11"/>
      <c r="H735" s="6"/>
      <c r="I735" s="6"/>
      <c r="J735" s="6"/>
      <c r="K735" s="6"/>
      <c r="L735" s="6"/>
      <c r="M735" s="6"/>
      <c r="N735" s="6"/>
      <c r="O735" s="6"/>
      <c r="P735" s="34"/>
      <c r="Q735" s="6"/>
      <c r="R735" s="6"/>
      <c r="S735" s="34"/>
      <c r="T735" s="34"/>
      <c r="U735" s="34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1"/>
      <c r="G736" s="11"/>
      <c r="H736" s="6"/>
      <c r="I736" s="6"/>
      <c r="J736" s="6"/>
      <c r="K736" s="6"/>
      <c r="L736" s="6"/>
      <c r="M736" s="6"/>
      <c r="N736" s="6"/>
      <c r="O736" s="6"/>
      <c r="P736" s="34"/>
      <c r="Q736" s="6"/>
      <c r="R736" s="6"/>
      <c r="S736" s="34"/>
      <c r="T736" s="34"/>
      <c r="U736" s="34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1"/>
      <c r="G737" s="11"/>
      <c r="H737" s="6"/>
      <c r="I737" s="6"/>
      <c r="J737" s="6"/>
      <c r="K737" s="6"/>
      <c r="L737" s="6"/>
      <c r="M737" s="6"/>
      <c r="N737" s="6"/>
      <c r="O737" s="6"/>
      <c r="P737" s="34"/>
      <c r="Q737" s="6"/>
      <c r="R737" s="6"/>
      <c r="S737" s="34"/>
      <c r="T737" s="34"/>
      <c r="U737" s="34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1"/>
      <c r="G738" s="11"/>
      <c r="H738" s="6"/>
      <c r="I738" s="6"/>
      <c r="J738" s="6"/>
      <c r="K738" s="6"/>
      <c r="L738" s="6"/>
      <c r="M738" s="6"/>
      <c r="N738" s="6"/>
      <c r="O738" s="6"/>
      <c r="P738" s="34"/>
      <c r="Q738" s="6"/>
      <c r="R738" s="6"/>
      <c r="S738" s="34"/>
      <c r="T738" s="34"/>
      <c r="U738" s="34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1"/>
      <c r="G739" s="11"/>
      <c r="H739" s="6"/>
      <c r="I739" s="6"/>
      <c r="J739" s="6"/>
      <c r="K739" s="6"/>
      <c r="L739" s="6"/>
      <c r="M739" s="6"/>
      <c r="N739" s="6"/>
      <c r="O739" s="6"/>
      <c r="P739" s="34"/>
      <c r="Q739" s="6"/>
      <c r="R739" s="6"/>
      <c r="S739" s="34"/>
      <c r="T739" s="34"/>
      <c r="U739" s="34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1"/>
      <c r="G740" s="11"/>
      <c r="H740" s="6"/>
      <c r="I740" s="6"/>
      <c r="J740" s="6"/>
      <c r="K740" s="6"/>
      <c r="L740" s="6"/>
      <c r="M740" s="6"/>
      <c r="N740" s="6"/>
      <c r="O740" s="6"/>
      <c r="P740" s="34"/>
      <c r="Q740" s="6"/>
      <c r="R740" s="6"/>
      <c r="S740" s="34"/>
      <c r="T740" s="34"/>
      <c r="U740" s="34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1"/>
      <c r="G741" s="11"/>
      <c r="H741" s="6"/>
      <c r="I741" s="6"/>
      <c r="J741" s="6"/>
      <c r="K741" s="6"/>
      <c r="L741" s="6"/>
      <c r="M741" s="6"/>
      <c r="N741" s="6"/>
      <c r="O741" s="6"/>
      <c r="P741" s="34"/>
      <c r="Q741" s="6"/>
      <c r="R741" s="6"/>
      <c r="S741" s="34"/>
      <c r="T741" s="34"/>
      <c r="U741" s="34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1"/>
      <c r="G742" s="11"/>
      <c r="H742" s="6"/>
      <c r="I742" s="6"/>
      <c r="J742" s="6"/>
      <c r="K742" s="6"/>
      <c r="L742" s="6"/>
      <c r="M742" s="6"/>
      <c r="N742" s="6"/>
      <c r="O742" s="6"/>
      <c r="P742" s="34"/>
      <c r="Q742" s="6"/>
      <c r="R742" s="6"/>
      <c r="S742" s="34"/>
      <c r="T742" s="34"/>
      <c r="U742" s="34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1"/>
      <c r="G743" s="11"/>
      <c r="H743" s="6"/>
      <c r="I743" s="6"/>
      <c r="J743" s="6"/>
      <c r="K743" s="6"/>
      <c r="L743" s="6"/>
      <c r="M743" s="6"/>
      <c r="N743" s="6"/>
      <c r="O743" s="6"/>
      <c r="P743" s="34"/>
      <c r="Q743" s="6"/>
      <c r="R743" s="6"/>
      <c r="S743" s="34"/>
      <c r="T743" s="34"/>
      <c r="U743" s="34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1"/>
      <c r="G744" s="11"/>
      <c r="H744" s="6"/>
      <c r="I744" s="6"/>
      <c r="J744" s="6"/>
      <c r="K744" s="6"/>
      <c r="L744" s="6"/>
      <c r="M744" s="6"/>
      <c r="N744" s="6"/>
      <c r="O744" s="6"/>
      <c r="P744" s="34"/>
      <c r="Q744" s="6"/>
      <c r="R744" s="6"/>
      <c r="S744" s="34"/>
      <c r="T744" s="34"/>
      <c r="U744" s="34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1"/>
      <c r="G745" s="11"/>
      <c r="H745" s="6"/>
      <c r="I745" s="6"/>
      <c r="J745" s="6"/>
      <c r="K745" s="6"/>
      <c r="L745" s="6"/>
      <c r="M745" s="6"/>
      <c r="N745" s="6"/>
      <c r="O745" s="6"/>
      <c r="P745" s="34"/>
      <c r="Q745" s="6"/>
      <c r="R745" s="6"/>
      <c r="S745" s="34"/>
      <c r="T745" s="34"/>
      <c r="U745" s="72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1"/>
      <c r="G746" s="11"/>
      <c r="H746" s="6"/>
      <c r="I746" s="6"/>
      <c r="J746" s="6"/>
      <c r="K746" s="6"/>
      <c r="L746" s="6"/>
      <c r="M746" s="6"/>
      <c r="N746" s="6"/>
      <c r="O746" s="6"/>
      <c r="P746" s="34"/>
      <c r="Q746" s="6"/>
      <c r="R746" s="6"/>
      <c r="S746" s="34"/>
      <c r="T746" s="34"/>
      <c r="U746" s="72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1"/>
      <c r="G747" s="11"/>
      <c r="H747" s="6"/>
      <c r="I747" s="6"/>
      <c r="J747" s="6"/>
      <c r="K747" s="6"/>
      <c r="L747" s="6"/>
      <c r="M747" s="6"/>
      <c r="N747" s="6"/>
      <c r="O747" s="6"/>
      <c r="P747" s="34"/>
      <c r="Q747" s="6"/>
      <c r="R747" s="6"/>
      <c r="S747" s="34"/>
      <c r="T747" s="34"/>
      <c r="U747" s="34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1"/>
      <c r="G748" s="11"/>
      <c r="H748" s="6"/>
      <c r="I748" s="6"/>
      <c r="J748" s="6"/>
      <c r="K748" s="6"/>
      <c r="L748" s="6"/>
      <c r="M748" s="6"/>
      <c r="N748" s="6"/>
      <c r="O748" s="6"/>
      <c r="P748" s="34"/>
      <c r="Q748" s="6"/>
      <c r="R748" s="6"/>
      <c r="S748" s="34"/>
      <c r="T748" s="34"/>
      <c r="U748" s="34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1"/>
      <c r="G749" s="11"/>
      <c r="H749" s="6"/>
      <c r="I749" s="6"/>
      <c r="J749" s="6"/>
      <c r="K749" s="6"/>
      <c r="L749" s="6"/>
      <c r="M749" s="6"/>
      <c r="N749" s="6"/>
      <c r="O749" s="6"/>
      <c r="P749" s="34"/>
      <c r="Q749" s="6"/>
      <c r="R749" s="6"/>
      <c r="S749" s="34"/>
      <c r="T749" s="34"/>
      <c r="U749" s="34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1"/>
      <c r="G750" s="11"/>
      <c r="H750" s="6"/>
      <c r="I750" s="6"/>
      <c r="J750" s="6"/>
      <c r="K750" s="6"/>
      <c r="L750" s="6"/>
      <c r="M750" s="6"/>
      <c r="N750" s="6"/>
      <c r="O750" s="6"/>
      <c r="P750" s="34"/>
      <c r="Q750" s="6"/>
      <c r="R750" s="6"/>
      <c r="S750" s="34"/>
      <c r="T750" s="34"/>
      <c r="U750" s="34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1"/>
      <c r="G751" s="11"/>
      <c r="H751" s="6"/>
      <c r="I751" s="6"/>
      <c r="J751" s="6"/>
      <c r="K751" s="6"/>
      <c r="L751" s="6"/>
      <c r="M751" s="6"/>
      <c r="N751" s="6"/>
      <c r="O751" s="6"/>
      <c r="P751" s="34"/>
      <c r="Q751" s="6"/>
      <c r="R751" s="6"/>
      <c r="S751" s="34"/>
      <c r="T751" s="34"/>
      <c r="U751" s="34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1"/>
      <c r="G752" s="11"/>
      <c r="H752" s="6"/>
      <c r="I752" s="6"/>
      <c r="J752" s="6"/>
      <c r="K752" s="6"/>
      <c r="L752" s="6"/>
      <c r="M752" s="6"/>
      <c r="N752" s="6"/>
      <c r="O752" s="6"/>
      <c r="P752" s="34"/>
      <c r="Q752" s="6"/>
      <c r="R752" s="6"/>
      <c r="S752" s="34"/>
      <c r="T752" s="34"/>
      <c r="U752" s="34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1"/>
      <c r="G753" s="11"/>
      <c r="H753" s="6"/>
      <c r="I753" s="6"/>
      <c r="J753" s="6"/>
      <c r="K753" s="6"/>
      <c r="L753" s="6"/>
      <c r="M753" s="6"/>
      <c r="N753" s="6"/>
      <c r="O753" s="6"/>
      <c r="P753" s="34"/>
      <c r="Q753" s="6"/>
      <c r="R753" s="6"/>
      <c r="S753" s="34"/>
      <c r="T753" s="34"/>
      <c r="U753" s="34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1"/>
      <c r="G754" s="11"/>
      <c r="H754" s="6"/>
      <c r="I754" s="6"/>
      <c r="J754" s="6"/>
      <c r="K754" s="6"/>
      <c r="L754" s="6"/>
      <c r="M754" s="6"/>
      <c r="N754" s="6"/>
      <c r="O754" s="6"/>
      <c r="P754" s="34"/>
      <c r="Q754" s="6"/>
      <c r="R754" s="6"/>
      <c r="S754" s="34"/>
      <c r="T754" s="34"/>
      <c r="U754" s="34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1"/>
      <c r="G755" s="11"/>
      <c r="H755" s="6"/>
      <c r="I755" s="6"/>
      <c r="J755" s="6"/>
      <c r="K755" s="6"/>
      <c r="L755" s="6"/>
      <c r="M755" s="6"/>
      <c r="N755" s="6"/>
      <c r="O755" s="6"/>
      <c r="P755" s="34"/>
      <c r="Q755" s="6"/>
      <c r="R755" s="6"/>
      <c r="S755" s="34"/>
      <c r="T755" s="34"/>
      <c r="U755" s="34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1"/>
      <c r="G756" s="11"/>
      <c r="H756" s="6"/>
      <c r="I756" s="6"/>
      <c r="J756" s="6"/>
      <c r="K756" s="6"/>
      <c r="L756" s="6"/>
      <c r="M756" s="6"/>
      <c r="N756" s="6"/>
      <c r="O756" s="6"/>
      <c r="P756" s="34"/>
      <c r="Q756" s="6"/>
      <c r="R756" s="6"/>
      <c r="S756" s="34"/>
      <c r="T756" s="34"/>
      <c r="U756" s="34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1"/>
      <c r="G757" s="11"/>
      <c r="H757" s="6"/>
      <c r="I757" s="6"/>
      <c r="J757" s="6"/>
      <c r="K757" s="6"/>
      <c r="L757" s="6"/>
      <c r="M757" s="6"/>
      <c r="N757" s="6"/>
      <c r="O757" s="6"/>
      <c r="P757" s="34"/>
      <c r="Q757" s="6"/>
      <c r="R757" s="6"/>
      <c r="S757" s="34"/>
      <c r="T757" s="34"/>
      <c r="U757" s="34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1"/>
      <c r="G758" s="11"/>
      <c r="H758" s="6"/>
      <c r="I758" s="6"/>
      <c r="J758" s="6"/>
      <c r="K758" s="6"/>
      <c r="L758" s="6"/>
      <c r="M758" s="6"/>
      <c r="N758" s="6"/>
      <c r="O758" s="6"/>
      <c r="P758" s="34"/>
      <c r="Q758" s="6"/>
      <c r="R758" s="6"/>
      <c r="S758" s="34"/>
      <c r="T758" s="34"/>
      <c r="U758" s="34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1"/>
      <c r="G759" s="11"/>
      <c r="H759" s="6"/>
      <c r="I759" s="6"/>
      <c r="J759" s="6"/>
      <c r="K759" s="6"/>
      <c r="L759" s="6"/>
      <c r="M759" s="6"/>
      <c r="N759" s="6"/>
      <c r="O759" s="6"/>
      <c r="P759" s="34"/>
      <c r="Q759" s="6"/>
      <c r="R759" s="6"/>
      <c r="S759" s="34"/>
      <c r="T759" s="34"/>
      <c r="U759" s="34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1"/>
      <c r="G760" s="11"/>
      <c r="H760" s="6"/>
      <c r="I760" s="6"/>
      <c r="J760" s="6"/>
      <c r="K760" s="6"/>
      <c r="L760" s="6"/>
      <c r="M760" s="6"/>
      <c r="N760" s="6"/>
      <c r="O760" s="6"/>
      <c r="P760" s="34"/>
      <c r="Q760" s="6"/>
      <c r="R760" s="6"/>
      <c r="S760" s="34"/>
      <c r="T760" s="34"/>
      <c r="U760" s="34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1"/>
      <c r="G761" s="11"/>
      <c r="H761" s="6"/>
      <c r="I761" s="6"/>
      <c r="J761" s="6"/>
      <c r="K761" s="6"/>
      <c r="L761" s="6"/>
      <c r="M761" s="6"/>
      <c r="N761" s="6"/>
      <c r="O761" s="6"/>
      <c r="P761" s="34"/>
      <c r="Q761" s="6"/>
      <c r="R761" s="6"/>
      <c r="S761" s="34"/>
      <c r="T761" s="34"/>
      <c r="U761" s="34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1"/>
      <c r="G762" s="11"/>
      <c r="H762" s="6"/>
      <c r="I762" s="6"/>
      <c r="J762" s="6"/>
      <c r="K762" s="6"/>
      <c r="L762" s="6"/>
      <c r="M762" s="6"/>
      <c r="N762" s="6"/>
      <c r="O762" s="6"/>
      <c r="P762" s="34"/>
      <c r="Q762" s="6"/>
      <c r="R762" s="6"/>
      <c r="S762" s="34"/>
      <c r="T762" s="34"/>
      <c r="U762" s="34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1"/>
      <c r="G763" s="11"/>
      <c r="H763" s="6"/>
      <c r="I763" s="6"/>
      <c r="J763" s="6"/>
      <c r="K763" s="6"/>
      <c r="L763" s="6"/>
      <c r="M763" s="6"/>
      <c r="N763" s="6"/>
      <c r="O763" s="6"/>
      <c r="P763" s="34"/>
      <c r="Q763" s="6"/>
      <c r="R763" s="6"/>
      <c r="S763" s="34"/>
      <c r="T763" s="34"/>
      <c r="U763" s="34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1"/>
      <c r="G764" s="11"/>
      <c r="H764" s="6"/>
      <c r="I764" s="6"/>
      <c r="J764" s="6"/>
      <c r="K764" s="6"/>
      <c r="L764" s="6"/>
      <c r="M764" s="6"/>
      <c r="N764" s="6"/>
      <c r="O764" s="6"/>
      <c r="P764" s="34"/>
      <c r="Q764" s="6"/>
      <c r="R764" s="6"/>
      <c r="S764" s="34"/>
      <c r="T764" s="34"/>
      <c r="U764" s="34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1"/>
      <c r="G765" s="11"/>
      <c r="H765" s="6"/>
      <c r="I765" s="6"/>
      <c r="J765" s="6"/>
      <c r="K765" s="6"/>
      <c r="L765" s="6"/>
      <c r="M765" s="6"/>
      <c r="N765" s="6"/>
      <c r="O765" s="6"/>
      <c r="P765" s="34"/>
      <c r="Q765" s="6"/>
      <c r="R765" s="6"/>
      <c r="S765" s="34"/>
      <c r="T765" s="34"/>
      <c r="U765" s="34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1"/>
      <c r="G766" s="11"/>
      <c r="H766" s="6"/>
      <c r="I766" s="6"/>
      <c r="J766" s="6"/>
      <c r="K766" s="6"/>
      <c r="L766" s="6"/>
      <c r="M766" s="6"/>
      <c r="N766" s="6"/>
      <c r="O766" s="6"/>
      <c r="P766" s="34"/>
      <c r="Q766" s="6"/>
      <c r="R766" s="6"/>
      <c r="S766" s="34"/>
      <c r="T766" s="34"/>
      <c r="U766" s="34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1"/>
      <c r="G767" s="11"/>
      <c r="H767" s="6"/>
      <c r="I767" s="6"/>
      <c r="J767" s="6"/>
      <c r="K767" s="6"/>
      <c r="L767" s="6"/>
      <c r="M767" s="6"/>
      <c r="N767" s="6"/>
      <c r="O767" s="6"/>
      <c r="P767" s="34"/>
      <c r="Q767" s="6"/>
      <c r="R767" s="6"/>
      <c r="S767" s="34"/>
      <c r="T767" s="34"/>
      <c r="U767" s="34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1"/>
      <c r="G768" s="11"/>
      <c r="H768" s="6"/>
      <c r="I768" s="6"/>
      <c r="J768" s="6"/>
      <c r="K768" s="6"/>
      <c r="L768" s="6"/>
      <c r="M768" s="6"/>
      <c r="N768" s="6"/>
      <c r="O768" s="6"/>
      <c r="P768" s="34"/>
      <c r="Q768" s="6"/>
      <c r="R768" s="6"/>
      <c r="S768" s="34"/>
      <c r="T768" s="34"/>
      <c r="U768" s="34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1"/>
      <c r="G769" s="11"/>
      <c r="H769" s="6"/>
      <c r="I769" s="6"/>
      <c r="J769" s="6"/>
      <c r="K769" s="6"/>
      <c r="L769" s="6"/>
      <c r="M769" s="6"/>
      <c r="N769" s="6"/>
      <c r="O769" s="6"/>
      <c r="P769" s="34"/>
      <c r="Q769" s="6"/>
      <c r="R769" s="6"/>
      <c r="S769" s="34"/>
      <c r="T769" s="34"/>
      <c r="U769" s="34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1"/>
      <c r="G770" s="11"/>
      <c r="H770" s="6"/>
      <c r="I770" s="6"/>
      <c r="J770" s="6"/>
      <c r="K770" s="6"/>
      <c r="L770" s="6"/>
      <c r="M770" s="6"/>
      <c r="N770" s="6"/>
      <c r="O770" s="6"/>
      <c r="P770" s="34"/>
      <c r="Q770" s="6"/>
      <c r="R770" s="6"/>
      <c r="S770" s="34"/>
      <c r="T770" s="34"/>
      <c r="U770" s="34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1"/>
      <c r="G771" s="11"/>
      <c r="H771" s="6"/>
      <c r="I771" s="6"/>
      <c r="J771" s="6"/>
      <c r="K771" s="6"/>
      <c r="L771" s="6"/>
      <c r="M771" s="6"/>
      <c r="N771" s="6"/>
      <c r="O771" s="6"/>
      <c r="P771" s="34"/>
      <c r="Q771" s="6"/>
      <c r="R771" s="6"/>
      <c r="S771" s="34"/>
      <c r="T771" s="34"/>
      <c r="U771" s="34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1"/>
      <c r="G772" s="11"/>
      <c r="H772" s="6"/>
      <c r="I772" s="6"/>
      <c r="J772" s="6"/>
      <c r="K772" s="6"/>
      <c r="L772" s="6"/>
      <c r="M772" s="6"/>
      <c r="N772" s="6"/>
      <c r="O772" s="6"/>
      <c r="P772" s="34"/>
      <c r="Q772" s="6"/>
      <c r="R772" s="6"/>
      <c r="S772" s="34"/>
      <c r="T772" s="34"/>
      <c r="U772" s="34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1"/>
      <c r="G773" s="11"/>
      <c r="H773" s="6"/>
      <c r="I773" s="6"/>
      <c r="J773" s="6"/>
      <c r="K773" s="6"/>
      <c r="L773" s="6"/>
      <c r="M773" s="6"/>
      <c r="N773" s="6"/>
      <c r="O773" s="6"/>
      <c r="P773" s="34"/>
      <c r="Q773" s="6"/>
      <c r="R773" s="6"/>
      <c r="S773" s="34"/>
      <c r="T773" s="34"/>
      <c r="U773" s="34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1"/>
      <c r="G774" s="11"/>
      <c r="H774" s="6"/>
      <c r="I774" s="6"/>
      <c r="J774" s="6"/>
      <c r="K774" s="6"/>
      <c r="L774" s="6"/>
      <c r="M774" s="6"/>
      <c r="N774" s="6"/>
      <c r="O774" s="6"/>
      <c r="P774" s="34"/>
      <c r="Q774" s="6"/>
      <c r="R774" s="6"/>
      <c r="S774" s="34"/>
      <c r="T774" s="34"/>
      <c r="U774" s="34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1"/>
      <c r="G775" s="11"/>
      <c r="H775" s="6"/>
      <c r="I775" s="6"/>
      <c r="J775" s="6"/>
      <c r="K775" s="6"/>
      <c r="L775" s="6"/>
      <c r="M775" s="6"/>
      <c r="N775" s="6"/>
      <c r="O775" s="6"/>
      <c r="P775" s="34"/>
      <c r="Q775" s="6"/>
      <c r="R775" s="6"/>
      <c r="S775" s="34"/>
      <c r="T775" s="34"/>
      <c r="U775" s="34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1"/>
      <c r="G776" s="11"/>
      <c r="H776" s="6"/>
      <c r="I776" s="6"/>
      <c r="J776" s="6"/>
      <c r="K776" s="6"/>
      <c r="L776" s="6"/>
      <c r="M776" s="6"/>
      <c r="N776" s="6"/>
      <c r="O776" s="6"/>
      <c r="P776" s="34"/>
      <c r="Q776" s="6"/>
      <c r="R776" s="6"/>
      <c r="S776" s="34"/>
      <c r="T776" s="34"/>
      <c r="U776" s="34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1"/>
      <c r="G777" s="11"/>
      <c r="H777" s="6"/>
      <c r="I777" s="6"/>
      <c r="J777" s="6"/>
      <c r="K777" s="6"/>
      <c r="L777" s="6"/>
      <c r="M777" s="6"/>
      <c r="N777" s="6"/>
      <c r="O777" s="6"/>
      <c r="P777" s="34"/>
      <c r="Q777" s="6"/>
      <c r="R777" s="6"/>
      <c r="S777" s="34"/>
      <c r="T777" s="34"/>
      <c r="U777" s="34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1"/>
      <c r="G778" s="11"/>
      <c r="H778" s="6"/>
      <c r="I778" s="6"/>
      <c r="J778" s="6"/>
      <c r="K778" s="6"/>
      <c r="L778" s="6"/>
      <c r="M778" s="6"/>
      <c r="N778" s="6"/>
      <c r="O778" s="6"/>
      <c r="P778" s="34"/>
      <c r="Q778" s="6"/>
      <c r="R778" s="6"/>
      <c r="S778" s="34"/>
      <c r="T778" s="34"/>
      <c r="U778" s="34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1"/>
      <c r="G779" s="11"/>
      <c r="H779" s="6"/>
      <c r="I779" s="6"/>
      <c r="J779" s="6"/>
      <c r="K779" s="6"/>
      <c r="L779" s="6"/>
      <c r="M779" s="6"/>
      <c r="N779" s="6"/>
      <c r="O779" s="6"/>
      <c r="P779" s="34"/>
      <c r="Q779" s="6"/>
      <c r="R779" s="6"/>
      <c r="S779" s="34"/>
      <c r="T779" s="34"/>
      <c r="U779" s="34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1"/>
      <c r="G780" s="11"/>
      <c r="H780" s="6"/>
      <c r="I780" s="6"/>
      <c r="J780" s="6"/>
      <c r="K780" s="6"/>
      <c r="L780" s="6"/>
      <c r="M780" s="6"/>
      <c r="N780" s="6"/>
      <c r="O780" s="6"/>
      <c r="P780" s="34"/>
      <c r="Q780" s="6"/>
      <c r="R780" s="6"/>
      <c r="S780" s="34"/>
      <c r="T780" s="34"/>
      <c r="U780" s="34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1"/>
      <c r="G781" s="11"/>
      <c r="H781" s="6"/>
      <c r="I781" s="6"/>
      <c r="J781" s="6"/>
      <c r="K781" s="6"/>
      <c r="L781" s="6"/>
      <c r="M781" s="6"/>
      <c r="N781" s="6"/>
      <c r="O781" s="6"/>
      <c r="P781" s="34"/>
      <c r="Q781" s="6"/>
      <c r="R781" s="6"/>
      <c r="S781" s="34"/>
      <c r="T781" s="34"/>
      <c r="U781" s="34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1"/>
      <c r="G782" s="11"/>
      <c r="H782" s="6"/>
      <c r="I782" s="6"/>
      <c r="J782" s="6"/>
      <c r="K782" s="6"/>
      <c r="L782" s="6"/>
      <c r="M782" s="6"/>
      <c r="N782" s="6"/>
      <c r="O782" s="6"/>
      <c r="P782" s="34"/>
      <c r="Q782" s="6"/>
      <c r="R782" s="6"/>
      <c r="S782" s="34"/>
      <c r="T782" s="34"/>
      <c r="U782" s="34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1"/>
      <c r="G783" s="11"/>
      <c r="H783" s="6"/>
      <c r="I783" s="6"/>
      <c r="J783" s="6"/>
      <c r="K783" s="6"/>
      <c r="L783" s="6"/>
      <c r="M783" s="6"/>
      <c r="N783" s="6"/>
      <c r="O783" s="6"/>
      <c r="P783" s="34"/>
      <c r="Q783" s="6"/>
      <c r="R783" s="6"/>
      <c r="S783" s="34"/>
      <c r="T783" s="34"/>
      <c r="U783" s="34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1"/>
      <c r="G784" s="11"/>
      <c r="H784" s="6"/>
      <c r="I784" s="6"/>
      <c r="J784" s="6"/>
      <c r="K784" s="6"/>
      <c r="L784" s="6"/>
      <c r="M784" s="6"/>
      <c r="N784" s="6"/>
      <c r="O784" s="6"/>
      <c r="P784" s="34"/>
      <c r="Q784" s="6"/>
      <c r="R784" s="6"/>
      <c r="S784" s="34"/>
      <c r="T784" s="34"/>
      <c r="U784" s="34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1"/>
      <c r="G785" s="11"/>
      <c r="H785" s="6"/>
      <c r="I785" s="6"/>
      <c r="J785" s="6"/>
      <c r="K785" s="6"/>
      <c r="L785" s="6"/>
      <c r="M785" s="6"/>
      <c r="N785" s="6"/>
      <c r="O785" s="6"/>
      <c r="P785" s="34"/>
      <c r="Q785" s="6"/>
      <c r="R785" s="6"/>
      <c r="S785" s="34"/>
      <c r="T785" s="34"/>
      <c r="U785" s="34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1"/>
      <c r="G786" s="11"/>
      <c r="H786" s="6"/>
      <c r="I786" s="6"/>
      <c r="J786" s="6"/>
      <c r="K786" s="6"/>
      <c r="L786" s="6"/>
      <c r="M786" s="6"/>
      <c r="N786" s="6"/>
      <c r="O786" s="6"/>
      <c r="P786" s="34"/>
      <c r="Q786" s="6"/>
      <c r="R786" s="6"/>
      <c r="S786" s="34"/>
      <c r="T786" s="34"/>
      <c r="U786" s="34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1"/>
      <c r="G787" s="11"/>
      <c r="H787" s="6"/>
      <c r="I787" s="6"/>
      <c r="J787" s="6"/>
      <c r="K787" s="6"/>
      <c r="L787" s="6"/>
      <c r="M787" s="6"/>
      <c r="N787" s="6"/>
      <c r="O787" s="6"/>
      <c r="P787" s="34"/>
      <c r="Q787" s="6"/>
      <c r="R787" s="6"/>
      <c r="S787" s="34"/>
      <c r="T787" s="34"/>
      <c r="U787" s="34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1"/>
      <c r="G788" s="11"/>
      <c r="H788" s="6"/>
      <c r="I788" s="6"/>
      <c r="J788" s="6"/>
      <c r="K788" s="6"/>
      <c r="L788" s="6"/>
      <c r="M788" s="6"/>
      <c r="N788" s="6"/>
      <c r="O788" s="6"/>
      <c r="P788" s="34"/>
      <c r="Q788" s="6"/>
      <c r="R788" s="6"/>
      <c r="S788" s="34"/>
      <c r="T788" s="34"/>
      <c r="U788" s="34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1"/>
      <c r="G789" s="11"/>
      <c r="H789" s="6"/>
      <c r="I789" s="6"/>
      <c r="J789" s="6"/>
      <c r="K789" s="6"/>
      <c r="L789" s="6"/>
      <c r="M789" s="6"/>
      <c r="N789" s="6"/>
      <c r="O789" s="6"/>
      <c r="P789" s="34"/>
      <c r="Q789" s="6"/>
      <c r="R789" s="6"/>
      <c r="S789" s="34"/>
      <c r="T789" s="34"/>
      <c r="U789" s="72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3066</v>
      </c>
      <c r="B1" s="126" t="s">
        <v>3067</v>
      </c>
      <c r="C1" s="126" t="s">
        <v>3068</v>
      </c>
      <c r="D1" s="126" t="s">
        <v>3069</v>
      </c>
      <c r="E1" s="126" t="s">
        <v>3070</v>
      </c>
      <c r="F1" s="126" t="s">
        <v>3071</v>
      </c>
      <c r="G1" s="126" t="s">
        <v>0</v>
      </c>
      <c r="H1" s="126" t="s">
        <v>4</v>
      </c>
      <c r="I1" s="126" t="s">
        <v>21</v>
      </c>
      <c r="J1" s="126" t="s">
        <v>7</v>
      </c>
      <c r="K1" s="126" t="s">
        <v>3072</v>
      </c>
      <c r="L1" s="126" t="s">
        <v>3073</v>
      </c>
    </row>
    <row r="2">
      <c r="A2" s="127">
        <v>2743.0</v>
      </c>
      <c r="B2" s="128">
        <v>3.86240012098E11</v>
      </c>
      <c r="C2" s="129">
        <v>45544.0</v>
      </c>
      <c r="D2" s="127" t="s">
        <v>2574</v>
      </c>
      <c r="E2" s="127" t="s">
        <v>3074</v>
      </c>
      <c r="F2" s="118" t="s">
        <v>3075</v>
      </c>
      <c r="G2" s="130" t="s">
        <v>1278</v>
      </c>
      <c r="H2" s="130" t="s">
        <v>789</v>
      </c>
      <c r="I2" s="127">
        <v>70898.0</v>
      </c>
      <c r="J2" s="127" t="s">
        <v>89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2574</v>
      </c>
      <c r="E3" s="127" t="s">
        <v>3074</v>
      </c>
      <c r="F3" s="118" t="s">
        <v>3075</v>
      </c>
      <c r="G3" s="130" t="s">
        <v>3076</v>
      </c>
      <c r="H3" s="130" t="s">
        <v>1608</v>
      </c>
      <c r="I3" s="127" t="s">
        <v>216</v>
      </c>
      <c r="J3" s="127" t="s">
        <v>89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2574</v>
      </c>
      <c r="E4" s="127" t="s">
        <v>3074</v>
      </c>
      <c r="F4" s="118" t="s">
        <v>3075</v>
      </c>
      <c r="G4" s="130" t="s">
        <v>345</v>
      </c>
      <c r="H4" s="130" t="s">
        <v>346</v>
      </c>
      <c r="I4" s="127" t="s">
        <v>3077</v>
      </c>
      <c r="J4" s="127" t="s">
        <v>132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2574</v>
      </c>
      <c r="E5" s="127" t="s">
        <v>3074</v>
      </c>
      <c r="F5" s="96"/>
      <c r="G5" s="130" t="s">
        <v>3078</v>
      </c>
      <c r="H5" s="130" t="s">
        <v>971</v>
      </c>
      <c r="I5" s="127" t="s">
        <v>216</v>
      </c>
      <c r="J5" s="127" t="s">
        <v>89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2574</v>
      </c>
      <c r="E6" s="127" t="s">
        <v>3074</v>
      </c>
      <c r="F6" s="118" t="s">
        <v>3075</v>
      </c>
      <c r="G6" s="130" t="s">
        <v>3079</v>
      </c>
      <c r="H6" s="130" t="s">
        <v>3080</v>
      </c>
      <c r="I6" s="127" t="s">
        <v>3081</v>
      </c>
      <c r="J6" s="127" t="s">
        <v>89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3082</v>
      </c>
      <c r="E7" s="127" t="s">
        <v>3074</v>
      </c>
      <c r="F7" s="96"/>
      <c r="G7" s="130" t="s">
        <v>370</v>
      </c>
      <c r="H7" s="130" t="s">
        <v>371</v>
      </c>
      <c r="I7" s="127">
        <v>76275.0</v>
      </c>
      <c r="J7" s="127" t="s">
        <v>132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2574</v>
      </c>
      <c r="E8" s="127" t="s">
        <v>3074</v>
      </c>
      <c r="F8" s="118" t="s">
        <v>3083</v>
      </c>
      <c r="G8" s="130" t="s">
        <v>862</v>
      </c>
      <c r="H8" s="130" t="s">
        <v>863</v>
      </c>
      <c r="I8" s="127" t="s">
        <v>216</v>
      </c>
      <c r="J8" s="127" t="s">
        <v>89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2574</v>
      </c>
      <c r="E9" s="127" t="s">
        <v>3074</v>
      </c>
      <c r="F9" s="96"/>
      <c r="G9" s="130" t="s">
        <v>3084</v>
      </c>
      <c r="H9" s="130" t="s">
        <v>3085</v>
      </c>
      <c r="I9" s="127" t="s">
        <v>216</v>
      </c>
      <c r="J9" s="127" t="s">
        <v>89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2574</v>
      </c>
      <c r="E10" s="127" t="s">
        <v>3074</v>
      </c>
      <c r="F10" s="118" t="s">
        <v>3075</v>
      </c>
      <c r="G10" s="130" t="s">
        <v>3086</v>
      </c>
      <c r="H10" s="130" t="s">
        <v>944</v>
      </c>
      <c r="I10" s="127" t="s">
        <v>216</v>
      </c>
      <c r="J10" s="127" t="s">
        <v>89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2574</v>
      </c>
      <c r="E11" s="127" t="s">
        <v>3074</v>
      </c>
      <c r="F11" s="118" t="s">
        <v>3075</v>
      </c>
      <c r="G11" s="130" t="s">
        <v>1361</v>
      </c>
      <c r="H11" s="130" t="s">
        <v>1363</v>
      </c>
      <c r="I11" s="127" t="s">
        <v>216</v>
      </c>
      <c r="J11" s="127" t="s">
        <v>89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2574</v>
      </c>
      <c r="E12" s="127" t="s">
        <v>3074</v>
      </c>
      <c r="F12" s="118" t="s">
        <v>3075</v>
      </c>
      <c r="G12" s="130" t="s">
        <v>1860</v>
      </c>
      <c r="H12" s="130" t="s">
        <v>1861</v>
      </c>
      <c r="I12" s="127" t="s">
        <v>216</v>
      </c>
      <c r="J12" s="127" t="s">
        <v>89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2574</v>
      </c>
      <c r="E13" s="127" t="s">
        <v>3074</v>
      </c>
      <c r="F13" s="118" t="s">
        <v>3075</v>
      </c>
      <c r="G13" s="130" t="s">
        <v>1439</v>
      </c>
      <c r="H13" s="130" t="s">
        <v>1438</v>
      </c>
      <c r="I13" s="127" t="s">
        <v>216</v>
      </c>
      <c r="J13" s="127" t="s">
        <v>89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2574</v>
      </c>
      <c r="E14" s="127" t="s">
        <v>3074</v>
      </c>
      <c r="F14" s="118" t="s">
        <v>3075</v>
      </c>
      <c r="G14" s="130" t="s">
        <v>536</v>
      </c>
      <c r="H14" s="130" t="s">
        <v>537</v>
      </c>
      <c r="I14" s="127" t="s">
        <v>2432</v>
      </c>
      <c r="J14" s="127" t="s">
        <v>89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2574</v>
      </c>
      <c r="E15" s="127" t="s">
        <v>3074</v>
      </c>
      <c r="F15" s="118" t="s">
        <v>3075</v>
      </c>
      <c r="G15" s="130" t="s">
        <v>571</v>
      </c>
      <c r="H15" s="130" t="s">
        <v>572</v>
      </c>
      <c r="I15" s="127">
        <v>33269.0</v>
      </c>
      <c r="J15" s="127" t="s">
        <v>89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2574</v>
      </c>
      <c r="E16" s="127" t="s">
        <v>3074</v>
      </c>
      <c r="F16" s="96"/>
      <c r="G16" s="130" t="s">
        <v>3087</v>
      </c>
      <c r="H16" s="130" t="s">
        <v>3088</v>
      </c>
      <c r="I16" s="127">
        <v>71379.0</v>
      </c>
      <c r="J16" s="127" t="s">
        <v>89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2574</v>
      </c>
      <c r="E17" s="127" t="s">
        <v>3074</v>
      </c>
      <c r="F17" s="96"/>
      <c r="G17" s="130" t="s">
        <v>3089</v>
      </c>
      <c r="H17" s="130" t="s">
        <v>3090</v>
      </c>
      <c r="I17" s="127" t="s">
        <v>216</v>
      </c>
      <c r="J17" s="127" t="s">
        <v>89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2574</v>
      </c>
      <c r="E18" s="127" t="s">
        <v>3074</v>
      </c>
      <c r="F18" s="96"/>
      <c r="G18" s="130" t="s">
        <v>3091</v>
      </c>
      <c r="H18" s="130" t="s">
        <v>3092</v>
      </c>
      <c r="I18" s="127" t="s">
        <v>216</v>
      </c>
      <c r="J18" s="127" t="s">
        <v>89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2574</v>
      </c>
      <c r="E19" s="127" t="s">
        <v>3074</v>
      </c>
      <c r="F19" s="96"/>
      <c r="G19" s="130" t="s">
        <v>3093</v>
      </c>
      <c r="H19" s="130" t="s">
        <v>3094</v>
      </c>
      <c r="I19" s="127">
        <v>74025.0</v>
      </c>
      <c r="J19" s="127" t="s">
        <v>89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2574</v>
      </c>
      <c r="E20" s="127" t="s">
        <v>3074</v>
      </c>
      <c r="F20" s="118" t="s">
        <v>3075</v>
      </c>
      <c r="G20" s="130" t="s">
        <v>1967</v>
      </c>
      <c r="H20" s="130" t="s">
        <v>3095</v>
      </c>
      <c r="I20" s="127">
        <v>74703.0</v>
      </c>
      <c r="J20" s="127" t="s">
        <v>99</v>
      </c>
      <c r="K20" s="131">
        <v>1.0</v>
      </c>
      <c r="L20" s="131">
        <v>0.0</v>
      </c>
    </row>
    <row r="22">
      <c r="A22" s="126" t="s">
        <v>3066</v>
      </c>
      <c r="B22" s="126" t="s">
        <v>3067</v>
      </c>
      <c r="C22" s="126" t="s">
        <v>3068</v>
      </c>
      <c r="D22" s="126" t="s">
        <v>3069</v>
      </c>
      <c r="E22" s="126" t="s">
        <v>3070</v>
      </c>
      <c r="F22" s="126" t="s">
        <v>3071</v>
      </c>
      <c r="G22" s="126" t="s">
        <v>0</v>
      </c>
      <c r="H22" s="126" t="s">
        <v>4</v>
      </c>
      <c r="I22" s="126" t="s">
        <v>21</v>
      </c>
      <c r="J22" s="126" t="s">
        <v>7</v>
      </c>
      <c r="K22" s="126" t="s">
        <v>3072</v>
      </c>
      <c r="L22" s="126" t="s">
        <v>3073</v>
      </c>
    </row>
    <row r="23">
      <c r="A23" s="127">
        <v>2727.0</v>
      </c>
      <c r="B23" s="128">
        <v>6.90230000669E11</v>
      </c>
      <c r="C23" s="129">
        <v>45231.0</v>
      </c>
      <c r="D23" s="127" t="s">
        <v>2574</v>
      </c>
      <c r="E23" s="127" t="s">
        <v>3074</v>
      </c>
      <c r="F23" s="118"/>
      <c r="G23" s="130" t="s">
        <v>1687</v>
      </c>
      <c r="H23" s="130" t="s">
        <v>1688</v>
      </c>
      <c r="I23" s="127" t="s">
        <v>216</v>
      </c>
      <c r="J23" s="127" t="s">
        <v>89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2574</v>
      </c>
      <c r="E24" s="127" t="s">
        <v>3074</v>
      </c>
      <c r="F24" s="118"/>
      <c r="G24" s="130" t="s">
        <v>1691</v>
      </c>
      <c r="H24" s="130" t="s">
        <v>1692</v>
      </c>
      <c r="I24" s="127" t="s">
        <v>216</v>
      </c>
      <c r="J24" s="127" t="s">
        <v>89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2574</v>
      </c>
      <c r="E25" s="127" t="s">
        <v>3074</v>
      </c>
      <c r="F25" s="118"/>
      <c r="G25" s="130" t="s">
        <v>1693</v>
      </c>
      <c r="H25" s="130" t="s">
        <v>1694</v>
      </c>
      <c r="I25" s="127" t="s">
        <v>216</v>
      </c>
      <c r="J25" s="127" t="s">
        <v>89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2574</v>
      </c>
      <c r="E26" s="127" t="s">
        <v>3074</v>
      </c>
      <c r="F26" s="118" t="s">
        <v>3075</v>
      </c>
      <c r="G26" s="130" t="s">
        <v>1681</v>
      </c>
      <c r="H26" s="130" t="s">
        <v>1682</v>
      </c>
      <c r="I26" s="127" t="s">
        <v>216</v>
      </c>
      <c r="J26" s="127" t="s">
        <v>89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2574</v>
      </c>
      <c r="E27" s="127" t="s">
        <v>3074</v>
      </c>
      <c r="F27" s="118" t="s">
        <v>3075</v>
      </c>
      <c r="G27" s="130" t="s">
        <v>1681</v>
      </c>
      <c r="H27" s="130" t="s">
        <v>1682</v>
      </c>
      <c r="I27" s="127" t="s">
        <v>216</v>
      </c>
      <c r="J27" s="127" t="s">
        <v>89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2574</v>
      </c>
      <c r="E28" s="127" t="s">
        <v>3074</v>
      </c>
      <c r="F28" s="118"/>
      <c r="G28" s="130" t="s">
        <v>690</v>
      </c>
      <c r="H28" s="130" t="s">
        <v>3096</v>
      </c>
      <c r="I28" s="127" t="s">
        <v>216</v>
      </c>
      <c r="J28" s="127" t="s">
        <v>132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2574</v>
      </c>
      <c r="E29" s="127" t="s">
        <v>3074</v>
      </c>
      <c r="F29" s="118" t="s">
        <v>3075</v>
      </c>
      <c r="G29" s="130" t="s">
        <v>2082</v>
      </c>
      <c r="H29" s="130" t="s">
        <v>1983</v>
      </c>
      <c r="I29" s="127">
        <v>71379.0</v>
      </c>
      <c r="J29" s="127" t="s">
        <v>89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2574</v>
      </c>
      <c r="E30" s="127" t="s">
        <v>3074</v>
      </c>
      <c r="F30" s="118" t="s">
        <v>3083</v>
      </c>
      <c r="G30" s="130" t="s">
        <v>3097</v>
      </c>
      <c r="H30" s="130" t="s">
        <v>3098</v>
      </c>
      <c r="I30" s="127" t="s">
        <v>3099</v>
      </c>
      <c r="J30" s="127" t="s">
        <v>132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2574</v>
      </c>
      <c r="E31" s="127" t="s">
        <v>3074</v>
      </c>
      <c r="F31" s="118" t="s">
        <v>3075</v>
      </c>
      <c r="G31" s="130" t="s">
        <v>641</v>
      </c>
      <c r="H31" s="130" t="s">
        <v>642</v>
      </c>
      <c r="I31" s="127" t="s">
        <v>216</v>
      </c>
      <c r="J31" s="127" t="s">
        <v>89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2574</v>
      </c>
      <c r="E32" s="127" t="s">
        <v>3074</v>
      </c>
      <c r="F32" s="118" t="s">
        <v>3083</v>
      </c>
      <c r="G32" s="130" t="s">
        <v>3100</v>
      </c>
      <c r="H32" s="130" t="s">
        <v>3101</v>
      </c>
      <c r="I32" s="127">
        <v>71379.0</v>
      </c>
      <c r="J32" s="127" t="s">
        <v>89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114</v>
      </c>
      <c r="E33" s="127" t="s">
        <v>3074</v>
      </c>
      <c r="F33" s="118"/>
      <c r="G33" s="130" t="s">
        <v>102</v>
      </c>
      <c r="H33" s="130" t="s">
        <v>96</v>
      </c>
      <c r="I33" s="127">
        <v>33269.0</v>
      </c>
      <c r="J33" s="127" t="s">
        <v>99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2574</v>
      </c>
      <c r="E34" s="127" t="s">
        <v>3074</v>
      </c>
      <c r="F34" s="118"/>
      <c r="G34" s="130" t="s">
        <v>447</v>
      </c>
      <c r="H34" s="130" t="s">
        <v>448</v>
      </c>
      <c r="I34" s="127">
        <v>22373.0</v>
      </c>
      <c r="J34" s="127" t="s">
        <v>132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2574</v>
      </c>
      <c r="E35" s="127" t="s">
        <v>3074</v>
      </c>
      <c r="F35" s="118"/>
      <c r="G35" s="130" t="s">
        <v>2453</v>
      </c>
      <c r="H35" s="130" t="s">
        <v>3102</v>
      </c>
      <c r="I35" s="127">
        <v>22373.0</v>
      </c>
      <c r="J35" s="127" t="s">
        <v>132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2574</v>
      </c>
      <c r="E36" s="127" t="s">
        <v>3103</v>
      </c>
      <c r="F36" s="118" t="s">
        <v>3075</v>
      </c>
      <c r="G36" s="130" t="s">
        <v>350</v>
      </c>
      <c r="H36" s="130" t="s">
        <v>311</v>
      </c>
      <c r="I36" s="127">
        <v>22373.0</v>
      </c>
      <c r="J36" s="127" t="s">
        <v>132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2574</v>
      </c>
      <c r="E37" s="127" t="s">
        <v>3074</v>
      </c>
      <c r="F37" s="118"/>
      <c r="G37" s="130" t="s">
        <v>350</v>
      </c>
      <c r="H37" s="130" t="s">
        <v>311</v>
      </c>
      <c r="I37" s="127">
        <v>22373.0</v>
      </c>
      <c r="J37" s="127" t="s">
        <v>132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2574</v>
      </c>
      <c r="E38" s="127" t="s">
        <v>3074</v>
      </c>
      <c r="F38" s="118" t="s">
        <v>3083</v>
      </c>
      <c r="G38" s="130" t="s">
        <v>1698</v>
      </c>
      <c r="H38" s="130" t="s">
        <v>1699</v>
      </c>
      <c r="I38" s="127" t="s">
        <v>216</v>
      </c>
      <c r="J38" s="127" t="s">
        <v>89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114</v>
      </c>
      <c r="E39" s="127" t="s">
        <v>3074</v>
      </c>
      <c r="F39" s="118"/>
      <c r="G39" s="130" t="s">
        <v>619</v>
      </c>
      <c r="H39" s="130" t="s">
        <v>617</v>
      </c>
      <c r="I39" s="127">
        <v>7213.0</v>
      </c>
      <c r="J39" s="127" t="s">
        <v>132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2574</v>
      </c>
      <c r="E40" s="127" t="s">
        <v>3074</v>
      </c>
      <c r="F40" s="118" t="s">
        <v>3083</v>
      </c>
      <c r="G40" s="130" t="s">
        <v>3104</v>
      </c>
      <c r="H40" s="130" t="s">
        <v>3105</v>
      </c>
      <c r="I40" s="127">
        <v>16455.0</v>
      </c>
      <c r="J40" s="127" t="s">
        <v>132</v>
      </c>
      <c r="K40" s="131">
        <v>1.0</v>
      </c>
      <c r="L40" s="131">
        <v>0.0</v>
      </c>
    </row>
    <row r="42">
      <c r="A42" s="126" t="s">
        <v>3066</v>
      </c>
      <c r="B42" s="126" t="s">
        <v>3067</v>
      </c>
      <c r="C42" s="126" t="s">
        <v>3068</v>
      </c>
      <c r="D42" s="126" t="s">
        <v>3069</v>
      </c>
      <c r="E42" s="126" t="s">
        <v>3070</v>
      </c>
      <c r="F42" s="126" t="s">
        <v>3071</v>
      </c>
      <c r="G42" s="126" t="s">
        <v>0</v>
      </c>
      <c r="H42" s="126" t="s">
        <v>4</v>
      </c>
      <c r="I42" s="126" t="s">
        <v>21</v>
      </c>
      <c r="J42" s="126" t="s">
        <v>7</v>
      </c>
      <c r="K42" s="126" t="s">
        <v>3072</v>
      </c>
      <c r="L42" s="126" t="s">
        <v>3073</v>
      </c>
    </row>
    <row r="43">
      <c r="A43" s="127">
        <v>2708.0</v>
      </c>
      <c r="B43" s="128">
        <v>6.94230000538E11</v>
      </c>
      <c r="C43" s="129">
        <v>45019.0</v>
      </c>
      <c r="D43" s="127" t="s">
        <v>2574</v>
      </c>
      <c r="E43" s="127" t="s">
        <v>3074</v>
      </c>
      <c r="F43" s="118" t="s">
        <v>3075</v>
      </c>
      <c r="G43" s="130" t="s">
        <v>1701</v>
      </c>
      <c r="H43" s="130" t="s">
        <v>1703</v>
      </c>
      <c r="I43" s="127" t="s">
        <v>3099</v>
      </c>
      <c r="J43" s="127" t="s">
        <v>89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2574</v>
      </c>
      <c r="E44" s="127" t="s">
        <v>3074</v>
      </c>
      <c r="F44" s="118" t="s">
        <v>3075</v>
      </c>
      <c r="G44" s="130" t="s">
        <v>3106</v>
      </c>
      <c r="H44" s="130" t="s">
        <v>509</v>
      </c>
      <c r="I44" s="127" t="s">
        <v>3107</v>
      </c>
      <c r="J44" s="127" t="s">
        <v>89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2574</v>
      </c>
      <c r="E45" s="127" t="s">
        <v>3074</v>
      </c>
      <c r="F45" s="118" t="s">
        <v>3075</v>
      </c>
      <c r="G45" s="130" t="s">
        <v>3108</v>
      </c>
      <c r="H45" s="130" t="s">
        <v>509</v>
      </c>
      <c r="I45" s="127" t="s">
        <v>3107</v>
      </c>
      <c r="J45" s="127" t="s">
        <v>89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2574</v>
      </c>
      <c r="E46" s="127" t="s">
        <v>3074</v>
      </c>
      <c r="F46" s="118" t="s">
        <v>3075</v>
      </c>
      <c r="G46" s="130" t="s">
        <v>3109</v>
      </c>
      <c r="H46" s="130" t="s">
        <v>509</v>
      </c>
      <c r="I46" s="127" t="s">
        <v>3107</v>
      </c>
      <c r="J46" s="127" t="s">
        <v>89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2574</v>
      </c>
      <c r="E47" s="127" t="s">
        <v>3074</v>
      </c>
      <c r="F47" s="118"/>
      <c r="G47" s="130" t="s">
        <v>372</v>
      </c>
      <c r="H47" s="130" t="s">
        <v>3110</v>
      </c>
      <c r="I47" s="127">
        <v>76275.0</v>
      </c>
      <c r="J47" s="127" t="s">
        <v>132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2574</v>
      </c>
      <c r="E48" s="127" t="s">
        <v>3074</v>
      </c>
      <c r="F48" s="118" t="s">
        <v>3075</v>
      </c>
      <c r="G48" s="130" t="s">
        <v>1440</v>
      </c>
      <c r="H48" s="130" t="s">
        <v>3111</v>
      </c>
      <c r="I48" s="127">
        <v>71379.0</v>
      </c>
      <c r="J48" s="127" t="s">
        <v>89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2574</v>
      </c>
      <c r="E49" s="127" t="s">
        <v>3074</v>
      </c>
      <c r="F49" s="118" t="s">
        <v>3075</v>
      </c>
      <c r="G49" s="130" t="s">
        <v>1141</v>
      </c>
      <c r="H49" s="130" t="s">
        <v>1143</v>
      </c>
      <c r="I49" s="127" t="s">
        <v>216</v>
      </c>
      <c r="J49" s="127" t="s">
        <v>89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2574</v>
      </c>
      <c r="E50" s="127" t="s">
        <v>3074</v>
      </c>
      <c r="F50" s="118" t="s">
        <v>3075</v>
      </c>
      <c r="G50" s="130" t="s">
        <v>2167</v>
      </c>
      <c r="H50" s="130" t="s">
        <v>2169</v>
      </c>
      <c r="I50" s="127">
        <v>71379.0</v>
      </c>
      <c r="J50" s="127" t="s">
        <v>89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2574</v>
      </c>
      <c r="E51" s="127" t="s">
        <v>3074</v>
      </c>
      <c r="F51" s="118" t="s">
        <v>3075</v>
      </c>
      <c r="G51" s="130" t="s">
        <v>1529</v>
      </c>
      <c r="H51" s="130" t="s">
        <v>1530</v>
      </c>
      <c r="I51" s="127" t="s">
        <v>216</v>
      </c>
      <c r="J51" s="127" t="s">
        <v>89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2574</v>
      </c>
      <c r="E52" s="127" t="s">
        <v>3074</v>
      </c>
      <c r="F52" s="118" t="s">
        <v>3075</v>
      </c>
      <c r="G52" s="130" t="s">
        <v>478</v>
      </c>
      <c r="H52" s="130" t="s">
        <v>479</v>
      </c>
      <c r="I52" s="127">
        <v>22373.0</v>
      </c>
      <c r="J52" s="127" t="s">
        <v>132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2574</v>
      </c>
      <c r="E53" s="127" t="s">
        <v>3074</v>
      </c>
      <c r="F53" s="118" t="s">
        <v>3075</v>
      </c>
      <c r="G53" s="130" t="s">
        <v>130</v>
      </c>
      <c r="H53" s="130" t="s">
        <v>131</v>
      </c>
      <c r="I53" s="127">
        <v>22373.0</v>
      </c>
      <c r="J53" s="127" t="s">
        <v>132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2574</v>
      </c>
      <c r="E54" s="127" t="s">
        <v>3074</v>
      </c>
      <c r="F54" s="118" t="s">
        <v>3075</v>
      </c>
      <c r="G54" s="130" t="s">
        <v>531</v>
      </c>
      <c r="H54" s="130" t="s">
        <v>532</v>
      </c>
      <c r="I54" s="127">
        <v>22373.0</v>
      </c>
      <c r="J54" s="127" t="s">
        <v>132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2574</v>
      </c>
      <c r="E55" s="127" t="s">
        <v>3074</v>
      </c>
      <c r="F55" s="118" t="s">
        <v>3075</v>
      </c>
      <c r="G55" s="130" t="s">
        <v>519</v>
      </c>
      <c r="H55" s="130" t="s">
        <v>520</v>
      </c>
      <c r="I55" s="127">
        <v>22373.0</v>
      </c>
      <c r="J55" s="127" t="s">
        <v>132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114</v>
      </c>
      <c r="E56" s="127" t="s">
        <v>3074</v>
      </c>
      <c r="F56" s="118"/>
      <c r="G56" s="130" t="s">
        <v>519</v>
      </c>
      <c r="H56" s="130" t="s">
        <v>520</v>
      </c>
      <c r="I56" s="127">
        <v>22373.0</v>
      </c>
      <c r="J56" s="127" t="s">
        <v>132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2574</v>
      </c>
      <c r="E57" s="127" t="s">
        <v>3074</v>
      </c>
      <c r="F57" s="118" t="s">
        <v>3075</v>
      </c>
      <c r="G57" s="130" t="s">
        <v>3112</v>
      </c>
      <c r="H57" s="130" t="s">
        <v>3113</v>
      </c>
      <c r="I57" s="127" t="s">
        <v>216</v>
      </c>
      <c r="J57" s="127" t="s">
        <v>89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2574</v>
      </c>
      <c r="E58" s="127" t="s">
        <v>3074</v>
      </c>
      <c r="F58" s="118"/>
      <c r="G58" s="130" t="s">
        <v>1750</v>
      </c>
      <c r="H58" s="130" t="s">
        <v>339</v>
      </c>
      <c r="I58" s="127" t="s">
        <v>216</v>
      </c>
      <c r="J58" s="127" t="s">
        <v>89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2574</v>
      </c>
      <c r="E59" s="127" t="s">
        <v>3114</v>
      </c>
      <c r="F59" s="118" t="s">
        <v>3115</v>
      </c>
      <c r="G59" s="130" t="s">
        <v>393</v>
      </c>
      <c r="H59" s="130" t="s">
        <v>394</v>
      </c>
      <c r="I59" s="127" t="s">
        <v>216</v>
      </c>
      <c r="J59" s="127" t="s">
        <v>99</v>
      </c>
      <c r="K59" s="131">
        <v>2.0</v>
      </c>
      <c r="L59" s="131">
        <v>0.0</v>
      </c>
    </row>
    <row r="61">
      <c r="A61" s="126" t="s">
        <v>3066</v>
      </c>
      <c r="B61" s="126" t="s">
        <v>3067</v>
      </c>
      <c r="C61" s="126" t="s">
        <v>3068</v>
      </c>
      <c r="D61" s="126" t="s">
        <v>3069</v>
      </c>
      <c r="E61" s="126" t="s">
        <v>3070</v>
      </c>
      <c r="F61" s="126" t="s">
        <v>3071</v>
      </c>
      <c r="G61" s="126" t="s">
        <v>0</v>
      </c>
      <c r="H61" s="126" t="s">
        <v>4</v>
      </c>
      <c r="I61" s="126" t="s">
        <v>21</v>
      </c>
      <c r="J61" s="126" t="s">
        <v>7</v>
      </c>
      <c r="K61" s="126" t="s">
        <v>3072</v>
      </c>
      <c r="L61" s="126" t="s">
        <v>3073</v>
      </c>
    </row>
    <row r="62">
      <c r="A62" s="127">
        <v>2703.0</v>
      </c>
      <c r="B62" s="128">
        <v>3.77250001905E11</v>
      </c>
      <c r="C62" s="129">
        <v>45749.0</v>
      </c>
      <c r="D62" s="127" t="s">
        <v>2574</v>
      </c>
      <c r="E62" s="127" t="s">
        <v>3103</v>
      </c>
      <c r="F62" s="118" t="s">
        <v>3075</v>
      </c>
      <c r="G62" s="130" t="s">
        <v>3116</v>
      </c>
      <c r="H62" s="130" t="s">
        <v>3117</v>
      </c>
      <c r="I62" s="127">
        <v>71379.0</v>
      </c>
      <c r="J62" s="127" t="s">
        <v>89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2574</v>
      </c>
      <c r="E63" s="127" t="s">
        <v>3103</v>
      </c>
      <c r="F63" s="118" t="s">
        <v>3075</v>
      </c>
      <c r="G63" s="130" t="s">
        <v>3118</v>
      </c>
      <c r="H63" s="130" t="s">
        <v>3119</v>
      </c>
      <c r="I63" s="127" t="s">
        <v>216</v>
      </c>
      <c r="J63" s="127" t="s">
        <v>89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2574</v>
      </c>
      <c r="E64" s="127" t="s">
        <v>3103</v>
      </c>
      <c r="F64" s="118" t="s">
        <v>3075</v>
      </c>
      <c r="G64" s="130" t="s">
        <v>130</v>
      </c>
      <c r="H64" s="130" t="s">
        <v>131</v>
      </c>
      <c r="I64" s="127">
        <v>22373.0</v>
      </c>
      <c r="J64" s="127" t="s">
        <v>132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2574</v>
      </c>
      <c r="E65" s="127" t="s">
        <v>3103</v>
      </c>
      <c r="F65" s="118" t="s">
        <v>3075</v>
      </c>
      <c r="G65" s="130" t="s">
        <v>356</v>
      </c>
      <c r="H65" s="130" t="s">
        <v>3120</v>
      </c>
      <c r="I65" s="127">
        <v>22373.0</v>
      </c>
      <c r="J65" s="127" t="s">
        <v>132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2574</v>
      </c>
      <c r="E66" s="127" t="s">
        <v>3103</v>
      </c>
      <c r="F66" s="118"/>
      <c r="G66" s="130" t="s">
        <v>1561</v>
      </c>
      <c r="H66" s="130" t="s">
        <v>1562</v>
      </c>
      <c r="I66" s="127" t="s">
        <v>216</v>
      </c>
      <c r="J66" s="127" t="s">
        <v>89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2574</v>
      </c>
      <c r="E67" s="127" t="s">
        <v>3103</v>
      </c>
      <c r="F67" s="118" t="s">
        <v>3075</v>
      </c>
      <c r="G67" s="130" t="s">
        <v>1588</v>
      </c>
      <c r="H67" s="130" t="s">
        <v>477</v>
      </c>
      <c r="I67" s="127" t="s">
        <v>216</v>
      </c>
      <c r="J67" s="127" t="s">
        <v>89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2574</v>
      </c>
      <c r="E68" s="127" t="s">
        <v>3103</v>
      </c>
      <c r="F68" s="118" t="s">
        <v>3075</v>
      </c>
      <c r="G68" s="130" t="s">
        <v>1589</v>
      </c>
      <c r="H68" s="130" t="s">
        <v>1021</v>
      </c>
      <c r="I68" s="127" t="s">
        <v>216</v>
      </c>
      <c r="J68" s="127" t="s">
        <v>89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2574</v>
      </c>
      <c r="E69" s="127" t="s">
        <v>3103</v>
      </c>
      <c r="F69" s="118" t="s">
        <v>3075</v>
      </c>
      <c r="G69" s="130" t="s">
        <v>1591</v>
      </c>
      <c r="H69" s="130" t="s">
        <v>1592</v>
      </c>
      <c r="I69" s="127" t="s">
        <v>216</v>
      </c>
      <c r="J69" s="127" t="s">
        <v>89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2574</v>
      </c>
      <c r="E70" s="127" t="s">
        <v>3103</v>
      </c>
      <c r="F70" s="118" t="s">
        <v>3075</v>
      </c>
      <c r="G70" s="130" t="s">
        <v>1593</v>
      </c>
      <c r="H70" s="130" t="s">
        <v>3121</v>
      </c>
      <c r="I70" s="127" t="s">
        <v>216</v>
      </c>
      <c r="J70" s="127" t="s">
        <v>89</v>
      </c>
      <c r="K70" s="131">
        <v>2.0</v>
      </c>
      <c r="L70" s="131">
        <v>0.0</v>
      </c>
    </row>
    <row r="72">
      <c r="A72" s="126" t="s">
        <v>3066</v>
      </c>
      <c r="B72" s="126" t="s">
        <v>3067</v>
      </c>
      <c r="C72" s="126" t="s">
        <v>3068</v>
      </c>
      <c r="D72" s="126" t="s">
        <v>3069</v>
      </c>
      <c r="E72" s="126" t="s">
        <v>3070</v>
      </c>
      <c r="F72" s="126" t="s">
        <v>3071</v>
      </c>
      <c r="G72" s="126" t="s">
        <v>0</v>
      </c>
      <c r="H72" s="126" t="s">
        <v>4</v>
      </c>
      <c r="I72" s="126" t="s">
        <v>21</v>
      </c>
      <c r="J72" s="126" t="s">
        <v>7</v>
      </c>
      <c r="K72" s="126" t="s">
        <v>3072</v>
      </c>
      <c r="L72" s="126" t="s">
        <v>3073</v>
      </c>
    </row>
    <row r="73">
      <c r="A73" s="127">
        <v>2738.0</v>
      </c>
      <c r="B73" s="128">
        <v>6.93240000462E11</v>
      </c>
      <c r="C73" s="129">
        <v>45519.0</v>
      </c>
      <c r="D73" s="127" t="s">
        <v>2574</v>
      </c>
      <c r="E73" s="127" t="s">
        <v>3074</v>
      </c>
      <c r="F73" s="118" t="s">
        <v>3075</v>
      </c>
      <c r="G73" s="130" t="s">
        <v>492</v>
      </c>
      <c r="H73" s="130" t="s">
        <v>495</v>
      </c>
      <c r="I73" s="127" t="s">
        <v>216</v>
      </c>
      <c r="J73" s="127" t="s">
        <v>89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2574</v>
      </c>
      <c r="E74" s="127" t="s">
        <v>3074</v>
      </c>
      <c r="F74" s="118"/>
      <c r="G74" s="130">
        <v>1134305.0</v>
      </c>
      <c r="H74" s="130" t="s">
        <v>3122</v>
      </c>
      <c r="I74" s="127" t="s">
        <v>216</v>
      </c>
      <c r="J74" s="127" t="s">
        <v>99</v>
      </c>
      <c r="K74" s="131">
        <v>1.0</v>
      </c>
      <c r="L74" s="131">
        <v>0.0</v>
      </c>
      <c r="M74" s="118" t="s">
        <v>3123</v>
      </c>
    </row>
    <row r="75">
      <c r="A75" s="127">
        <v>2738.0</v>
      </c>
      <c r="B75" s="128">
        <v>6.93240000497E11</v>
      </c>
      <c r="C75" s="129">
        <v>45625.0</v>
      </c>
      <c r="D75" s="127" t="s">
        <v>2574</v>
      </c>
      <c r="E75" s="127" t="s">
        <v>3074</v>
      </c>
      <c r="F75" s="118" t="s">
        <v>3075</v>
      </c>
      <c r="G75" s="130" t="s">
        <v>1980</v>
      </c>
      <c r="H75" s="130" t="s">
        <v>3124</v>
      </c>
      <c r="I75" s="127" t="s">
        <v>216</v>
      </c>
      <c r="J75" s="127" t="s">
        <v>89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8"/>
      <c r="G76" s="130"/>
      <c r="H76" s="130"/>
      <c r="I76" s="127"/>
      <c r="J76" s="127"/>
      <c r="K76" s="131"/>
      <c r="L76" s="131"/>
    </row>
    <row r="77">
      <c r="A77" s="126" t="s">
        <v>3066</v>
      </c>
      <c r="B77" s="126" t="s">
        <v>3067</v>
      </c>
      <c r="C77" s="126" t="s">
        <v>3068</v>
      </c>
      <c r="D77" s="126" t="s">
        <v>3069</v>
      </c>
      <c r="E77" s="126" t="s">
        <v>3070</v>
      </c>
      <c r="F77" s="126" t="s">
        <v>3071</v>
      </c>
      <c r="G77" s="126" t="s">
        <v>0</v>
      </c>
      <c r="H77" s="126" t="s">
        <v>4</v>
      </c>
      <c r="I77" s="126" t="s">
        <v>21</v>
      </c>
      <c r="J77" s="126" t="s">
        <v>7</v>
      </c>
      <c r="K77" s="126" t="s">
        <v>3072</v>
      </c>
      <c r="L77" s="126" t="s">
        <v>3073</v>
      </c>
    </row>
    <row r="78">
      <c r="A78" s="127">
        <v>2723.0</v>
      </c>
      <c r="B78" s="128">
        <v>4.19240000489E11</v>
      </c>
      <c r="C78" s="129">
        <v>45594.0</v>
      </c>
      <c r="D78" s="127" t="s">
        <v>2574</v>
      </c>
      <c r="E78" s="127" t="s">
        <v>3074</v>
      </c>
      <c r="F78" s="118" t="s">
        <v>3075</v>
      </c>
      <c r="G78" s="130" t="s">
        <v>1970</v>
      </c>
      <c r="H78" s="130" t="s">
        <v>3125</v>
      </c>
      <c r="I78" s="127">
        <v>1276.0</v>
      </c>
      <c r="J78" s="127" t="s">
        <v>89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2574</v>
      </c>
      <c r="E79" s="127" t="s">
        <v>3074</v>
      </c>
      <c r="F79" s="118" t="s">
        <v>3075</v>
      </c>
      <c r="G79" s="130" t="s">
        <v>450</v>
      </c>
      <c r="H79" s="130" t="s">
        <v>453</v>
      </c>
      <c r="I79" s="127" t="s">
        <v>216</v>
      </c>
      <c r="J79" s="127" t="s">
        <v>89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2574</v>
      </c>
      <c r="E80" s="127" t="s">
        <v>3074</v>
      </c>
      <c r="F80" s="118" t="s">
        <v>3075</v>
      </c>
      <c r="G80" s="130" t="s">
        <v>3126</v>
      </c>
      <c r="H80" s="130" t="s">
        <v>3127</v>
      </c>
      <c r="I80" s="127">
        <v>624.0</v>
      </c>
      <c r="J80" s="127" t="s">
        <v>89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2574</v>
      </c>
      <c r="E81" s="127" t="s">
        <v>3074</v>
      </c>
      <c r="F81" s="118" t="s">
        <v>3075</v>
      </c>
      <c r="G81" s="130" t="s">
        <v>2807</v>
      </c>
      <c r="H81" s="130" t="s">
        <v>2809</v>
      </c>
      <c r="I81" s="127" t="s">
        <v>216</v>
      </c>
      <c r="J81" s="127" t="s">
        <v>89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2574</v>
      </c>
      <c r="E82" s="127" t="s">
        <v>3074</v>
      </c>
      <c r="F82" s="118" t="s">
        <v>3075</v>
      </c>
      <c r="G82" s="130" t="s">
        <v>3128</v>
      </c>
      <c r="H82" s="130" t="s">
        <v>3129</v>
      </c>
      <c r="I82" s="127">
        <v>96906.0</v>
      </c>
      <c r="J82" s="127" t="s">
        <v>89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2574</v>
      </c>
      <c r="E83" s="127" t="s">
        <v>3074</v>
      </c>
      <c r="F83" s="118" t="s">
        <v>3075</v>
      </c>
      <c r="G83" s="130" t="s">
        <v>3130</v>
      </c>
      <c r="H83" s="130" t="s">
        <v>1085</v>
      </c>
      <c r="I83" s="127">
        <v>80205.0</v>
      </c>
      <c r="J83" s="127" t="s">
        <v>89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2574</v>
      </c>
      <c r="E84" s="127" t="s">
        <v>3074</v>
      </c>
      <c r="F84" s="118" t="s">
        <v>3075</v>
      </c>
      <c r="G84" s="130" t="s">
        <v>474</v>
      </c>
      <c r="H84" s="130" t="s">
        <v>3131</v>
      </c>
      <c r="I84" s="127" t="s">
        <v>216</v>
      </c>
      <c r="J84" s="127" t="s">
        <v>89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2574</v>
      </c>
      <c r="E85" s="127" t="s">
        <v>3074</v>
      </c>
      <c r="F85" s="118" t="s">
        <v>3075</v>
      </c>
      <c r="G85" s="130" t="s">
        <v>3132</v>
      </c>
      <c r="H85" s="130" t="s">
        <v>1522</v>
      </c>
      <c r="I85" s="127" t="s">
        <v>216</v>
      </c>
      <c r="J85" s="127" t="s">
        <v>89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2574</v>
      </c>
      <c r="E86" s="127" t="s">
        <v>3074</v>
      </c>
      <c r="F86" s="118" t="s">
        <v>3075</v>
      </c>
      <c r="G86" s="130" t="s">
        <v>130</v>
      </c>
      <c r="H86" s="130" t="s">
        <v>131</v>
      </c>
      <c r="I86" s="127">
        <v>22373.0</v>
      </c>
      <c r="J86" s="127" t="s">
        <v>132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2574</v>
      </c>
      <c r="E87" s="127" t="s">
        <v>3074</v>
      </c>
      <c r="F87" s="118"/>
      <c r="G87" s="130" t="s">
        <v>343</v>
      </c>
      <c r="H87" s="130" t="s">
        <v>311</v>
      </c>
      <c r="I87" s="127">
        <v>22373.0</v>
      </c>
      <c r="J87" s="127" t="s">
        <v>132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2574</v>
      </c>
      <c r="E88" s="127" t="s">
        <v>3074</v>
      </c>
      <c r="F88" s="118" t="s">
        <v>3075</v>
      </c>
      <c r="G88" s="130" t="s">
        <v>571</v>
      </c>
      <c r="H88" s="130" t="s">
        <v>572</v>
      </c>
      <c r="I88" s="127">
        <v>33269.0</v>
      </c>
      <c r="J88" s="127" t="s">
        <v>89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2574</v>
      </c>
      <c r="E89" s="127" t="s">
        <v>3074</v>
      </c>
      <c r="F89" s="118"/>
      <c r="G89" s="130" t="s">
        <v>3133</v>
      </c>
      <c r="H89" s="130" t="s">
        <v>554</v>
      </c>
      <c r="I89" s="127">
        <v>22373.0</v>
      </c>
      <c r="J89" s="127" t="s">
        <v>132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2574</v>
      </c>
      <c r="E90" s="127" t="s">
        <v>3074</v>
      </c>
      <c r="F90" s="118" t="s">
        <v>3075</v>
      </c>
      <c r="G90" s="130" t="s">
        <v>1249</v>
      </c>
      <c r="H90" s="130" t="s">
        <v>1248</v>
      </c>
      <c r="I90" s="127" t="s">
        <v>216</v>
      </c>
      <c r="J90" s="127" t="s">
        <v>89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2574</v>
      </c>
      <c r="E91" s="127" t="s">
        <v>3074</v>
      </c>
      <c r="F91" s="118" t="s">
        <v>3075</v>
      </c>
      <c r="G91" s="130" t="s">
        <v>1960</v>
      </c>
      <c r="H91" s="130" t="s">
        <v>3134</v>
      </c>
      <c r="I91" s="127">
        <v>71513.0</v>
      </c>
      <c r="J91" s="127" t="s">
        <v>99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2574</v>
      </c>
      <c r="E92" s="127" t="s">
        <v>3074</v>
      </c>
      <c r="F92" s="118" t="s">
        <v>3075</v>
      </c>
      <c r="G92" s="130" t="s">
        <v>752</v>
      </c>
      <c r="H92" s="130" t="s">
        <v>753</v>
      </c>
      <c r="I92" s="127">
        <v>33269.0</v>
      </c>
      <c r="J92" s="127" t="s">
        <v>99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2574</v>
      </c>
      <c r="E93" s="127" t="s">
        <v>3074</v>
      </c>
      <c r="F93" s="118"/>
      <c r="G93" s="130" t="s">
        <v>136</v>
      </c>
      <c r="H93" s="130" t="s">
        <v>138</v>
      </c>
      <c r="I93" s="127">
        <v>26055.0</v>
      </c>
      <c r="J93" s="127" t="s">
        <v>132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2574</v>
      </c>
      <c r="E94" s="127" t="s">
        <v>3074</v>
      </c>
      <c r="F94" s="118" t="s">
        <v>3075</v>
      </c>
      <c r="G94" s="130" t="s">
        <v>1742</v>
      </c>
      <c r="H94" s="130" t="s">
        <v>1745</v>
      </c>
      <c r="I94" s="127" t="s">
        <v>216</v>
      </c>
      <c r="J94" s="127" t="s">
        <v>89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2574</v>
      </c>
      <c r="E95" s="127" t="s">
        <v>3074</v>
      </c>
      <c r="F95" s="118" t="s">
        <v>3075</v>
      </c>
      <c r="G95" s="130" t="s">
        <v>1373</v>
      </c>
      <c r="H95" s="130" t="s">
        <v>1375</v>
      </c>
      <c r="I95" s="127" t="s">
        <v>216</v>
      </c>
      <c r="J95" s="127" t="s">
        <v>89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2574</v>
      </c>
      <c r="E96" s="127" t="s">
        <v>3074</v>
      </c>
      <c r="F96" s="118" t="s">
        <v>3075</v>
      </c>
      <c r="G96" s="130" t="s">
        <v>1074</v>
      </c>
      <c r="H96" s="130" t="s">
        <v>1076</v>
      </c>
      <c r="I96" s="127" t="s">
        <v>216</v>
      </c>
      <c r="J96" s="127" t="s">
        <v>99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2574</v>
      </c>
      <c r="E97" s="127" t="s">
        <v>3074</v>
      </c>
      <c r="F97" s="118" t="s">
        <v>3075</v>
      </c>
      <c r="G97" s="130" t="s">
        <v>118</v>
      </c>
      <c r="H97" s="130" t="s">
        <v>120</v>
      </c>
      <c r="I97" s="127">
        <v>198.0</v>
      </c>
      <c r="J97" s="127" t="s">
        <v>99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2574</v>
      </c>
      <c r="E98" s="127" t="s">
        <v>3074</v>
      </c>
      <c r="F98" s="118" t="s">
        <v>3075</v>
      </c>
      <c r="G98" s="130" t="s">
        <v>619</v>
      </c>
      <c r="H98" s="130" t="s">
        <v>617</v>
      </c>
      <c r="I98" s="127">
        <v>7213.0</v>
      </c>
      <c r="J98" s="127" t="s">
        <v>132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2574</v>
      </c>
      <c r="E99" s="127" t="s">
        <v>3074</v>
      </c>
      <c r="F99" s="118" t="s">
        <v>3075</v>
      </c>
      <c r="G99" s="130" t="s">
        <v>1378</v>
      </c>
      <c r="H99" s="130" t="s">
        <v>3135</v>
      </c>
      <c r="I99" s="127">
        <v>20796.0</v>
      </c>
      <c r="J99" s="127" t="s">
        <v>89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2574</v>
      </c>
      <c r="E100" s="127" t="s">
        <v>3074</v>
      </c>
      <c r="F100" s="118" t="s">
        <v>3075</v>
      </c>
      <c r="G100" s="130" t="s">
        <v>2130</v>
      </c>
      <c r="H100" s="130" t="s">
        <v>1132</v>
      </c>
      <c r="I100" s="127" t="s">
        <v>216</v>
      </c>
      <c r="J100" s="127" t="s">
        <v>89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2574</v>
      </c>
      <c r="E101" s="127" t="s">
        <v>3074</v>
      </c>
      <c r="F101" s="118" t="s">
        <v>3075</v>
      </c>
      <c r="G101" s="130" t="s">
        <v>1058</v>
      </c>
      <c r="H101" s="130" t="s">
        <v>1060</v>
      </c>
      <c r="I101" s="127" t="s">
        <v>216</v>
      </c>
      <c r="J101" s="127" t="s">
        <v>89</v>
      </c>
      <c r="K101" s="131">
        <v>3.0</v>
      </c>
      <c r="L101" s="131">
        <v>0.0</v>
      </c>
    </row>
    <row r="103">
      <c r="A103" s="126" t="s">
        <v>3066</v>
      </c>
      <c r="B103" s="126" t="s">
        <v>3067</v>
      </c>
      <c r="C103" s="126" t="s">
        <v>3068</v>
      </c>
      <c r="D103" s="126" t="s">
        <v>3069</v>
      </c>
      <c r="E103" s="126" t="s">
        <v>3070</v>
      </c>
      <c r="F103" s="126" t="s">
        <v>3071</v>
      </c>
      <c r="G103" s="126" t="s">
        <v>0</v>
      </c>
      <c r="H103" s="126" t="s">
        <v>4</v>
      </c>
      <c r="I103" s="126" t="s">
        <v>21</v>
      </c>
      <c r="J103" s="126" t="s">
        <v>7</v>
      </c>
      <c r="K103" s="126" t="s">
        <v>3072</v>
      </c>
      <c r="L103" s="126" t="s">
        <v>3073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2574</v>
      </c>
      <c r="E104" s="127" t="s">
        <v>3074</v>
      </c>
      <c r="F104" s="118"/>
      <c r="G104" s="130" t="s">
        <v>732</v>
      </c>
      <c r="H104" s="130" t="s">
        <v>733</v>
      </c>
      <c r="I104" s="127" t="s">
        <v>3136</v>
      </c>
      <c r="J104" s="127" t="s">
        <v>89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2574</v>
      </c>
      <c r="E105" s="127" t="s">
        <v>3074</v>
      </c>
      <c r="F105" s="118"/>
      <c r="G105" s="130" t="s">
        <v>857</v>
      </c>
      <c r="H105" s="130" t="s">
        <v>858</v>
      </c>
      <c r="I105" s="127" t="s">
        <v>216</v>
      </c>
      <c r="J105" s="127" t="s">
        <v>89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2574</v>
      </c>
      <c r="E106" s="127" t="s">
        <v>3074</v>
      </c>
      <c r="F106" s="118"/>
      <c r="G106" s="130" t="s">
        <v>130</v>
      </c>
      <c r="H106" s="130" t="s">
        <v>131</v>
      </c>
      <c r="I106" s="127">
        <v>22373.0</v>
      </c>
      <c r="J106" s="127" t="s">
        <v>132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2574</v>
      </c>
      <c r="E107" s="127" t="s">
        <v>3074</v>
      </c>
      <c r="F107" s="118"/>
      <c r="G107" s="130" t="s">
        <v>344</v>
      </c>
      <c r="H107" s="130" t="s">
        <v>3137</v>
      </c>
      <c r="I107" s="127">
        <v>22373.0</v>
      </c>
      <c r="J107" s="127" t="s">
        <v>132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2574</v>
      </c>
      <c r="E108" s="127" t="s">
        <v>3074</v>
      </c>
      <c r="F108" s="118" t="s">
        <v>3075</v>
      </c>
      <c r="G108" s="130" t="s">
        <v>679</v>
      </c>
      <c r="H108" s="130" t="s">
        <v>3138</v>
      </c>
      <c r="I108" s="127">
        <v>22373.0</v>
      </c>
      <c r="J108" s="127" t="s">
        <v>132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2574</v>
      </c>
      <c r="E109" s="127" t="s">
        <v>3074</v>
      </c>
      <c r="F109" s="118" t="s">
        <v>3075</v>
      </c>
      <c r="G109" s="130" t="s">
        <v>679</v>
      </c>
      <c r="H109" s="130" t="s">
        <v>3138</v>
      </c>
      <c r="I109" s="127">
        <v>22373.0</v>
      </c>
      <c r="J109" s="127" t="s">
        <v>132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2574</v>
      </c>
      <c r="E110" s="127" t="s">
        <v>3074</v>
      </c>
      <c r="F110" s="118"/>
      <c r="G110" s="130" t="s">
        <v>679</v>
      </c>
      <c r="H110" s="130" t="s">
        <v>3138</v>
      </c>
      <c r="I110" s="127">
        <v>22373.0</v>
      </c>
      <c r="J110" s="127" t="s">
        <v>132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2574</v>
      </c>
      <c r="E111" s="127" t="s">
        <v>3074</v>
      </c>
      <c r="F111" s="118" t="s">
        <v>3075</v>
      </c>
      <c r="G111" s="130" t="s">
        <v>1338</v>
      </c>
      <c r="H111" s="130" t="s">
        <v>1341</v>
      </c>
      <c r="I111" s="127">
        <v>74025.0</v>
      </c>
      <c r="J111" s="127" t="s">
        <v>99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2574</v>
      </c>
      <c r="E112" s="127" t="s">
        <v>3103</v>
      </c>
      <c r="F112" s="118"/>
      <c r="G112" s="130">
        <v>3135715.0</v>
      </c>
      <c r="H112" s="130" t="s">
        <v>3139</v>
      </c>
      <c r="I112" s="127" t="s">
        <v>216</v>
      </c>
      <c r="J112" s="127" t="s">
        <v>89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2574</v>
      </c>
      <c r="E113" s="127" t="s">
        <v>3074</v>
      </c>
      <c r="F113" s="118" t="s">
        <v>3075</v>
      </c>
      <c r="G113" s="130" t="s">
        <v>1147</v>
      </c>
      <c r="H113" s="130" t="s">
        <v>1149</v>
      </c>
      <c r="I113" s="127">
        <v>74025.0</v>
      </c>
      <c r="J113" s="127" t="s">
        <v>89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2574</v>
      </c>
      <c r="E114" s="127" t="s">
        <v>3074</v>
      </c>
      <c r="F114" s="118" t="s">
        <v>3075</v>
      </c>
      <c r="G114" s="130" t="s">
        <v>1967</v>
      </c>
      <c r="H114" s="130" t="s">
        <v>3140</v>
      </c>
      <c r="I114" s="127">
        <v>60253.0</v>
      </c>
      <c r="J114" s="127" t="s">
        <v>99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2574</v>
      </c>
      <c r="E115" s="127" t="s">
        <v>3074</v>
      </c>
      <c r="F115" s="118"/>
      <c r="G115" s="130" t="s">
        <v>426</v>
      </c>
      <c r="H115" s="130" t="s">
        <v>427</v>
      </c>
      <c r="I115" s="127">
        <v>71379.0</v>
      </c>
      <c r="J115" s="127" t="s">
        <v>132</v>
      </c>
      <c r="K115" s="131">
        <v>1.0</v>
      </c>
      <c r="L115" s="131">
        <v>0.0</v>
      </c>
    </row>
    <row r="117">
      <c r="A117" s="126" t="s">
        <v>3066</v>
      </c>
      <c r="B117" s="126" t="s">
        <v>3067</v>
      </c>
      <c r="C117" s="126" t="s">
        <v>3068</v>
      </c>
      <c r="D117" s="126" t="s">
        <v>3069</v>
      </c>
      <c r="E117" s="126" t="s">
        <v>3070</v>
      </c>
      <c r="F117" s="126" t="s">
        <v>3071</v>
      </c>
      <c r="G117" s="126" t="s">
        <v>0</v>
      </c>
      <c r="H117" s="126" t="s">
        <v>4</v>
      </c>
      <c r="I117" s="126" t="s">
        <v>21</v>
      </c>
      <c r="J117" s="126" t="s">
        <v>7</v>
      </c>
      <c r="K117" s="126" t="s">
        <v>3072</v>
      </c>
      <c r="L117" s="126" t="s">
        <v>3073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2574</v>
      </c>
      <c r="E118" s="127" t="s">
        <v>3074</v>
      </c>
      <c r="F118" s="118"/>
      <c r="G118" s="130" t="s">
        <v>498</v>
      </c>
      <c r="H118" s="130" t="s">
        <v>499</v>
      </c>
      <c r="I118" s="127" t="s">
        <v>3141</v>
      </c>
      <c r="J118" s="127" t="s">
        <v>99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2574</v>
      </c>
      <c r="E119" s="127" t="s">
        <v>3074</v>
      </c>
      <c r="F119" s="118"/>
      <c r="G119" s="130" t="s">
        <v>463</v>
      </c>
      <c r="H119" s="130" t="s">
        <v>464</v>
      </c>
      <c r="I119" s="127" t="s">
        <v>216</v>
      </c>
      <c r="J119" s="127" t="s">
        <v>132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2574</v>
      </c>
      <c r="E120" s="127" t="s">
        <v>3074</v>
      </c>
      <c r="F120" s="118"/>
      <c r="G120" s="130" t="s">
        <v>2350</v>
      </c>
      <c r="H120" s="130" t="s">
        <v>2351</v>
      </c>
      <c r="I120" s="127" t="s">
        <v>216</v>
      </c>
      <c r="J120" s="127" t="s">
        <v>89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2574</v>
      </c>
      <c r="E121" s="127" t="s">
        <v>3074</v>
      </c>
      <c r="F121" s="118"/>
      <c r="G121" s="130" t="s">
        <v>1633</v>
      </c>
      <c r="H121" s="130" t="s">
        <v>1634</v>
      </c>
      <c r="I121" s="127">
        <v>22373.0</v>
      </c>
      <c r="J121" s="127" t="s">
        <v>132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2574</v>
      </c>
      <c r="E122" s="127" t="s">
        <v>3074</v>
      </c>
      <c r="F122" s="118"/>
      <c r="G122" s="130" t="s">
        <v>344</v>
      </c>
      <c r="H122" s="130" t="s">
        <v>3137</v>
      </c>
      <c r="I122" s="127">
        <v>22373.0</v>
      </c>
      <c r="J122" s="127" t="s">
        <v>132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2574</v>
      </c>
      <c r="E123" s="127" t="s">
        <v>3074</v>
      </c>
      <c r="F123" s="118"/>
      <c r="G123" s="130" t="s">
        <v>679</v>
      </c>
      <c r="H123" s="130" t="s">
        <v>3138</v>
      </c>
      <c r="I123" s="127">
        <v>22373.0</v>
      </c>
      <c r="J123" s="127" t="s">
        <v>132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2574</v>
      </c>
      <c r="E124" s="127" t="s">
        <v>3074</v>
      </c>
      <c r="F124" s="118"/>
      <c r="G124" s="130" t="s">
        <v>679</v>
      </c>
      <c r="H124" s="130" t="s">
        <v>3138</v>
      </c>
      <c r="I124" s="127">
        <v>22373.0</v>
      </c>
      <c r="J124" s="127" t="s">
        <v>132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2574</v>
      </c>
      <c r="E125" s="127" t="s">
        <v>3074</v>
      </c>
      <c r="F125" s="118"/>
      <c r="G125" s="130" t="s">
        <v>350</v>
      </c>
      <c r="H125" s="130" t="s">
        <v>311</v>
      </c>
      <c r="I125" s="127">
        <v>22373.0</v>
      </c>
      <c r="J125" s="127" t="s">
        <v>132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2574</v>
      </c>
      <c r="E126" s="127" t="s">
        <v>3103</v>
      </c>
      <c r="F126" s="118" t="s">
        <v>3075</v>
      </c>
      <c r="G126" s="130" t="s">
        <v>874</v>
      </c>
      <c r="H126" s="130" t="s">
        <v>875</v>
      </c>
      <c r="I126" s="127">
        <v>22373.0</v>
      </c>
      <c r="J126" s="127" t="s">
        <v>132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2574</v>
      </c>
      <c r="E127" s="127" t="s">
        <v>3074</v>
      </c>
      <c r="F127" s="118"/>
      <c r="G127" s="130" t="s">
        <v>156</v>
      </c>
      <c r="H127" s="130" t="s">
        <v>3142</v>
      </c>
      <c r="I127" s="127" t="s">
        <v>3143</v>
      </c>
      <c r="J127" s="127" t="s">
        <v>132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2574</v>
      </c>
      <c r="E128" s="127" t="s">
        <v>3074</v>
      </c>
      <c r="F128" s="118"/>
      <c r="G128" s="130" t="s">
        <v>410</v>
      </c>
      <c r="H128" s="130" t="s">
        <v>3144</v>
      </c>
      <c r="I128" s="127" t="s">
        <v>216</v>
      </c>
      <c r="J128" s="127" t="s">
        <v>89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3145</v>
      </c>
      <c r="E129" s="127" t="s">
        <v>3074</v>
      </c>
      <c r="F129" s="118"/>
      <c r="G129" s="130" t="s">
        <v>1480</v>
      </c>
      <c r="H129" s="130" t="s">
        <v>1481</v>
      </c>
      <c r="I129" s="127" t="s">
        <v>216</v>
      </c>
      <c r="J129" s="127" t="s">
        <v>89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2574</v>
      </c>
      <c r="E130" s="127" t="s">
        <v>3074</v>
      </c>
      <c r="F130" s="118"/>
      <c r="G130" s="130" t="s">
        <v>490</v>
      </c>
      <c r="H130" s="130" t="s">
        <v>491</v>
      </c>
      <c r="I130" s="127">
        <v>83326.0</v>
      </c>
      <c r="J130" s="127" t="s">
        <v>132</v>
      </c>
      <c r="K130" s="131">
        <v>1.0</v>
      </c>
      <c r="L130" s="131">
        <v>0.0</v>
      </c>
    </row>
    <row r="133">
      <c r="A133" s="126" t="s">
        <v>3066</v>
      </c>
      <c r="B133" s="126" t="s">
        <v>3067</v>
      </c>
      <c r="C133" s="126" t="s">
        <v>3068</v>
      </c>
      <c r="D133" s="126" t="s">
        <v>3069</v>
      </c>
      <c r="E133" s="126" t="s">
        <v>3070</v>
      </c>
      <c r="F133" s="126" t="s">
        <v>3071</v>
      </c>
      <c r="G133" s="126" t="s">
        <v>0</v>
      </c>
      <c r="H133" s="126" t="s">
        <v>4</v>
      </c>
      <c r="I133" s="126" t="s">
        <v>21</v>
      </c>
      <c r="J133" s="126" t="s">
        <v>7</v>
      </c>
      <c r="K133" s="126" t="s">
        <v>3072</v>
      </c>
      <c r="L133" s="126" t="s">
        <v>3073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114</v>
      </c>
      <c r="E134" s="127" t="s">
        <v>3074</v>
      </c>
      <c r="F134" s="118"/>
      <c r="G134" s="130" t="s">
        <v>372</v>
      </c>
      <c r="H134" s="130" t="s">
        <v>3110</v>
      </c>
      <c r="I134" s="127">
        <v>76275.0</v>
      </c>
      <c r="J134" s="127" t="s">
        <v>132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114</v>
      </c>
      <c r="E135" s="127" t="s">
        <v>3074</v>
      </c>
      <c r="F135" s="118"/>
      <c r="G135" s="130" t="s">
        <v>2080</v>
      </c>
      <c r="H135" s="130" t="s">
        <v>3146</v>
      </c>
      <c r="I135" s="127">
        <v>22373.0</v>
      </c>
      <c r="J135" s="127" t="s">
        <v>89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2574</v>
      </c>
      <c r="E136" s="127" t="s">
        <v>3103</v>
      </c>
      <c r="F136" s="118" t="s">
        <v>3075</v>
      </c>
      <c r="G136" s="130" t="s">
        <v>463</v>
      </c>
      <c r="H136" s="130" t="s">
        <v>464</v>
      </c>
      <c r="I136" s="127" t="s">
        <v>216</v>
      </c>
      <c r="J136" s="127" t="s">
        <v>132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114</v>
      </c>
      <c r="E137" s="127" t="s">
        <v>3074</v>
      </c>
      <c r="F137" s="118"/>
      <c r="G137" s="130" t="s">
        <v>2115</v>
      </c>
      <c r="H137" s="130" t="s">
        <v>2116</v>
      </c>
      <c r="I137" s="127" t="s">
        <v>216</v>
      </c>
      <c r="J137" s="127" t="s">
        <v>89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114</v>
      </c>
      <c r="E138" s="127" t="s">
        <v>3074</v>
      </c>
      <c r="F138" s="118"/>
      <c r="G138" s="130" t="s">
        <v>1338</v>
      </c>
      <c r="H138" s="130" t="s">
        <v>1341</v>
      </c>
      <c r="I138" s="127">
        <v>74025.0</v>
      </c>
      <c r="J138" s="127" t="s">
        <v>99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114</v>
      </c>
      <c r="E139" s="127" t="s">
        <v>3114</v>
      </c>
      <c r="F139" s="118"/>
      <c r="G139" s="130" t="s">
        <v>2028</v>
      </c>
      <c r="H139" s="130" t="s">
        <v>3147</v>
      </c>
      <c r="I139" s="127">
        <v>73842.0</v>
      </c>
      <c r="J139" s="127" t="s">
        <v>89</v>
      </c>
      <c r="K139" s="131">
        <v>2.0</v>
      </c>
      <c r="L139" s="131">
        <v>0.0</v>
      </c>
    </row>
    <row r="141">
      <c r="A141" s="126" t="s">
        <v>3066</v>
      </c>
      <c r="B141" s="126" t="s">
        <v>3067</v>
      </c>
      <c r="C141" s="126" t="s">
        <v>3068</v>
      </c>
      <c r="D141" s="126" t="s">
        <v>3069</v>
      </c>
      <c r="E141" s="126" t="s">
        <v>3070</v>
      </c>
      <c r="F141" s="126" t="s">
        <v>3071</v>
      </c>
      <c r="G141" s="126" t="s">
        <v>0</v>
      </c>
      <c r="H141" s="126" t="s">
        <v>4</v>
      </c>
      <c r="I141" s="126" t="s">
        <v>21</v>
      </c>
      <c r="J141" s="126" t="s">
        <v>7</v>
      </c>
      <c r="K141" s="126" t="s">
        <v>3072</v>
      </c>
      <c r="L141" s="126" t="s">
        <v>3073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2574</v>
      </c>
      <c r="E142" s="127" t="s">
        <v>3074</v>
      </c>
      <c r="F142" s="118"/>
      <c r="G142" s="130" t="s">
        <v>2370</v>
      </c>
      <c r="H142" s="130" t="s">
        <v>2371</v>
      </c>
      <c r="I142" s="127">
        <v>76275.0</v>
      </c>
      <c r="J142" s="127" t="s">
        <v>89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2574</v>
      </c>
      <c r="E143" s="127" t="s">
        <v>3074</v>
      </c>
      <c r="F143" s="118"/>
      <c r="G143" s="130" t="s">
        <v>868</v>
      </c>
      <c r="H143" s="130" t="s">
        <v>3148</v>
      </c>
      <c r="I143" s="127">
        <v>624.0</v>
      </c>
      <c r="J143" s="127" t="s">
        <v>89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2574</v>
      </c>
      <c r="E144" s="127" t="s">
        <v>3074</v>
      </c>
      <c r="F144" s="118" t="s">
        <v>3075</v>
      </c>
      <c r="G144" s="130" t="s">
        <v>571</v>
      </c>
      <c r="H144" s="130" t="s">
        <v>572</v>
      </c>
      <c r="I144" s="127">
        <v>33269.0</v>
      </c>
      <c r="J144" s="127" t="s">
        <v>89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2574</v>
      </c>
      <c r="E145" s="127" t="s">
        <v>3074</v>
      </c>
      <c r="F145" s="118"/>
      <c r="G145" s="130">
        <v>1134305.0</v>
      </c>
      <c r="H145" s="130" t="s">
        <v>3122</v>
      </c>
      <c r="I145" s="127" t="s">
        <v>216</v>
      </c>
      <c r="J145" s="127" t="s">
        <v>99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2574</v>
      </c>
      <c r="E146" s="127" t="s">
        <v>3074</v>
      </c>
      <c r="F146" s="118"/>
      <c r="G146" s="130" t="s">
        <v>932</v>
      </c>
      <c r="H146" s="130" t="s">
        <v>820</v>
      </c>
      <c r="I146" s="127" t="s">
        <v>216</v>
      </c>
      <c r="J146" s="127" t="s">
        <v>99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2574</v>
      </c>
      <c r="E147" s="127" t="s">
        <v>3074</v>
      </c>
      <c r="F147" s="118"/>
      <c r="G147" s="130" t="s">
        <v>816</v>
      </c>
      <c r="H147" s="130" t="s">
        <v>818</v>
      </c>
      <c r="I147" s="127" t="s">
        <v>216</v>
      </c>
      <c r="J147" s="127" t="s">
        <v>89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2574</v>
      </c>
      <c r="E148" s="127" t="s">
        <v>3074</v>
      </c>
      <c r="F148" s="118"/>
      <c r="G148" s="130" t="s">
        <v>841</v>
      </c>
      <c r="H148" s="130" t="s">
        <v>844</v>
      </c>
      <c r="I148" s="127" t="s">
        <v>216</v>
      </c>
      <c r="J148" s="127" t="s">
        <v>89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2574</v>
      </c>
      <c r="E149" s="127" t="s">
        <v>3074</v>
      </c>
      <c r="F149" s="118"/>
      <c r="G149" s="130" t="s">
        <v>772</v>
      </c>
      <c r="H149" s="130" t="s">
        <v>776</v>
      </c>
      <c r="I149" s="127" t="s">
        <v>216</v>
      </c>
      <c r="J149" s="127" t="s">
        <v>89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2574</v>
      </c>
      <c r="E150" s="127" t="s">
        <v>3074</v>
      </c>
      <c r="F150" s="118"/>
      <c r="G150" s="130" t="s">
        <v>2431</v>
      </c>
      <c r="H150" s="130" t="s">
        <v>2433</v>
      </c>
      <c r="I150" s="127" t="s">
        <v>216</v>
      </c>
      <c r="J150" s="127" t="s">
        <v>89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3082</v>
      </c>
      <c r="E151" s="127" t="s">
        <v>3074</v>
      </c>
      <c r="F151" s="118"/>
      <c r="G151" s="130">
        <v>3044000.0</v>
      </c>
      <c r="H151" s="130" t="s">
        <v>161</v>
      </c>
      <c r="I151" s="127">
        <v>198.0</v>
      </c>
      <c r="J151" s="127" t="s">
        <v>132</v>
      </c>
      <c r="K151" s="131">
        <v>1.0</v>
      </c>
      <c r="L151" s="131">
        <v>0.0</v>
      </c>
    </row>
    <row r="158">
      <c r="B158" s="135" t="s">
        <v>3149</v>
      </c>
    </row>
    <row r="160">
      <c r="B160" s="6" t="s">
        <v>3150</v>
      </c>
    </row>
    <row r="162">
      <c r="B162" s="6" t="s">
        <v>3151</v>
      </c>
    </row>
    <row r="169">
      <c r="A169" s="136" t="s">
        <v>6</v>
      </c>
      <c r="B169" s="137" t="s">
        <v>12</v>
      </c>
      <c r="C169" s="136" t="s">
        <v>14</v>
      </c>
      <c r="D169" s="137" t="s">
        <v>0</v>
      </c>
      <c r="E169" s="126" t="s">
        <v>3071</v>
      </c>
      <c r="F169" s="136" t="s">
        <v>16</v>
      </c>
      <c r="G169" s="136" t="s">
        <v>18</v>
      </c>
      <c r="H169" s="136" t="s">
        <v>21</v>
      </c>
      <c r="I169" s="136" t="s">
        <v>23</v>
      </c>
      <c r="J169" s="136" t="s">
        <v>25</v>
      </c>
      <c r="K169" s="136" t="s">
        <v>26</v>
      </c>
      <c r="L169" s="136" t="s">
        <v>29</v>
      </c>
      <c r="M169" s="136" t="s">
        <v>30</v>
      </c>
      <c r="N169" s="136" t="s">
        <v>31</v>
      </c>
      <c r="O169" s="136" t="s">
        <v>34</v>
      </c>
      <c r="P169" s="136" t="s">
        <v>35</v>
      </c>
    </row>
    <row r="170">
      <c r="A170" s="6">
        <v>694.0</v>
      </c>
      <c r="B170" s="11" t="s">
        <v>3152</v>
      </c>
      <c r="C170" s="6">
        <v>2.02430400184241E14</v>
      </c>
      <c r="D170" s="11" t="s">
        <v>372</v>
      </c>
      <c r="E170" s="96"/>
      <c r="F170" s="6" t="s">
        <v>3153</v>
      </c>
      <c r="G170" s="6" t="s">
        <v>3110</v>
      </c>
      <c r="H170" s="6">
        <v>76275.0</v>
      </c>
      <c r="I170" s="6" t="s">
        <v>132</v>
      </c>
      <c r="J170" s="6">
        <v>28709.09</v>
      </c>
      <c r="K170" s="6">
        <v>2708.0</v>
      </c>
      <c r="L170" s="6" t="s">
        <v>158</v>
      </c>
      <c r="M170" s="6" t="s">
        <v>2574</v>
      </c>
      <c r="N170" s="34">
        <v>45155.0</v>
      </c>
      <c r="O170" s="6">
        <v>1.0</v>
      </c>
      <c r="P170" s="6" t="s">
        <v>221</v>
      </c>
    </row>
    <row r="171">
      <c r="A171" s="6">
        <v>396.0</v>
      </c>
      <c r="B171" s="11" t="s">
        <v>3154</v>
      </c>
      <c r="C171" s="6">
        <v>2.02430400180579E14</v>
      </c>
      <c r="D171" s="11" t="s">
        <v>1904</v>
      </c>
      <c r="E171" s="118" t="s">
        <v>3155</v>
      </c>
      <c r="F171" s="6" t="s">
        <v>2495</v>
      </c>
      <c r="G171" s="6" t="s">
        <v>1905</v>
      </c>
      <c r="H171" s="6" t="s">
        <v>2432</v>
      </c>
      <c r="I171" s="6" t="s">
        <v>132</v>
      </c>
      <c r="J171" s="6">
        <v>6410.93</v>
      </c>
      <c r="K171" s="6">
        <v>2731.0</v>
      </c>
      <c r="L171" s="6" t="s">
        <v>158</v>
      </c>
      <c r="M171" s="6" t="s">
        <v>2574</v>
      </c>
      <c r="N171" s="34">
        <v>45405.0</v>
      </c>
      <c r="O171" s="6">
        <v>1.0</v>
      </c>
      <c r="P171" s="6" t="s">
        <v>221</v>
      </c>
    </row>
    <row r="172">
      <c r="A172" s="6">
        <v>685.0</v>
      </c>
      <c r="B172" s="11" t="s">
        <v>3156</v>
      </c>
      <c r="C172" s="6">
        <v>2.02430400180638E14</v>
      </c>
      <c r="D172" s="11" t="s">
        <v>344</v>
      </c>
      <c r="E172" s="118" t="s">
        <v>3155</v>
      </c>
      <c r="F172" s="6" t="s">
        <v>3157</v>
      </c>
      <c r="G172" s="6" t="s">
        <v>1520</v>
      </c>
      <c r="H172" s="6">
        <v>22373.0</v>
      </c>
      <c r="I172" s="6" t="s">
        <v>132</v>
      </c>
      <c r="J172" s="6">
        <v>1233.34</v>
      </c>
      <c r="K172" s="6">
        <v>2722.0</v>
      </c>
      <c r="L172" s="6" t="s">
        <v>158</v>
      </c>
      <c r="M172" s="6" t="s">
        <v>2574</v>
      </c>
      <c r="N172" s="34">
        <v>45408.0</v>
      </c>
      <c r="O172" s="6">
        <v>1.0</v>
      </c>
      <c r="P172" s="6" t="s">
        <v>221</v>
      </c>
    </row>
    <row r="173">
      <c r="A173" s="6">
        <v>346.0</v>
      </c>
      <c r="B173" s="11" t="s">
        <v>3158</v>
      </c>
      <c r="C173" s="6">
        <v>2.02530400186946E14</v>
      </c>
      <c r="D173" s="11" t="s">
        <v>130</v>
      </c>
      <c r="E173" s="118" t="s">
        <v>3155</v>
      </c>
      <c r="F173" s="6" t="s">
        <v>3159</v>
      </c>
      <c r="G173" s="6" t="s">
        <v>131</v>
      </c>
      <c r="H173" s="6">
        <v>22373.0</v>
      </c>
      <c r="I173" s="6" t="s">
        <v>132</v>
      </c>
      <c r="J173" s="6">
        <v>5297.23</v>
      </c>
      <c r="K173" s="6">
        <v>2702.0</v>
      </c>
      <c r="L173" s="6" t="s">
        <v>158</v>
      </c>
      <c r="M173" s="6" t="s">
        <v>2574</v>
      </c>
      <c r="N173" s="34">
        <v>45455.0</v>
      </c>
      <c r="O173" s="6">
        <v>1.0</v>
      </c>
      <c r="P173" s="6" t="s">
        <v>221</v>
      </c>
    </row>
    <row r="174">
      <c r="A174" s="6">
        <v>685.0</v>
      </c>
      <c r="B174" s="11" t="s">
        <v>3160</v>
      </c>
      <c r="C174" s="6">
        <v>2.02430400182377E14</v>
      </c>
      <c r="D174" s="11" t="s">
        <v>679</v>
      </c>
      <c r="E174" s="118" t="s">
        <v>3155</v>
      </c>
      <c r="F174" s="6" t="s">
        <v>3161</v>
      </c>
      <c r="G174" s="6" t="s">
        <v>3162</v>
      </c>
      <c r="H174" s="6">
        <v>22373.0</v>
      </c>
      <c r="I174" s="6" t="s">
        <v>132</v>
      </c>
      <c r="J174" s="6">
        <v>3444.07</v>
      </c>
      <c r="K174" s="6">
        <v>2719.0</v>
      </c>
      <c r="L174" s="6" t="s">
        <v>158</v>
      </c>
      <c r="M174" s="6" t="s">
        <v>2574</v>
      </c>
      <c r="N174" s="34">
        <v>45470.0</v>
      </c>
      <c r="O174" s="6">
        <v>1.0</v>
      </c>
      <c r="P174" s="6" t="s">
        <v>221</v>
      </c>
    </row>
    <row r="175">
      <c r="A175" s="6">
        <v>329.0</v>
      </c>
      <c r="B175" s="11" t="s">
        <v>3163</v>
      </c>
      <c r="C175" s="6">
        <v>2.02430400183232E14</v>
      </c>
      <c r="D175" s="11" t="s">
        <v>1880</v>
      </c>
      <c r="E175" s="118" t="s">
        <v>3155</v>
      </c>
      <c r="F175" s="6" t="s">
        <v>3164</v>
      </c>
      <c r="G175" s="6" t="s">
        <v>1085</v>
      </c>
      <c r="H175" s="6">
        <v>71379.0</v>
      </c>
      <c r="I175" s="6" t="s">
        <v>89</v>
      </c>
      <c r="J175" s="6">
        <v>39.78</v>
      </c>
      <c r="K175" s="6">
        <v>2709.0</v>
      </c>
      <c r="L175" s="6" t="s">
        <v>158</v>
      </c>
      <c r="M175" s="6" t="s">
        <v>2574</v>
      </c>
      <c r="N175" s="34">
        <v>45516.0</v>
      </c>
      <c r="O175" s="6">
        <v>1.0</v>
      </c>
      <c r="P175" s="6" t="s">
        <v>221</v>
      </c>
    </row>
    <row r="176">
      <c r="A176" s="6">
        <v>329.0</v>
      </c>
      <c r="B176" s="11" t="s">
        <v>3165</v>
      </c>
      <c r="C176" s="6">
        <v>2.02430400183403E14</v>
      </c>
      <c r="D176" s="11" t="s">
        <v>3166</v>
      </c>
      <c r="E176" s="118" t="s">
        <v>3155</v>
      </c>
      <c r="F176" s="6" t="s">
        <v>3167</v>
      </c>
      <c r="G176" s="6" t="s">
        <v>3168</v>
      </c>
      <c r="H176" s="6">
        <v>198.0</v>
      </c>
      <c r="I176" s="6" t="s">
        <v>89</v>
      </c>
      <c r="J176" s="6">
        <v>718.0</v>
      </c>
      <c r="K176" s="6">
        <v>2709.0</v>
      </c>
      <c r="L176" s="6" t="s">
        <v>158</v>
      </c>
      <c r="M176" s="6" t="s">
        <v>2574</v>
      </c>
      <c r="N176" s="34">
        <v>45523.0</v>
      </c>
      <c r="O176" s="6">
        <v>1.0</v>
      </c>
      <c r="P176" s="6" t="s">
        <v>221</v>
      </c>
    </row>
    <row r="177">
      <c r="A177" s="6">
        <v>329.0</v>
      </c>
      <c r="B177" s="11" t="s">
        <v>3169</v>
      </c>
      <c r="C177" s="6">
        <v>2.0243040018339E14</v>
      </c>
      <c r="D177" s="11" t="s">
        <v>2096</v>
      </c>
      <c r="E177" s="118" t="s">
        <v>3155</v>
      </c>
      <c r="F177" s="6" t="s">
        <v>3170</v>
      </c>
      <c r="G177" s="6" t="s">
        <v>3171</v>
      </c>
      <c r="H177" s="6" t="s">
        <v>216</v>
      </c>
      <c r="I177" s="6" t="s">
        <v>89</v>
      </c>
      <c r="J177" s="6">
        <v>47.92</v>
      </c>
      <c r="K177" s="6">
        <v>2709.0</v>
      </c>
      <c r="L177" s="6" t="s">
        <v>158</v>
      </c>
      <c r="M177" s="6" t="s">
        <v>2574</v>
      </c>
      <c r="N177" s="34">
        <v>45523.0</v>
      </c>
      <c r="O177" s="6">
        <v>4.0</v>
      </c>
      <c r="P177" s="6" t="s">
        <v>221</v>
      </c>
    </row>
    <row r="178">
      <c r="A178" s="6">
        <v>329.0</v>
      </c>
      <c r="B178" s="11" t="s">
        <v>3172</v>
      </c>
      <c r="C178" s="6">
        <v>2.02430400183397E14</v>
      </c>
      <c r="D178" s="11" t="s">
        <v>2096</v>
      </c>
      <c r="E178" s="118" t="s">
        <v>3155</v>
      </c>
      <c r="F178" s="6" t="s">
        <v>3170</v>
      </c>
      <c r="G178" s="6" t="s">
        <v>3171</v>
      </c>
      <c r="H178" s="6" t="s">
        <v>216</v>
      </c>
      <c r="I178" s="6" t="s">
        <v>89</v>
      </c>
      <c r="J178" s="6">
        <v>47.92</v>
      </c>
      <c r="K178" s="6">
        <v>2709.0</v>
      </c>
      <c r="L178" s="6" t="s">
        <v>158</v>
      </c>
      <c r="M178" s="6" t="s">
        <v>2574</v>
      </c>
      <c r="N178" s="34">
        <v>45523.0</v>
      </c>
      <c r="O178" s="6">
        <v>4.0</v>
      </c>
      <c r="P178" s="6" t="s">
        <v>221</v>
      </c>
    </row>
    <row r="179">
      <c r="A179" s="6">
        <v>329.0</v>
      </c>
      <c r="B179" s="11" t="s">
        <v>3173</v>
      </c>
      <c r="C179" s="6">
        <v>2.02430400183395E14</v>
      </c>
      <c r="D179" s="11" t="s">
        <v>2098</v>
      </c>
      <c r="E179" s="118" t="s">
        <v>3155</v>
      </c>
      <c r="F179" s="6" t="s">
        <v>3174</v>
      </c>
      <c r="G179" s="6" t="s">
        <v>3175</v>
      </c>
      <c r="H179" s="6" t="s">
        <v>216</v>
      </c>
      <c r="I179" s="6" t="s">
        <v>89</v>
      </c>
      <c r="J179" s="6">
        <v>0.0</v>
      </c>
      <c r="K179" s="6">
        <v>2709.0</v>
      </c>
      <c r="L179" s="6" t="s">
        <v>158</v>
      </c>
      <c r="M179" s="6" t="s">
        <v>2574</v>
      </c>
      <c r="N179" s="34">
        <v>45523.0</v>
      </c>
      <c r="O179" s="6">
        <v>4.0</v>
      </c>
      <c r="P179" s="6" t="s">
        <v>221</v>
      </c>
    </row>
    <row r="180">
      <c r="A180" s="6">
        <v>329.0</v>
      </c>
      <c r="B180" s="11" t="s">
        <v>3176</v>
      </c>
      <c r="C180" s="6">
        <v>2.02430400183404E14</v>
      </c>
      <c r="D180" s="11" t="s">
        <v>2098</v>
      </c>
      <c r="E180" s="118" t="s">
        <v>3155</v>
      </c>
      <c r="F180" s="6" t="s">
        <v>3174</v>
      </c>
      <c r="G180" s="6" t="s">
        <v>3175</v>
      </c>
      <c r="H180" s="6" t="s">
        <v>216</v>
      </c>
      <c r="I180" s="6" t="s">
        <v>89</v>
      </c>
      <c r="J180" s="6">
        <v>0.0</v>
      </c>
      <c r="K180" s="6">
        <v>2709.0</v>
      </c>
      <c r="L180" s="6" t="s">
        <v>158</v>
      </c>
      <c r="M180" s="6" t="s">
        <v>2574</v>
      </c>
      <c r="N180" s="34">
        <v>45523.0</v>
      </c>
      <c r="O180" s="6">
        <v>4.0</v>
      </c>
      <c r="P180" s="6" t="s">
        <v>221</v>
      </c>
    </row>
    <row r="181">
      <c r="A181" s="6">
        <v>329.0</v>
      </c>
      <c r="B181" s="11" t="s">
        <v>3177</v>
      </c>
      <c r="C181" s="6">
        <v>2.02430400183405E14</v>
      </c>
      <c r="D181" s="11" t="s">
        <v>3178</v>
      </c>
      <c r="E181" s="118" t="s">
        <v>3155</v>
      </c>
      <c r="F181" s="6" t="s">
        <v>3179</v>
      </c>
      <c r="G181" s="6" t="s">
        <v>3180</v>
      </c>
      <c r="H181" s="6">
        <v>198.0</v>
      </c>
      <c r="I181" s="6" t="s">
        <v>89</v>
      </c>
      <c r="J181" s="6">
        <v>1.07</v>
      </c>
      <c r="K181" s="6">
        <v>2709.0</v>
      </c>
      <c r="L181" s="6" t="s">
        <v>158</v>
      </c>
      <c r="M181" s="6" t="s">
        <v>2574</v>
      </c>
      <c r="N181" s="34">
        <v>45523.0</v>
      </c>
      <c r="O181" s="6">
        <v>2.0</v>
      </c>
      <c r="P181" s="6" t="s">
        <v>221</v>
      </c>
    </row>
    <row r="182">
      <c r="A182" s="6">
        <v>329.0</v>
      </c>
      <c r="B182" s="11" t="s">
        <v>3181</v>
      </c>
      <c r="C182" s="6">
        <v>2.02430400183399E14</v>
      </c>
      <c r="D182" s="11" t="s">
        <v>3182</v>
      </c>
      <c r="E182" s="118" t="s">
        <v>3155</v>
      </c>
      <c r="F182" s="6" t="s">
        <v>3183</v>
      </c>
      <c r="G182" s="6" t="s">
        <v>3184</v>
      </c>
      <c r="H182" s="6">
        <v>83574.0</v>
      </c>
      <c r="I182" s="6" t="s">
        <v>89</v>
      </c>
      <c r="J182" s="6">
        <v>0.0</v>
      </c>
      <c r="K182" s="6">
        <v>2709.0</v>
      </c>
      <c r="L182" s="6" t="s">
        <v>158</v>
      </c>
      <c r="M182" s="6" t="s">
        <v>2574</v>
      </c>
      <c r="N182" s="34">
        <v>45523.0</v>
      </c>
      <c r="O182" s="6">
        <v>4.0</v>
      </c>
      <c r="P182" s="6" t="s">
        <v>3185</v>
      </c>
    </row>
    <row r="183">
      <c r="A183" s="6">
        <v>386.0</v>
      </c>
      <c r="B183" s="11" t="s">
        <v>3186</v>
      </c>
      <c r="C183" s="6">
        <v>2.02430400183621E14</v>
      </c>
      <c r="D183" s="11" t="s">
        <v>3091</v>
      </c>
      <c r="E183" s="118" t="s">
        <v>3155</v>
      </c>
      <c r="F183" s="6" t="s">
        <v>3187</v>
      </c>
      <c r="G183" s="6" t="s">
        <v>3092</v>
      </c>
      <c r="H183" s="6" t="s">
        <v>216</v>
      </c>
      <c r="I183" s="6" t="s">
        <v>89</v>
      </c>
      <c r="J183" s="6">
        <v>118.99</v>
      </c>
      <c r="K183" s="6">
        <v>2743.0</v>
      </c>
      <c r="L183" s="6" t="s">
        <v>158</v>
      </c>
      <c r="M183" s="6" t="s">
        <v>2574</v>
      </c>
      <c r="N183" s="34">
        <v>45538.0</v>
      </c>
      <c r="O183" s="6">
        <v>1.0</v>
      </c>
      <c r="P183" s="6" t="s">
        <v>221</v>
      </c>
    </row>
    <row r="184">
      <c r="A184" s="6">
        <v>396.0</v>
      </c>
      <c r="B184" s="11" t="s">
        <v>3188</v>
      </c>
      <c r="C184" s="6">
        <v>2.02430400184198E14</v>
      </c>
      <c r="D184" s="11" t="s">
        <v>1542</v>
      </c>
      <c r="E184" s="118" t="s">
        <v>3155</v>
      </c>
      <c r="F184" s="6" t="s">
        <v>3189</v>
      </c>
      <c r="G184" s="6" t="s">
        <v>1543</v>
      </c>
      <c r="H184" s="6" t="s">
        <v>216</v>
      </c>
      <c r="I184" s="6" t="s">
        <v>89</v>
      </c>
      <c r="J184" s="6">
        <v>5.14</v>
      </c>
      <c r="K184" s="6">
        <v>2739.0</v>
      </c>
      <c r="L184" s="6" t="s">
        <v>158</v>
      </c>
      <c r="M184" s="6" t="s">
        <v>2574</v>
      </c>
      <c r="N184" s="34">
        <v>45561.0</v>
      </c>
      <c r="O184" s="6">
        <v>2.0</v>
      </c>
      <c r="P184" s="6" t="s">
        <v>221</v>
      </c>
    </row>
    <row r="185">
      <c r="A185" s="6">
        <v>396.0</v>
      </c>
      <c r="B185" s="11" t="s">
        <v>3190</v>
      </c>
      <c r="C185" s="6">
        <v>2.02430400184991E14</v>
      </c>
      <c r="D185" s="11" t="s">
        <v>1967</v>
      </c>
      <c r="E185" s="118" t="s">
        <v>3155</v>
      </c>
      <c r="F185" s="6" t="s">
        <v>2781</v>
      </c>
      <c r="G185" s="6" t="s">
        <v>1969</v>
      </c>
      <c r="H185" s="6">
        <v>60253.0</v>
      </c>
      <c r="I185" s="6" t="s">
        <v>99</v>
      </c>
      <c r="J185" s="6">
        <v>291.0</v>
      </c>
      <c r="K185" s="6">
        <v>2739.0</v>
      </c>
      <c r="L185" s="6" t="s">
        <v>158</v>
      </c>
      <c r="M185" s="6" t="s">
        <v>2574</v>
      </c>
      <c r="N185" s="72">
        <v>45587.0</v>
      </c>
      <c r="O185" s="6">
        <v>1.0</v>
      </c>
      <c r="P185" s="6" t="s">
        <v>221</v>
      </c>
    </row>
    <row r="186">
      <c r="A186" s="6">
        <v>396.0</v>
      </c>
      <c r="B186" s="11" t="s">
        <v>3191</v>
      </c>
      <c r="C186" s="6">
        <v>2.0243040018499E14</v>
      </c>
      <c r="D186" s="11" t="s">
        <v>1967</v>
      </c>
      <c r="E186" s="118" t="s">
        <v>3155</v>
      </c>
      <c r="F186" s="6" t="s">
        <v>2781</v>
      </c>
      <c r="G186" s="6" t="s">
        <v>1969</v>
      </c>
      <c r="H186" s="6">
        <v>60253.0</v>
      </c>
      <c r="I186" s="6" t="s">
        <v>99</v>
      </c>
      <c r="J186" s="6">
        <v>291.0</v>
      </c>
      <c r="K186" s="6">
        <v>2731.0</v>
      </c>
      <c r="L186" s="6" t="s">
        <v>158</v>
      </c>
      <c r="M186" s="6" t="s">
        <v>2574</v>
      </c>
      <c r="N186" s="72">
        <v>45587.0</v>
      </c>
      <c r="O186" s="6">
        <v>1.0</v>
      </c>
      <c r="P186" s="6" t="s">
        <v>221</v>
      </c>
    </row>
    <row r="187">
      <c r="A187" s="6">
        <v>386.0</v>
      </c>
      <c r="B187" s="11" t="s">
        <v>3192</v>
      </c>
      <c r="C187" s="6">
        <v>2.02430400185324E14</v>
      </c>
      <c r="D187" s="11" t="s">
        <v>3087</v>
      </c>
      <c r="E187" s="118" t="s">
        <v>3155</v>
      </c>
      <c r="F187" s="6" t="s">
        <v>3193</v>
      </c>
      <c r="G187" s="6" t="s">
        <v>3088</v>
      </c>
      <c r="H187" s="6" t="s">
        <v>216</v>
      </c>
      <c r="I187" s="6" t="s">
        <v>89</v>
      </c>
      <c r="J187" s="6">
        <v>0.0</v>
      </c>
      <c r="K187" s="6">
        <v>2743.0</v>
      </c>
      <c r="L187" s="6" t="s">
        <v>158</v>
      </c>
      <c r="M187" s="6" t="s">
        <v>2574</v>
      </c>
      <c r="N187" s="34">
        <v>45603.0</v>
      </c>
      <c r="O187" s="6">
        <v>1.0</v>
      </c>
      <c r="P187" s="6" t="s">
        <v>221</v>
      </c>
    </row>
    <row r="188">
      <c r="A188" s="6">
        <v>396.0</v>
      </c>
      <c r="B188" s="11" t="s">
        <v>3194</v>
      </c>
      <c r="C188" s="6">
        <v>2.02430400185258E14</v>
      </c>
      <c r="D188" s="11" t="s">
        <v>1568</v>
      </c>
      <c r="E188" s="118" t="s">
        <v>3155</v>
      </c>
      <c r="F188" s="6" t="s">
        <v>3195</v>
      </c>
      <c r="G188" s="6" t="s">
        <v>3196</v>
      </c>
      <c r="H188" s="6" t="s">
        <v>216</v>
      </c>
      <c r="I188" s="6" t="s">
        <v>99</v>
      </c>
      <c r="J188" s="6">
        <v>1518.89</v>
      </c>
      <c r="K188" s="6">
        <v>2739.0</v>
      </c>
      <c r="L188" s="6" t="s">
        <v>158</v>
      </c>
      <c r="M188" s="6" t="s">
        <v>2574</v>
      </c>
      <c r="N188" s="34">
        <v>45603.0</v>
      </c>
      <c r="O188" s="6">
        <v>1.0</v>
      </c>
      <c r="P188" s="6" t="s">
        <v>221</v>
      </c>
    </row>
    <row r="189">
      <c r="A189" s="6">
        <v>396.0</v>
      </c>
      <c r="B189" s="11" t="s">
        <v>3197</v>
      </c>
      <c r="C189" s="6">
        <v>2.02430400185544E14</v>
      </c>
      <c r="D189" s="11" t="s">
        <v>2370</v>
      </c>
      <c r="E189" s="118" t="s">
        <v>3155</v>
      </c>
      <c r="F189" s="6" t="s">
        <v>2417</v>
      </c>
      <c r="G189" s="6" t="s">
        <v>2371</v>
      </c>
      <c r="H189" s="6">
        <v>76275.0</v>
      </c>
      <c r="I189" s="6" t="s">
        <v>89</v>
      </c>
      <c r="J189" s="6">
        <v>0.0</v>
      </c>
      <c r="K189" s="6">
        <v>2733.0</v>
      </c>
      <c r="L189" s="6" t="s">
        <v>158</v>
      </c>
      <c r="M189" s="6" t="s">
        <v>2574</v>
      </c>
      <c r="N189" s="72">
        <v>45617.0</v>
      </c>
      <c r="O189" s="6">
        <v>1.0</v>
      </c>
      <c r="P189" s="6" t="s">
        <v>221</v>
      </c>
    </row>
    <row r="190">
      <c r="A190" s="6">
        <v>685.0</v>
      </c>
      <c r="B190" s="11" t="s">
        <v>3198</v>
      </c>
      <c r="C190" s="6">
        <v>2.02530400186674E14</v>
      </c>
      <c r="D190" s="11" t="s">
        <v>1633</v>
      </c>
      <c r="E190" s="118" t="s">
        <v>3155</v>
      </c>
      <c r="F190" s="6" t="s">
        <v>3199</v>
      </c>
      <c r="G190" s="6" t="s">
        <v>1634</v>
      </c>
      <c r="H190" s="6">
        <v>22373.0</v>
      </c>
      <c r="I190" s="6" t="s">
        <v>132</v>
      </c>
      <c r="J190" s="6">
        <v>2634.78</v>
      </c>
      <c r="K190" s="6">
        <v>2719.0</v>
      </c>
      <c r="L190" s="6" t="s">
        <v>158</v>
      </c>
      <c r="M190" s="6" t="s">
        <v>2574</v>
      </c>
      <c r="N190" s="72">
        <v>45624.0</v>
      </c>
      <c r="O190" s="6">
        <v>1.0</v>
      </c>
      <c r="P190" s="6" t="s">
        <v>221</v>
      </c>
    </row>
    <row r="191">
      <c r="A191" s="6">
        <v>685.0</v>
      </c>
      <c r="B191" s="11" t="s">
        <v>3200</v>
      </c>
      <c r="C191" s="6">
        <v>2.02530400191912E14</v>
      </c>
      <c r="D191" s="11" t="s">
        <v>350</v>
      </c>
      <c r="E191" s="118" t="s">
        <v>3155</v>
      </c>
      <c r="F191" s="6" t="s">
        <v>2764</v>
      </c>
      <c r="G191" s="6" t="s">
        <v>311</v>
      </c>
      <c r="H191" s="6">
        <v>22373.0</v>
      </c>
      <c r="I191" s="6" t="s">
        <v>132</v>
      </c>
      <c r="J191" s="6">
        <v>4905.59</v>
      </c>
      <c r="K191" s="6">
        <v>2719.0</v>
      </c>
      <c r="L191" s="6" t="s">
        <v>158</v>
      </c>
      <c r="M191" s="6" t="s">
        <v>2574</v>
      </c>
      <c r="N191" s="72">
        <v>45624.0</v>
      </c>
      <c r="O191" s="6">
        <v>1.0</v>
      </c>
      <c r="P191" s="6" t="s">
        <v>221</v>
      </c>
    </row>
    <row r="192">
      <c r="A192" s="6">
        <v>377.0</v>
      </c>
      <c r="B192" s="11" t="s">
        <v>3201</v>
      </c>
      <c r="C192" s="6">
        <v>2.02530400188477E14</v>
      </c>
      <c r="D192" s="11" t="s">
        <v>1561</v>
      </c>
      <c r="E192" s="118" t="s">
        <v>3155</v>
      </c>
      <c r="F192" s="6" t="s">
        <v>3202</v>
      </c>
      <c r="G192" s="6" t="s">
        <v>1562</v>
      </c>
      <c r="H192" s="6" t="s">
        <v>216</v>
      </c>
      <c r="I192" s="6" t="s">
        <v>89</v>
      </c>
      <c r="J192" s="6">
        <v>173.11</v>
      </c>
      <c r="K192" s="6">
        <v>2703.0</v>
      </c>
      <c r="L192" s="6" t="s">
        <v>158</v>
      </c>
      <c r="M192" s="6" t="s">
        <v>2574</v>
      </c>
      <c r="N192" s="34">
        <v>45630.0</v>
      </c>
      <c r="O192" s="6">
        <v>1.0</v>
      </c>
      <c r="P192" s="6" t="s">
        <v>221</v>
      </c>
    </row>
    <row r="193">
      <c r="A193" s="6">
        <v>396.0</v>
      </c>
      <c r="B193" s="11" t="s">
        <v>3203</v>
      </c>
      <c r="C193" s="6">
        <v>2.0253040018649E14</v>
      </c>
      <c r="D193" s="11" t="s">
        <v>2807</v>
      </c>
      <c r="E193" s="118" t="s">
        <v>3155</v>
      </c>
      <c r="F193" s="6" t="s">
        <v>2808</v>
      </c>
      <c r="G193" s="6" t="s">
        <v>2809</v>
      </c>
      <c r="H193" s="6" t="s">
        <v>216</v>
      </c>
      <c r="I193" s="6" t="s">
        <v>89</v>
      </c>
      <c r="J193" s="6">
        <v>351.52</v>
      </c>
      <c r="K193" s="6">
        <v>2739.0</v>
      </c>
      <c r="L193" s="6" t="s">
        <v>158</v>
      </c>
      <c r="M193" s="6" t="s">
        <v>2574</v>
      </c>
      <c r="N193" s="34">
        <v>45667.0</v>
      </c>
      <c r="O193" s="6">
        <v>1.0</v>
      </c>
      <c r="P193" s="6" t="s">
        <v>221</v>
      </c>
    </row>
    <row r="194">
      <c r="A194" s="6">
        <v>396.0</v>
      </c>
      <c r="B194" s="11" t="s">
        <v>3204</v>
      </c>
      <c r="C194" s="6">
        <v>2.0253040018698E14</v>
      </c>
      <c r="D194" s="11" t="s">
        <v>1887</v>
      </c>
      <c r="E194" s="118" t="s">
        <v>3155</v>
      </c>
      <c r="F194" s="6" t="s">
        <v>3205</v>
      </c>
      <c r="G194" s="6" t="s">
        <v>1889</v>
      </c>
      <c r="H194" s="6" t="s">
        <v>2432</v>
      </c>
      <c r="I194" s="6" t="s">
        <v>89</v>
      </c>
      <c r="J194" s="6">
        <v>0.0</v>
      </c>
      <c r="K194" s="6">
        <v>2733.0</v>
      </c>
      <c r="L194" s="6" t="s">
        <v>158</v>
      </c>
      <c r="M194" s="6" t="s">
        <v>2574</v>
      </c>
      <c r="N194" s="34">
        <v>45686.0</v>
      </c>
      <c r="O194" s="6">
        <v>1.0</v>
      </c>
      <c r="P194" s="6" t="s">
        <v>221</v>
      </c>
    </row>
    <row r="195">
      <c r="A195" s="6">
        <v>396.0</v>
      </c>
      <c r="B195" s="11" t="s">
        <v>3206</v>
      </c>
      <c r="C195" s="6">
        <v>2.02530400186818E14</v>
      </c>
      <c r="D195" s="11" t="s">
        <v>1058</v>
      </c>
      <c r="E195" s="118" t="s">
        <v>3155</v>
      </c>
      <c r="F195" s="6" t="s">
        <v>2767</v>
      </c>
      <c r="G195" s="6" t="s">
        <v>1060</v>
      </c>
      <c r="H195" s="6" t="s">
        <v>216</v>
      </c>
      <c r="I195" s="6" t="s">
        <v>89</v>
      </c>
      <c r="J195" s="6">
        <v>117.07</v>
      </c>
      <c r="K195" s="6">
        <v>2733.0</v>
      </c>
      <c r="L195" s="6" t="s">
        <v>158</v>
      </c>
      <c r="M195" s="6" t="s">
        <v>114</v>
      </c>
      <c r="N195" s="34">
        <v>45687.0</v>
      </c>
      <c r="O195" s="6">
        <v>3.0</v>
      </c>
      <c r="P195" s="6" t="s">
        <v>221</v>
      </c>
    </row>
    <row r="196">
      <c r="A196" s="6">
        <v>386.0</v>
      </c>
      <c r="B196" s="11" t="s">
        <v>3207</v>
      </c>
      <c r="C196" s="6">
        <v>2.02530400186985E14</v>
      </c>
      <c r="D196" s="11" t="s">
        <v>3093</v>
      </c>
      <c r="E196" s="118" t="s">
        <v>3155</v>
      </c>
      <c r="F196" s="6" t="s">
        <v>3208</v>
      </c>
      <c r="G196" s="6" t="s">
        <v>3094</v>
      </c>
      <c r="H196" s="6">
        <v>74025.0</v>
      </c>
      <c r="I196" s="6" t="s">
        <v>89</v>
      </c>
      <c r="J196" s="6">
        <v>502.72</v>
      </c>
      <c r="K196" s="6">
        <v>2743.0</v>
      </c>
      <c r="L196" s="6" t="s">
        <v>158</v>
      </c>
      <c r="M196" s="6" t="s">
        <v>2574</v>
      </c>
      <c r="N196" s="34">
        <v>45688.0</v>
      </c>
      <c r="O196" s="6">
        <v>1.0</v>
      </c>
      <c r="P196" s="6" t="s">
        <v>221</v>
      </c>
    </row>
    <row r="197">
      <c r="A197" s="6">
        <v>396.0</v>
      </c>
      <c r="B197" s="11" t="s">
        <v>3209</v>
      </c>
      <c r="C197" s="6">
        <v>2.02530400186984E14</v>
      </c>
      <c r="D197" s="11" t="s">
        <v>3210</v>
      </c>
      <c r="E197" s="118" t="s">
        <v>3155</v>
      </c>
      <c r="F197" s="6" t="s">
        <v>3211</v>
      </c>
      <c r="G197" s="6" t="s">
        <v>3212</v>
      </c>
      <c r="H197" s="6">
        <v>20796.0</v>
      </c>
      <c r="I197" s="6" t="s">
        <v>89</v>
      </c>
      <c r="J197" s="6">
        <v>0.0</v>
      </c>
      <c r="K197" s="6">
        <v>2733.0</v>
      </c>
      <c r="L197" s="6" t="s">
        <v>158</v>
      </c>
      <c r="M197" s="6" t="s">
        <v>2574</v>
      </c>
      <c r="N197" s="34">
        <v>45693.0</v>
      </c>
      <c r="O197" s="6">
        <v>1.0</v>
      </c>
      <c r="P197" s="6" t="s">
        <v>221</v>
      </c>
    </row>
    <row r="198">
      <c r="A198" s="6">
        <v>396.0</v>
      </c>
      <c r="B198" s="11" t="s">
        <v>3213</v>
      </c>
      <c r="C198" s="6">
        <v>2.02530400186983E14</v>
      </c>
      <c r="D198" s="11" t="s">
        <v>819</v>
      </c>
      <c r="E198" s="118" t="s">
        <v>3155</v>
      </c>
      <c r="F198" s="6" t="s">
        <v>3214</v>
      </c>
      <c r="G198" s="6" t="s">
        <v>935</v>
      </c>
      <c r="H198" s="6" t="s">
        <v>216</v>
      </c>
      <c r="I198" s="6" t="s">
        <v>99</v>
      </c>
      <c r="J198" s="6">
        <v>7058.19</v>
      </c>
      <c r="K198" s="6">
        <v>2733.0</v>
      </c>
      <c r="L198" s="6" t="s">
        <v>158</v>
      </c>
      <c r="M198" s="6" t="s">
        <v>2574</v>
      </c>
      <c r="N198" s="34">
        <v>45693.0</v>
      </c>
      <c r="O198" s="6">
        <v>1.0</v>
      </c>
      <c r="P198" s="6" t="s">
        <v>221</v>
      </c>
    </row>
    <row r="199">
      <c r="A199" s="6">
        <v>396.0</v>
      </c>
      <c r="B199" s="11" t="s">
        <v>3215</v>
      </c>
      <c r="C199" s="6">
        <v>2.02530400186978E14</v>
      </c>
      <c r="D199" s="11" t="s">
        <v>2807</v>
      </c>
      <c r="E199" s="118" t="s">
        <v>3155</v>
      </c>
      <c r="F199" s="6" t="s">
        <v>2808</v>
      </c>
      <c r="G199" s="6" t="s">
        <v>2809</v>
      </c>
      <c r="H199" s="6" t="s">
        <v>216</v>
      </c>
      <c r="I199" s="6" t="s">
        <v>89</v>
      </c>
      <c r="J199" s="6">
        <v>351.52</v>
      </c>
      <c r="K199" s="6">
        <v>2733.0</v>
      </c>
      <c r="L199" s="6" t="s">
        <v>158</v>
      </c>
      <c r="M199" s="6" t="s">
        <v>2574</v>
      </c>
      <c r="N199" s="34">
        <v>45693.0</v>
      </c>
      <c r="O199" s="6">
        <v>1.0</v>
      </c>
      <c r="P199" s="6" t="s">
        <v>221</v>
      </c>
    </row>
    <row r="200">
      <c r="A200" s="6">
        <v>396.0</v>
      </c>
      <c r="B200" s="11" t="s">
        <v>3216</v>
      </c>
      <c r="C200" s="6">
        <v>2.02530400186977E14</v>
      </c>
      <c r="D200" s="11" t="s">
        <v>1991</v>
      </c>
      <c r="E200" s="118" t="s">
        <v>3155</v>
      </c>
      <c r="F200" s="6" t="s">
        <v>3217</v>
      </c>
      <c r="G200" s="6" t="s">
        <v>1992</v>
      </c>
      <c r="H200" s="6" t="s">
        <v>216</v>
      </c>
      <c r="I200" s="6" t="s">
        <v>89</v>
      </c>
      <c r="J200" s="6">
        <v>1304.45</v>
      </c>
      <c r="K200" s="6">
        <v>2731.0</v>
      </c>
      <c r="L200" s="6" t="s">
        <v>158</v>
      </c>
      <c r="M200" s="6" t="s">
        <v>2574</v>
      </c>
      <c r="N200" s="34">
        <v>45693.0</v>
      </c>
      <c r="O200" s="6">
        <v>1.0</v>
      </c>
      <c r="P200" s="6" t="s">
        <v>221</v>
      </c>
    </row>
    <row r="201">
      <c r="A201" s="6">
        <v>329.0</v>
      </c>
      <c r="B201" s="11" t="s">
        <v>3218</v>
      </c>
      <c r="C201" s="6">
        <v>2.02530400186976E14</v>
      </c>
      <c r="D201" s="11" t="s">
        <v>1760</v>
      </c>
      <c r="E201" s="118" t="s">
        <v>3155</v>
      </c>
      <c r="F201" s="6" t="s">
        <v>2526</v>
      </c>
      <c r="G201" s="6" t="s">
        <v>315</v>
      </c>
      <c r="H201" s="6">
        <v>71379.0</v>
      </c>
      <c r="I201" s="6" t="s">
        <v>89</v>
      </c>
      <c r="J201" s="6">
        <v>33.9</v>
      </c>
      <c r="K201" s="6">
        <v>2709.0</v>
      </c>
      <c r="L201" s="6" t="s">
        <v>158</v>
      </c>
      <c r="M201" s="6" t="s">
        <v>2574</v>
      </c>
      <c r="N201" s="34">
        <v>45694.0</v>
      </c>
      <c r="O201" s="6">
        <v>1.0</v>
      </c>
      <c r="P201" s="6" t="s">
        <v>221</v>
      </c>
    </row>
    <row r="202">
      <c r="A202" s="6">
        <v>396.0</v>
      </c>
      <c r="B202" s="11" t="s">
        <v>3219</v>
      </c>
      <c r="C202" s="6">
        <v>2.02530400186981E14</v>
      </c>
      <c r="D202" s="11" t="s">
        <v>3220</v>
      </c>
      <c r="E202" s="118" t="s">
        <v>3155</v>
      </c>
      <c r="F202" s="6" t="s">
        <v>3221</v>
      </c>
      <c r="G202" s="6" t="s">
        <v>3222</v>
      </c>
      <c r="H202" s="6" t="s">
        <v>216</v>
      </c>
      <c r="I202" s="6" t="s">
        <v>89</v>
      </c>
      <c r="J202" s="6">
        <v>989.36</v>
      </c>
      <c r="K202" s="6">
        <v>2733.0</v>
      </c>
      <c r="L202" s="6" t="s">
        <v>158</v>
      </c>
      <c r="M202" s="6" t="s">
        <v>2574</v>
      </c>
      <c r="N202" s="34">
        <v>45694.0</v>
      </c>
      <c r="O202" s="6">
        <v>2.0</v>
      </c>
      <c r="P202" s="6" t="s">
        <v>221</v>
      </c>
    </row>
    <row r="207">
      <c r="B207" s="135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3227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40" t="s">
        <v>3231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1" t="s">
        <v>3232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2" t="s">
        <v>3233</v>
      </c>
      <c r="B5" s="143" t="s">
        <v>12</v>
      </c>
      <c r="C5" s="143" t="s">
        <v>0</v>
      </c>
      <c r="D5" s="143" t="s">
        <v>18</v>
      </c>
      <c r="E5" s="143" t="s">
        <v>23</v>
      </c>
      <c r="F5" s="143" t="s">
        <v>26</v>
      </c>
      <c r="G5" s="143" t="s">
        <v>29</v>
      </c>
      <c r="H5" s="143" t="s">
        <v>30</v>
      </c>
      <c r="I5" s="143" t="s">
        <v>31</v>
      </c>
      <c r="J5" s="143" t="s">
        <v>34</v>
      </c>
      <c r="K5" s="143" t="s">
        <v>3234</v>
      </c>
      <c r="L5" s="144" t="s">
        <v>3235</v>
      </c>
      <c r="M5" s="144" t="s">
        <v>3236</v>
      </c>
      <c r="N5" s="144" t="s">
        <v>3237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5" t="s">
        <v>2568</v>
      </c>
      <c r="B6" s="146">
        <v>6.94250001742E11</v>
      </c>
      <c r="C6" s="146" t="s">
        <v>519</v>
      </c>
      <c r="D6" s="146" t="s">
        <v>3238</v>
      </c>
      <c r="E6" s="146" t="s">
        <v>132</v>
      </c>
      <c r="F6" s="146">
        <v>2708.0</v>
      </c>
      <c r="G6" s="146" t="s">
        <v>158</v>
      </c>
      <c r="H6" s="146" t="s">
        <v>114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3239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40" t="s">
        <v>3240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1" t="s">
        <v>3241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3233</v>
      </c>
      <c r="B10" s="143" t="s">
        <v>12</v>
      </c>
      <c r="C10" s="143" t="s">
        <v>0</v>
      </c>
      <c r="D10" s="143" t="s">
        <v>18</v>
      </c>
      <c r="E10" s="143" t="s">
        <v>23</v>
      </c>
      <c r="F10" s="143" t="s">
        <v>26</v>
      </c>
      <c r="G10" s="143" t="s">
        <v>29</v>
      </c>
      <c r="H10" s="143" t="s">
        <v>30</v>
      </c>
      <c r="I10" s="143" t="s">
        <v>31</v>
      </c>
      <c r="J10" s="143" t="s">
        <v>34</v>
      </c>
      <c r="K10" s="143" t="s">
        <v>3234</v>
      </c>
      <c r="L10" s="144" t="s">
        <v>3235</v>
      </c>
      <c r="M10" s="144" t="s">
        <v>3236</v>
      </c>
      <c r="N10" s="154" t="s">
        <v>3237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5" t="s">
        <v>3242</v>
      </c>
      <c r="B11" s="146">
        <v>3.96250012433E11</v>
      </c>
      <c r="C11" s="146">
        <v>71014.0</v>
      </c>
      <c r="D11" s="146" t="s">
        <v>987</v>
      </c>
      <c r="E11" s="146" t="s">
        <v>89</v>
      </c>
      <c r="F11" s="146">
        <v>2731.0</v>
      </c>
      <c r="G11" s="146" t="s">
        <v>158</v>
      </c>
      <c r="H11" s="146" t="s">
        <v>114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3243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5" t="s">
        <v>3242</v>
      </c>
      <c r="B12" s="146">
        <v>3.96250012434E11</v>
      </c>
      <c r="C12" s="146" t="s">
        <v>1980</v>
      </c>
      <c r="D12" s="146" t="s">
        <v>1981</v>
      </c>
      <c r="E12" s="146" t="s">
        <v>89</v>
      </c>
      <c r="F12" s="146">
        <v>2731.0</v>
      </c>
      <c r="G12" s="146" t="s">
        <v>158</v>
      </c>
      <c r="H12" s="146" t="s">
        <v>114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3243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5" t="s">
        <v>3242</v>
      </c>
      <c r="B13" s="146">
        <v>3.96250012435E11</v>
      </c>
      <c r="C13" s="146" t="s">
        <v>102</v>
      </c>
      <c r="D13" s="146" t="s">
        <v>96</v>
      </c>
      <c r="E13" s="146" t="s">
        <v>99</v>
      </c>
      <c r="F13" s="146">
        <v>2731.0</v>
      </c>
      <c r="G13" s="146" t="s">
        <v>158</v>
      </c>
      <c r="H13" s="146" t="s">
        <v>114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3243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5" t="s">
        <v>3242</v>
      </c>
      <c r="B14" s="146">
        <v>3.9625001244E11</v>
      </c>
      <c r="C14" s="146" t="s">
        <v>1246</v>
      </c>
      <c r="D14" s="146" t="s">
        <v>1248</v>
      </c>
      <c r="E14" s="146" t="s">
        <v>89</v>
      </c>
      <c r="F14" s="146">
        <v>2731.0</v>
      </c>
      <c r="G14" s="146" t="s">
        <v>158</v>
      </c>
      <c r="H14" s="146" t="s">
        <v>114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3243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5" t="s">
        <v>3242</v>
      </c>
      <c r="B15" s="146">
        <v>3.96250012453E11</v>
      </c>
      <c r="C15" s="146" t="s">
        <v>656</v>
      </c>
      <c r="D15" s="146" t="s">
        <v>659</v>
      </c>
      <c r="E15" s="146" t="s">
        <v>89</v>
      </c>
      <c r="F15" s="146">
        <v>2731.0</v>
      </c>
      <c r="G15" s="146" t="s">
        <v>219</v>
      </c>
      <c r="H15" s="146" t="s">
        <v>114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3243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40" t="s">
        <v>3244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1" t="s">
        <v>3245</v>
      </c>
      <c r="N18" s="156"/>
    </row>
    <row r="19" ht="24.75" customHeight="1">
      <c r="A19" s="142" t="s">
        <v>3233</v>
      </c>
      <c r="B19" s="143" t="s">
        <v>12</v>
      </c>
      <c r="C19" s="143" t="s">
        <v>0</v>
      </c>
      <c r="D19" s="143" t="s">
        <v>18</v>
      </c>
      <c r="E19" s="143" t="s">
        <v>23</v>
      </c>
      <c r="F19" s="143" t="s">
        <v>26</v>
      </c>
      <c r="G19" s="143" t="s">
        <v>29</v>
      </c>
      <c r="H19" s="143" t="s">
        <v>30</v>
      </c>
      <c r="I19" s="143" t="s">
        <v>31</v>
      </c>
      <c r="J19" s="143" t="s">
        <v>34</v>
      </c>
      <c r="K19" s="143" t="s">
        <v>3234</v>
      </c>
      <c r="L19" s="144" t="s">
        <v>3235</v>
      </c>
      <c r="M19" s="144" t="s">
        <v>3236</v>
      </c>
      <c r="N19" s="154" t="s">
        <v>3237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5" t="s">
        <v>3246</v>
      </c>
      <c r="B20" s="146">
        <v>6.9025000153E11</v>
      </c>
      <c r="C20" s="146" t="s">
        <v>102</v>
      </c>
      <c r="D20" s="146" t="s">
        <v>96</v>
      </c>
      <c r="E20" s="146" t="s">
        <v>99</v>
      </c>
      <c r="F20" s="146">
        <v>2727.0</v>
      </c>
      <c r="G20" s="146" t="s">
        <v>158</v>
      </c>
      <c r="H20" s="146" t="s">
        <v>114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3247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5" t="s">
        <v>3246</v>
      </c>
      <c r="B21" s="146">
        <v>6.90250001539E11</v>
      </c>
      <c r="C21" s="146" t="s">
        <v>619</v>
      </c>
      <c r="D21" s="146" t="s">
        <v>617</v>
      </c>
      <c r="E21" s="146" t="s">
        <v>132</v>
      </c>
      <c r="F21" s="146">
        <v>2727.0</v>
      </c>
      <c r="G21" s="146" t="s">
        <v>158</v>
      </c>
      <c r="H21" s="146" t="s">
        <v>114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3247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8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40" t="s">
        <v>3248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1" t="s">
        <v>3249</v>
      </c>
      <c r="N24" s="156"/>
    </row>
    <row r="25" ht="24.75" customHeight="1">
      <c r="A25" s="142" t="s">
        <v>3233</v>
      </c>
      <c r="B25" s="143" t="s">
        <v>12</v>
      </c>
      <c r="C25" s="143" t="s">
        <v>0</v>
      </c>
      <c r="D25" s="143" t="s">
        <v>18</v>
      </c>
      <c r="E25" s="143" t="s">
        <v>23</v>
      </c>
      <c r="F25" s="143" t="s">
        <v>26</v>
      </c>
      <c r="G25" s="143" t="s">
        <v>29</v>
      </c>
      <c r="H25" s="143" t="s">
        <v>30</v>
      </c>
      <c r="I25" s="143" t="s">
        <v>31</v>
      </c>
      <c r="J25" s="143" t="s">
        <v>34</v>
      </c>
      <c r="K25" s="143" t="s">
        <v>3234</v>
      </c>
      <c r="L25" s="144" t="s">
        <v>3235</v>
      </c>
      <c r="M25" s="144" t="s">
        <v>3236</v>
      </c>
      <c r="N25" s="154" t="s">
        <v>3237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5" t="s">
        <v>3250</v>
      </c>
      <c r="B26" s="146">
        <v>6.85250006026E11</v>
      </c>
      <c r="C26" s="146" t="s">
        <v>450</v>
      </c>
      <c r="D26" s="146" t="s">
        <v>453</v>
      </c>
      <c r="E26" s="146" t="s">
        <v>89</v>
      </c>
      <c r="F26" s="146">
        <v>2728.0</v>
      </c>
      <c r="G26" s="146" t="s">
        <v>158</v>
      </c>
      <c r="H26" s="146" t="s">
        <v>114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3251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5" t="s">
        <v>3250</v>
      </c>
      <c r="B27" s="146">
        <v>6.85250006245E11</v>
      </c>
      <c r="C27" s="146" t="s">
        <v>2080</v>
      </c>
      <c r="D27" s="146" t="s">
        <v>2081</v>
      </c>
      <c r="E27" s="146" t="s">
        <v>89</v>
      </c>
      <c r="F27" s="146">
        <v>2728.0</v>
      </c>
      <c r="G27" s="146" t="s">
        <v>158</v>
      </c>
      <c r="H27" s="146" t="s">
        <v>114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3251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5" t="s">
        <v>3250</v>
      </c>
      <c r="B28" s="146">
        <v>6.85250006354E11</v>
      </c>
      <c r="C28" s="146" t="s">
        <v>1278</v>
      </c>
      <c r="D28" s="146" t="s">
        <v>2058</v>
      </c>
      <c r="E28" s="146" t="s">
        <v>89</v>
      </c>
      <c r="F28" s="146">
        <v>2728.0</v>
      </c>
      <c r="G28" s="146" t="s">
        <v>158</v>
      </c>
      <c r="H28" s="146" t="s">
        <v>3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3252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40" t="s">
        <v>3253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40" t="s">
        <v>3254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40" t="s">
        <v>3255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9" t="s">
        <v>3256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40" t="s">
        <v>3257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40" t="s">
        <v>3258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40" t="s">
        <v>3259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3260</v>
      </c>
      <c r="B1" s="161"/>
      <c r="C1" s="161"/>
      <c r="D1" s="162"/>
      <c r="E1" s="163" t="s">
        <v>3261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3262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3263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3264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3265</v>
      </c>
      <c r="B2" s="161"/>
      <c r="C2" s="161"/>
      <c r="D2" s="162"/>
      <c r="E2" s="167" t="s">
        <v>3266</v>
      </c>
      <c r="F2" s="167" t="s">
        <v>3267</v>
      </c>
      <c r="G2" s="168" t="s">
        <v>3268</v>
      </c>
      <c r="H2" s="169" t="s">
        <v>3269</v>
      </c>
      <c r="I2" s="167" t="s">
        <v>3270</v>
      </c>
      <c r="J2" s="167" t="s">
        <v>3271</v>
      </c>
      <c r="K2" s="167" t="s">
        <v>3272</v>
      </c>
      <c r="L2" s="167" t="s">
        <v>3266</v>
      </c>
      <c r="M2" s="167" t="s">
        <v>3267</v>
      </c>
      <c r="N2" s="168" t="s">
        <v>3268</v>
      </c>
      <c r="O2" s="169" t="s">
        <v>3269</v>
      </c>
      <c r="P2" s="167" t="s">
        <v>3270</v>
      </c>
      <c r="Q2" s="167" t="s">
        <v>3271</v>
      </c>
      <c r="R2" s="167" t="s">
        <v>3272</v>
      </c>
      <c r="S2" s="167" t="s">
        <v>3266</v>
      </c>
      <c r="T2" s="167" t="s">
        <v>3267</v>
      </c>
      <c r="U2" s="168" t="s">
        <v>3268</v>
      </c>
      <c r="V2" s="169" t="s">
        <v>3269</v>
      </c>
      <c r="W2" s="167" t="s">
        <v>3270</v>
      </c>
      <c r="X2" s="167" t="s">
        <v>3271</v>
      </c>
      <c r="Y2" s="167" t="s">
        <v>3272</v>
      </c>
      <c r="Z2" s="167" t="s">
        <v>3266</v>
      </c>
      <c r="AA2" s="167" t="s">
        <v>3267</v>
      </c>
      <c r="AB2" s="168" t="s">
        <v>3268</v>
      </c>
      <c r="AC2" s="169" t="s">
        <v>3269</v>
      </c>
      <c r="AD2" s="167" t="s">
        <v>3270</v>
      </c>
      <c r="AE2" s="167" t="s">
        <v>3271</v>
      </c>
      <c r="AF2" s="167" t="s">
        <v>3272</v>
      </c>
      <c r="AG2" s="167" t="s">
        <v>3266</v>
      </c>
      <c r="AH2" s="167" t="s">
        <v>3267</v>
      </c>
      <c r="AI2" s="168" t="s">
        <v>3268</v>
      </c>
      <c r="AJ2" s="169" t="s">
        <v>3269</v>
      </c>
      <c r="AK2" s="167" t="s">
        <v>3270</v>
      </c>
      <c r="AL2" s="167" t="s">
        <v>3271</v>
      </c>
      <c r="AM2" s="167" t="s">
        <v>3272</v>
      </c>
      <c r="AN2" s="167" t="s">
        <v>3266</v>
      </c>
      <c r="AO2" s="167" t="s">
        <v>3267</v>
      </c>
      <c r="AP2" s="168" t="s">
        <v>3268</v>
      </c>
      <c r="AQ2" s="169" t="s">
        <v>3269</v>
      </c>
      <c r="AR2" s="167" t="s">
        <v>3270</v>
      </c>
      <c r="AS2" s="167" t="s">
        <v>3271</v>
      </c>
      <c r="AT2" s="167" t="s">
        <v>3272</v>
      </c>
      <c r="AU2" s="167" t="s">
        <v>3266</v>
      </c>
      <c r="AV2" s="167" t="s">
        <v>3267</v>
      </c>
      <c r="AW2" s="168" t="s">
        <v>3268</v>
      </c>
      <c r="AX2" s="169" t="s">
        <v>3269</v>
      </c>
      <c r="AY2" s="167" t="s">
        <v>3270</v>
      </c>
      <c r="AZ2" s="167" t="s">
        <v>3271</v>
      </c>
      <c r="BA2" s="167" t="s">
        <v>3272</v>
      </c>
      <c r="BB2" s="167" t="s">
        <v>3266</v>
      </c>
      <c r="BC2" s="167" t="s">
        <v>3267</v>
      </c>
      <c r="BD2" s="168" t="s">
        <v>3268</v>
      </c>
      <c r="BE2" s="169" t="s">
        <v>3269</v>
      </c>
      <c r="BF2" s="167" t="s">
        <v>3270</v>
      </c>
      <c r="BG2" s="167" t="s">
        <v>3271</v>
      </c>
      <c r="BH2" s="167" t="s">
        <v>3272</v>
      </c>
      <c r="BI2" s="167" t="s">
        <v>3266</v>
      </c>
      <c r="BJ2" s="167" t="s">
        <v>3267</v>
      </c>
      <c r="BK2" s="168" t="s">
        <v>3268</v>
      </c>
      <c r="BL2" s="169" t="s">
        <v>3269</v>
      </c>
      <c r="BM2" s="167" t="s">
        <v>3270</v>
      </c>
      <c r="BN2" s="167" t="s">
        <v>3271</v>
      </c>
      <c r="BO2" s="167" t="s">
        <v>3272</v>
      </c>
      <c r="BP2" s="167" t="s">
        <v>3266</v>
      </c>
      <c r="BQ2" s="167" t="s">
        <v>3267</v>
      </c>
      <c r="BR2" s="168" t="s">
        <v>3268</v>
      </c>
      <c r="BS2" s="169" t="s">
        <v>3269</v>
      </c>
      <c r="BT2" s="167" t="s">
        <v>3270</v>
      </c>
      <c r="BU2" s="167" t="s">
        <v>3271</v>
      </c>
      <c r="BV2" s="167" t="s">
        <v>3272</v>
      </c>
      <c r="BW2" s="167" t="s">
        <v>3266</v>
      </c>
      <c r="BX2" s="167" t="s">
        <v>3267</v>
      </c>
      <c r="BY2" s="168" t="s">
        <v>3268</v>
      </c>
      <c r="BZ2" s="169" t="s">
        <v>3269</v>
      </c>
      <c r="CA2" s="167" t="s">
        <v>3270</v>
      </c>
      <c r="CB2" s="167" t="s">
        <v>3271</v>
      </c>
      <c r="CC2" s="167" t="s">
        <v>3272</v>
      </c>
      <c r="CD2" s="167" t="s">
        <v>3266</v>
      </c>
      <c r="CE2" s="167" t="s">
        <v>3267</v>
      </c>
      <c r="CF2" s="168" t="s">
        <v>3268</v>
      </c>
      <c r="CG2" s="169" t="s">
        <v>3269</v>
      </c>
      <c r="CH2" s="167" t="s">
        <v>3270</v>
      </c>
      <c r="CI2" s="167" t="s">
        <v>3271</v>
      </c>
      <c r="CJ2" s="167" t="s">
        <v>3272</v>
      </c>
      <c r="CK2" s="167" t="s">
        <v>3266</v>
      </c>
      <c r="CL2" s="167" t="s">
        <v>3267</v>
      </c>
      <c r="CM2" s="168" t="s">
        <v>3268</v>
      </c>
      <c r="CN2" s="169" t="s">
        <v>3269</v>
      </c>
      <c r="CO2" s="167" t="s">
        <v>3270</v>
      </c>
      <c r="CP2" s="167" t="s">
        <v>3271</v>
      </c>
      <c r="CQ2" s="167" t="s">
        <v>3272</v>
      </c>
    </row>
    <row r="3">
      <c r="A3" s="170" t="s">
        <v>3273</v>
      </c>
      <c r="B3" s="170" t="s">
        <v>3274</v>
      </c>
      <c r="C3" s="170" t="s">
        <v>3275</v>
      </c>
      <c r="D3" s="170" t="s">
        <v>3276</v>
      </c>
      <c r="E3" s="171">
        <v>18.0</v>
      </c>
      <c r="F3" s="172">
        <v>19.0</v>
      </c>
      <c r="G3" s="174">
        <v>20.0</v>
      </c>
      <c r="H3" s="175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4">
        <v>27.0</v>
      </c>
      <c r="O3" s="175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4">
        <v>4.0</v>
      </c>
      <c r="V3" s="175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4">
        <v>11.0</v>
      </c>
      <c r="AC3" s="175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4">
        <v>18.0</v>
      </c>
      <c r="AJ3" s="175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4">
        <v>25.0</v>
      </c>
      <c r="AQ3" s="175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4">
        <v>1.0</v>
      </c>
      <c r="AX3" s="175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4">
        <v>8.0</v>
      </c>
      <c r="BE3" s="175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4">
        <v>15.0</v>
      </c>
      <c r="BL3" s="175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4">
        <v>22.0</v>
      </c>
      <c r="BS3" s="175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4">
        <v>29.0</v>
      </c>
      <c r="BZ3" s="175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4">
        <v>5.0</v>
      </c>
      <c r="CG3" s="175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4">
        <v>12.0</v>
      </c>
      <c r="CN3" s="175">
        <v>13.0</v>
      </c>
      <c r="CO3" s="172">
        <v>14.0</v>
      </c>
      <c r="CP3" s="172">
        <v>15.0</v>
      </c>
      <c r="CQ3" s="172">
        <v>16.0</v>
      </c>
    </row>
    <row r="4">
      <c r="A4" s="176" t="s">
        <v>135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60</v>
      </c>
      <c r="C5" s="180" t="s">
        <v>3277</v>
      </c>
      <c r="D5" s="181" t="s">
        <v>3278</v>
      </c>
      <c r="E5" s="182" t="s">
        <v>3277</v>
      </c>
      <c r="F5" s="183" t="s">
        <v>3277</v>
      </c>
      <c r="G5" s="183" t="s">
        <v>3277</v>
      </c>
      <c r="H5" s="183" t="s">
        <v>3277</v>
      </c>
      <c r="I5" s="183" t="s">
        <v>3277</v>
      </c>
      <c r="J5" s="183" t="s">
        <v>3277</v>
      </c>
      <c r="K5" s="183" t="s">
        <v>3277</v>
      </c>
      <c r="L5" s="183" t="s">
        <v>3277</v>
      </c>
      <c r="M5" s="183" t="s">
        <v>3277</v>
      </c>
      <c r="N5" s="184" t="s">
        <v>3279</v>
      </c>
      <c r="O5" s="184" t="s">
        <v>3279</v>
      </c>
      <c r="P5" s="184" t="s">
        <v>3279</v>
      </c>
      <c r="Q5" s="184" t="s">
        <v>3279</v>
      </c>
      <c r="R5" s="185" t="s">
        <v>3279</v>
      </c>
      <c r="S5" s="184" t="s">
        <v>3279</v>
      </c>
      <c r="T5" s="184" t="s">
        <v>3279</v>
      </c>
      <c r="U5" s="184" t="s">
        <v>3279</v>
      </c>
      <c r="V5" s="184" t="s">
        <v>3279</v>
      </c>
      <c r="W5" s="184" t="s">
        <v>3279</v>
      </c>
      <c r="X5" s="184" t="s">
        <v>3279</v>
      </c>
      <c r="Y5" s="184" t="s">
        <v>3279</v>
      </c>
      <c r="Z5" s="184" t="s">
        <v>3279</v>
      </c>
      <c r="AA5" s="184" t="s">
        <v>3279</v>
      </c>
      <c r="AB5" s="184" t="s">
        <v>3279</v>
      </c>
      <c r="AC5" s="184" t="s">
        <v>3279</v>
      </c>
      <c r="AD5" s="184" t="s">
        <v>3279</v>
      </c>
      <c r="AE5" s="184" t="s">
        <v>3279</v>
      </c>
      <c r="AF5" s="184" t="s">
        <v>3279</v>
      </c>
      <c r="AG5" s="184" t="s">
        <v>3279</v>
      </c>
      <c r="AH5" s="184" t="s">
        <v>3279</v>
      </c>
      <c r="AI5" s="184" t="s">
        <v>3279</v>
      </c>
      <c r="AJ5" s="184" t="s">
        <v>3279</v>
      </c>
      <c r="AK5" s="184" t="s">
        <v>3279</v>
      </c>
      <c r="AL5" s="184" t="s">
        <v>3279</v>
      </c>
      <c r="AM5" s="184" t="s">
        <v>3279</v>
      </c>
      <c r="AN5" s="184" t="s">
        <v>3279</v>
      </c>
      <c r="AO5" s="184" t="s">
        <v>3279</v>
      </c>
      <c r="AP5" s="184" t="s">
        <v>3279</v>
      </c>
      <c r="AQ5" s="184" t="s">
        <v>3279</v>
      </c>
      <c r="AR5" s="184" t="s">
        <v>3279</v>
      </c>
      <c r="AS5" s="184" t="s">
        <v>3279</v>
      </c>
      <c r="AT5" s="184" t="s">
        <v>3279</v>
      </c>
      <c r="AU5" s="184" t="s">
        <v>3279</v>
      </c>
      <c r="AV5" s="184" t="s">
        <v>3279</v>
      </c>
      <c r="AW5" s="185" t="s">
        <v>3279</v>
      </c>
      <c r="AX5" s="184" t="s">
        <v>3279</v>
      </c>
      <c r="AY5" s="184" t="s">
        <v>3279</v>
      </c>
      <c r="AZ5" s="184" t="s">
        <v>3279</v>
      </c>
      <c r="BA5" s="184" t="s">
        <v>3279</v>
      </c>
      <c r="BB5" s="184" t="s">
        <v>3279</v>
      </c>
      <c r="BC5" s="184" t="s">
        <v>3279</v>
      </c>
      <c r="BD5" s="184" t="s">
        <v>3279</v>
      </c>
      <c r="BE5" s="184" t="s">
        <v>3279</v>
      </c>
      <c r="BF5" s="184" t="s">
        <v>3279</v>
      </c>
      <c r="BG5" s="184" t="s">
        <v>3279</v>
      </c>
      <c r="BH5" s="184" t="s">
        <v>3279</v>
      </c>
      <c r="BI5" s="184" t="s">
        <v>3279</v>
      </c>
      <c r="BJ5" s="184" t="s">
        <v>3279</v>
      </c>
      <c r="BK5" s="184" t="s">
        <v>3279</v>
      </c>
      <c r="BL5" s="184" t="s">
        <v>3279</v>
      </c>
      <c r="BM5" s="184" t="s">
        <v>3279</v>
      </c>
      <c r="BN5" s="184" t="s">
        <v>3279</v>
      </c>
      <c r="BO5" s="184" t="s">
        <v>3279</v>
      </c>
      <c r="BP5" s="184" t="s">
        <v>3279</v>
      </c>
      <c r="BQ5" s="184" t="s">
        <v>3279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3280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95</v>
      </c>
      <c r="C7" s="189" t="s">
        <v>3281</v>
      </c>
      <c r="D7" s="181" t="s">
        <v>3282</v>
      </c>
      <c r="E7" s="190" t="s">
        <v>3281</v>
      </c>
      <c r="F7" s="191" t="s">
        <v>3281</v>
      </c>
      <c r="G7" s="191" t="s">
        <v>3281</v>
      </c>
      <c r="H7" s="191" t="s">
        <v>3281</v>
      </c>
      <c r="I7" s="191" t="s">
        <v>3281</v>
      </c>
      <c r="J7" s="191" t="s">
        <v>3281</v>
      </c>
      <c r="K7" s="191" t="s">
        <v>3281</v>
      </c>
      <c r="L7" s="191" t="s">
        <v>3281</v>
      </c>
      <c r="M7" s="191" t="s">
        <v>3281</v>
      </c>
      <c r="N7" s="191" t="s">
        <v>3281</v>
      </c>
      <c r="O7" s="191" t="s">
        <v>3281</v>
      </c>
      <c r="P7" s="191" t="s">
        <v>3281</v>
      </c>
      <c r="Q7" s="191" t="s">
        <v>3281</v>
      </c>
      <c r="R7" s="185" t="s">
        <v>3279</v>
      </c>
      <c r="S7" s="184" t="s">
        <v>3279</v>
      </c>
      <c r="T7" s="184" t="s">
        <v>3279</v>
      </c>
      <c r="U7" s="184" t="s">
        <v>3279</v>
      </c>
      <c r="V7" s="184" t="s">
        <v>3279</v>
      </c>
      <c r="W7" s="184" t="s">
        <v>3279</v>
      </c>
      <c r="X7" s="184" t="s">
        <v>3279</v>
      </c>
      <c r="Y7" s="184" t="s">
        <v>3279</v>
      </c>
      <c r="Z7" s="184" t="s">
        <v>3279</v>
      </c>
      <c r="AA7" s="184" t="s">
        <v>3279</v>
      </c>
      <c r="AB7" s="184" t="s">
        <v>3279</v>
      </c>
      <c r="AC7" s="184" t="s">
        <v>3279</v>
      </c>
      <c r="AD7" s="183" t="s">
        <v>3277</v>
      </c>
      <c r="AE7" s="183" t="s">
        <v>3277</v>
      </c>
      <c r="AF7" s="183" t="s">
        <v>3277</v>
      </c>
      <c r="AG7" s="183" t="s">
        <v>3277</v>
      </c>
      <c r="AH7" s="183" t="s">
        <v>3277</v>
      </c>
      <c r="AI7" s="183" t="s">
        <v>3277</v>
      </c>
      <c r="AJ7" s="183" t="s">
        <v>3277</v>
      </c>
      <c r="AK7" s="183" t="s">
        <v>3277</v>
      </c>
      <c r="AL7" s="183" t="s">
        <v>3277</v>
      </c>
      <c r="AM7" s="183" t="s">
        <v>3277</v>
      </c>
      <c r="AN7" s="183" t="s">
        <v>3277</v>
      </c>
      <c r="AO7" s="183" t="s">
        <v>3277</v>
      </c>
      <c r="AP7" s="183" t="s">
        <v>3277</v>
      </c>
      <c r="AQ7" s="183" t="s">
        <v>3277</v>
      </c>
      <c r="AR7" s="183" t="s">
        <v>3277</v>
      </c>
      <c r="AS7" s="184" t="s">
        <v>3279</v>
      </c>
      <c r="AT7" s="184" t="s">
        <v>3279</v>
      </c>
      <c r="AU7" s="184" t="s">
        <v>3279</v>
      </c>
      <c r="AV7" s="184" t="s">
        <v>3279</v>
      </c>
      <c r="AW7" s="185" t="s">
        <v>3279</v>
      </c>
      <c r="AX7" s="184" t="s">
        <v>3279</v>
      </c>
      <c r="AY7" s="184" t="s">
        <v>3279</v>
      </c>
      <c r="AZ7" s="184" t="s">
        <v>3279</v>
      </c>
      <c r="BA7" s="184" t="s">
        <v>3279</v>
      </c>
      <c r="BB7" s="184" t="s">
        <v>3279</v>
      </c>
      <c r="BC7" s="184" t="s">
        <v>3279</v>
      </c>
      <c r="BD7" s="184" t="s">
        <v>3279</v>
      </c>
      <c r="BE7" s="184" t="s">
        <v>3279</v>
      </c>
      <c r="BF7" s="184" t="s">
        <v>3279</v>
      </c>
      <c r="BG7" s="184" t="s">
        <v>3279</v>
      </c>
      <c r="BH7" s="184" t="s">
        <v>3279</v>
      </c>
      <c r="BI7" s="184" t="s">
        <v>3279</v>
      </c>
      <c r="BJ7" s="184" t="s">
        <v>3279</v>
      </c>
      <c r="BK7" s="184" t="s">
        <v>3279</v>
      </c>
      <c r="BL7" s="184" t="s">
        <v>3279</v>
      </c>
      <c r="BM7" s="184" t="s">
        <v>3279</v>
      </c>
      <c r="BN7" s="184" t="s">
        <v>3279</v>
      </c>
      <c r="BO7" s="184" t="s">
        <v>3279</v>
      </c>
      <c r="BP7" s="184" t="s">
        <v>3279</v>
      </c>
      <c r="BQ7" s="184" t="s">
        <v>3279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129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42</v>
      </c>
      <c r="C9" s="192" t="s">
        <v>3279</v>
      </c>
      <c r="D9" s="181" t="s">
        <v>3283</v>
      </c>
      <c r="E9" s="193" t="s">
        <v>3279</v>
      </c>
      <c r="F9" s="184" t="s">
        <v>3279</v>
      </c>
      <c r="G9" s="184" t="s">
        <v>3279</v>
      </c>
      <c r="H9" s="184" t="s">
        <v>3279</v>
      </c>
      <c r="I9" s="184" t="s">
        <v>3279</v>
      </c>
      <c r="J9" s="184" t="s">
        <v>3279</v>
      </c>
      <c r="K9" s="184" t="s">
        <v>3279</v>
      </c>
      <c r="L9" s="184" t="s">
        <v>3279</v>
      </c>
      <c r="M9" s="184" t="s">
        <v>3279</v>
      </c>
      <c r="N9" s="184" t="s">
        <v>3279</v>
      </c>
      <c r="O9" s="184" t="s">
        <v>3279</v>
      </c>
      <c r="P9" s="184" t="s">
        <v>3279</v>
      </c>
      <c r="Q9" s="184" t="s">
        <v>3279</v>
      </c>
      <c r="R9" s="185" t="s">
        <v>3279</v>
      </c>
      <c r="S9" s="184" t="s">
        <v>3279</v>
      </c>
      <c r="T9" s="184" t="s">
        <v>3279</v>
      </c>
      <c r="U9" s="184" t="s">
        <v>3279</v>
      </c>
      <c r="V9" s="184" t="s">
        <v>3279</v>
      </c>
      <c r="W9" s="184" t="s">
        <v>3279</v>
      </c>
      <c r="X9" s="184" t="s">
        <v>3279</v>
      </c>
      <c r="Y9" s="184" t="s">
        <v>3279</v>
      </c>
      <c r="Z9" s="184" t="s">
        <v>3279</v>
      </c>
      <c r="AA9" s="184" t="s">
        <v>3279</v>
      </c>
      <c r="AB9" s="184" t="s">
        <v>3279</v>
      </c>
      <c r="AC9" s="184" t="s">
        <v>3279</v>
      </c>
      <c r="AD9" s="184" t="s">
        <v>3279</v>
      </c>
      <c r="AE9" s="184" t="s">
        <v>3279</v>
      </c>
      <c r="AF9" s="184" t="s">
        <v>3279</v>
      </c>
      <c r="AG9" s="184" t="s">
        <v>3279</v>
      </c>
      <c r="AH9" s="184" t="s">
        <v>3279</v>
      </c>
      <c r="AI9" s="184" t="s">
        <v>3279</v>
      </c>
      <c r="AJ9" s="184" t="s">
        <v>3279</v>
      </c>
      <c r="AK9" s="184" t="s">
        <v>3279</v>
      </c>
      <c r="AL9" s="184" t="s">
        <v>3279</v>
      </c>
      <c r="AM9" s="184" t="s">
        <v>3279</v>
      </c>
      <c r="AN9" s="184" t="s">
        <v>3279</v>
      </c>
      <c r="AO9" s="184" t="s">
        <v>3279</v>
      </c>
      <c r="AP9" s="184" t="s">
        <v>3279</v>
      </c>
      <c r="AQ9" s="184" t="s">
        <v>3279</v>
      </c>
      <c r="AR9" s="184" t="s">
        <v>3279</v>
      </c>
      <c r="AS9" s="184" t="s">
        <v>3279</v>
      </c>
      <c r="AT9" s="184" t="s">
        <v>3279</v>
      </c>
      <c r="AU9" s="184" t="s">
        <v>3279</v>
      </c>
      <c r="AV9" s="184" t="s">
        <v>3279</v>
      </c>
      <c r="AW9" s="185" t="s">
        <v>3279</v>
      </c>
      <c r="AX9" s="184" t="s">
        <v>3279</v>
      </c>
      <c r="AY9" s="184" t="s">
        <v>3279</v>
      </c>
      <c r="AZ9" s="184" t="s">
        <v>3279</v>
      </c>
      <c r="BA9" s="184" t="s">
        <v>3279</v>
      </c>
      <c r="BB9" s="184" t="s">
        <v>3279</v>
      </c>
      <c r="BC9" s="184" t="s">
        <v>3279</v>
      </c>
      <c r="BD9" s="184" t="s">
        <v>3279</v>
      </c>
      <c r="BE9" s="184" t="s">
        <v>3279</v>
      </c>
      <c r="BF9" s="184" t="s">
        <v>3279</v>
      </c>
      <c r="BG9" s="184" t="s">
        <v>3279</v>
      </c>
      <c r="BH9" s="184" t="s">
        <v>3279</v>
      </c>
      <c r="BI9" s="184" t="s">
        <v>3279</v>
      </c>
      <c r="BJ9" s="184" t="s">
        <v>3279</v>
      </c>
      <c r="BK9" s="184" t="s">
        <v>3279</v>
      </c>
      <c r="BL9" s="184" t="s">
        <v>3279</v>
      </c>
      <c r="BM9" s="184" t="s">
        <v>3279</v>
      </c>
      <c r="BN9" s="184" t="s">
        <v>3279</v>
      </c>
      <c r="BO9" s="184" t="s">
        <v>3279</v>
      </c>
      <c r="BP9" s="184" t="s">
        <v>3279</v>
      </c>
      <c r="BQ9" s="184" t="s">
        <v>3279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106</v>
      </c>
      <c r="C10" s="194" t="s">
        <v>3284</v>
      </c>
      <c r="D10" s="181" t="s">
        <v>3285</v>
      </c>
      <c r="E10" s="195" t="s">
        <v>3284</v>
      </c>
      <c r="F10" s="196" t="s">
        <v>3284</v>
      </c>
      <c r="G10" s="196" t="s">
        <v>3284</v>
      </c>
      <c r="H10" s="196" t="s">
        <v>3284</v>
      </c>
      <c r="I10" s="196" t="s">
        <v>3284</v>
      </c>
      <c r="J10" s="196" t="s">
        <v>3284</v>
      </c>
      <c r="K10" s="196" t="s">
        <v>3284</v>
      </c>
      <c r="L10" s="196" t="s">
        <v>3284</v>
      </c>
      <c r="M10" s="196" t="s">
        <v>3284</v>
      </c>
      <c r="N10" s="196" t="s">
        <v>3284</v>
      </c>
      <c r="O10" s="196" t="s">
        <v>3284</v>
      </c>
      <c r="P10" s="196" t="s">
        <v>3284</v>
      </c>
      <c r="Q10" s="196" t="s">
        <v>3284</v>
      </c>
      <c r="R10" s="197" t="s">
        <v>3284</v>
      </c>
      <c r="S10" s="196" t="s">
        <v>3284</v>
      </c>
      <c r="T10" s="196" t="s">
        <v>3284</v>
      </c>
      <c r="U10" s="196" t="s">
        <v>3284</v>
      </c>
      <c r="V10" s="196" t="s">
        <v>3284</v>
      </c>
      <c r="W10" s="196" t="s">
        <v>3284</v>
      </c>
      <c r="X10" s="196" t="s">
        <v>3284</v>
      </c>
      <c r="Y10" s="196" t="s">
        <v>3284</v>
      </c>
      <c r="Z10" s="196" t="s">
        <v>3284</v>
      </c>
      <c r="AA10" s="196" t="s">
        <v>3284</v>
      </c>
      <c r="AB10" s="196" t="s">
        <v>3284</v>
      </c>
      <c r="AC10" s="196" t="s">
        <v>3284</v>
      </c>
      <c r="AD10" s="196" t="s">
        <v>3284</v>
      </c>
      <c r="AE10" s="196" t="s">
        <v>3284</v>
      </c>
      <c r="AF10" s="196" t="s">
        <v>3284</v>
      </c>
      <c r="AG10" s="196" t="s">
        <v>3284</v>
      </c>
      <c r="AH10" s="196" t="s">
        <v>3284</v>
      </c>
      <c r="AI10" s="196" t="s">
        <v>3284</v>
      </c>
      <c r="AJ10" s="196" t="s">
        <v>3284</v>
      </c>
      <c r="AK10" s="196" t="s">
        <v>3284</v>
      </c>
      <c r="AL10" s="196" t="s">
        <v>3284</v>
      </c>
      <c r="AM10" s="196" t="s">
        <v>3284</v>
      </c>
      <c r="AN10" s="196" t="s">
        <v>3284</v>
      </c>
      <c r="AO10" s="196" t="s">
        <v>3284</v>
      </c>
      <c r="AP10" s="196" t="s">
        <v>3284</v>
      </c>
      <c r="AQ10" s="196" t="s">
        <v>3284</v>
      </c>
      <c r="AR10" s="196" t="s">
        <v>3284</v>
      </c>
      <c r="AS10" s="196" t="s">
        <v>3284</v>
      </c>
      <c r="AT10" s="196" t="s">
        <v>3284</v>
      </c>
      <c r="AU10" s="196" t="s">
        <v>3284</v>
      </c>
      <c r="AV10" s="196" t="s">
        <v>3284</v>
      </c>
      <c r="AW10" s="197" t="s">
        <v>3284</v>
      </c>
      <c r="AX10" s="196" t="s">
        <v>3284</v>
      </c>
      <c r="AY10" s="196" t="s">
        <v>3284</v>
      </c>
      <c r="AZ10" s="196" t="s">
        <v>3284</v>
      </c>
      <c r="BA10" s="196" t="s">
        <v>3284</v>
      </c>
      <c r="BB10" s="196" t="s">
        <v>3284</v>
      </c>
      <c r="BC10" s="196" t="s">
        <v>3284</v>
      </c>
      <c r="BD10" s="196" t="s">
        <v>3284</v>
      </c>
      <c r="BE10" s="196" t="s">
        <v>3284</v>
      </c>
      <c r="BF10" s="196" t="s">
        <v>3284</v>
      </c>
      <c r="BG10" s="196" t="s">
        <v>3284</v>
      </c>
      <c r="BH10" s="196" t="s">
        <v>3284</v>
      </c>
      <c r="BI10" s="196" t="s">
        <v>3284</v>
      </c>
      <c r="BJ10" s="196" t="s">
        <v>3284</v>
      </c>
      <c r="BK10" s="196" t="s">
        <v>3284</v>
      </c>
      <c r="BL10" s="196" t="s">
        <v>3284</v>
      </c>
      <c r="BM10" s="196" t="s">
        <v>3284</v>
      </c>
      <c r="BN10" s="196" t="s">
        <v>3284</v>
      </c>
      <c r="BO10" s="196" t="s">
        <v>3284</v>
      </c>
      <c r="BP10" s="196" t="s">
        <v>3284</v>
      </c>
      <c r="BQ10" s="196" t="s">
        <v>3284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109</v>
      </c>
      <c r="C11" s="194" t="s">
        <v>3284</v>
      </c>
      <c r="D11" s="181" t="s">
        <v>3283</v>
      </c>
      <c r="E11" s="195" t="s">
        <v>3284</v>
      </c>
      <c r="F11" s="196" t="s">
        <v>3284</v>
      </c>
      <c r="G11" s="196" t="s">
        <v>3284</v>
      </c>
      <c r="H11" s="196" t="s">
        <v>3284</v>
      </c>
      <c r="I11" s="196" t="s">
        <v>3284</v>
      </c>
      <c r="J11" s="196" t="s">
        <v>3284</v>
      </c>
      <c r="K11" s="196" t="s">
        <v>3284</v>
      </c>
      <c r="L11" s="196" t="s">
        <v>3284</v>
      </c>
      <c r="M11" s="196" t="s">
        <v>3284</v>
      </c>
      <c r="N11" s="196" t="s">
        <v>3284</v>
      </c>
      <c r="O11" s="196" t="s">
        <v>3284</v>
      </c>
      <c r="P11" s="196" t="s">
        <v>3284</v>
      </c>
      <c r="Q11" s="196" t="s">
        <v>3284</v>
      </c>
      <c r="R11" s="197" t="s">
        <v>3284</v>
      </c>
      <c r="S11" s="196" t="s">
        <v>3284</v>
      </c>
      <c r="T11" s="196" t="s">
        <v>3284</v>
      </c>
      <c r="U11" s="196" t="s">
        <v>3284</v>
      </c>
      <c r="V11" s="196" t="s">
        <v>3284</v>
      </c>
      <c r="W11" s="196" t="s">
        <v>3284</v>
      </c>
      <c r="X11" s="196" t="s">
        <v>3284</v>
      </c>
      <c r="Y11" s="196" t="s">
        <v>3284</v>
      </c>
      <c r="Z11" s="196" t="s">
        <v>3284</v>
      </c>
      <c r="AA11" s="196" t="s">
        <v>3284</v>
      </c>
      <c r="AB11" s="196" t="s">
        <v>3284</v>
      </c>
      <c r="AC11" s="196" t="s">
        <v>3284</v>
      </c>
      <c r="AD11" s="196" t="s">
        <v>3284</v>
      </c>
      <c r="AE11" s="196" t="s">
        <v>3284</v>
      </c>
      <c r="AF11" s="196" t="s">
        <v>3284</v>
      </c>
      <c r="AG11" s="196" t="s">
        <v>3284</v>
      </c>
      <c r="AH11" s="196" t="s">
        <v>3284</v>
      </c>
      <c r="AI11" s="196" t="s">
        <v>3284</v>
      </c>
      <c r="AJ11" s="196" t="s">
        <v>3284</v>
      </c>
      <c r="AK11" s="196" t="s">
        <v>3284</v>
      </c>
      <c r="AL11" s="196" t="s">
        <v>3284</v>
      </c>
      <c r="AM11" s="196" t="s">
        <v>3284</v>
      </c>
      <c r="AN11" s="196" t="s">
        <v>3284</v>
      </c>
      <c r="AO11" s="196" t="s">
        <v>3284</v>
      </c>
      <c r="AP11" s="196" t="s">
        <v>3284</v>
      </c>
      <c r="AQ11" s="196" t="s">
        <v>3284</v>
      </c>
      <c r="AR11" s="196" t="s">
        <v>3284</v>
      </c>
      <c r="AS11" s="196" t="s">
        <v>3284</v>
      </c>
      <c r="AT11" s="196" t="s">
        <v>3284</v>
      </c>
      <c r="AU11" s="196" t="s">
        <v>3284</v>
      </c>
      <c r="AV11" s="196" t="s">
        <v>3284</v>
      </c>
      <c r="AW11" s="197" t="s">
        <v>3284</v>
      </c>
      <c r="AX11" s="196" t="s">
        <v>3284</v>
      </c>
      <c r="AY11" s="196" t="s">
        <v>3284</v>
      </c>
      <c r="AZ11" s="196" t="s">
        <v>3284</v>
      </c>
      <c r="BA11" s="196" t="s">
        <v>3284</v>
      </c>
      <c r="BB11" s="196" t="s">
        <v>3284</v>
      </c>
      <c r="BC11" s="196" t="s">
        <v>3284</v>
      </c>
      <c r="BD11" s="196" t="s">
        <v>3284</v>
      </c>
      <c r="BE11" s="196" t="s">
        <v>3284</v>
      </c>
      <c r="BF11" s="196" t="s">
        <v>3284</v>
      </c>
      <c r="BG11" s="196" t="s">
        <v>3284</v>
      </c>
      <c r="BH11" s="196" t="s">
        <v>3284</v>
      </c>
      <c r="BI11" s="196" t="s">
        <v>3284</v>
      </c>
      <c r="BJ11" s="196" t="s">
        <v>3284</v>
      </c>
      <c r="BK11" s="196" t="s">
        <v>3284</v>
      </c>
      <c r="BL11" s="196" t="s">
        <v>3284</v>
      </c>
      <c r="BM11" s="196" t="s">
        <v>3284</v>
      </c>
      <c r="BN11" s="196" t="s">
        <v>3284</v>
      </c>
      <c r="BO11" s="196" t="s">
        <v>3284</v>
      </c>
      <c r="BP11" s="196" t="s">
        <v>3284</v>
      </c>
      <c r="BQ11" s="196" t="s">
        <v>3284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32</v>
      </c>
      <c r="C12" s="198" t="s">
        <v>3286</v>
      </c>
      <c r="D12" s="181" t="s">
        <v>3287</v>
      </c>
      <c r="E12" s="199" t="s">
        <v>3286</v>
      </c>
      <c r="F12" s="200" t="s">
        <v>3286</v>
      </c>
      <c r="G12" s="200" t="s">
        <v>3286</v>
      </c>
      <c r="H12" s="200" t="s">
        <v>3286</v>
      </c>
      <c r="I12" s="200" t="s">
        <v>3286</v>
      </c>
      <c r="J12" s="200" t="s">
        <v>3286</v>
      </c>
      <c r="K12" s="200" t="s">
        <v>3286</v>
      </c>
      <c r="L12" s="200" t="s">
        <v>3286</v>
      </c>
      <c r="M12" s="200" t="s">
        <v>3286</v>
      </c>
      <c r="N12" s="200" t="s">
        <v>3286</v>
      </c>
      <c r="O12" s="200" t="s">
        <v>3286</v>
      </c>
      <c r="P12" s="200" t="s">
        <v>3286</v>
      </c>
      <c r="Q12" s="200" t="s">
        <v>3286</v>
      </c>
      <c r="R12" s="201" t="s">
        <v>3286</v>
      </c>
      <c r="S12" s="200" t="s">
        <v>3286</v>
      </c>
      <c r="T12" s="200" t="s">
        <v>3286</v>
      </c>
      <c r="U12" s="200" t="s">
        <v>3286</v>
      </c>
      <c r="V12" s="200" t="s">
        <v>3286</v>
      </c>
      <c r="W12" s="200" t="s">
        <v>3286</v>
      </c>
      <c r="X12" s="200" t="s">
        <v>3286</v>
      </c>
      <c r="Y12" s="200" t="s">
        <v>3286</v>
      </c>
      <c r="Z12" s="200" t="s">
        <v>3286</v>
      </c>
      <c r="AA12" s="200" t="s">
        <v>3286</v>
      </c>
      <c r="AB12" s="200" t="s">
        <v>3286</v>
      </c>
      <c r="AC12" s="200" t="s">
        <v>3286</v>
      </c>
      <c r="AD12" s="200" t="s">
        <v>3286</v>
      </c>
      <c r="AE12" s="200" t="s">
        <v>3286</v>
      </c>
      <c r="AF12" s="200" t="s">
        <v>3286</v>
      </c>
      <c r="AG12" s="200" t="s">
        <v>3286</v>
      </c>
      <c r="AH12" s="200" t="s">
        <v>3286</v>
      </c>
      <c r="AI12" s="200" t="s">
        <v>3286</v>
      </c>
      <c r="AJ12" s="200" t="s">
        <v>3286</v>
      </c>
      <c r="AK12" s="200" t="s">
        <v>3286</v>
      </c>
      <c r="AL12" s="200" t="s">
        <v>3286</v>
      </c>
      <c r="AM12" s="200" t="s">
        <v>3286</v>
      </c>
      <c r="AN12" s="200" t="s">
        <v>3286</v>
      </c>
      <c r="AO12" s="200" t="s">
        <v>3286</v>
      </c>
      <c r="AP12" s="200" t="s">
        <v>3286</v>
      </c>
      <c r="AQ12" s="200" t="s">
        <v>3286</v>
      </c>
      <c r="AR12" s="200" t="s">
        <v>3286</v>
      </c>
      <c r="AS12" s="200" t="s">
        <v>3286</v>
      </c>
      <c r="AT12" s="200" t="s">
        <v>3286</v>
      </c>
      <c r="AU12" s="200" t="s">
        <v>3286</v>
      </c>
      <c r="AV12" s="200" t="s">
        <v>3286</v>
      </c>
      <c r="AW12" s="201" t="s">
        <v>3286</v>
      </c>
      <c r="AX12" s="200" t="s">
        <v>3286</v>
      </c>
      <c r="AY12" s="200" t="s">
        <v>3286</v>
      </c>
      <c r="AZ12" s="200" t="s">
        <v>3286</v>
      </c>
      <c r="BA12" s="200" t="s">
        <v>3286</v>
      </c>
      <c r="BB12" s="200" t="s">
        <v>3286</v>
      </c>
      <c r="BC12" s="200" t="s">
        <v>3286</v>
      </c>
      <c r="BD12" s="200" t="s">
        <v>3286</v>
      </c>
      <c r="BE12" s="200" t="s">
        <v>3286</v>
      </c>
      <c r="BF12" s="200" t="s">
        <v>3286</v>
      </c>
      <c r="BG12" s="200" t="s">
        <v>3286</v>
      </c>
      <c r="BH12" s="200" t="s">
        <v>3286</v>
      </c>
      <c r="BI12" s="200" t="s">
        <v>3286</v>
      </c>
      <c r="BJ12" s="200" t="s">
        <v>3286</v>
      </c>
      <c r="BK12" s="200" t="s">
        <v>3286</v>
      </c>
      <c r="BL12" s="200" t="s">
        <v>3286</v>
      </c>
      <c r="BM12" s="200" t="s">
        <v>3286</v>
      </c>
      <c r="BN12" s="200" t="s">
        <v>3286</v>
      </c>
      <c r="BO12" s="200" t="s">
        <v>3286</v>
      </c>
      <c r="BP12" s="200" t="s">
        <v>3286</v>
      </c>
      <c r="BQ12" s="200" t="s">
        <v>3286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15</v>
      </c>
      <c r="C13" s="202" t="s">
        <v>3292</v>
      </c>
      <c r="D13" s="181" t="s">
        <v>3293</v>
      </c>
      <c r="E13" s="203" t="s">
        <v>3292</v>
      </c>
      <c r="F13" s="204" t="s">
        <v>3292</v>
      </c>
      <c r="G13" s="204" t="s">
        <v>3292</v>
      </c>
      <c r="H13" s="204" t="s">
        <v>3292</v>
      </c>
      <c r="I13" s="204" t="s">
        <v>3292</v>
      </c>
      <c r="J13" s="204" t="s">
        <v>3292</v>
      </c>
      <c r="K13" s="204" t="s">
        <v>3292</v>
      </c>
      <c r="L13" s="204" t="s">
        <v>3292</v>
      </c>
      <c r="M13" s="204" t="s">
        <v>3292</v>
      </c>
      <c r="N13" s="204" t="s">
        <v>3292</v>
      </c>
      <c r="O13" s="204" t="s">
        <v>3292</v>
      </c>
      <c r="P13" s="204" t="s">
        <v>3292</v>
      </c>
      <c r="Q13" s="204" t="s">
        <v>3292</v>
      </c>
      <c r="R13" s="205" t="s">
        <v>3292</v>
      </c>
      <c r="S13" s="204" t="s">
        <v>3292</v>
      </c>
      <c r="T13" s="204" t="s">
        <v>3292</v>
      </c>
      <c r="U13" s="204" t="s">
        <v>3292</v>
      </c>
      <c r="V13" s="204" t="s">
        <v>3292</v>
      </c>
      <c r="W13" s="204" t="s">
        <v>3292</v>
      </c>
      <c r="X13" s="184" t="s">
        <v>3279</v>
      </c>
      <c r="Y13" s="184" t="s">
        <v>3279</v>
      </c>
      <c r="Z13" s="184" t="s">
        <v>3279</v>
      </c>
      <c r="AA13" s="184" t="s">
        <v>3279</v>
      </c>
      <c r="AB13" s="184" t="s">
        <v>3279</v>
      </c>
      <c r="AC13" s="184" t="s">
        <v>3279</v>
      </c>
      <c r="AD13" s="184" t="s">
        <v>3279</v>
      </c>
      <c r="AE13" s="184" t="s">
        <v>3279</v>
      </c>
      <c r="AF13" s="184" t="s">
        <v>3279</v>
      </c>
      <c r="AG13" s="184" t="s">
        <v>3279</v>
      </c>
      <c r="AH13" s="184" t="s">
        <v>3279</v>
      </c>
      <c r="AI13" s="184" t="s">
        <v>3279</v>
      </c>
      <c r="AJ13" s="184" t="s">
        <v>3279</v>
      </c>
      <c r="AK13" s="184" t="s">
        <v>3279</v>
      </c>
      <c r="AL13" s="184" t="s">
        <v>3279</v>
      </c>
      <c r="AM13" s="184" t="s">
        <v>3279</v>
      </c>
      <c r="AN13" s="184" t="s">
        <v>3279</v>
      </c>
      <c r="AO13" s="184" t="s">
        <v>3279</v>
      </c>
      <c r="AP13" s="184" t="s">
        <v>3279</v>
      </c>
      <c r="AQ13" s="184" t="s">
        <v>3279</v>
      </c>
      <c r="AR13" s="184" t="s">
        <v>3279</v>
      </c>
      <c r="AS13" s="184" t="s">
        <v>3279</v>
      </c>
      <c r="AT13" s="184" t="s">
        <v>3279</v>
      </c>
      <c r="AU13" s="184" t="s">
        <v>3279</v>
      </c>
      <c r="AV13" s="184" t="s">
        <v>3279</v>
      </c>
      <c r="AW13" s="185" t="s">
        <v>3279</v>
      </c>
      <c r="AX13" s="184" t="s">
        <v>3279</v>
      </c>
      <c r="AY13" s="184" t="s">
        <v>3279</v>
      </c>
      <c r="AZ13" s="184" t="s">
        <v>3279</v>
      </c>
      <c r="BA13" s="184" t="s">
        <v>3279</v>
      </c>
      <c r="BB13" s="184" t="s">
        <v>3279</v>
      </c>
      <c r="BC13" s="184" t="s">
        <v>3279</v>
      </c>
      <c r="BD13" s="184" t="s">
        <v>3279</v>
      </c>
      <c r="BE13" s="184" t="s">
        <v>3279</v>
      </c>
      <c r="BF13" s="184" t="s">
        <v>3279</v>
      </c>
      <c r="BG13" s="184" t="s">
        <v>3279</v>
      </c>
      <c r="BH13" s="184" t="s">
        <v>3279</v>
      </c>
      <c r="BI13" s="184" t="s">
        <v>3279</v>
      </c>
      <c r="BJ13" s="184" t="s">
        <v>3279</v>
      </c>
      <c r="BK13" s="184" t="s">
        <v>3279</v>
      </c>
      <c r="BL13" s="184" t="s">
        <v>3279</v>
      </c>
      <c r="BM13" s="184" t="s">
        <v>3279</v>
      </c>
      <c r="BN13" s="184" t="s">
        <v>3279</v>
      </c>
      <c r="BO13" s="184" t="s">
        <v>3279</v>
      </c>
      <c r="BP13" s="184" t="s">
        <v>3279</v>
      </c>
      <c r="BQ13" s="184" t="s">
        <v>3279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24</v>
      </c>
      <c r="C14" s="198" t="s">
        <v>3286</v>
      </c>
      <c r="D14" s="181" t="s">
        <v>3285</v>
      </c>
      <c r="E14" s="199" t="s">
        <v>3286</v>
      </c>
      <c r="F14" s="200" t="s">
        <v>3286</v>
      </c>
      <c r="G14" s="200" t="s">
        <v>3286</v>
      </c>
      <c r="H14" s="200" t="s">
        <v>3286</v>
      </c>
      <c r="I14" s="200" t="s">
        <v>3286</v>
      </c>
      <c r="J14" s="200" t="s">
        <v>3286</v>
      </c>
      <c r="K14" s="200" t="s">
        <v>3286</v>
      </c>
      <c r="L14" s="200" t="s">
        <v>3286</v>
      </c>
      <c r="M14" s="200" t="s">
        <v>3286</v>
      </c>
      <c r="N14" s="200" t="s">
        <v>3286</v>
      </c>
      <c r="O14" s="200" t="s">
        <v>3286</v>
      </c>
      <c r="P14" s="200" t="s">
        <v>3286</v>
      </c>
      <c r="Q14" s="200" t="s">
        <v>3286</v>
      </c>
      <c r="R14" s="201" t="s">
        <v>3286</v>
      </c>
      <c r="S14" s="200" t="s">
        <v>3286</v>
      </c>
      <c r="T14" s="200" t="s">
        <v>3286</v>
      </c>
      <c r="U14" s="200" t="s">
        <v>3286</v>
      </c>
      <c r="V14" s="200" t="s">
        <v>3286</v>
      </c>
      <c r="W14" s="200" t="s">
        <v>3286</v>
      </c>
      <c r="X14" s="200" t="s">
        <v>3286</v>
      </c>
      <c r="Y14" s="200" t="s">
        <v>3286</v>
      </c>
      <c r="Z14" s="200" t="s">
        <v>3286</v>
      </c>
      <c r="AA14" s="200" t="s">
        <v>3286</v>
      </c>
      <c r="AB14" s="200" t="s">
        <v>3286</v>
      </c>
      <c r="AC14" s="200" t="s">
        <v>3286</v>
      </c>
      <c r="AD14" s="200" t="s">
        <v>3286</v>
      </c>
      <c r="AE14" s="200" t="s">
        <v>3286</v>
      </c>
      <c r="AF14" s="200" t="s">
        <v>3286</v>
      </c>
      <c r="AG14" s="200" t="s">
        <v>3286</v>
      </c>
      <c r="AH14" s="200" t="s">
        <v>3286</v>
      </c>
      <c r="AI14" s="200" t="s">
        <v>3286</v>
      </c>
      <c r="AJ14" s="200" t="s">
        <v>3286</v>
      </c>
      <c r="AK14" s="200" t="s">
        <v>3286</v>
      </c>
      <c r="AL14" s="200" t="s">
        <v>3286</v>
      </c>
      <c r="AM14" s="200" t="s">
        <v>3286</v>
      </c>
      <c r="AN14" s="200" t="s">
        <v>3286</v>
      </c>
      <c r="AO14" s="200" t="s">
        <v>3286</v>
      </c>
      <c r="AP14" s="200" t="s">
        <v>3286</v>
      </c>
      <c r="AQ14" s="200" t="s">
        <v>3286</v>
      </c>
      <c r="AR14" s="200" t="s">
        <v>3286</v>
      </c>
      <c r="AS14" s="200" t="s">
        <v>3286</v>
      </c>
      <c r="AT14" s="200" t="s">
        <v>3286</v>
      </c>
      <c r="AU14" s="200" t="s">
        <v>3286</v>
      </c>
      <c r="AV14" s="200" t="s">
        <v>3286</v>
      </c>
      <c r="AW14" s="201" t="s">
        <v>3286</v>
      </c>
      <c r="AX14" s="200" t="s">
        <v>3286</v>
      </c>
      <c r="AY14" s="200" t="s">
        <v>3286</v>
      </c>
      <c r="AZ14" s="200" t="s">
        <v>3286</v>
      </c>
      <c r="BA14" s="200" t="s">
        <v>3286</v>
      </c>
      <c r="BB14" s="200" t="s">
        <v>3286</v>
      </c>
      <c r="BC14" s="200" t="s">
        <v>3286</v>
      </c>
      <c r="BD14" s="200" t="s">
        <v>3286</v>
      </c>
      <c r="BE14" s="200" t="s">
        <v>3286</v>
      </c>
      <c r="BF14" s="200" t="s">
        <v>3286</v>
      </c>
      <c r="BG14" s="200" t="s">
        <v>3286</v>
      </c>
      <c r="BH14" s="200" t="s">
        <v>3286</v>
      </c>
      <c r="BI14" s="200" t="s">
        <v>3286</v>
      </c>
      <c r="BJ14" s="200" t="s">
        <v>3286</v>
      </c>
      <c r="BK14" s="200" t="s">
        <v>3286</v>
      </c>
      <c r="BL14" s="200" t="s">
        <v>3286</v>
      </c>
      <c r="BM14" s="200" t="s">
        <v>3286</v>
      </c>
      <c r="BN14" s="200" t="s">
        <v>3286</v>
      </c>
      <c r="BO14" s="200" t="s">
        <v>3286</v>
      </c>
      <c r="BP14" s="200" t="s">
        <v>3286</v>
      </c>
      <c r="BQ14" s="200" t="s">
        <v>3286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20</v>
      </c>
      <c r="C15" s="198" t="s">
        <v>3286</v>
      </c>
      <c r="D15" s="181" t="s">
        <v>3285</v>
      </c>
      <c r="E15" s="199" t="s">
        <v>3286</v>
      </c>
      <c r="F15" s="200" t="s">
        <v>3286</v>
      </c>
      <c r="G15" s="200" t="s">
        <v>3286</v>
      </c>
      <c r="H15" s="200" t="s">
        <v>3286</v>
      </c>
      <c r="I15" s="200" t="s">
        <v>3286</v>
      </c>
      <c r="J15" s="200" t="s">
        <v>3286</v>
      </c>
      <c r="K15" s="200" t="s">
        <v>3286</v>
      </c>
      <c r="L15" s="200" t="s">
        <v>3286</v>
      </c>
      <c r="M15" s="200" t="s">
        <v>3286</v>
      </c>
      <c r="N15" s="200" t="s">
        <v>3286</v>
      </c>
      <c r="O15" s="200" t="s">
        <v>3286</v>
      </c>
      <c r="P15" s="200" t="s">
        <v>3286</v>
      </c>
      <c r="Q15" s="200" t="s">
        <v>3286</v>
      </c>
      <c r="R15" s="201" t="s">
        <v>3286</v>
      </c>
      <c r="S15" s="200" t="s">
        <v>3286</v>
      </c>
      <c r="T15" s="200" t="s">
        <v>3286</v>
      </c>
      <c r="U15" s="200" t="s">
        <v>3286</v>
      </c>
      <c r="V15" s="200" t="s">
        <v>3286</v>
      </c>
      <c r="W15" s="200" t="s">
        <v>3286</v>
      </c>
      <c r="X15" s="200" t="s">
        <v>3286</v>
      </c>
      <c r="Y15" s="200" t="s">
        <v>3286</v>
      </c>
      <c r="Z15" s="200" t="s">
        <v>3286</v>
      </c>
      <c r="AA15" s="200" t="s">
        <v>3286</v>
      </c>
      <c r="AB15" s="200" t="s">
        <v>3286</v>
      </c>
      <c r="AC15" s="200" t="s">
        <v>3286</v>
      </c>
      <c r="AD15" s="200" t="s">
        <v>3286</v>
      </c>
      <c r="AE15" s="200" t="s">
        <v>3286</v>
      </c>
      <c r="AF15" s="200" t="s">
        <v>3286</v>
      </c>
      <c r="AG15" s="200" t="s">
        <v>3286</v>
      </c>
      <c r="AH15" s="200" t="s">
        <v>3286</v>
      </c>
      <c r="AI15" s="200" t="s">
        <v>3286</v>
      </c>
      <c r="AJ15" s="200" t="s">
        <v>3286</v>
      </c>
      <c r="AK15" s="200" t="s">
        <v>3286</v>
      </c>
      <c r="AL15" s="200" t="s">
        <v>3286</v>
      </c>
      <c r="AM15" s="200" t="s">
        <v>3286</v>
      </c>
      <c r="AN15" s="200" t="s">
        <v>3286</v>
      </c>
      <c r="AO15" s="200" t="s">
        <v>3286</v>
      </c>
      <c r="AP15" s="200" t="s">
        <v>3286</v>
      </c>
      <c r="AQ15" s="200" t="s">
        <v>3286</v>
      </c>
      <c r="AR15" s="200" t="s">
        <v>3286</v>
      </c>
      <c r="AS15" s="200" t="s">
        <v>3286</v>
      </c>
      <c r="AT15" s="200" t="s">
        <v>3286</v>
      </c>
      <c r="AU15" s="200" t="s">
        <v>3286</v>
      </c>
      <c r="AV15" s="200" t="s">
        <v>3286</v>
      </c>
      <c r="AW15" s="201" t="s">
        <v>3286</v>
      </c>
      <c r="AX15" s="200" t="s">
        <v>3286</v>
      </c>
      <c r="AY15" s="200" t="s">
        <v>3286</v>
      </c>
      <c r="AZ15" s="200" t="s">
        <v>3286</v>
      </c>
      <c r="BA15" s="200" t="s">
        <v>3286</v>
      </c>
      <c r="BB15" s="200" t="s">
        <v>3286</v>
      </c>
      <c r="BC15" s="200" t="s">
        <v>3286</v>
      </c>
      <c r="BD15" s="200" t="s">
        <v>3286</v>
      </c>
      <c r="BE15" s="200" t="s">
        <v>3286</v>
      </c>
      <c r="BF15" s="200" t="s">
        <v>3286</v>
      </c>
      <c r="BG15" s="200" t="s">
        <v>3286</v>
      </c>
      <c r="BH15" s="200" t="s">
        <v>3286</v>
      </c>
      <c r="BI15" s="200" t="s">
        <v>3286</v>
      </c>
      <c r="BJ15" s="200" t="s">
        <v>3286</v>
      </c>
      <c r="BK15" s="200" t="s">
        <v>3286</v>
      </c>
      <c r="BL15" s="200" t="s">
        <v>3286</v>
      </c>
      <c r="BM15" s="200" t="s">
        <v>3286</v>
      </c>
      <c r="BN15" s="200" t="s">
        <v>3286</v>
      </c>
      <c r="BO15" s="200" t="s">
        <v>3286</v>
      </c>
      <c r="BP15" s="200" t="s">
        <v>3286</v>
      </c>
      <c r="BQ15" s="200" t="s">
        <v>3286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27</v>
      </c>
      <c r="C16" s="198" t="s">
        <v>3286</v>
      </c>
      <c r="D16" s="181" t="s">
        <v>3285</v>
      </c>
      <c r="E16" s="199" t="s">
        <v>3286</v>
      </c>
      <c r="F16" s="200" t="s">
        <v>3286</v>
      </c>
      <c r="G16" s="200" t="s">
        <v>3286</v>
      </c>
      <c r="H16" s="200" t="s">
        <v>3286</v>
      </c>
      <c r="I16" s="200" t="s">
        <v>3286</v>
      </c>
      <c r="J16" s="200" t="s">
        <v>3286</v>
      </c>
      <c r="K16" s="200" t="s">
        <v>3286</v>
      </c>
      <c r="L16" s="200" t="s">
        <v>3286</v>
      </c>
      <c r="M16" s="200" t="s">
        <v>3286</v>
      </c>
      <c r="N16" s="200" t="s">
        <v>3286</v>
      </c>
      <c r="O16" s="200" t="s">
        <v>3286</v>
      </c>
      <c r="P16" s="200" t="s">
        <v>3286</v>
      </c>
      <c r="Q16" s="200" t="s">
        <v>3286</v>
      </c>
      <c r="R16" s="201" t="s">
        <v>3286</v>
      </c>
      <c r="S16" s="200" t="s">
        <v>3286</v>
      </c>
      <c r="T16" s="200" t="s">
        <v>3286</v>
      </c>
      <c r="U16" s="200" t="s">
        <v>3286</v>
      </c>
      <c r="V16" s="200" t="s">
        <v>3286</v>
      </c>
      <c r="W16" s="200" t="s">
        <v>3286</v>
      </c>
      <c r="X16" s="200" t="s">
        <v>3286</v>
      </c>
      <c r="Y16" s="200" t="s">
        <v>3286</v>
      </c>
      <c r="Z16" s="200" t="s">
        <v>3286</v>
      </c>
      <c r="AA16" s="200" t="s">
        <v>3286</v>
      </c>
      <c r="AB16" s="200" t="s">
        <v>3286</v>
      </c>
      <c r="AC16" s="200" t="s">
        <v>3286</v>
      </c>
      <c r="AD16" s="200" t="s">
        <v>3286</v>
      </c>
      <c r="AE16" s="200" t="s">
        <v>3286</v>
      </c>
      <c r="AF16" s="200" t="s">
        <v>3286</v>
      </c>
      <c r="AG16" s="200" t="s">
        <v>3286</v>
      </c>
      <c r="AH16" s="200" t="s">
        <v>3286</v>
      </c>
      <c r="AI16" s="200" t="s">
        <v>3286</v>
      </c>
      <c r="AJ16" s="200" t="s">
        <v>3286</v>
      </c>
      <c r="AK16" s="200" t="s">
        <v>3286</v>
      </c>
      <c r="AL16" s="200" t="s">
        <v>3286</v>
      </c>
      <c r="AM16" s="200" t="s">
        <v>3286</v>
      </c>
      <c r="AN16" s="200" t="s">
        <v>3286</v>
      </c>
      <c r="AO16" s="200" t="s">
        <v>3286</v>
      </c>
      <c r="AP16" s="200" t="s">
        <v>3286</v>
      </c>
      <c r="AQ16" s="200" t="s">
        <v>3286</v>
      </c>
      <c r="AR16" s="200" t="s">
        <v>3286</v>
      </c>
      <c r="AS16" s="200" t="s">
        <v>3286</v>
      </c>
      <c r="AT16" s="200" t="s">
        <v>3286</v>
      </c>
      <c r="AU16" s="200" t="s">
        <v>3286</v>
      </c>
      <c r="AV16" s="200" t="s">
        <v>3286</v>
      </c>
      <c r="AW16" s="201" t="s">
        <v>3286</v>
      </c>
      <c r="AX16" s="200" t="s">
        <v>3286</v>
      </c>
      <c r="AY16" s="200" t="s">
        <v>3286</v>
      </c>
      <c r="AZ16" s="200" t="s">
        <v>3286</v>
      </c>
      <c r="BA16" s="200" t="s">
        <v>3286</v>
      </c>
      <c r="BB16" s="200" t="s">
        <v>3286</v>
      </c>
      <c r="BC16" s="200" t="s">
        <v>3286</v>
      </c>
      <c r="BD16" s="200" t="s">
        <v>3286</v>
      </c>
      <c r="BE16" s="200" t="s">
        <v>3286</v>
      </c>
      <c r="BF16" s="200" t="s">
        <v>3286</v>
      </c>
      <c r="BG16" s="200" t="s">
        <v>3286</v>
      </c>
      <c r="BH16" s="200" t="s">
        <v>3286</v>
      </c>
      <c r="BI16" s="200" t="s">
        <v>3286</v>
      </c>
      <c r="BJ16" s="200" t="s">
        <v>3286</v>
      </c>
      <c r="BK16" s="200" t="s">
        <v>3286</v>
      </c>
      <c r="BL16" s="200" t="s">
        <v>3286</v>
      </c>
      <c r="BM16" s="200" t="s">
        <v>3286</v>
      </c>
      <c r="BN16" s="200" t="s">
        <v>3286</v>
      </c>
      <c r="BO16" s="200" t="s">
        <v>3286</v>
      </c>
      <c r="BP16" s="200" t="s">
        <v>3286</v>
      </c>
      <c r="BQ16" s="200" t="s">
        <v>3286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125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69</v>
      </c>
      <c r="C18" s="192" t="s">
        <v>3279</v>
      </c>
      <c r="D18" s="181" t="s">
        <v>3283</v>
      </c>
      <c r="E18" s="193" t="s">
        <v>3279</v>
      </c>
      <c r="F18" s="184" t="s">
        <v>3279</v>
      </c>
      <c r="G18" s="184" t="s">
        <v>3279</v>
      </c>
      <c r="H18" s="184" t="s">
        <v>3279</v>
      </c>
      <c r="I18" s="184" t="s">
        <v>3279</v>
      </c>
      <c r="J18" s="184" t="s">
        <v>3279</v>
      </c>
      <c r="K18" s="184" t="s">
        <v>3279</v>
      </c>
      <c r="L18" s="184" t="s">
        <v>3279</v>
      </c>
      <c r="M18" s="183" t="s">
        <v>3277</v>
      </c>
      <c r="N18" s="183" t="s">
        <v>3277</v>
      </c>
      <c r="O18" s="184" t="s">
        <v>3279</v>
      </c>
      <c r="P18" s="184" t="s">
        <v>3279</v>
      </c>
      <c r="Q18" s="184" t="s">
        <v>3279</v>
      </c>
      <c r="R18" s="184" t="s">
        <v>3279</v>
      </c>
      <c r="S18" s="184" t="s">
        <v>3279</v>
      </c>
      <c r="T18" s="184" t="s">
        <v>3279</v>
      </c>
      <c r="U18" s="184" t="s">
        <v>3279</v>
      </c>
      <c r="V18" s="184" t="s">
        <v>3279</v>
      </c>
      <c r="W18" s="184" t="s">
        <v>3279</v>
      </c>
      <c r="X18" s="184" t="s">
        <v>3279</v>
      </c>
      <c r="Y18" s="184" t="s">
        <v>3279</v>
      </c>
      <c r="Z18" s="184" t="s">
        <v>3279</v>
      </c>
      <c r="AA18" s="184" t="s">
        <v>3279</v>
      </c>
      <c r="AB18" s="184" t="s">
        <v>3279</v>
      </c>
      <c r="AC18" s="184" t="s">
        <v>3279</v>
      </c>
      <c r="AD18" s="184" t="s">
        <v>3279</v>
      </c>
      <c r="AE18" s="184" t="s">
        <v>3279</v>
      </c>
      <c r="AF18" s="184" t="s">
        <v>3279</v>
      </c>
      <c r="AG18" s="184" t="s">
        <v>3279</v>
      </c>
      <c r="AH18" s="184" t="s">
        <v>3279</v>
      </c>
      <c r="AI18" s="184" t="s">
        <v>3279</v>
      </c>
      <c r="AJ18" s="183" t="s">
        <v>3277</v>
      </c>
      <c r="AK18" s="183" t="s">
        <v>3277</v>
      </c>
      <c r="AL18" s="183" t="s">
        <v>3277</v>
      </c>
      <c r="AM18" s="184" t="s">
        <v>3279</v>
      </c>
      <c r="AN18" s="184" t="s">
        <v>3279</v>
      </c>
      <c r="AO18" s="184" t="s">
        <v>3279</v>
      </c>
      <c r="AP18" s="184" t="s">
        <v>3279</v>
      </c>
      <c r="AQ18" s="184" t="s">
        <v>3279</v>
      </c>
      <c r="AR18" s="184" t="s">
        <v>3279</v>
      </c>
      <c r="AS18" s="184" t="s">
        <v>3279</v>
      </c>
      <c r="AT18" s="184" t="s">
        <v>3279</v>
      </c>
      <c r="AU18" s="184" t="s">
        <v>3279</v>
      </c>
      <c r="AV18" s="184" t="s">
        <v>3279</v>
      </c>
      <c r="AW18" s="185" t="s">
        <v>3279</v>
      </c>
      <c r="AX18" s="184" t="s">
        <v>3279</v>
      </c>
      <c r="AY18" s="184" t="s">
        <v>3279</v>
      </c>
      <c r="AZ18" s="184" t="s">
        <v>3279</v>
      </c>
      <c r="BA18" s="184" t="s">
        <v>3279</v>
      </c>
      <c r="BB18" s="184" t="s">
        <v>3279</v>
      </c>
      <c r="BC18" s="184" t="s">
        <v>3279</v>
      </c>
      <c r="BD18" s="184" t="s">
        <v>3279</v>
      </c>
      <c r="BE18" s="184" t="s">
        <v>3279</v>
      </c>
      <c r="BF18" s="184" t="s">
        <v>3279</v>
      </c>
      <c r="BG18" s="184" t="s">
        <v>3279</v>
      </c>
      <c r="BH18" s="184" t="s">
        <v>3279</v>
      </c>
      <c r="BI18" s="184" t="s">
        <v>3279</v>
      </c>
      <c r="BJ18" s="184" t="s">
        <v>3279</v>
      </c>
      <c r="BK18" s="184" t="s">
        <v>3279</v>
      </c>
      <c r="BL18" s="184" t="s">
        <v>3279</v>
      </c>
      <c r="BM18" s="184" t="s">
        <v>3279</v>
      </c>
      <c r="BN18" s="184" t="s">
        <v>3279</v>
      </c>
      <c r="BO18" s="184" t="s">
        <v>3279</v>
      </c>
      <c r="BP18" s="184" t="s">
        <v>3279</v>
      </c>
      <c r="BQ18" s="184" t="s">
        <v>3279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71</v>
      </c>
      <c r="C19" s="192" t="s">
        <v>3279</v>
      </c>
      <c r="D19" s="181" t="s">
        <v>3283</v>
      </c>
      <c r="E19" s="193" t="s">
        <v>3279</v>
      </c>
      <c r="F19" s="184" t="s">
        <v>3279</v>
      </c>
      <c r="G19" s="184" t="s">
        <v>3279</v>
      </c>
      <c r="H19" s="184" t="s">
        <v>3279</v>
      </c>
      <c r="I19" s="184" t="s">
        <v>3279</v>
      </c>
      <c r="J19" s="184" t="s">
        <v>3279</v>
      </c>
      <c r="K19" s="184" t="s">
        <v>3279</v>
      </c>
      <c r="L19" s="184" t="s">
        <v>3279</v>
      </c>
      <c r="M19" s="184" t="s">
        <v>3279</v>
      </c>
      <c r="N19" s="184" t="s">
        <v>3279</v>
      </c>
      <c r="O19" s="184" t="s">
        <v>3279</v>
      </c>
      <c r="P19" s="183" t="s">
        <v>3277</v>
      </c>
      <c r="Q19" s="183" t="s">
        <v>3277</v>
      </c>
      <c r="R19" s="184" t="s">
        <v>3279</v>
      </c>
      <c r="S19" s="184" t="s">
        <v>3279</v>
      </c>
      <c r="T19" s="184" t="s">
        <v>3279</v>
      </c>
      <c r="U19" s="184" t="s">
        <v>3279</v>
      </c>
      <c r="V19" s="184" t="s">
        <v>3279</v>
      </c>
      <c r="W19" s="184" t="s">
        <v>3279</v>
      </c>
      <c r="X19" s="184" t="s">
        <v>3279</v>
      </c>
      <c r="Y19" s="184" t="s">
        <v>3279</v>
      </c>
      <c r="Z19" s="184" t="s">
        <v>3279</v>
      </c>
      <c r="AA19" s="184" t="s">
        <v>3279</v>
      </c>
      <c r="AB19" s="184" t="s">
        <v>3279</v>
      </c>
      <c r="AC19" s="184" t="s">
        <v>3279</v>
      </c>
      <c r="AD19" s="184" t="s">
        <v>3279</v>
      </c>
      <c r="AE19" s="184" t="s">
        <v>3279</v>
      </c>
      <c r="AF19" s="184" t="s">
        <v>3279</v>
      </c>
      <c r="AG19" s="184" t="s">
        <v>3279</v>
      </c>
      <c r="AH19" s="184" t="s">
        <v>3279</v>
      </c>
      <c r="AI19" s="184" t="s">
        <v>3279</v>
      </c>
      <c r="AJ19" s="184" t="s">
        <v>3279</v>
      </c>
      <c r="AK19" s="184" t="s">
        <v>3279</v>
      </c>
      <c r="AL19" s="184" t="s">
        <v>3279</v>
      </c>
      <c r="AM19" s="184" t="s">
        <v>3279</v>
      </c>
      <c r="AN19" s="184" t="s">
        <v>3279</v>
      </c>
      <c r="AO19" s="184" t="s">
        <v>3279</v>
      </c>
      <c r="AP19" s="184" t="s">
        <v>3279</v>
      </c>
      <c r="AQ19" s="184" t="s">
        <v>3279</v>
      </c>
      <c r="AR19" s="184" t="s">
        <v>3279</v>
      </c>
      <c r="AS19" s="184" t="s">
        <v>3279</v>
      </c>
      <c r="AT19" s="184" t="s">
        <v>3279</v>
      </c>
      <c r="AU19" s="184" t="s">
        <v>3279</v>
      </c>
      <c r="AV19" s="184" t="s">
        <v>3279</v>
      </c>
      <c r="AW19" s="185" t="s">
        <v>3279</v>
      </c>
      <c r="AX19" s="184" t="s">
        <v>3279</v>
      </c>
      <c r="AY19" s="184" t="s">
        <v>3279</v>
      </c>
      <c r="AZ19" s="184" t="s">
        <v>3279</v>
      </c>
      <c r="BA19" s="184" t="s">
        <v>3279</v>
      </c>
      <c r="BB19" s="184" t="s">
        <v>3279</v>
      </c>
      <c r="BC19" s="184" t="s">
        <v>3279</v>
      </c>
      <c r="BD19" s="184" t="s">
        <v>3279</v>
      </c>
      <c r="BE19" s="184" t="s">
        <v>3279</v>
      </c>
      <c r="BF19" s="184" t="s">
        <v>3279</v>
      </c>
      <c r="BG19" s="183" t="s">
        <v>3277</v>
      </c>
      <c r="BH19" s="183" t="s">
        <v>3277</v>
      </c>
      <c r="BI19" s="184" t="s">
        <v>3279</v>
      </c>
      <c r="BJ19" s="184" t="s">
        <v>3279</v>
      </c>
      <c r="BK19" s="184" t="s">
        <v>3279</v>
      </c>
      <c r="BL19" s="184" t="s">
        <v>3279</v>
      </c>
      <c r="BM19" s="184" t="s">
        <v>3279</v>
      </c>
      <c r="BN19" s="184" t="s">
        <v>3279</v>
      </c>
      <c r="BO19" s="184" t="s">
        <v>3279</v>
      </c>
      <c r="BP19" s="184" t="s">
        <v>3279</v>
      </c>
      <c r="BQ19" s="184" t="s">
        <v>3279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84</v>
      </c>
      <c r="C20" s="198" t="s">
        <v>3286</v>
      </c>
      <c r="D20" s="181" t="s">
        <v>3294</v>
      </c>
      <c r="E20" s="199" t="s">
        <v>3286</v>
      </c>
      <c r="F20" s="200" t="s">
        <v>3286</v>
      </c>
      <c r="G20" s="200" t="s">
        <v>3286</v>
      </c>
      <c r="H20" s="200" t="s">
        <v>3286</v>
      </c>
      <c r="I20" s="200" t="s">
        <v>3286</v>
      </c>
      <c r="J20" s="200" t="s">
        <v>3286</v>
      </c>
      <c r="K20" s="200" t="s">
        <v>3286</v>
      </c>
      <c r="L20" s="200" t="s">
        <v>3286</v>
      </c>
      <c r="M20" s="200" t="s">
        <v>3286</v>
      </c>
      <c r="N20" s="200" t="s">
        <v>3286</v>
      </c>
      <c r="O20" s="200" t="s">
        <v>3286</v>
      </c>
      <c r="P20" s="200" t="s">
        <v>3286</v>
      </c>
      <c r="Q20" s="200" t="s">
        <v>3286</v>
      </c>
      <c r="R20" s="201" t="s">
        <v>3286</v>
      </c>
      <c r="S20" s="200" t="s">
        <v>3286</v>
      </c>
      <c r="T20" s="200" t="s">
        <v>3286</v>
      </c>
      <c r="U20" s="200" t="s">
        <v>3286</v>
      </c>
      <c r="V20" s="200" t="s">
        <v>3286</v>
      </c>
      <c r="W20" s="200" t="s">
        <v>3286</v>
      </c>
      <c r="X20" s="200" t="s">
        <v>3286</v>
      </c>
      <c r="Y20" s="200" t="s">
        <v>3286</v>
      </c>
      <c r="Z20" s="200" t="s">
        <v>3286</v>
      </c>
      <c r="AA20" s="200" t="s">
        <v>3286</v>
      </c>
      <c r="AB20" s="200" t="s">
        <v>3286</v>
      </c>
      <c r="AC20" s="200" t="s">
        <v>3286</v>
      </c>
      <c r="AD20" s="200" t="s">
        <v>3286</v>
      </c>
      <c r="AE20" s="200" t="s">
        <v>3286</v>
      </c>
      <c r="AF20" s="200" t="s">
        <v>3286</v>
      </c>
      <c r="AG20" s="200" t="s">
        <v>3286</v>
      </c>
      <c r="AH20" s="200" t="s">
        <v>3286</v>
      </c>
      <c r="AI20" s="200" t="s">
        <v>3286</v>
      </c>
      <c r="AJ20" s="200" t="s">
        <v>3286</v>
      </c>
      <c r="AK20" s="200" t="s">
        <v>3286</v>
      </c>
      <c r="AL20" s="200" t="s">
        <v>3286</v>
      </c>
      <c r="AM20" s="200" t="s">
        <v>3286</v>
      </c>
      <c r="AN20" s="200" t="s">
        <v>3286</v>
      </c>
      <c r="AO20" s="200" t="s">
        <v>3286</v>
      </c>
      <c r="AP20" s="200" t="s">
        <v>3286</v>
      </c>
      <c r="AQ20" s="200" t="s">
        <v>3286</v>
      </c>
      <c r="AR20" s="200" t="s">
        <v>3286</v>
      </c>
      <c r="AS20" s="200" t="s">
        <v>3286</v>
      </c>
      <c r="AT20" s="200" t="s">
        <v>3286</v>
      </c>
      <c r="AU20" s="200" t="s">
        <v>3286</v>
      </c>
      <c r="AV20" s="200" t="s">
        <v>3286</v>
      </c>
      <c r="AW20" s="201" t="s">
        <v>3286</v>
      </c>
      <c r="AX20" s="200" t="s">
        <v>3286</v>
      </c>
      <c r="AY20" s="200" t="s">
        <v>3286</v>
      </c>
      <c r="AZ20" s="200" t="s">
        <v>3286</v>
      </c>
      <c r="BA20" s="200" t="s">
        <v>3286</v>
      </c>
      <c r="BB20" s="200" t="s">
        <v>3286</v>
      </c>
      <c r="BC20" s="200" t="s">
        <v>3286</v>
      </c>
      <c r="BD20" s="200" t="s">
        <v>3286</v>
      </c>
      <c r="BE20" s="200" t="s">
        <v>3286</v>
      </c>
      <c r="BF20" s="200" t="s">
        <v>3286</v>
      </c>
      <c r="BG20" s="200" t="s">
        <v>3286</v>
      </c>
      <c r="BH20" s="200" t="s">
        <v>3286</v>
      </c>
      <c r="BI20" s="200" t="s">
        <v>3286</v>
      </c>
      <c r="BJ20" s="200" t="s">
        <v>3286</v>
      </c>
      <c r="BK20" s="200" t="s">
        <v>3286</v>
      </c>
      <c r="BL20" s="200" t="s">
        <v>3286</v>
      </c>
      <c r="BM20" s="200" t="s">
        <v>3286</v>
      </c>
      <c r="BN20" s="200" t="s">
        <v>3286</v>
      </c>
      <c r="BO20" s="200" t="s">
        <v>3286</v>
      </c>
      <c r="BP20" s="200" t="s">
        <v>3286</v>
      </c>
      <c r="BQ20" s="200" t="s">
        <v>3286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3295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64</v>
      </c>
      <c r="C22" s="206" t="s">
        <v>3296</v>
      </c>
      <c r="D22" s="181" t="s">
        <v>3294</v>
      </c>
      <c r="E22" s="207" t="s">
        <v>3296</v>
      </c>
      <c r="F22" s="208" t="s">
        <v>3296</v>
      </c>
      <c r="G22" s="208" t="s">
        <v>3296</v>
      </c>
      <c r="H22" s="208" t="s">
        <v>3296</v>
      </c>
      <c r="I22" s="208" t="s">
        <v>3296</v>
      </c>
      <c r="J22" s="208" t="s">
        <v>3296</v>
      </c>
      <c r="K22" s="208" t="s">
        <v>3296</v>
      </c>
      <c r="L22" s="208" t="s">
        <v>3296</v>
      </c>
      <c r="M22" s="208" t="s">
        <v>3296</v>
      </c>
      <c r="N22" s="208" t="s">
        <v>3296</v>
      </c>
      <c r="O22" s="208" t="s">
        <v>3296</v>
      </c>
      <c r="P22" s="208" t="s">
        <v>3296</v>
      </c>
      <c r="Q22" s="208" t="s">
        <v>3296</v>
      </c>
      <c r="R22" s="209" t="s">
        <v>3296</v>
      </c>
      <c r="S22" s="208" t="s">
        <v>3296</v>
      </c>
      <c r="T22" s="208" t="s">
        <v>3296</v>
      </c>
      <c r="U22" s="208" t="s">
        <v>3296</v>
      </c>
      <c r="V22" s="208" t="s">
        <v>3296</v>
      </c>
      <c r="W22" s="208" t="s">
        <v>3296</v>
      </c>
      <c r="X22" s="208" t="s">
        <v>3296</v>
      </c>
      <c r="Y22" s="208" t="s">
        <v>3296</v>
      </c>
      <c r="Z22" s="208" t="s">
        <v>3296</v>
      </c>
      <c r="AA22" s="208" t="s">
        <v>3296</v>
      </c>
      <c r="AB22" s="208" t="s">
        <v>3296</v>
      </c>
      <c r="AC22" s="208" t="s">
        <v>3296</v>
      </c>
      <c r="AD22" s="208" t="s">
        <v>3296</v>
      </c>
      <c r="AE22" s="208" t="s">
        <v>3296</v>
      </c>
      <c r="AF22" s="208" t="s">
        <v>3296</v>
      </c>
      <c r="AG22" s="208" t="s">
        <v>3296</v>
      </c>
      <c r="AH22" s="208" t="s">
        <v>3296</v>
      </c>
      <c r="AI22" s="208" t="s">
        <v>3296</v>
      </c>
      <c r="AJ22" s="208" t="s">
        <v>3296</v>
      </c>
      <c r="AK22" s="208" t="s">
        <v>3296</v>
      </c>
      <c r="AL22" s="208" t="s">
        <v>3296</v>
      </c>
      <c r="AM22" s="208" t="s">
        <v>3296</v>
      </c>
      <c r="AN22" s="208" t="s">
        <v>3296</v>
      </c>
      <c r="AO22" s="208" t="s">
        <v>3296</v>
      </c>
      <c r="AP22" s="208" t="s">
        <v>3296</v>
      </c>
      <c r="AQ22" s="208" t="s">
        <v>3296</v>
      </c>
      <c r="AR22" s="204" t="s">
        <v>3292</v>
      </c>
      <c r="AS22" s="204" t="s">
        <v>3292</v>
      </c>
      <c r="AT22" s="204" t="s">
        <v>3292</v>
      </c>
      <c r="AU22" s="208" t="s">
        <v>3296</v>
      </c>
      <c r="AV22" s="208" t="s">
        <v>3296</v>
      </c>
      <c r="AW22" s="209" t="s">
        <v>3296</v>
      </c>
      <c r="AX22" s="208" t="s">
        <v>3296</v>
      </c>
      <c r="AY22" s="208" t="s">
        <v>3296</v>
      </c>
      <c r="AZ22" s="208" t="s">
        <v>3296</v>
      </c>
      <c r="BA22" s="208" t="s">
        <v>3296</v>
      </c>
      <c r="BB22" s="208" t="s">
        <v>3296</v>
      </c>
      <c r="BC22" s="208" t="s">
        <v>3296</v>
      </c>
      <c r="BD22" s="208" t="s">
        <v>3296</v>
      </c>
      <c r="BE22" s="208" t="s">
        <v>3296</v>
      </c>
      <c r="BF22" s="208" t="s">
        <v>3296</v>
      </c>
      <c r="BG22" s="208" t="s">
        <v>3296</v>
      </c>
      <c r="BH22" s="208" t="s">
        <v>3296</v>
      </c>
      <c r="BI22" s="208" t="s">
        <v>3296</v>
      </c>
      <c r="BJ22" s="208" t="s">
        <v>3296</v>
      </c>
      <c r="BK22" s="208" t="s">
        <v>3296</v>
      </c>
      <c r="BL22" s="208" t="s">
        <v>3296</v>
      </c>
      <c r="BM22" s="208" t="s">
        <v>3296</v>
      </c>
      <c r="BN22" s="208" t="s">
        <v>3296</v>
      </c>
      <c r="BO22" s="208" t="s">
        <v>3296</v>
      </c>
      <c r="BP22" s="208" t="s">
        <v>3296</v>
      </c>
      <c r="BQ22" s="208" t="s">
        <v>3296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121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36</v>
      </c>
      <c r="C24" s="192" t="s">
        <v>3279</v>
      </c>
      <c r="D24" s="181" t="s">
        <v>3283</v>
      </c>
      <c r="E24" s="193" t="s">
        <v>3279</v>
      </c>
      <c r="F24" s="184" t="s">
        <v>3279</v>
      </c>
      <c r="G24" s="184" t="s">
        <v>3279</v>
      </c>
      <c r="H24" s="184" t="s">
        <v>3279</v>
      </c>
      <c r="I24" s="184" t="s">
        <v>3279</v>
      </c>
      <c r="J24" s="184" t="s">
        <v>3279</v>
      </c>
      <c r="K24" s="184" t="s">
        <v>3279</v>
      </c>
      <c r="L24" s="184" t="s">
        <v>3279</v>
      </c>
      <c r="M24" s="184" t="s">
        <v>3279</v>
      </c>
      <c r="N24" s="184" t="s">
        <v>3279</v>
      </c>
      <c r="O24" s="184" t="s">
        <v>3279</v>
      </c>
      <c r="P24" s="184" t="s">
        <v>3279</v>
      </c>
      <c r="Q24" s="184" t="s">
        <v>3279</v>
      </c>
      <c r="R24" s="185" t="s">
        <v>3279</v>
      </c>
      <c r="S24" s="184" t="s">
        <v>3279</v>
      </c>
      <c r="T24" s="184" t="s">
        <v>3279</v>
      </c>
      <c r="U24" s="184" t="s">
        <v>3279</v>
      </c>
      <c r="V24" s="184" t="s">
        <v>3279</v>
      </c>
      <c r="W24" s="183" t="s">
        <v>3277</v>
      </c>
      <c r="X24" s="183" t="s">
        <v>3277</v>
      </c>
      <c r="Y24" s="183" t="s">
        <v>3277</v>
      </c>
      <c r="Z24" s="183" t="s">
        <v>3277</v>
      </c>
      <c r="AA24" s="183" t="s">
        <v>3277</v>
      </c>
      <c r="AB24" s="183" t="s">
        <v>3277</v>
      </c>
      <c r="AC24" s="183" t="s">
        <v>3277</v>
      </c>
      <c r="AD24" s="183" t="s">
        <v>3277</v>
      </c>
      <c r="AE24" s="183" t="s">
        <v>3277</v>
      </c>
      <c r="AF24" s="184" t="s">
        <v>3279</v>
      </c>
      <c r="AG24" s="184" t="s">
        <v>3279</v>
      </c>
      <c r="AH24" s="184" t="s">
        <v>3279</v>
      </c>
      <c r="AI24" s="184" t="s">
        <v>3279</v>
      </c>
      <c r="AJ24" s="184" t="s">
        <v>3279</v>
      </c>
      <c r="AK24" s="184" t="s">
        <v>3279</v>
      </c>
      <c r="AL24" s="184" t="s">
        <v>3279</v>
      </c>
      <c r="AM24" s="184" t="s">
        <v>3279</v>
      </c>
      <c r="AN24" s="184" t="s">
        <v>3279</v>
      </c>
      <c r="AO24" s="184" t="s">
        <v>3279</v>
      </c>
      <c r="AP24" s="184" t="s">
        <v>3279</v>
      </c>
      <c r="AQ24" s="184" t="s">
        <v>3279</v>
      </c>
      <c r="AR24" s="184" t="s">
        <v>3279</v>
      </c>
      <c r="AS24" s="184" t="s">
        <v>3279</v>
      </c>
      <c r="AT24" s="184" t="s">
        <v>3279</v>
      </c>
      <c r="AU24" s="184" t="s">
        <v>3279</v>
      </c>
      <c r="AV24" s="184" t="s">
        <v>3279</v>
      </c>
      <c r="AW24" s="185" t="s">
        <v>3279</v>
      </c>
      <c r="AX24" s="184" t="s">
        <v>3279</v>
      </c>
      <c r="AY24" s="184" t="s">
        <v>3279</v>
      </c>
      <c r="AZ24" s="184" t="s">
        <v>3279</v>
      </c>
      <c r="BA24" s="184" t="s">
        <v>3279</v>
      </c>
      <c r="BB24" s="184" t="s">
        <v>3279</v>
      </c>
      <c r="BC24" s="184" t="s">
        <v>3279</v>
      </c>
      <c r="BD24" s="184" t="s">
        <v>3279</v>
      </c>
      <c r="BE24" s="184" t="s">
        <v>3279</v>
      </c>
      <c r="BF24" s="184" t="s">
        <v>3279</v>
      </c>
      <c r="BG24" s="184" t="s">
        <v>3279</v>
      </c>
      <c r="BH24" s="184" t="s">
        <v>3279</v>
      </c>
      <c r="BI24" s="184" t="s">
        <v>3279</v>
      </c>
      <c r="BJ24" s="184" t="s">
        <v>3279</v>
      </c>
      <c r="BK24" s="184" t="s">
        <v>3279</v>
      </c>
      <c r="BL24" s="184" t="s">
        <v>3279</v>
      </c>
      <c r="BM24" s="184" t="s">
        <v>3279</v>
      </c>
      <c r="BN24" s="184" t="s">
        <v>3279</v>
      </c>
      <c r="BO24" s="184" t="s">
        <v>3279</v>
      </c>
      <c r="BP24" s="184" t="s">
        <v>3279</v>
      </c>
      <c r="BQ24" s="184" t="s">
        <v>3279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40</v>
      </c>
      <c r="C25" s="192" t="s">
        <v>3279</v>
      </c>
      <c r="D25" s="181" t="s">
        <v>3283</v>
      </c>
      <c r="E25" s="193" t="s">
        <v>3279</v>
      </c>
      <c r="F25" s="184" t="s">
        <v>3279</v>
      </c>
      <c r="G25" s="184" t="s">
        <v>3279</v>
      </c>
      <c r="H25" s="184" t="s">
        <v>3279</v>
      </c>
      <c r="I25" s="184" t="s">
        <v>3279</v>
      </c>
      <c r="J25" s="184" t="s">
        <v>3279</v>
      </c>
      <c r="K25" s="184" t="s">
        <v>3279</v>
      </c>
      <c r="L25" s="184" t="s">
        <v>3279</v>
      </c>
      <c r="M25" s="184" t="s">
        <v>3279</v>
      </c>
      <c r="N25" s="184" t="s">
        <v>3279</v>
      </c>
      <c r="O25" s="184" t="s">
        <v>3279</v>
      </c>
      <c r="P25" s="183" t="s">
        <v>3277</v>
      </c>
      <c r="Q25" s="183" t="s">
        <v>3277</v>
      </c>
      <c r="R25" s="183" t="s">
        <v>3277</v>
      </c>
      <c r="S25" s="183" t="s">
        <v>3277</v>
      </c>
      <c r="T25" s="183" t="s">
        <v>3277</v>
      </c>
      <c r="U25" s="183" t="s">
        <v>3277</v>
      </c>
      <c r="V25" s="183" t="s">
        <v>3277</v>
      </c>
      <c r="W25" s="183" t="s">
        <v>3277</v>
      </c>
      <c r="X25" s="184" t="s">
        <v>3279</v>
      </c>
      <c r="Y25" s="184" t="s">
        <v>3279</v>
      </c>
      <c r="Z25" s="184" t="s">
        <v>3279</v>
      </c>
      <c r="AA25" s="184" t="s">
        <v>3279</v>
      </c>
      <c r="AB25" s="184" t="s">
        <v>3279</v>
      </c>
      <c r="AC25" s="184" t="s">
        <v>3279</v>
      </c>
      <c r="AD25" s="184" t="s">
        <v>3279</v>
      </c>
      <c r="AE25" s="184" t="s">
        <v>3279</v>
      </c>
      <c r="AF25" s="184" t="s">
        <v>3279</v>
      </c>
      <c r="AG25" s="184" t="s">
        <v>3279</v>
      </c>
      <c r="AH25" s="184" t="s">
        <v>3279</v>
      </c>
      <c r="AI25" s="184" t="s">
        <v>3279</v>
      </c>
      <c r="AJ25" s="184" t="s">
        <v>3279</v>
      </c>
      <c r="AK25" s="184" t="s">
        <v>3279</v>
      </c>
      <c r="AL25" s="184" t="s">
        <v>3279</v>
      </c>
      <c r="AM25" s="184" t="s">
        <v>3279</v>
      </c>
      <c r="AN25" s="184" t="s">
        <v>3279</v>
      </c>
      <c r="AO25" s="184" t="s">
        <v>3279</v>
      </c>
      <c r="AP25" s="184" t="s">
        <v>3279</v>
      </c>
      <c r="AQ25" s="184" t="s">
        <v>3279</v>
      </c>
      <c r="AR25" s="184" t="s">
        <v>3279</v>
      </c>
      <c r="AS25" s="184" t="s">
        <v>3279</v>
      </c>
      <c r="AT25" s="184" t="s">
        <v>3279</v>
      </c>
      <c r="AU25" s="184" t="s">
        <v>3279</v>
      </c>
      <c r="AV25" s="184" t="s">
        <v>3279</v>
      </c>
      <c r="AW25" s="185" t="s">
        <v>3279</v>
      </c>
      <c r="AX25" s="184" t="s">
        <v>3279</v>
      </c>
      <c r="AY25" s="184" t="s">
        <v>3279</v>
      </c>
      <c r="AZ25" s="184" t="s">
        <v>3279</v>
      </c>
      <c r="BA25" s="184" t="s">
        <v>3279</v>
      </c>
      <c r="BB25" s="184" t="s">
        <v>3279</v>
      </c>
      <c r="BC25" s="184" t="s">
        <v>3279</v>
      </c>
      <c r="BD25" s="184" t="s">
        <v>3279</v>
      </c>
      <c r="BE25" s="184" t="s">
        <v>3279</v>
      </c>
      <c r="BF25" s="184" t="s">
        <v>3279</v>
      </c>
      <c r="BG25" s="184" t="s">
        <v>3279</v>
      </c>
      <c r="BH25" s="184" t="s">
        <v>3279</v>
      </c>
      <c r="BI25" s="184" t="s">
        <v>3279</v>
      </c>
      <c r="BJ25" s="184" t="s">
        <v>3279</v>
      </c>
      <c r="BK25" s="184" t="s">
        <v>3279</v>
      </c>
      <c r="BL25" s="184" t="s">
        <v>3279</v>
      </c>
      <c r="BM25" s="184" t="s">
        <v>3279</v>
      </c>
      <c r="BN25" s="184" t="s">
        <v>3279</v>
      </c>
      <c r="BO25" s="184" t="s">
        <v>3279</v>
      </c>
      <c r="BP25" s="184" t="s">
        <v>3279</v>
      </c>
      <c r="BQ25" s="184" t="s">
        <v>3279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46</v>
      </c>
      <c r="C26" s="180" t="s">
        <v>3277</v>
      </c>
      <c r="D26" s="181" t="s">
        <v>3297</v>
      </c>
      <c r="E26" s="182" t="s">
        <v>3277</v>
      </c>
      <c r="F26" s="183" t="s">
        <v>3277</v>
      </c>
      <c r="G26" s="184" t="s">
        <v>3279</v>
      </c>
      <c r="H26" s="184" t="s">
        <v>3279</v>
      </c>
      <c r="I26" s="184" t="s">
        <v>3279</v>
      </c>
      <c r="J26" s="184" t="s">
        <v>3279</v>
      </c>
      <c r="K26" s="184" t="s">
        <v>3279</v>
      </c>
      <c r="L26" s="184" t="s">
        <v>3279</v>
      </c>
      <c r="M26" s="184" t="s">
        <v>3279</v>
      </c>
      <c r="N26" s="184" t="s">
        <v>3279</v>
      </c>
      <c r="O26" s="184" t="s">
        <v>3279</v>
      </c>
      <c r="P26" s="184" t="s">
        <v>3279</v>
      </c>
      <c r="Q26" s="184" t="s">
        <v>3279</v>
      </c>
      <c r="R26" s="185" t="s">
        <v>3279</v>
      </c>
      <c r="S26" s="184" t="s">
        <v>3279</v>
      </c>
      <c r="T26" s="184" t="s">
        <v>3279</v>
      </c>
      <c r="U26" s="184" t="s">
        <v>3279</v>
      </c>
      <c r="V26" s="184" t="s">
        <v>3279</v>
      </c>
      <c r="W26" s="184" t="s">
        <v>3279</v>
      </c>
      <c r="X26" s="184" t="s">
        <v>3279</v>
      </c>
      <c r="Y26" s="184" t="s">
        <v>3279</v>
      </c>
      <c r="Z26" s="184" t="s">
        <v>3279</v>
      </c>
      <c r="AA26" s="184" t="s">
        <v>3279</v>
      </c>
      <c r="AB26" s="184" t="s">
        <v>3279</v>
      </c>
      <c r="AC26" s="184" t="s">
        <v>3279</v>
      </c>
      <c r="AD26" s="184" t="s">
        <v>3279</v>
      </c>
      <c r="AE26" s="184" t="s">
        <v>3279</v>
      </c>
      <c r="AF26" s="184" t="s">
        <v>3279</v>
      </c>
      <c r="AG26" s="184" t="s">
        <v>3279</v>
      </c>
      <c r="AH26" s="184" t="s">
        <v>3279</v>
      </c>
      <c r="AI26" s="184" t="s">
        <v>3279</v>
      </c>
      <c r="AJ26" s="184" t="s">
        <v>3279</v>
      </c>
      <c r="AK26" s="183" t="s">
        <v>3277</v>
      </c>
      <c r="AL26" s="183" t="s">
        <v>3277</v>
      </c>
      <c r="AM26" s="183" t="s">
        <v>3277</v>
      </c>
      <c r="AN26" s="183" t="s">
        <v>3277</v>
      </c>
      <c r="AO26" s="183" t="s">
        <v>3277</v>
      </c>
      <c r="AP26" s="183" t="s">
        <v>3277</v>
      </c>
      <c r="AQ26" s="183" t="s">
        <v>3277</v>
      </c>
      <c r="AR26" s="184" t="s">
        <v>3279</v>
      </c>
      <c r="AS26" s="184" t="s">
        <v>3279</v>
      </c>
      <c r="AT26" s="184" t="s">
        <v>3279</v>
      </c>
      <c r="AU26" s="184" t="s">
        <v>3279</v>
      </c>
      <c r="AV26" s="184" t="s">
        <v>3279</v>
      </c>
      <c r="AW26" s="184" t="s">
        <v>3279</v>
      </c>
      <c r="AX26" s="184" t="s">
        <v>3279</v>
      </c>
      <c r="AY26" s="184" t="s">
        <v>3279</v>
      </c>
      <c r="AZ26" s="184" t="s">
        <v>3279</v>
      </c>
      <c r="BA26" s="184" t="s">
        <v>3279</v>
      </c>
      <c r="BB26" s="184" t="s">
        <v>3279</v>
      </c>
      <c r="BC26" s="184" t="s">
        <v>3279</v>
      </c>
      <c r="BD26" s="184" t="s">
        <v>3279</v>
      </c>
      <c r="BE26" s="184" t="s">
        <v>3279</v>
      </c>
      <c r="BF26" s="184" t="s">
        <v>3279</v>
      </c>
      <c r="BG26" s="184" t="s">
        <v>3279</v>
      </c>
      <c r="BH26" s="184" t="s">
        <v>3279</v>
      </c>
      <c r="BI26" s="184" t="s">
        <v>3279</v>
      </c>
      <c r="BJ26" s="184" t="s">
        <v>3279</v>
      </c>
      <c r="BK26" s="184" t="s">
        <v>3279</v>
      </c>
      <c r="BL26" s="184" t="s">
        <v>3279</v>
      </c>
      <c r="BM26" s="184" t="s">
        <v>3279</v>
      </c>
      <c r="BN26" s="184" t="s">
        <v>3279</v>
      </c>
      <c r="BO26" s="184" t="s">
        <v>3279</v>
      </c>
      <c r="BP26" s="184" t="s">
        <v>3279</v>
      </c>
      <c r="BQ26" s="184" t="s">
        <v>3279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66</v>
      </c>
      <c r="C27" s="180" t="s">
        <v>3277</v>
      </c>
      <c r="D27" s="181" t="s">
        <v>3298</v>
      </c>
      <c r="E27" s="182" t="s">
        <v>3277</v>
      </c>
      <c r="F27" s="183" t="s">
        <v>3277</v>
      </c>
      <c r="G27" s="183" t="s">
        <v>3277</v>
      </c>
      <c r="H27" s="183" t="s">
        <v>3277</v>
      </c>
      <c r="I27" s="183" t="s">
        <v>3277</v>
      </c>
      <c r="J27" s="183" t="s">
        <v>3277</v>
      </c>
      <c r="K27" s="183" t="s">
        <v>3277</v>
      </c>
      <c r="L27" s="183" t="s">
        <v>3277</v>
      </c>
      <c r="M27" s="183" t="s">
        <v>3277</v>
      </c>
      <c r="N27" s="183" t="s">
        <v>3277</v>
      </c>
      <c r="O27" s="183" t="s">
        <v>3277</v>
      </c>
      <c r="P27" s="183" t="s">
        <v>3277</v>
      </c>
      <c r="Q27" s="183" t="s">
        <v>3277</v>
      </c>
      <c r="R27" s="210" t="s">
        <v>3277</v>
      </c>
      <c r="S27" s="183" t="s">
        <v>3277</v>
      </c>
      <c r="T27" s="183" t="s">
        <v>3277</v>
      </c>
      <c r="U27" s="183" t="s">
        <v>3277</v>
      </c>
      <c r="V27" s="183" t="s">
        <v>3277</v>
      </c>
      <c r="W27" s="183" t="s">
        <v>3277</v>
      </c>
      <c r="X27" s="183" t="s">
        <v>3277</v>
      </c>
      <c r="Y27" s="183" t="s">
        <v>3277</v>
      </c>
      <c r="Z27" s="183" t="s">
        <v>3277</v>
      </c>
      <c r="AA27" s="183" t="s">
        <v>3277</v>
      </c>
      <c r="AB27" s="183" t="s">
        <v>3277</v>
      </c>
      <c r="AC27" s="183" t="s">
        <v>3277</v>
      </c>
      <c r="AD27" s="183" t="s">
        <v>3277</v>
      </c>
      <c r="AE27" s="183" t="s">
        <v>3277</v>
      </c>
      <c r="AF27" s="183" t="s">
        <v>3277</v>
      </c>
      <c r="AG27" s="183" t="s">
        <v>3277</v>
      </c>
      <c r="AH27" s="183" t="s">
        <v>3277</v>
      </c>
      <c r="AI27" s="183" t="s">
        <v>3277</v>
      </c>
      <c r="AJ27" s="183" t="s">
        <v>3277</v>
      </c>
      <c r="AK27" s="183" t="s">
        <v>3277</v>
      </c>
      <c r="AL27" s="183" t="s">
        <v>3277</v>
      </c>
      <c r="AM27" s="183" t="s">
        <v>3277</v>
      </c>
      <c r="AN27" s="183" t="s">
        <v>3277</v>
      </c>
      <c r="AO27" s="183" t="s">
        <v>3277</v>
      </c>
      <c r="AP27" s="183" t="s">
        <v>3277</v>
      </c>
      <c r="AQ27" s="183" t="s">
        <v>3277</v>
      </c>
      <c r="AR27" s="183" t="s">
        <v>3277</v>
      </c>
      <c r="AS27" s="183" t="s">
        <v>3277</v>
      </c>
      <c r="AT27" s="183" t="s">
        <v>3277</v>
      </c>
      <c r="AU27" s="183" t="s">
        <v>3277</v>
      </c>
      <c r="AV27" s="183" t="s">
        <v>3277</v>
      </c>
      <c r="AW27" s="185" t="s">
        <v>3279</v>
      </c>
      <c r="AX27" s="184" t="s">
        <v>3279</v>
      </c>
      <c r="AY27" s="184" t="s">
        <v>3279</v>
      </c>
      <c r="AZ27" s="184" t="s">
        <v>3279</v>
      </c>
      <c r="BA27" s="184" t="s">
        <v>3279</v>
      </c>
      <c r="BB27" s="184" t="s">
        <v>3279</v>
      </c>
      <c r="BC27" s="184" t="s">
        <v>3279</v>
      </c>
      <c r="BD27" s="184" t="s">
        <v>3279</v>
      </c>
      <c r="BE27" s="184" t="s">
        <v>3279</v>
      </c>
      <c r="BF27" s="184" t="s">
        <v>3279</v>
      </c>
      <c r="BG27" s="184" t="s">
        <v>3279</v>
      </c>
      <c r="BH27" s="184" t="s">
        <v>3279</v>
      </c>
      <c r="BI27" s="184" t="s">
        <v>3279</v>
      </c>
      <c r="BJ27" s="184" t="s">
        <v>3279</v>
      </c>
      <c r="BK27" s="184" t="s">
        <v>3279</v>
      </c>
      <c r="BL27" s="184" t="s">
        <v>3279</v>
      </c>
      <c r="BM27" s="184" t="s">
        <v>3279</v>
      </c>
      <c r="BN27" s="184" t="s">
        <v>3279</v>
      </c>
      <c r="BO27" s="184" t="s">
        <v>3279</v>
      </c>
      <c r="BP27" s="184" t="s">
        <v>3279</v>
      </c>
      <c r="BQ27" s="184" t="s">
        <v>3279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3299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52</v>
      </c>
      <c r="C29" s="180" t="s">
        <v>3277</v>
      </c>
      <c r="D29" s="181" t="s">
        <v>3300</v>
      </c>
      <c r="E29" s="182" t="s">
        <v>3277</v>
      </c>
      <c r="F29" s="183" t="s">
        <v>3277</v>
      </c>
      <c r="G29" s="183" t="s">
        <v>3277</v>
      </c>
      <c r="H29" s="183" t="s">
        <v>3277</v>
      </c>
      <c r="I29" s="183" t="s">
        <v>3277</v>
      </c>
      <c r="J29" s="183" t="s">
        <v>3277</v>
      </c>
      <c r="K29" s="184" t="s">
        <v>3279</v>
      </c>
      <c r="L29" s="184" t="s">
        <v>3279</v>
      </c>
      <c r="M29" s="184" t="s">
        <v>3279</v>
      </c>
      <c r="N29" s="184" t="s">
        <v>3279</v>
      </c>
      <c r="O29" s="184" t="s">
        <v>3279</v>
      </c>
      <c r="P29" s="184" t="s">
        <v>3279</v>
      </c>
      <c r="Q29" s="184" t="s">
        <v>3279</v>
      </c>
      <c r="R29" s="185" t="s">
        <v>3279</v>
      </c>
      <c r="S29" s="184" t="s">
        <v>3279</v>
      </c>
      <c r="T29" s="184" t="s">
        <v>3279</v>
      </c>
      <c r="U29" s="184" t="s">
        <v>3279</v>
      </c>
      <c r="V29" s="184" t="s">
        <v>3279</v>
      </c>
      <c r="W29" s="184" t="s">
        <v>3279</v>
      </c>
      <c r="X29" s="184" t="s">
        <v>3279</v>
      </c>
      <c r="Y29" s="184" t="s">
        <v>3279</v>
      </c>
      <c r="Z29" s="184" t="s">
        <v>3279</v>
      </c>
      <c r="AA29" s="184" t="s">
        <v>3279</v>
      </c>
      <c r="AB29" s="184" t="s">
        <v>3279</v>
      </c>
      <c r="AC29" s="184" t="s">
        <v>3279</v>
      </c>
      <c r="AD29" s="184" t="s">
        <v>3279</v>
      </c>
      <c r="AE29" s="184" t="s">
        <v>3279</v>
      </c>
      <c r="AF29" s="184" t="s">
        <v>3279</v>
      </c>
      <c r="AG29" s="184" t="s">
        <v>3279</v>
      </c>
      <c r="AH29" s="184" t="s">
        <v>3279</v>
      </c>
      <c r="AI29" s="184" t="s">
        <v>3279</v>
      </c>
      <c r="AJ29" s="184" t="s">
        <v>3279</v>
      </c>
      <c r="AK29" s="184" t="s">
        <v>3279</v>
      </c>
      <c r="AL29" s="184" t="s">
        <v>3279</v>
      </c>
      <c r="AM29" s="184" t="s">
        <v>3279</v>
      </c>
      <c r="AN29" s="184" t="s">
        <v>3279</v>
      </c>
      <c r="AO29" s="184" t="s">
        <v>3279</v>
      </c>
      <c r="AP29" s="184" t="s">
        <v>3279</v>
      </c>
      <c r="AQ29" s="184" t="s">
        <v>3279</v>
      </c>
      <c r="AR29" s="184" t="s">
        <v>3279</v>
      </c>
      <c r="AS29" s="184" t="s">
        <v>3279</v>
      </c>
      <c r="AT29" s="184" t="s">
        <v>3279</v>
      </c>
      <c r="AU29" s="184" t="s">
        <v>3279</v>
      </c>
      <c r="AV29" s="184" t="s">
        <v>3279</v>
      </c>
      <c r="AW29" s="185" t="s">
        <v>3279</v>
      </c>
      <c r="AX29" s="184" t="s">
        <v>3279</v>
      </c>
      <c r="AY29" s="183" t="s">
        <v>3277</v>
      </c>
      <c r="AZ29" s="183" t="s">
        <v>3277</v>
      </c>
      <c r="BA29" s="183" t="s">
        <v>3277</v>
      </c>
      <c r="BB29" s="183" t="s">
        <v>3277</v>
      </c>
      <c r="BC29" s="183" t="s">
        <v>3277</v>
      </c>
      <c r="BD29" s="183" t="s">
        <v>3277</v>
      </c>
      <c r="BE29" s="183" t="s">
        <v>3277</v>
      </c>
      <c r="BF29" s="183" t="s">
        <v>3277</v>
      </c>
      <c r="BG29" s="184" t="s">
        <v>3279</v>
      </c>
      <c r="BH29" s="184" t="s">
        <v>3279</v>
      </c>
      <c r="BI29" s="184" t="s">
        <v>3279</v>
      </c>
      <c r="BJ29" s="184" t="s">
        <v>3279</v>
      </c>
      <c r="BK29" s="184" t="s">
        <v>3279</v>
      </c>
      <c r="BL29" s="184" t="s">
        <v>3279</v>
      </c>
      <c r="BM29" s="184" t="s">
        <v>3279</v>
      </c>
      <c r="BN29" s="184" t="s">
        <v>3279</v>
      </c>
      <c r="BO29" s="184" t="s">
        <v>3279</v>
      </c>
      <c r="BP29" s="184" t="s">
        <v>3279</v>
      </c>
      <c r="BQ29" s="184" t="s">
        <v>3279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58</v>
      </c>
      <c r="C30" s="189" t="s">
        <v>3281</v>
      </c>
      <c r="D30" s="181"/>
      <c r="E30" s="189" t="s">
        <v>3281</v>
      </c>
      <c r="F30" s="184" t="s">
        <v>3279</v>
      </c>
      <c r="G30" s="184" t="s">
        <v>3279</v>
      </c>
      <c r="H30" s="184" t="s">
        <v>3279</v>
      </c>
      <c r="I30" s="184" t="s">
        <v>3279</v>
      </c>
      <c r="J30" s="184" t="s">
        <v>3279</v>
      </c>
      <c r="K30" s="184" t="s">
        <v>3279</v>
      </c>
      <c r="L30" s="184" t="s">
        <v>3279</v>
      </c>
      <c r="M30" s="184" t="s">
        <v>3279</v>
      </c>
      <c r="N30" s="184" t="s">
        <v>3279</v>
      </c>
      <c r="O30" s="184" t="s">
        <v>3279</v>
      </c>
      <c r="P30" s="184" t="s">
        <v>3279</v>
      </c>
      <c r="Q30" s="184" t="s">
        <v>3279</v>
      </c>
      <c r="R30" s="184" t="s">
        <v>3279</v>
      </c>
      <c r="S30" s="184" t="s">
        <v>3279</v>
      </c>
      <c r="T30" s="184" t="s">
        <v>3279</v>
      </c>
      <c r="U30" s="184" t="s">
        <v>3279</v>
      </c>
      <c r="V30" s="184" t="s">
        <v>3279</v>
      </c>
      <c r="W30" s="184" t="s">
        <v>3279</v>
      </c>
      <c r="X30" s="184" t="s">
        <v>3279</v>
      </c>
      <c r="Y30" s="184" t="s">
        <v>3279</v>
      </c>
      <c r="Z30" s="184" t="s">
        <v>3279</v>
      </c>
      <c r="AA30" s="184" t="s">
        <v>3279</v>
      </c>
      <c r="AB30" s="184" t="s">
        <v>3279</v>
      </c>
      <c r="AC30" s="184" t="s">
        <v>3279</v>
      </c>
      <c r="AD30" s="184" t="s">
        <v>3279</v>
      </c>
      <c r="AE30" s="184" t="s">
        <v>3279</v>
      </c>
      <c r="AF30" s="184" t="s">
        <v>3279</v>
      </c>
      <c r="AG30" s="184" t="s">
        <v>3279</v>
      </c>
      <c r="AH30" s="184" t="s">
        <v>3279</v>
      </c>
      <c r="AI30" s="184" t="s">
        <v>3279</v>
      </c>
      <c r="AJ30" s="184" t="s">
        <v>3279</v>
      </c>
      <c r="AK30" s="184" t="s">
        <v>3279</v>
      </c>
      <c r="AL30" s="184" t="s">
        <v>3279</v>
      </c>
      <c r="AM30" s="184" t="s">
        <v>3279</v>
      </c>
      <c r="AN30" s="184" t="s">
        <v>3279</v>
      </c>
      <c r="AO30" s="184" t="s">
        <v>3279</v>
      </c>
      <c r="AP30" s="184" t="s">
        <v>3279</v>
      </c>
      <c r="AQ30" s="184" t="s">
        <v>3279</v>
      </c>
      <c r="AR30" s="183" t="s">
        <v>3277</v>
      </c>
      <c r="AS30" s="183" t="s">
        <v>3277</v>
      </c>
      <c r="AT30" s="183" t="s">
        <v>3277</v>
      </c>
      <c r="AU30" s="183" t="s">
        <v>3277</v>
      </c>
      <c r="AV30" s="183" t="s">
        <v>3277</v>
      </c>
      <c r="AW30" s="183" t="s">
        <v>3277</v>
      </c>
      <c r="AX30" s="183" t="s">
        <v>3277</v>
      </c>
      <c r="AY30" s="183" t="s">
        <v>3277</v>
      </c>
      <c r="AZ30" s="183" t="s">
        <v>3277</v>
      </c>
      <c r="BA30" s="184" t="s">
        <v>3279</v>
      </c>
      <c r="BB30" s="184" t="s">
        <v>3279</v>
      </c>
      <c r="BC30" s="184" t="s">
        <v>3279</v>
      </c>
      <c r="BD30" s="184" t="s">
        <v>3279</v>
      </c>
      <c r="BE30" s="184" t="s">
        <v>3279</v>
      </c>
      <c r="BF30" s="184" t="s">
        <v>3279</v>
      </c>
      <c r="BG30" s="184" t="s">
        <v>3279</v>
      </c>
      <c r="BH30" s="184" t="s">
        <v>3279</v>
      </c>
      <c r="BI30" s="184" t="s">
        <v>3279</v>
      </c>
      <c r="BJ30" s="184" t="s">
        <v>3279</v>
      </c>
      <c r="BK30" s="184" t="s">
        <v>3279</v>
      </c>
      <c r="BL30" s="184" t="s">
        <v>3279</v>
      </c>
      <c r="BM30" s="184" t="s">
        <v>3279</v>
      </c>
      <c r="BN30" s="184" t="s">
        <v>3279</v>
      </c>
      <c r="BO30" s="184" t="s">
        <v>3279</v>
      </c>
      <c r="BP30" s="184" t="s">
        <v>3279</v>
      </c>
      <c r="BQ30" s="184" t="s">
        <v>3279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147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97</v>
      </c>
      <c r="C32" s="192" t="s">
        <v>3279</v>
      </c>
      <c r="D32" s="181" t="s">
        <v>3283</v>
      </c>
      <c r="E32" s="193" t="s">
        <v>3279</v>
      </c>
      <c r="F32" s="184" t="s">
        <v>3279</v>
      </c>
      <c r="G32" s="184" t="s">
        <v>3279</v>
      </c>
      <c r="H32" s="184" t="s">
        <v>3279</v>
      </c>
      <c r="I32" s="184" t="s">
        <v>3279</v>
      </c>
      <c r="J32" s="184" t="s">
        <v>3279</v>
      </c>
      <c r="K32" s="184" t="s">
        <v>3279</v>
      </c>
      <c r="L32" s="184" t="s">
        <v>3279</v>
      </c>
      <c r="M32" s="184" t="s">
        <v>3279</v>
      </c>
      <c r="N32" s="184" t="s">
        <v>3279</v>
      </c>
      <c r="O32" s="184" t="s">
        <v>3279</v>
      </c>
      <c r="P32" s="184" t="s">
        <v>3279</v>
      </c>
      <c r="Q32" s="184" t="s">
        <v>3279</v>
      </c>
      <c r="R32" s="185" t="s">
        <v>3279</v>
      </c>
      <c r="S32" s="184" t="s">
        <v>3279</v>
      </c>
      <c r="T32" s="184" t="s">
        <v>3279</v>
      </c>
      <c r="U32" s="184" t="s">
        <v>3279</v>
      </c>
      <c r="V32" s="184" t="s">
        <v>3279</v>
      </c>
      <c r="W32" s="184" t="s">
        <v>3279</v>
      </c>
      <c r="X32" s="184" t="s">
        <v>3279</v>
      </c>
      <c r="Y32" s="183" t="s">
        <v>3277</v>
      </c>
      <c r="Z32" s="183" t="s">
        <v>3277</v>
      </c>
      <c r="AA32" s="183" t="s">
        <v>3277</v>
      </c>
      <c r="AB32" s="184" t="s">
        <v>3279</v>
      </c>
      <c r="AC32" s="184" t="s">
        <v>3279</v>
      </c>
      <c r="AD32" s="184" t="s">
        <v>3279</v>
      </c>
      <c r="AE32" s="184" t="s">
        <v>3279</v>
      </c>
      <c r="AF32" s="184" t="s">
        <v>3279</v>
      </c>
      <c r="AG32" s="184" t="s">
        <v>3279</v>
      </c>
      <c r="AH32" s="184" t="s">
        <v>3279</v>
      </c>
      <c r="AI32" s="184" t="s">
        <v>3279</v>
      </c>
      <c r="AJ32" s="184" t="s">
        <v>3279</v>
      </c>
      <c r="AK32" s="184" t="s">
        <v>3279</v>
      </c>
      <c r="AL32" s="184" t="s">
        <v>3279</v>
      </c>
      <c r="AM32" s="184" t="s">
        <v>3279</v>
      </c>
      <c r="AN32" s="184" t="s">
        <v>3279</v>
      </c>
      <c r="AO32" s="184" t="s">
        <v>3279</v>
      </c>
      <c r="AP32" s="184" t="s">
        <v>3279</v>
      </c>
      <c r="AQ32" s="184" t="s">
        <v>3279</v>
      </c>
      <c r="AR32" s="184" t="s">
        <v>3279</v>
      </c>
      <c r="AS32" s="184" t="s">
        <v>3279</v>
      </c>
      <c r="AT32" s="184" t="s">
        <v>3279</v>
      </c>
      <c r="AU32" s="184" t="s">
        <v>3279</v>
      </c>
      <c r="AV32" s="184" t="s">
        <v>3279</v>
      </c>
      <c r="AW32" s="184" t="s">
        <v>3279</v>
      </c>
      <c r="AX32" s="184" t="s">
        <v>3279</v>
      </c>
      <c r="AY32" s="184" t="s">
        <v>3279</v>
      </c>
      <c r="AZ32" s="184" t="s">
        <v>3279</v>
      </c>
      <c r="BA32" s="184" t="s">
        <v>3279</v>
      </c>
      <c r="BB32" s="184" t="s">
        <v>3279</v>
      </c>
      <c r="BC32" s="184" t="s">
        <v>3279</v>
      </c>
      <c r="BD32" s="184" t="s">
        <v>3279</v>
      </c>
      <c r="BE32" s="184" t="s">
        <v>3279</v>
      </c>
      <c r="BF32" s="184" t="s">
        <v>3279</v>
      </c>
      <c r="BG32" s="184" t="s">
        <v>3279</v>
      </c>
      <c r="BH32" s="184" t="s">
        <v>3279</v>
      </c>
      <c r="BI32" s="184" t="s">
        <v>3279</v>
      </c>
      <c r="BJ32" s="184" t="s">
        <v>3279</v>
      </c>
      <c r="BK32" s="184" t="s">
        <v>3279</v>
      </c>
      <c r="BL32" s="184" t="s">
        <v>3279</v>
      </c>
      <c r="BM32" s="184" t="s">
        <v>3279</v>
      </c>
      <c r="BN32" s="184" t="s">
        <v>3279</v>
      </c>
      <c r="BO32" s="184" t="s">
        <v>3279</v>
      </c>
      <c r="BP32" s="184" t="s">
        <v>3279</v>
      </c>
      <c r="BQ32" s="184" t="s">
        <v>3279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119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48</v>
      </c>
      <c r="C34" s="192" t="s">
        <v>3279</v>
      </c>
      <c r="D34" s="181" t="s">
        <v>3283</v>
      </c>
      <c r="E34" s="193" t="s">
        <v>3279</v>
      </c>
      <c r="F34" s="184" t="s">
        <v>3279</v>
      </c>
      <c r="G34" s="184" t="s">
        <v>3279</v>
      </c>
      <c r="H34" s="184" t="s">
        <v>3279</v>
      </c>
      <c r="I34" s="184" t="s">
        <v>3279</v>
      </c>
      <c r="J34" s="184" t="s">
        <v>3279</v>
      </c>
      <c r="K34" s="184" t="s">
        <v>3279</v>
      </c>
      <c r="L34" s="184" t="s">
        <v>3279</v>
      </c>
      <c r="M34" s="184" t="s">
        <v>3279</v>
      </c>
      <c r="N34" s="184" t="s">
        <v>3279</v>
      </c>
      <c r="O34" s="184" t="s">
        <v>3279</v>
      </c>
      <c r="P34" s="184" t="s">
        <v>3279</v>
      </c>
      <c r="Q34" s="184" t="s">
        <v>3279</v>
      </c>
      <c r="R34" s="185" t="s">
        <v>3279</v>
      </c>
      <c r="S34" s="184" t="s">
        <v>3279</v>
      </c>
      <c r="T34" s="184" t="s">
        <v>3279</v>
      </c>
      <c r="U34" s="184" t="s">
        <v>3279</v>
      </c>
      <c r="V34" s="184" t="s">
        <v>3279</v>
      </c>
      <c r="W34" s="184" t="s">
        <v>3279</v>
      </c>
      <c r="X34" s="184" t="s">
        <v>3279</v>
      </c>
      <c r="Y34" s="184" t="s">
        <v>3279</v>
      </c>
      <c r="Z34" s="184" t="s">
        <v>3279</v>
      </c>
      <c r="AA34" s="184" t="s">
        <v>3279</v>
      </c>
      <c r="AB34" s="184" t="s">
        <v>3279</v>
      </c>
      <c r="AC34" s="184" t="s">
        <v>3279</v>
      </c>
      <c r="AD34" s="184" t="s">
        <v>3279</v>
      </c>
      <c r="AE34" s="184" t="s">
        <v>3279</v>
      </c>
      <c r="AF34" s="184" t="s">
        <v>3279</v>
      </c>
      <c r="AG34" s="184" t="s">
        <v>3279</v>
      </c>
      <c r="AH34" s="184" t="s">
        <v>3279</v>
      </c>
      <c r="AI34" s="184" t="s">
        <v>3279</v>
      </c>
      <c r="AJ34" s="184" t="s">
        <v>3279</v>
      </c>
      <c r="AK34" s="184" t="s">
        <v>3279</v>
      </c>
      <c r="AL34" s="184" t="s">
        <v>3279</v>
      </c>
      <c r="AM34" s="184" t="s">
        <v>3279</v>
      </c>
      <c r="AN34" s="184" t="s">
        <v>3279</v>
      </c>
      <c r="AO34" s="184" t="s">
        <v>3279</v>
      </c>
      <c r="AP34" s="184" t="s">
        <v>3279</v>
      </c>
      <c r="AQ34" s="184" t="s">
        <v>3279</v>
      </c>
      <c r="AR34" s="184" t="s">
        <v>3279</v>
      </c>
      <c r="AS34" s="184" t="s">
        <v>3279</v>
      </c>
      <c r="AT34" s="184" t="s">
        <v>3279</v>
      </c>
      <c r="AU34" s="184" t="s">
        <v>3279</v>
      </c>
      <c r="AV34" s="184" t="s">
        <v>3279</v>
      </c>
      <c r="AW34" s="185" t="s">
        <v>3279</v>
      </c>
      <c r="AX34" s="184" t="s">
        <v>3279</v>
      </c>
      <c r="AY34" s="184" t="s">
        <v>3279</v>
      </c>
      <c r="AZ34" s="184" t="s">
        <v>3279</v>
      </c>
      <c r="BA34" s="184" t="s">
        <v>3279</v>
      </c>
      <c r="BB34" s="184" t="s">
        <v>3279</v>
      </c>
      <c r="BC34" s="184" t="s">
        <v>3279</v>
      </c>
      <c r="BD34" s="184" t="s">
        <v>3279</v>
      </c>
      <c r="BE34" s="184" t="s">
        <v>3279</v>
      </c>
      <c r="BF34" s="184" t="s">
        <v>3279</v>
      </c>
      <c r="BG34" s="184" t="s">
        <v>3279</v>
      </c>
      <c r="BH34" s="184" t="s">
        <v>3279</v>
      </c>
      <c r="BI34" s="184" t="s">
        <v>3279</v>
      </c>
      <c r="BJ34" s="184" t="s">
        <v>3279</v>
      </c>
      <c r="BK34" s="184" t="s">
        <v>3279</v>
      </c>
      <c r="BL34" s="184" t="s">
        <v>3279</v>
      </c>
      <c r="BM34" s="184" t="s">
        <v>3279</v>
      </c>
      <c r="BN34" s="184" t="s">
        <v>3279</v>
      </c>
      <c r="BO34" s="184" t="s">
        <v>3279</v>
      </c>
      <c r="BP34" s="184" t="s">
        <v>3279</v>
      </c>
      <c r="BQ34" s="184" t="s">
        <v>3279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54</v>
      </c>
      <c r="C35" s="180" t="s">
        <v>3277</v>
      </c>
      <c r="D35" s="181" t="s">
        <v>3300</v>
      </c>
      <c r="E35" s="182" t="s">
        <v>3277</v>
      </c>
      <c r="F35" s="183" t="s">
        <v>3277</v>
      </c>
      <c r="G35" s="183" t="s">
        <v>3277</v>
      </c>
      <c r="H35" s="183" t="s">
        <v>3277</v>
      </c>
      <c r="I35" s="183" t="s">
        <v>3277</v>
      </c>
      <c r="J35" s="183" t="s">
        <v>3277</v>
      </c>
      <c r="K35" s="184" t="s">
        <v>3279</v>
      </c>
      <c r="L35" s="184" t="s">
        <v>3279</v>
      </c>
      <c r="M35" s="184" t="s">
        <v>3279</v>
      </c>
      <c r="N35" s="184" t="s">
        <v>3279</v>
      </c>
      <c r="O35" s="184" t="s">
        <v>3279</v>
      </c>
      <c r="P35" s="184" t="s">
        <v>3279</v>
      </c>
      <c r="Q35" s="184" t="s">
        <v>3279</v>
      </c>
      <c r="R35" s="185" t="s">
        <v>3279</v>
      </c>
      <c r="S35" s="184" t="s">
        <v>3279</v>
      </c>
      <c r="T35" s="184" t="s">
        <v>3279</v>
      </c>
      <c r="U35" s="184" t="s">
        <v>3279</v>
      </c>
      <c r="V35" s="184" t="s">
        <v>3279</v>
      </c>
      <c r="W35" s="184" t="s">
        <v>3279</v>
      </c>
      <c r="X35" s="184" t="s">
        <v>3279</v>
      </c>
      <c r="Y35" s="184" t="s">
        <v>3279</v>
      </c>
      <c r="Z35" s="184" t="s">
        <v>3279</v>
      </c>
      <c r="AA35" s="184" t="s">
        <v>3279</v>
      </c>
      <c r="AB35" s="184" t="s">
        <v>3279</v>
      </c>
      <c r="AC35" s="184" t="s">
        <v>3279</v>
      </c>
      <c r="AD35" s="183" t="s">
        <v>3277</v>
      </c>
      <c r="AE35" s="183" t="s">
        <v>3277</v>
      </c>
      <c r="AF35" s="183" t="s">
        <v>3277</v>
      </c>
      <c r="AG35" s="183" t="s">
        <v>3277</v>
      </c>
      <c r="AH35" s="183" t="s">
        <v>3277</v>
      </c>
      <c r="AI35" s="184" t="s">
        <v>3279</v>
      </c>
      <c r="AJ35" s="184" t="s">
        <v>3279</v>
      </c>
      <c r="AK35" s="184" t="s">
        <v>3279</v>
      </c>
      <c r="AL35" s="184" t="s">
        <v>3279</v>
      </c>
      <c r="AM35" s="184" t="s">
        <v>3279</v>
      </c>
      <c r="AN35" s="184" t="s">
        <v>3279</v>
      </c>
      <c r="AO35" s="184" t="s">
        <v>3279</v>
      </c>
      <c r="AP35" s="184" t="s">
        <v>3279</v>
      </c>
      <c r="AQ35" s="184" t="s">
        <v>3279</v>
      </c>
      <c r="AR35" s="184" t="s">
        <v>3279</v>
      </c>
      <c r="AS35" s="184" t="s">
        <v>3279</v>
      </c>
      <c r="AT35" s="184" t="s">
        <v>3279</v>
      </c>
      <c r="AU35" s="184" t="s">
        <v>3279</v>
      </c>
      <c r="AV35" s="184" t="s">
        <v>3279</v>
      </c>
      <c r="AW35" s="185" t="s">
        <v>3279</v>
      </c>
      <c r="AX35" s="184" t="s">
        <v>3279</v>
      </c>
      <c r="AY35" s="184" t="s">
        <v>3279</v>
      </c>
      <c r="AZ35" s="184" t="s">
        <v>3279</v>
      </c>
      <c r="BA35" s="184" t="s">
        <v>3279</v>
      </c>
      <c r="BB35" s="184" t="s">
        <v>3279</v>
      </c>
      <c r="BC35" s="184" t="s">
        <v>3279</v>
      </c>
      <c r="BD35" s="184" t="s">
        <v>3279</v>
      </c>
      <c r="BE35" s="184" t="s">
        <v>3279</v>
      </c>
      <c r="BF35" s="184" t="s">
        <v>3279</v>
      </c>
      <c r="BG35" s="184" t="s">
        <v>3279</v>
      </c>
      <c r="BH35" s="184" t="s">
        <v>3279</v>
      </c>
      <c r="BI35" s="184" t="s">
        <v>3279</v>
      </c>
      <c r="BJ35" s="184" t="s">
        <v>3279</v>
      </c>
      <c r="BK35" s="184" t="s">
        <v>3279</v>
      </c>
      <c r="BL35" s="184" t="s">
        <v>3279</v>
      </c>
      <c r="BM35" s="184" t="s">
        <v>3279</v>
      </c>
      <c r="BN35" s="184" t="s">
        <v>3279</v>
      </c>
      <c r="BO35" s="184" t="s">
        <v>3279</v>
      </c>
      <c r="BP35" s="184" t="s">
        <v>3279</v>
      </c>
      <c r="BQ35" s="184" t="s">
        <v>3279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13</v>
      </c>
      <c r="C36" s="202" t="s">
        <v>3292</v>
      </c>
      <c r="D36" s="181" t="s">
        <v>3301</v>
      </c>
      <c r="E36" s="203" t="s">
        <v>3292</v>
      </c>
      <c r="F36" s="204" t="s">
        <v>3292</v>
      </c>
      <c r="G36" s="204" t="s">
        <v>3292</v>
      </c>
      <c r="H36" s="204" t="s">
        <v>3292</v>
      </c>
      <c r="I36" s="204" t="s">
        <v>3292</v>
      </c>
      <c r="J36" s="204" t="s">
        <v>3292</v>
      </c>
      <c r="K36" s="204" t="s">
        <v>3292</v>
      </c>
      <c r="L36" s="204" t="s">
        <v>3292</v>
      </c>
      <c r="M36" s="204" t="s">
        <v>3292</v>
      </c>
      <c r="N36" s="204" t="s">
        <v>3292</v>
      </c>
      <c r="O36" s="204" t="s">
        <v>3292</v>
      </c>
      <c r="P36" s="204" t="s">
        <v>3292</v>
      </c>
      <c r="Q36" s="204" t="s">
        <v>3292</v>
      </c>
      <c r="R36" s="205" t="s">
        <v>3292</v>
      </c>
      <c r="S36" s="204" t="s">
        <v>3292</v>
      </c>
      <c r="T36" s="204" t="s">
        <v>3292</v>
      </c>
      <c r="U36" s="204" t="s">
        <v>3292</v>
      </c>
      <c r="V36" s="204" t="s">
        <v>3292</v>
      </c>
      <c r="W36" s="204" t="s">
        <v>3292</v>
      </c>
      <c r="X36" s="204" t="s">
        <v>3292</v>
      </c>
      <c r="Y36" s="204" t="s">
        <v>3292</v>
      </c>
      <c r="Z36" s="204" t="s">
        <v>3292</v>
      </c>
      <c r="AA36" s="204" t="s">
        <v>3292</v>
      </c>
      <c r="AB36" s="204" t="s">
        <v>3292</v>
      </c>
      <c r="AC36" s="204" t="s">
        <v>3292</v>
      </c>
      <c r="AD36" s="204" t="s">
        <v>3292</v>
      </c>
      <c r="AE36" s="184" t="s">
        <v>3279</v>
      </c>
      <c r="AF36" s="184" t="s">
        <v>3279</v>
      </c>
      <c r="AG36" s="184" t="s">
        <v>3279</v>
      </c>
      <c r="AH36" s="184" t="s">
        <v>3279</v>
      </c>
      <c r="AI36" s="184" t="s">
        <v>3279</v>
      </c>
      <c r="AJ36" s="184" t="s">
        <v>3279</v>
      </c>
      <c r="AK36" s="184" t="s">
        <v>3279</v>
      </c>
      <c r="AL36" s="184" t="s">
        <v>3279</v>
      </c>
      <c r="AM36" s="184" t="s">
        <v>3279</v>
      </c>
      <c r="AN36" s="184" t="s">
        <v>3279</v>
      </c>
      <c r="AO36" s="184" t="s">
        <v>3279</v>
      </c>
      <c r="AP36" s="184" t="s">
        <v>3279</v>
      </c>
      <c r="AQ36" s="184" t="s">
        <v>3279</v>
      </c>
      <c r="AR36" s="184" t="s">
        <v>3279</v>
      </c>
      <c r="AS36" s="184" t="s">
        <v>3279</v>
      </c>
      <c r="AT36" s="184" t="s">
        <v>3279</v>
      </c>
      <c r="AU36" s="184" t="s">
        <v>3279</v>
      </c>
      <c r="AV36" s="184" t="s">
        <v>3279</v>
      </c>
      <c r="AW36" s="185" t="s">
        <v>3279</v>
      </c>
      <c r="AX36" s="184" t="s">
        <v>3279</v>
      </c>
      <c r="AY36" s="183" t="s">
        <v>3277</v>
      </c>
      <c r="AZ36" s="183" t="s">
        <v>3277</v>
      </c>
      <c r="BA36" s="183" t="s">
        <v>3277</v>
      </c>
      <c r="BB36" s="183" t="s">
        <v>3277</v>
      </c>
      <c r="BC36" s="183" t="s">
        <v>3277</v>
      </c>
      <c r="BD36" s="183" t="s">
        <v>3277</v>
      </c>
      <c r="BE36" s="184" t="s">
        <v>3279</v>
      </c>
      <c r="BF36" s="184" t="s">
        <v>3279</v>
      </c>
      <c r="BG36" s="184" t="s">
        <v>3279</v>
      </c>
      <c r="BH36" s="184" t="s">
        <v>3279</v>
      </c>
      <c r="BI36" s="184" t="s">
        <v>3279</v>
      </c>
      <c r="BJ36" s="184" t="s">
        <v>3279</v>
      </c>
      <c r="BK36" s="184" t="s">
        <v>3279</v>
      </c>
      <c r="BL36" s="184" t="s">
        <v>3279</v>
      </c>
      <c r="BM36" s="184" t="s">
        <v>3279</v>
      </c>
      <c r="BN36" s="184" t="s">
        <v>3279</v>
      </c>
      <c r="BO36" s="184" t="s">
        <v>3279</v>
      </c>
      <c r="BP36" s="184" t="s">
        <v>3279</v>
      </c>
      <c r="BQ36" s="184" t="s">
        <v>3279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123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75</v>
      </c>
      <c r="C38" s="192" t="s">
        <v>3279</v>
      </c>
      <c r="D38" s="181" t="s">
        <v>3283</v>
      </c>
      <c r="E38" s="193" t="s">
        <v>3279</v>
      </c>
      <c r="F38" s="184" t="s">
        <v>3279</v>
      </c>
      <c r="G38" s="184" t="s">
        <v>3279</v>
      </c>
      <c r="H38" s="184" t="s">
        <v>3279</v>
      </c>
      <c r="I38" s="184" t="s">
        <v>3279</v>
      </c>
      <c r="J38" s="184" t="s">
        <v>3279</v>
      </c>
      <c r="K38" s="184" t="s">
        <v>3279</v>
      </c>
      <c r="L38" s="184" t="s">
        <v>3279</v>
      </c>
      <c r="M38" s="184" t="s">
        <v>3279</v>
      </c>
      <c r="N38" s="184" t="s">
        <v>3279</v>
      </c>
      <c r="O38" s="184" t="s">
        <v>3279</v>
      </c>
      <c r="P38" s="184" t="s">
        <v>3279</v>
      </c>
      <c r="Q38" s="184" t="s">
        <v>3279</v>
      </c>
      <c r="R38" s="185" t="s">
        <v>3279</v>
      </c>
      <c r="S38" s="184" t="s">
        <v>3279</v>
      </c>
      <c r="T38" s="184" t="s">
        <v>3279</v>
      </c>
      <c r="U38" s="184" t="s">
        <v>3279</v>
      </c>
      <c r="V38" s="184" t="s">
        <v>3279</v>
      </c>
      <c r="W38" s="184" t="s">
        <v>3279</v>
      </c>
      <c r="X38" s="184" t="s">
        <v>3279</v>
      </c>
      <c r="Y38" s="184" t="s">
        <v>3279</v>
      </c>
      <c r="Z38" s="184" t="s">
        <v>3279</v>
      </c>
      <c r="AA38" s="184" t="s">
        <v>3279</v>
      </c>
      <c r="AB38" s="184" t="s">
        <v>3279</v>
      </c>
      <c r="AC38" s="184" t="s">
        <v>3279</v>
      </c>
      <c r="AD38" s="184" t="s">
        <v>3279</v>
      </c>
      <c r="AE38" s="184" t="s">
        <v>3279</v>
      </c>
      <c r="AF38" s="184" t="s">
        <v>3279</v>
      </c>
      <c r="AG38" s="184" t="s">
        <v>3279</v>
      </c>
      <c r="AH38" s="184" t="s">
        <v>3279</v>
      </c>
      <c r="AI38" s="184" t="s">
        <v>3279</v>
      </c>
      <c r="AJ38" s="184" t="s">
        <v>3279</v>
      </c>
      <c r="AK38" s="183" t="s">
        <v>3277</v>
      </c>
      <c r="AL38" s="183" t="s">
        <v>3277</v>
      </c>
      <c r="AM38" s="183" t="s">
        <v>3277</v>
      </c>
      <c r="AN38" s="183" t="s">
        <v>3277</v>
      </c>
      <c r="AO38" s="183" t="s">
        <v>3277</v>
      </c>
      <c r="AP38" s="184" t="s">
        <v>3279</v>
      </c>
      <c r="AQ38" s="184" t="s">
        <v>3279</v>
      </c>
      <c r="AR38" s="184" t="s">
        <v>3279</v>
      </c>
      <c r="AS38" s="184" t="s">
        <v>3279</v>
      </c>
      <c r="AT38" s="184" t="s">
        <v>3279</v>
      </c>
      <c r="AU38" s="184" t="s">
        <v>3279</v>
      </c>
      <c r="AV38" s="184" t="s">
        <v>3279</v>
      </c>
      <c r="AW38" s="184" t="s">
        <v>3279</v>
      </c>
      <c r="AX38" s="184" t="s">
        <v>3279</v>
      </c>
      <c r="AY38" s="184" t="s">
        <v>3279</v>
      </c>
      <c r="AZ38" s="184" t="s">
        <v>3279</v>
      </c>
      <c r="BA38" s="184" t="s">
        <v>3279</v>
      </c>
      <c r="BB38" s="184" t="s">
        <v>3279</v>
      </c>
      <c r="BC38" s="184" t="s">
        <v>3279</v>
      </c>
      <c r="BD38" s="184" t="s">
        <v>3279</v>
      </c>
      <c r="BE38" s="184" t="s">
        <v>3279</v>
      </c>
      <c r="BF38" s="184" t="s">
        <v>3279</v>
      </c>
      <c r="BG38" s="184" t="s">
        <v>3279</v>
      </c>
      <c r="BH38" s="184" t="s">
        <v>3279</v>
      </c>
      <c r="BI38" s="184" t="s">
        <v>3279</v>
      </c>
      <c r="BJ38" s="184" t="s">
        <v>3279</v>
      </c>
      <c r="BK38" s="184" t="s">
        <v>3279</v>
      </c>
      <c r="BL38" s="184" t="s">
        <v>3279</v>
      </c>
      <c r="BM38" s="184" t="s">
        <v>3279</v>
      </c>
      <c r="BN38" s="184" t="s">
        <v>3279</v>
      </c>
      <c r="BO38" s="184" t="s">
        <v>3279</v>
      </c>
      <c r="BP38" s="184" t="s">
        <v>3279</v>
      </c>
      <c r="BQ38" s="184" t="s">
        <v>3279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78</v>
      </c>
      <c r="C39" s="192" t="s">
        <v>3279</v>
      </c>
      <c r="D39" s="181" t="s">
        <v>3283</v>
      </c>
      <c r="E39" s="193" t="s">
        <v>3279</v>
      </c>
      <c r="F39" s="184" t="s">
        <v>3279</v>
      </c>
      <c r="G39" s="184" t="s">
        <v>3279</v>
      </c>
      <c r="H39" s="184" t="s">
        <v>3279</v>
      </c>
      <c r="I39" s="184" t="s">
        <v>3279</v>
      </c>
      <c r="J39" s="184" t="s">
        <v>3279</v>
      </c>
      <c r="K39" s="184" t="s">
        <v>3279</v>
      </c>
      <c r="L39" s="184" t="s">
        <v>3279</v>
      </c>
      <c r="M39" s="184" t="s">
        <v>3279</v>
      </c>
      <c r="N39" s="184" t="s">
        <v>3279</v>
      </c>
      <c r="O39" s="184" t="s">
        <v>3279</v>
      </c>
      <c r="P39" s="184" t="s">
        <v>3279</v>
      </c>
      <c r="Q39" s="184" t="s">
        <v>3279</v>
      </c>
      <c r="R39" s="185" t="s">
        <v>3279</v>
      </c>
      <c r="S39" s="184" t="s">
        <v>3279</v>
      </c>
      <c r="T39" s="184" t="s">
        <v>3279</v>
      </c>
      <c r="U39" s="184" t="s">
        <v>3279</v>
      </c>
      <c r="V39" s="184" t="s">
        <v>3279</v>
      </c>
      <c r="W39" s="184" t="s">
        <v>3279</v>
      </c>
      <c r="X39" s="184" t="s">
        <v>3279</v>
      </c>
      <c r="Y39" s="184" t="s">
        <v>3279</v>
      </c>
      <c r="Z39" s="184" t="s">
        <v>3279</v>
      </c>
      <c r="AA39" s="184" t="s">
        <v>3279</v>
      </c>
      <c r="AB39" s="184" t="s">
        <v>3279</v>
      </c>
      <c r="AC39" s="184" t="s">
        <v>3279</v>
      </c>
      <c r="AD39" s="184" t="s">
        <v>3279</v>
      </c>
      <c r="AE39" s="184" t="s">
        <v>3279</v>
      </c>
      <c r="AF39" s="184" t="s">
        <v>3279</v>
      </c>
      <c r="AG39" s="184" t="s">
        <v>3279</v>
      </c>
      <c r="AH39" s="184" t="s">
        <v>3279</v>
      </c>
      <c r="AI39" s="184" t="s">
        <v>3279</v>
      </c>
      <c r="AJ39" s="184" t="s">
        <v>3279</v>
      </c>
      <c r="AK39" s="184" t="s">
        <v>3279</v>
      </c>
      <c r="AL39" s="184" t="s">
        <v>3279</v>
      </c>
      <c r="AM39" s="184" t="s">
        <v>3279</v>
      </c>
      <c r="AN39" s="184" t="s">
        <v>3279</v>
      </c>
      <c r="AO39" s="184" t="s">
        <v>3279</v>
      </c>
      <c r="AP39" s="184" t="s">
        <v>3279</v>
      </c>
      <c r="AQ39" s="184" t="s">
        <v>3279</v>
      </c>
      <c r="AR39" s="184" t="s">
        <v>3279</v>
      </c>
      <c r="AS39" s="184" t="s">
        <v>3279</v>
      </c>
      <c r="AT39" s="184" t="s">
        <v>3279</v>
      </c>
      <c r="AU39" s="184" t="s">
        <v>3279</v>
      </c>
      <c r="AV39" s="184" t="s">
        <v>3279</v>
      </c>
      <c r="AW39" s="184" t="s">
        <v>3279</v>
      </c>
      <c r="AX39" s="184" t="s">
        <v>3279</v>
      </c>
      <c r="AY39" s="184" t="s">
        <v>3279</v>
      </c>
      <c r="AZ39" s="184" t="s">
        <v>3279</v>
      </c>
      <c r="BA39" s="184" t="s">
        <v>3279</v>
      </c>
      <c r="BB39" s="184" t="s">
        <v>3279</v>
      </c>
      <c r="BC39" s="184" t="s">
        <v>3279</v>
      </c>
      <c r="BD39" s="184" t="s">
        <v>3279</v>
      </c>
      <c r="BE39" s="184" t="s">
        <v>3279</v>
      </c>
      <c r="BF39" s="184" t="s">
        <v>3279</v>
      </c>
      <c r="BG39" s="184" t="s">
        <v>3279</v>
      </c>
      <c r="BH39" s="184" t="s">
        <v>3279</v>
      </c>
      <c r="BI39" s="184" t="s">
        <v>3279</v>
      </c>
      <c r="BJ39" s="184" t="s">
        <v>3279</v>
      </c>
      <c r="BK39" s="184" t="s">
        <v>3279</v>
      </c>
      <c r="BL39" s="184" t="s">
        <v>3279</v>
      </c>
      <c r="BM39" s="184" t="s">
        <v>3279</v>
      </c>
      <c r="BN39" s="184" t="s">
        <v>3279</v>
      </c>
      <c r="BO39" s="184" t="s">
        <v>3279</v>
      </c>
      <c r="BP39" s="184" t="s">
        <v>3279</v>
      </c>
      <c r="BQ39" s="184" t="s">
        <v>3279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82</v>
      </c>
      <c r="C40" s="180" t="s">
        <v>3277</v>
      </c>
      <c r="D40" s="181" t="s">
        <v>3278</v>
      </c>
      <c r="E40" s="182" t="s">
        <v>3277</v>
      </c>
      <c r="F40" s="183" t="s">
        <v>3277</v>
      </c>
      <c r="G40" s="183" t="s">
        <v>3277</v>
      </c>
      <c r="H40" s="183" t="s">
        <v>3277</v>
      </c>
      <c r="I40" s="183" t="s">
        <v>3277</v>
      </c>
      <c r="J40" s="183" t="s">
        <v>3277</v>
      </c>
      <c r="K40" s="183" t="s">
        <v>3277</v>
      </c>
      <c r="L40" s="183" t="s">
        <v>3277</v>
      </c>
      <c r="M40" s="183" t="s">
        <v>3277</v>
      </c>
      <c r="N40" s="184" t="s">
        <v>3279</v>
      </c>
      <c r="O40" s="184" t="s">
        <v>3279</v>
      </c>
      <c r="P40" s="184" t="s">
        <v>3279</v>
      </c>
      <c r="Q40" s="184" t="s">
        <v>3279</v>
      </c>
      <c r="R40" s="185" t="s">
        <v>3279</v>
      </c>
      <c r="S40" s="184" t="s">
        <v>3279</v>
      </c>
      <c r="T40" s="184" t="s">
        <v>3279</v>
      </c>
      <c r="U40" s="184" t="s">
        <v>3279</v>
      </c>
      <c r="V40" s="184" t="s">
        <v>3279</v>
      </c>
      <c r="W40" s="184" t="s">
        <v>3279</v>
      </c>
      <c r="X40" s="184" t="s">
        <v>3279</v>
      </c>
      <c r="Y40" s="184" t="s">
        <v>3279</v>
      </c>
      <c r="Z40" s="184" t="s">
        <v>3279</v>
      </c>
      <c r="AA40" s="184" t="s">
        <v>3279</v>
      </c>
      <c r="AB40" s="184" t="s">
        <v>3279</v>
      </c>
      <c r="AC40" s="184" t="s">
        <v>3279</v>
      </c>
      <c r="AD40" s="184" t="s">
        <v>3279</v>
      </c>
      <c r="AE40" s="184" t="s">
        <v>3279</v>
      </c>
      <c r="AF40" s="184" t="s">
        <v>3279</v>
      </c>
      <c r="AG40" s="184" t="s">
        <v>3279</v>
      </c>
      <c r="AH40" s="184" t="s">
        <v>3279</v>
      </c>
      <c r="AI40" s="184" t="s">
        <v>3279</v>
      </c>
      <c r="AJ40" s="184" t="s">
        <v>3279</v>
      </c>
      <c r="AK40" s="184" t="s">
        <v>3279</v>
      </c>
      <c r="AL40" s="184" t="s">
        <v>3279</v>
      </c>
      <c r="AM40" s="184" t="s">
        <v>3279</v>
      </c>
      <c r="AN40" s="184" t="s">
        <v>3279</v>
      </c>
      <c r="AO40" s="184" t="s">
        <v>3279</v>
      </c>
      <c r="AP40" s="184" t="s">
        <v>3279</v>
      </c>
      <c r="AQ40" s="184" t="s">
        <v>3279</v>
      </c>
      <c r="AR40" s="184" t="s">
        <v>3279</v>
      </c>
      <c r="AS40" s="184" t="s">
        <v>3279</v>
      </c>
      <c r="AT40" s="184" t="s">
        <v>3279</v>
      </c>
      <c r="AU40" s="184" t="s">
        <v>3279</v>
      </c>
      <c r="AV40" s="184" t="s">
        <v>3279</v>
      </c>
      <c r="AW40" s="185" t="s">
        <v>3279</v>
      </c>
      <c r="AX40" s="184" t="s">
        <v>3279</v>
      </c>
      <c r="AY40" s="184" t="s">
        <v>3279</v>
      </c>
      <c r="AZ40" s="184" t="s">
        <v>3279</v>
      </c>
      <c r="BA40" s="184" t="s">
        <v>3279</v>
      </c>
      <c r="BB40" s="184" t="s">
        <v>3279</v>
      </c>
      <c r="BC40" s="184" t="s">
        <v>3279</v>
      </c>
      <c r="BD40" s="184" t="s">
        <v>3279</v>
      </c>
      <c r="BE40" s="184" t="s">
        <v>3279</v>
      </c>
      <c r="BF40" s="184" t="s">
        <v>3279</v>
      </c>
      <c r="BG40" s="184" t="s">
        <v>3279</v>
      </c>
      <c r="BH40" s="184" t="s">
        <v>3279</v>
      </c>
      <c r="BI40" s="184" t="s">
        <v>3279</v>
      </c>
      <c r="BJ40" s="184" t="s">
        <v>3279</v>
      </c>
      <c r="BK40" s="184" t="s">
        <v>3279</v>
      </c>
      <c r="BL40" s="184" t="s">
        <v>3279</v>
      </c>
      <c r="BM40" s="184" t="s">
        <v>3279</v>
      </c>
      <c r="BN40" s="184" t="s">
        <v>3279</v>
      </c>
      <c r="BO40" s="184" t="s">
        <v>3279</v>
      </c>
      <c r="BP40" s="184" t="s">
        <v>3279</v>
      </c>
      <c r="BQ40" s="184" t="s">
        <v>3279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88</v>
      </c>
      <c r="C41" s="180" t="s">
        <v>3277</v>
      </c>
      <c r="D41" s="181" t="s">
        <v>3302</v>
      </c>
      <c r="E41" s="182" t="s">
        <v>3277</v>
      </c>
      <c r="F41" s="183" t="s">
        <v>3277</v>
      </c>
      <c r="G41" s="183" t="s">
        <v>3277</v>
      </c>
      <c r="H41" s="183" t="s">
        <v>3277</v>
      </c>
      <c r="I41" s="183" t="s">
        <v>3277</v>
      </c>
      <c r="J41" s="184" t="s">
        <v>3279</v>
      </c>
      <c r="K41" s="184" t="s">
        <v>3279</v>
      </c>
      <c r="L41" s="184" t="s">
        <v>3279</v>
      </c>
      <c r="M41" s="184" t="s">
        <v>3279</v>
      </c>
      <c r="N41" s="184" t="s">
        <v>3279</v>
      </c>
      <c r="O41" s="184" t="s">
        <v>3279</v>
      </c>
      <c r="P41" s="184" t="s">
        <v>3279</v>
      </c>
      <c r="Q41" s="184" t="s">
        <v>3279</v>
      </c>
      <c r="R41" s="185" t="s">
        <v>3279</v>
      </c>
      <c r="S41" s="184" t="s">
        <v>3279</v>
      </c>
      <c r="T41" s="184" t="s">
        <v>3279</v>
      </c>
      <c r="U41" s="184" t="s">
        <v>3279</v>
      </c>
      <c r="V41" s="184" t="s">
        <v>3279</v>
      </c>
      <c r="W41" s="184" t="s">
        <v>3279</v>
      </c>
      <c r="X41" s="184" t="s">
        <v>3279</v>
      </c>
      <c r="Y41" s="184" t="s">
        <v>3279</v>
      </c>
      <c r="Z41" s="212" t="s">
        <v>89</v>
      </c>
      <c r="AA41" s="184" t="s">
        <v>3279</v>
      </c>
      <c r="AB41" s="184" t="s">
        <v>3279</v>
      </c>
      <c r="AC41" s="184" t="s">
        <v>3279</v>
      </c>
      <c r="AD41" s="184" t="s">
        <v>3279</v>
      </c>
      <c r="AE41" s="184" t="s">
        <v>3279</v>
      </c>
      <c r="AF41" s="184" t="s">
        <v>3279</v>
      </c>
      <c r="AG41" s="184" t="s">
        <v>3279</v>
      </c>
      <c r="AH41" s="184" t="s">
        <v>3279</v>
      </c>
      <c r="AI41" s="184" t="s">
        <v>3279</v>
      </c>
      <c r="AJ41" s="184" t="s">
        <v>3279</v>
      </c>
      <c r="AK41" s="184" t="s">
        <v>3279</v>
      </c>
      <c r="AL41" s="184" t="s">
        <v>3279</v>
      </c>
      <c r="AM41" s="184" t="s">
        <v>3279</v>
      </c>
      <c r="AN41" s="184" t="s">
        <v>3279</v>
      </c>
      <c r="AO41" s="184" t="s">
        <v>3279</v>
      </c>
      <c r="AP41" s="184" t="s">
        <v>3279</v>
      </c>
      <c r="AQ41" s="184" t="s">
        <v>3279</v>
      </c>
      <c r="AR41" s="184" t="s">
        <v>3279</v>
      </c>
      <c r="AS41" s="184" t="s">
        <v>3279</v>
      </c>
      <c r="AT41" s="184" t="s">
        <v>3279</v>
      </c>
      <c r="AU41" s="184" t="s">
        <v>3279</v>
      </c>
      <c r="AV41" s="184" t="s">
        <v>3279</v>
      </c>
      <c r="AW41" s="185" t="s">
        <v>3279</v>
      </c>
      <c r="AX41" s="184" t="s">
        <v>3279</v>
      </c>
      <c r="AY41" s="184" t="s">
        <v>3279</v>
      </c>
      <c r="AZ41" s="184" t="s">
        <v>3279</v>
      </c>
      <c r="BA41" s="184" t="s">
        <v>3279</v>
      </c>
      <c r="BB41" s="184" t="s">
        <v>3279</v>
      </c>
      <c r="BC41" s="184" t="s">
        <v>3279</v>
      </c>
      <c r="BD41" s="184" t="s">
        <v>3279</v>
      </c>
      <c r="BE41" s="184" t="s">
        <v>3279</v>
      </c>
      <c r="BF41" s="184" t="s">
        <v>3279</v>
      </c>
      <c r="BG41" s="184" t="s">
        <v>3279</v>
      </c>
      <c r="BH41" s="184" t="s">
        <v>3279</v>
      </c>
      <c r="BI41" s="184" t="s">
        <v>3279</v>
      </c>
      <c r="BJ41" s="184" t="s">
        <v>3279</v>
      </c>
      <c r="BK41" s="184" t="s">
        <v>3279</v>
      </c>
      <c r="BL41" s="184" t="s">
        <v>3279</v>
      </c>
      <c r="BM41" s="184" t="s">
        <v>3279</v>
      </c>
      <c r="BN41" s="184" t="s">
        <v>3279</v>
      </c>
      <c r="BO41" s="183" t="s">
        <v>3277</v>
      </c>
      <c r="BP41" s="183" t="s">
        <v>3277</v>
      </c>
      <c r="BQ41" s="183" t="s">
        <v>3277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92</v>
      </c>
      <c r="C42" s="202" t="s">
        <v>3292</v>
      </c>
      <c r="D42" s="181" t="s">
        <v>3300</v>
      </c>
      <c r="E42" s="203" t="s">
        <v>3292</v>
      </c>
      <c r="F42" s="204" t="s">
        <v>3292</v>
      </c>
      <c r="G42" s="204" t="s">
        <v>3292</v>
      </c>
      <c r="H42" s="204" t="s">
        <v>3292</v>
      </c>
      <c r="I42" s="204" t="s">
        <v>3292</v>
      </c>
      <c r="J42" s="204" t="s">
        <v>3292</v>
      </c>
      <c r="K42" s="184" t="s">
        <v>3279</v>
      </c>
      <c r="L42" s="184" t="s">
        <v>3279</v>
      </c>
      <c r="M42" s="184" t="s">
        <v>3279</v>
      </c>
      <c r="N42" s="184" t="s">
        <v>3279</v>
      </c>
      <c r="O42" s="184" t="s">
        <v>3279</v>
      </c>
      <c r="P42" s="184" t="s">
        <v>3279</v>
      </c>
      <c r="Q42" s="184" t="s">
        <v>3279</v>
      </c>
      <c r="R42" s="185" t="s">
        <v>3279</v>
      </c>
      <c r="S42" s="184" t="s">
        <v>3279</v>
      </c>
      <c r="T42" s="184" t="s">
        <v>3279</v>
      </c>
      <c r="U42" s="184" t="s">
        <v>3279</v>
      </c>
      <c r="V42" s="184" t="s">
        <v>3279</v>
      </c>
      <c r="W42" s="183" t="s">
        <v>3277</v>
      </c>
      <c r="X42" s="183" t="s">
        <v>3277</v>
      </c>
      <c r="Y42" s="183" t="s">
        <v>3277</v>
      </c>
      <c r="Z42" s="183" t="s">
        <v>3277</v>
      </c>
      <c r="AA42" s="183" t="s">
        <v>3277</v>
      </c>
      <c r="AB42" s="184" t="s">
        <v>3279</v>
      </c>
      <c r="AC42" s="184" t="s">
        <v>3279</v>
      </c>
      <c r="AD42" s="184" t="s">
        <v>3279</v>
      </c>
      <c r="AE42" s="184" t="s">
        <v>3279</v>
      </c>
      <c r="AF42" s="184" t="s">
        <v>3279</v>
      </c>
      <c r="AG42" s="184" t="s">
        <v>3279</v>
      </c>
      <c r="AH42" s="184" t="s">
        <v>3279</v>
      </c>
      <c r="AI42" s="184" t="s">
        <v>3279</v>
      </c>
      <c r="AJ42" s="184" t="s">
        <v>3279</v>
      </c>
      <c r="AK42" s="184" t="s">
        <v>3279</v>
      </c>
      <c r="AL42" s="184" t="s">
        <v>3279</v>
      </c>
      <c r="AM42" s="184" t="s">
        <v>3279</v>
      </c>
      <c r="AN42" s="184" t="s">
        <v>3279</v>
      </c>
      <c r="AO42" s="184" t="s">
        <v>3279</v>
      </c>
      <c r="AP42" s="184" t="s">
        <v>3279</v>
      </c>
      <c r="AQ42" s="184" t="s">
        <v>3279</v>
      </c>
      <c r="AR42" s="184" t="s">
        <v>3279</v>
      </c>
      <c r="AS42" s="184" t="s">
        <v>3279</v>
      </c>
      <c r="AT42" s="184" t="s">
        <v>3279</v>
      </c>
      <c r="AU42" s="184" t="s">
        <v>3279</v>
      </c>
      <c r="AV42" s="184" t="s">
        <v>3279</v>
      </c>
      <c r="AW42" s="185" t="s">
        <v>3279</v>
      </c>
      <c r="AX42" s="184" t="s">
        <v>3279</v>
      </c>
      <c r="AY42" s="184" t="s">
        <v>3279</v>
      </c>
      <c r="AZ42" s="184" t="s">
        <v>3279</v>
      </c>
      <c r="BA42" s="184" t="s">
        <v>3279</v>
      </c>
      <c r="BB42" s="184" t="s">
        <v>3279</v>
      </c>
      <c r="BC42" s="184" t="s">
        <v>3279</v>
      </c>
      <c r="BD42" s="184" t="s">
        <v>3279</v>
      </c>
      <c r="BE42" s="184" t="s">
        <v>3279</v>
      </c>
      <c r="BF42" s="184" t="s">
        <v>3279</v>
      </c>
      <c r="BG42" s="184" t="s">
        <v>3279</v>
      </c>
      <c r="BH42" s="184" t="s">
        <v>3279</v>
      </c>
      <c r="BI42" s="184" t="s">
        <v>3279</v>
      </c>
      <c r="BJ42" s="184" t="s">
        <v>3279</v>
      </c>
      <c r="BK42" s="184" t="s">
        <v>3279</v>
      </c>
      <c r="BL42" s="184" t="s">
        <v>3279</v>
      </c>
      <c r="BM42" s="184" t="s">
        <v>3279</v>
      </c>
      <c r="BN42" s="184" t="s">
        <v>3279</v>
      </c>
      <c r="BO42" s="184" t="s">
        <v>3279</v>
      </c>
      <c r="BP42" s="184" t="s">
        <v>3279</v>
      </c>
      <c r="BQ42" s="184" t="s">
        <v>3279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3303</v>
      </c>
      <c r="B44" s="165"/>
      <c r="C44" s="215">
        <f>COUNTIF(C5:C42,"DI")</f>
        <v>9</v>
      </c>
      <c r="D44" s="216" t="s">
        <v>3304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3305</v>
      </c>
      <c r="B45" s="165"/>
      <c r="C45" s="221">
        <f>COUNTIF(C5:C42,"DO")</f>
        <v>2</v>
      </c>
      <c r="D45" s="216" t="s">
        <v>3304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3306</v>
      </c>
      <c r="B46" s="165"/>
      <c r="C46" s="226">
        <f>COUNTIF(C5:C42,"II")</f>
        <v>7</v>
      </c>
      <c r="D46" s="216" t="s">
        <v>3304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3307</v>
      </c>
      <c r="B47" s="165"/>
      <c r="C47" s="231">
        <f>COUNTIF(C5:C42,"IN")</f>
        <v>3</v>
      </c>
      <c r="D47" s="216" t="s">
        <v>3304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3308</v>
      </c>
      <c r="B48" s="165"/>
      <c r="C48" s="236">
        <f>COUNTIF(C5:C42,"IS")</f>
        <v>5</v>
      </c>
      <c r="D48" s="216" t="s">
        <v>3304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3309</v>
      </c>
      <c r="B49" s="165"/>
      <c r="C49" s="241">
        <f>COUNTIF(C5:C42,"ITR")</f>
        <v>1</v>
      </c>
      <c r="D49" s="216" t="s">
        <v>3304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3310</v>
      </c>
      <c r="B50" s="165"/>
      <c r="C50" s="246">
        <f>COUNTIF(C5:C42,"IP")</f>
        <v>2</v>
      </c>
      <c r="D50" s="216" t="s">
        <v>3304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3311</v>
      </c>
      <c r="B51" s="165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3312</v>
      </c>
      <c r="B52" s="165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3313</v>
      </c>
      <c r="B53" s="165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3314</v>
      </c>
      <c r="B54" s="165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