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77C45130_2725_4698_B1D0_79156AF2D0E5_.wvu.FilterData">Rac!$A$219:$AP$595</definedName>
    <definedName hidden="1" localSheetId="4" name="Z_77C45130_2725_4698_B1D0_79156AF2D0E5_.wvu.FilterData">'Rac ANCE'!$A$5:$AP$337</definedName>
  </definedNames>
  <calcPr/>
  <customWorkbookViews>
    <customWorkbookView activeSheetId="0" maximized="1" windowHeight="0" windowWidth="0" guid="{77C45130-2725-4698-B1D0-79156AF2D0E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<sst xmlns="http://schemas.openxmlformats.org/spreadsheetml/2006/main" count="16469" uniqueCount="3339">
  <si>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</si>
  <si>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</si>
  <si>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</si>
  <si>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</si>
  <si>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</si>
  <si>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</si>
  <si>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</si>
  <si>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</si>
  <si>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</si>
  <si>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</si>
  <si>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</si>
  <si>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</si>
  <si>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</si>
  <si>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</si>
  <si>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</si>
  <si>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</si>
  <si>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</si>
  <si>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</si>
  <si>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</si>
  <si>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</si>
  <si>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</si>
  <si>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</si>
  <si>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</si>
  <si>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</si>
  <si>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</si>
  <si>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</si>
  <si>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</si>
  <si>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</si>
  <si>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</si>
  <si>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</si>
  <si>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</si>
  <si>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</si>
  <si>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</si>
  <si>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</si>
  <si>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</si>
  <si>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</si>
  <si>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</si>
  <si>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</si>
  <si>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</si>
  <si>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</si>
  <si>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</si>
  <si>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</si>
  <si>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</si>
  <si>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</si>
  <si>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</si>
  <si>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</si>
  <si>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</si>
  <si>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</si>
  <si>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</si>
  <si>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</si>
  <si>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</si>
  <si>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</si>
  <si>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</si>
  <si>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</si>
  <si>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</si>
  <si>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</si>
  <si>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</si>
  <si>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</si>
  <si>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</si>
  <si>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</si>
  <si>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</si>
  <si>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</si>
  <si>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</si>
  <si>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</si>
  <si>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</si>
  <si>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</si>
  <si>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</si>
  <si>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</si>
  <si>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</si>
  <si>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</si>
  <si>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</si>
  <si>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</si>
  <si>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</si>
  <si>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</si>
  <si>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</si>
  <si>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</si>
  <si>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</si>
  <si>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</si>
  <si>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</si>
  <si>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</si>
  <si>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</si>
  <si>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</si>
  <si>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</si>
  <si>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</si>
  <si>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</si>
  <si>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</si>
  <si>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</si>
  <si>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</si>
  <si>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</si>
  <si>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</si>
  <si>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</si>
  <si>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</si>
  <si>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</si>
  <si>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</si>
  <si>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</si>
  <si>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</si>
  <si>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</si>
  <si>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</si>
  <si>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</si>
  <si>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</si>
  <si>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</si>
  <si>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</si>
  <si>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</si>
  <si>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</si>
  <si>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</si>
  <si>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</si>
  <si>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</si>
  <si>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</si>
  <si>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</si>
  <si>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</si>
  <si>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</si>
  <si>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</si>
  <si>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</si>
  <si>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</si>
  <si>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</si>
  <si>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</si>
  <si>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</si>
  <si>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</si>
  <si>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</si>
  <si>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</si>
  <si>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</si>
  <si>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</si>
  <si>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</si>
  <si>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</si>
  <si>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</si>
  <si>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</si>
  <si>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</si>
  <si>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</si>
  <si>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</si>
  <si>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</si>
  <si>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</si>
  <si>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</si>
  <si>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</si>
  <si>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</si>
  <si>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</si>
  <si>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</si>
  <si>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</si>
  <si>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</si>
  <si>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</si>
  <si>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</si>
  <si>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</si>
  <si>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</si>
  <si>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</si>
  <si>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</si>
  <si>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</si>
  <si>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</si>
  <si>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</si>
  <si>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</si>
  <si>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</si>
  <si>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</si>
  <si>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</si>
  <si>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</si>
  <si>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</si>
  <si>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</si>
  <si>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</si>
  <si>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</si>
  <si>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</si>
  <si>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</si>
  <si>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</si>
  <si>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</si>
  <si>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</si>
  <si>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</si>
  <si>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</si>
  <si>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</si>
  <si>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</si>
  <si>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</si>
  <si>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</si>
  <si>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</si>
  <si>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</si>
  <si>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</si>
  <si>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</si>
  <si>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</si>
  <si>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</si>
  <si>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</si>
  <si>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</si>
  <si>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</si>
  <si>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</si>
  <si>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</si>
  <si>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</si>
  <si>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</si>
  <si>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</si>
  <si>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</si>
  <si>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</si>
  <si>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</si>
  <si>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</si>
  <si>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</si>
  <si>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</si>
  <si>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</si>
  <si>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</si>
  <si>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</si>
  <si>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</si>
  <si>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</si>
  <si>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</si>
  <si>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</si>
  <si>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</si>
  <si>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</si>
  <si>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</si>
  <si>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</si>
  <si>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</si>
  <si>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</si>
  <si>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</si>
  <si>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</si>
  <si>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</si>
  <si>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</si>
  <si>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</si>
  <si>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</si>
  <si>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</si>
  <si>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</si>
  <si>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</si>
  <si>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</si>
  <si>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</si>
  <si>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</si>
  <si>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</si>
  <si>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</si>
  <si>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</si>
  <si>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</si>
  <si>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</si>
  <si>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</si>
  <si>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</si>
  <si>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</si>
  <si>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</si>
  <si>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</si>
  <si>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</si>
  <si>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</si>
  <si>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</si>
  <si>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</si>
  <si>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</si>
  <si>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</si>
  <si>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</si>
  <si>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</si>
  <si>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</si>
  <si>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</si>
  <si>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</si>
  <si>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</si>
  <si>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</si>
  <si>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</si>
  <si>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</si>
  <si>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</si>
  <si>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</si>
  <si>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</si>
  <si>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</si>
  <si>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</si>
  <si>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</si>
  <si>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</si>
  <si>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</si>
  <si>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</si>
  <si>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</si>
  <si>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</si>
  <si>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</si>
  <si>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</si>
  <si>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</si>
  <si>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</si>
  <si>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</si>
  <si>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</si>
  <si>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</si>
  <si>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</si>
  <si>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</si>
  <si>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</si>
  <si>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</si>
  <si>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</si>
  <si>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</si>
  <si>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</si>
  <si>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</si>
  <si>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</si>
  <si>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</si>
  <si>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</si>
  <si>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</si>
  <si>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</si>
  <si>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</si>
  <si>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</si>
  <si>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</si>
  <si>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</si>
  <si>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</si>
  <si>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</si>
  <si>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</si>
  <si>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</si>
  <si>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</si>
  <si>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</si>
  <si>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</si>
  <si>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</si>
  <si>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</si>
  <si>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</si>
  <si>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</si>
  <si>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</si>
  <si>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</si>
  <si>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</si>
  <si>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</si>
  <si>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</si>
  <si>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</si>
  <si>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</si>
  <si>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</si>
  <si>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</si>
  <si>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</si>
  <si>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</si>
  <si>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</si>
  <si>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</si>
  <si>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</si>
  <si>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</si>
  <si>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</si>
  <si>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</si>
  <si>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</si>
  <si>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</si>
  <si>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</si>
  <si>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</si>
  <si>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</si>
  <si>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</si>
  <si>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</si>
  <si>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</si>
  <si>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</si>
  <si>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</si>
  <si>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</si>
  <si>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</si>
  <si>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</si>
  <si>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</si>
  <si>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</si>
  <si>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</si>
  <si>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</si>
  <si>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</si>
  <si>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</si>
  <si>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</si>
  <si>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</si>
  <si>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</si>
  <si>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</si>
  <si>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</si>
  <si>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</si>
  <si>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</si>
  <si>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</si>
  <si>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</si>
  <si>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</si>
  <si>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</si>
  <si>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</si>
  <si>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</si>
  <si>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</si>
  <si>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</si>
  <si>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</si>
  <si>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</si>
  <si>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</si>
  <si>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</si>
  <si>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</si>
  <si>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</si>
  <si>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</si>
  <si>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</si>
  <si>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</si>
  <si>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</si>
  <si>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</si>
  <si>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</si>
  <si>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</si>
  <si>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</si>
  <si>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</si>
  <si>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</si>
  <si>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</si>
  <si>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</si>
  <si>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</si>
  <si>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</si>
  <si>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</si>
  <si>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</si>
  <si>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</si>
  <si>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</si>
  <si>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</si>
  <si>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</si>
  <si>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</si>
  <si>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</si>
  <si>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</si>
  <si>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</si>
  <si>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</si>
  <si>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</si>
  <si>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</si>
  <si>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</si>
  <si>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</si>
  <si>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</si>
  <si>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</si>
  <si>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</si>
  <si>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</si>
  <si>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</si>
  <si>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</si>
  <si>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</si>
  <si>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</si>
  <si>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</si>
  <si>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</si>
  <si>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</si>
  <si>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</si>
  <si>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</si>
  <si>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</si>
  <si>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</si>
  <si>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</si>
  <si>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</si>
  <si>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</si>
  <si>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</si>
  <si>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</si>
  <si>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</si>
  <si>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</si>
  <si>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</si>
  <si>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</si>
  <si>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</si>
  <si>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</si>
  <si>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</si>
  <si>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</si>
  <si>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</si>
  <si>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</si>
  <si>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</si>
  <si>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</si>
  <si>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</si>
  <si>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</si>
  <si>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</si>
  <si>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</si>
  <si>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</si>
  <si>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</si>
  <si>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</si>
  <si>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</si>
  <si>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</si>
  <si>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</si>
  <si>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</si>
  <si>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</si>
  <si>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</si>
  <si>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</si>
  <si>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</si>
  <si>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</si>
  <si>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</si>
  <si>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</si>
  <si>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</si>
  <si>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</si>
  <si>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</si>
  <si>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</si>
  <si>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</si>
  <si>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</si>
  <si>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</si>
  <si>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</si>
  <si>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</si>
  <si>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</si>
  <si>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</si>
  <si>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</si>
  <si>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</si>
  <si>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</si>
  <si>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</si>
  <si>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</si>
  <si>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</si>
  <si>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</si>
  <si>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</si>
  <si>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</si>
  <si>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</si>
  <si>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</si>
  <si>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</si>
  <si>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</si>
  <si>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</si>
  <si>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</si>
  <si>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</si>
  <si>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</si>
  <si>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</si>
  <si>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</si>
  <si>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</si>
  <si>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</si>
  <si>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</si>
  <si>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</si>
  <si>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</si>
  <si>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</si>
  <si>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</si>
  <si>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</si>
  <si>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</si>
  <si>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</si>
  <si>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</si>
  <si>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</si>
  <si>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</si>
  <si>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</si>
  <si>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</si>
  <si>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</si>
  <si>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</si>
  <si>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</si>
  <si>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</si>
  <si>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</si>
  <si>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</si>
  <si>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</si>
  <si>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</si>
  <si>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</si>
  <si>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</si>
  <si>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</si>
  <si>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</si>
  <si>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</si>
  <si>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</si>
  <si>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</si>
  <si>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</si>
  <si>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</si>
  <si>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</si>
  <si>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</si>
  <si>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</si>
  <si>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</si>
  <si>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</si>
  <si>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</si>
  <si>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</si>
  <si>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</si>
  <si>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</si>
  <si>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</si>
  <si>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</si>
  <si>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</si>
  <si>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</si>
  <si>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</si>
  <si>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</si>
  <si>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</si>
  <si>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</si>
  <si>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</si>
  <si>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</si>
  <si>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</si>
  <si>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</si>
  <si>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</si>
  <si>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</si>
  <si>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</si>
  <si>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</si>
  <si>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</si>
  <si>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</si>
  <si>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</si>
  <si>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</si>
  <si>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</si>
  <si>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</si>
  <si>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</si>
  <si>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</si>
  <si>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</si>
  <si>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</si>
  <si>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</si>
  <si>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</si>
  <si>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</si>
  <si>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</si>
  <si>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</si>
  <si>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</si>
  <si>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</si>
  <si>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</si>
  <si>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</si>
  <si>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</si>
  <si>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</si>
  <si>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</si>
  <si>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</si>
  <si>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</si>
  <si>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</si>
  <si>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</si>
  <si>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</si>
  <si>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</si>
  <si>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</si>
  <si>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</si>
  <si>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</si>
  <si>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</si>
  <si>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</si>
  <si>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</si>
  <si>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</si>
  <si>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</si>
  <si>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</si>
  <si>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</si>
  <si>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</si>
  <si>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</si>
  <si>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</si>
  <si>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</si>
  <si>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</si>
  <si>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</si>
  <si>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</si>
  <si>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</si>
  <si>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</si>
  <si>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</si>
  <si>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</si>
  <si>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</si>
  <si>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</si>
  <si>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</si>
  <si>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</si>
  <si>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</si>
  <si>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</si>
  <si>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</si>
  <si>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</si>
  <si>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</si>
  <si>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</si>
  <si>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</si>
  <si>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</si>
  <si>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</si>
  <si>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</si>
  <si>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</si>
  <si>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</si>
  <si>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</si>
  <si>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</si>
  <si>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</si>
  <si>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</si>
  <si>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</si>
  <si>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</si>
  <si>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</si>
  <si>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</si>
  <si>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</si>
  <si>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</si>
  <si>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</si>
  <si>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</si>
  <si>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</si>
  <si>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</si>
  <si>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</si>
  <si>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</si>
  <si>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</si>
  <si>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</si>
  <si>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</si>
  <si>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</si>
  <si>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</si>
  <si>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</si>
  <si>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</si>
  <si>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</si>
  <si>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</si>
  <si>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</si>
  <si>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</si>
  <si>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</si>
  <si>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</si>
  <si>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</si>
  <si>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</si>
  <si>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</si>
  <si>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</si>
  <si>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</si>
  <si>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</si>
  <si>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</si>
  <si>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</si>
  <si>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</si>
  <si>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</si>
  <si>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</si>
  <si>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</si>
  <si>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</si>
  <si>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</si>
  <si>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</si>
  <si>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</si>
  <si>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</si>
  <si>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</si>
  <si>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</si>
  <si>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</si>
  <si>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</si>
  <si>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</si>
  <si>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</si>
  <si>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</si>
  <si>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</si>
  <si>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</si>
  <si>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</si>
  <si>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</si>
  <si>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</si>
  <si>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</si>
  <si>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</si>
  <si>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</si>
  <si>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</si>
  <si>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</si>
  <si>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</si>
  <si>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</si>
  <si>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</si>
  <si>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</si>
  <si>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</si>
  <si>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</si>
  <si>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</si>
  <si>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</si>
  <si>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</si>
  <si>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</si>
  <si>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</si>
  <si>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</si>
  <si>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</si>
  <si>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</si>
  <si>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</si>
  <si>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</si>
  <si>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</si>
  <si>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</si>
  <si>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</si>
  <si>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</si>
  <si>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</si>
  <si>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</si>
  <si>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</si>
  <si>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</si>
  <si>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</si>
  <si>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</si>
  <si>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</si>
  <si>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</si>
  <si>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</si>
  <si>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</si>
  <si>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</si>
  <si>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</si>
  <si>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</si>
  <si>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</si>
  <si>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</si>
  <si>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</si>
  <si>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</si>
  <si>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</si>
  <si>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</si>
  <si>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</si>
  <si>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</si>
  <si>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</si>
  <si>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</si>
  <si>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</si>
  <si>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</si>
  <si>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</si>
  <si>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</si>
  <si>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</si>
  <si>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</si>
  <si>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</si>
  <si>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</si>
  <si>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</si>
  <si>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</si>
  <si>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</si>
  <si>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</si>
  <si>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</si>
  <si>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</si>
  <si>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</si>
  <si>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</si>
  <si>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</si>
  <si>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</si>
  <si>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</si>
  <si>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</si>
  <si>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</si>
  <si>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</si>
  <si>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</si>
  <si>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</si>
  <si>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</si>
  <si>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</si>
  <si>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</si>
  <si>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</si>
  <si>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</si>
  <si>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</si>
  <si>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</si>
  <si>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</si>
  <si>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</si>
  <si>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</si>
  <si>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</si>
  <si>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</si>
  <si>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</si>
  <si>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</si>
  <si>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</si>
  <si>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</si>
  <si>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</si>
  <si>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</si>
  <si>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</si>
  <si>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</si>
  <si>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</si>
  <si>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</si>
  <si>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</si>
  <si>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</si>
  <si>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</si>
  <si>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</si>
  <si>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</si>
  <si>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</si>
  <si>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</si>
  <si>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</si>
  <si>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</si>
  <si>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</si>
  <si>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</si>
  <si>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</si>
  <si>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</si>
  <si>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</si>
  <si>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</si>
  <si>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</si>
  <si>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</si>
  <si>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</si>
  <si>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</si>
  <si>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</si>
  <si>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</si>
  <si>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</si>
  <si>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</si>
  <si>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</si>
  <si>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</si>
  <si>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</si>
  <si>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</si>
  <si>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</si>
  <si>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</si>
  <si>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</si>
  <si>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</si>
  <si>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</si>
  <si>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</si>
  <si>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</si>
  <si>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</si>
  <si>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</si>
  <si>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</si>
  <si>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</si>
  <si>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</si>
  <si>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</si>
  <si>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</si>
  <si>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</si>
  <si>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</si>
  <si>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</si>
  <si>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</si>
  <si>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</si>
  <si>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</si>
  <si>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</si>
  <si>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</si>
  <si>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</si>
  <si>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</si>
  <si>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</si>
  <si>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</si>
  <si>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</si>
  <si>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</si>
  <si>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</si>
  <si>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</si>
  <si>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</si>
  <si>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</si>
  <si>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</si>
  <si>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</si>
  <si>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</si>
  <si>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</si>
  <si>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</si>
  <si>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</si>
  <si>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</si>
  <si>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</si>
  <si>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</si>
  <si>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</si>
  <si>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</si>
  <si>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</si>
  <si>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</si>
  <si>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</si>
  <si>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</si>
  <si>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</si>
  <si>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</si>
  <si>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</si>
  <si>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</si>
  <si>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</si>
  <si>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</si>
  <si>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</si>
  <si>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</si>
  <si>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</si>
  <si>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</si>
  <si>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</si>
  <si>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</si>
  <si>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</si>
  <si>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</si>
  <si>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</si>
  <si>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</si>
  <si>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</si>
  <si>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</si>
  <si>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</si>
  <si>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</si>
  <si>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</si>
  <si>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</si>
  <si>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</si>
  <si>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</si>
  <si>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</si>
  <si>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</si>
  <si>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</si>
  <si>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</si>
  <si>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</si>
  <si>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</si>
  <si>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</si>
  <si>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</si>
  <si>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</si>
  <si>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</si>
  <si>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</si>
  <si>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</si>
  <si>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</si>
  <si>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</si>
  <si>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</si>
  <si>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</si>
  <si>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</si>
  <si>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</si>
  <si>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</si>
  <si>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</si>
  <si>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</si>
  <si>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</si>
  <si>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</si>
  <si>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</si>
  <si>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</si>
  <si>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</si>
  <si>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</si>
  <si>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</si>
  <si>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</si>
  <si>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</si>
  <si>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</si>
  <si>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</si>
  <si>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</si>
  <si>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</si>
  <si>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</si>
  <si>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</si>
  <si>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</si>
  <si>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</si>
  <si>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</si>
  <si>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</si>
  <si>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</si>
  <si>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</si>
  <si>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</si>
  <si>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</si>
  <si>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</si>
  <si>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</si>
  <si>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</si>
  <si>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</si>
  <si>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</si>
  <si>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</si>
  <si>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</si>
  <si>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</si>
  <si>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</si>
  <si>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</si>
  <si>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</si>
  <si>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</si>
  <si>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</si>
  <si>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</si>
  <si>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</si>
  <si>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</si>
  <si>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</si>
  <si>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</si>
  <si>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</si>
  <si>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</si>
  <si>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</si>
  <si>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</si>
  <si>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</si>
  <si>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</si>
  <si>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</si>
  <si>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</si>
  <si>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</si>
  <si>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</si>
  <si>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</si>
  <si>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</si>
  <si>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</si>
  <si>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</si>
  <si>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</si>
  <si>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</si>
  <si>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</si>
  <si>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</si>
  <si>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</si>
  <si>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</si>
  <si>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</si>
  <si>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</si>
  <si>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</si>
  <si>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</si>
  <si>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</si>
  <si>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</si>
  <si>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</si>
  <si>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</si>
  <si>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</si>
  <si>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</si>
  <si>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</si>
  <si>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</si>
  <si>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</si>
  <si>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</si>
  <si>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</si>
  <si>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</si>
  <si>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</si>
  <si>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</si>
  <si>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</si>
  <si>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</si>
  <si>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</si>
  <si>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</si>
  <si>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</si>
  <si>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</si>
  <si>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</si>
  <si>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</si>
  <si>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</si>
  <si>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</si>
  <si>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</si>
  <si>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</si>
  <si>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</si>
  <si>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</si>
  <si>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</si>
  <si>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</si>
  <si>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</si>
  <si>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</si>
  <si>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</si>
  <si>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</si>
  <si>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</si>
  <si>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</si>
  <si>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</si>
  <si>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</si>
  <si>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</si>
  <si>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</si>
  <si>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</si>
  <si>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</si>
  <si>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</si>
  <si>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</si>
  <si>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</si>
  <si>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</si>
  <si>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</si>
  <si>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</si>
  <si>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</si>
  <si>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</si>
  <si>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</si>
  <si>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</si>
  <si>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</si>
  <si>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</si>
  <si>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</si>
  <si>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</si>
  <si>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</si>
  <si>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</si>
  <si>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</si>
  <si>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</si>
  <si>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</si>
  <si>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</si>
  <si>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</si>
  <si>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</si>
  <si>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</si>
  <si>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</si>
  <si>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</si>
  <si>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</si>
  <si>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</si>
  <si>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</si>
  <si>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</si>
  <si>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</si>
  <si>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</si>
  <si>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</si>
  <si>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</si>
  <si>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</si>
  <si>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</si>
  <si>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</si>
  <si>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</si>
  <si>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</si>
  <si>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</si>
  <si>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</si>
  <si>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</si>
  <si>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</si>
  <si>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</si>
  <si>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</si>
  <si>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</si>
  <si>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</si>
  <si>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</si>
  <si>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</si>
  <si>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</si>
  <si>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</si>
  <si>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</si>
  <si>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</si>
  <si>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</si>
  <si>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</si>
  <si>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</si>
  <si>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</si>
  <si>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</si>
  <si>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</si>
  <si>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</si>
  <si>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</si>
  <si>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</si>
  <si>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</si>
  <si>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</si>
  <si>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</si>
  <si>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</si>
  <si>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</si>
  <si>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</si>
  <si>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</si>
  <si>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</si>
  <si>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</si>
  <si>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</si>
  <si>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</si>
  <si>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</si>
  <si>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</si>
  <si>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</si>
  <si>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</si>
  <si>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</si>
  <si>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</si>
  <si>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</si>
  <si>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</si>
  <si>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</si>
  <si>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</si>
  <si>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</si>
  <si>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</si>
  <si>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</si>
  <si>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</si>
  <si>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</si>
  <si>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</si>
  <si>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</si>
  <si>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</si>
  <si>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</si>
  <si>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</si>
  <si>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</si>
  <si>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</si>
  <si>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</si>
  <si>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</si>
  <si>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</si>
  <si>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</si>
  <si>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</si>
  <si>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</si>
  <si>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</si>
  <si>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</si>
  <si>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</si>
  <si>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</si>
  <si>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</si>
  <si>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</si>
  <si>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</si>
  <si>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</si>
  <si>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</si>
  <si>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</si>
  <si>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</si>
  <si>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</si>
  <si>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</si>
  <si>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</si>
  <si>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</si>
  <si>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</si>
  <si>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</si>
  <si>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</si>
  <si>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</si>
  <si>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</si>
  <si>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</si>
  <si>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</si>
  <si>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</si>
  <si>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</si>
  <si>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</si>
  <si>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</si>
  <si>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</si>
  <si>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</si>
  <si>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</si>
  <si>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</si>
  <si>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</si>
  <si>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</si>
  <si>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</si>
  <si>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</si>
  <si>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</si>
  <si>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</si>
  <si>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</si>
  <si>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</si>
  <si>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</si>
  <si>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</si>
  <si>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</si>
  <si>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</si>
  <si>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</si>
  <si>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</si>
  <si>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</si>
  <si>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</si>
  <si>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</si>
  <si>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</si>
  <si>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</si>
  <si>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</si>
  <si>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</si>
  <si>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</si>
  <si>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</si>
  <si>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</si>
  <si>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</si>
  <si>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</si>
  <si>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</si>
  <si>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</si>
  <si>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</si>
  <si>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</si>
  <si>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</si>
  <si>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</si>
  <si>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</si>
  <si>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</si>
  <si>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</si>
  <si>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</si>
  <si>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</si>
  <si>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</si>
  <si>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</si>
  <si>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</si>
  <si>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</si>
  <si>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</si>
  <si>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</si>
  <si>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</si>
  <si>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</si>
  <si>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</si>
  <si>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</si>
  <si>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</si>
  <si>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</si>
  <si>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</si>
  <si>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</si>
  <si>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</si>
  <si>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</si>
  <si>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</si>
  <si>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</si>
  <si>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</si>
  <si>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</si>
  <si>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</si>
  <si>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</si>
  <si>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</si>
  <si>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</si>
  <si>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</si>
  <si>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</si>
  <si>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</si>
  <si>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</si>
  <si>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</si>
  <si>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</si>
  <si>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</si>
  <si>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</si>
  <si>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</si>
  <si>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</si>
  <si>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</si>
  <si>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</si>
  <si>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</si>
  <si>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</si>
  <si>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</si>
  <si>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</si>
  <si>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</si>
  <si>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</si>
  <si>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</si>
  <si>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</si>
  <si>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</si>
  <si>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</si>
  <si>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</si>
  <si>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</si>
  <si>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</si>
  <si>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</si>
  <si>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</si>
  <si>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</si>
  <si>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</si>
  <si>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</si>
  <si>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</si>
  <si>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</si>
  <si>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</si>
  <si>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</si>
  <si>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</si>
  <si>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</si>
  <si>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</si>
  <si>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</si>
  <si>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</si>
  <si>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</si>
  <si>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</si>
  <si>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</si>
  <si>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</si>
  <si>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</si>
  <si>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</si>
  <si>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</si>
  <si>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</si>
  <si>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</si>
  <si>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</si>
  <si>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</si>
  <si>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</si>
  <si>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</si>
  <si>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</si>
  <si>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</si>
  <si>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</si>
  <si>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</si>
  <si>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</si>
  <si>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</si>
  <si>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</si>
  <si>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</si>
  <si>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</si>
  <si>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</si>
  <si>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</si>
  <si>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</si>
  <si>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</si>
  <si>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</si>
  <si>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</si>
  <si>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</si>
  <si>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</si>
  <si>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</si>
  <si>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</si>
  <si>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</si>
  <si>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</si>
  <si>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</si>
  <si>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</si>
  <si>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</si>
  <si>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</si>
  <si>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</si>
  <si>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</si>
  <si>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</si>
  <si>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</si>
  <si>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</si>
  <si>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</si>
  <si>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</si>
  <si>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</si>
  <si>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</si>
  <si>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</si>
  <si>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</si>
  <si>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</si>
  <si>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</si>
  <si>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</si>
  <si>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</si>
  <si>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</si>
  <si>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</si>
  <si>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</si>
  <si>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</si>
  <si>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</si>
  <si>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</si>
  <si>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</si>
  <si>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</si>
  <si>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</si>
  <si>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</si>
  <si>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</si>
  <si>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</si>
  <si>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</si>
  <si>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</si>
  <si>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</si>
  <si>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</si>
  <si>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</si>
  <si>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</si>
  <si>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</si>
  <si>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</si>
  <si>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</si>
  <si>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</si>
  <si>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</si>
  <si>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</si>
  <si>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</si>
  <si>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</si>
  <si>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</si>
  <si>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</si>
  <si>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</si>
  <si>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</si>
  <si>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</si>
  <si>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</si>
  <si>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</si>
  <si>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</si>
  <si>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</si>
  <si>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</si>
  <si>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</si>
  <si>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</si>
  <si>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</si>
  <si>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</si>
  <si>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</si>
  <si>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</si>
  <si>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</si>
  <si>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</si>
  <si>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</si>
  <si>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</si>
  <si>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</si>
  <si>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</si>
  <si>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</si>
  <si>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</si>
  <si>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</si>
  <si>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</si>
  <si>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</si>
  <si>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</si>
  <si>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</si>
  <si>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</si>
  <si>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</si>
  <si>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</si>
  <si>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</si>
  <si>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</si>
  <si>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</si>
  <si>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</si>
  <si>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</si>
  <si>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</si>
  <si>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</si>
  <si>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</si>
  <si>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</si>
  <si>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</si>
  <si>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</si>
  <si>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</si>
  <si>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</si>
  <si>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</si>
  <si>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</si>
  <si>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</si>
  <si>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</si>
  <si>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</si>
  <si>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</si>
  <si>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</si>
  <si>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</si>
  <si>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</si>
  <si>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</si>
  <si>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</si>
  <si>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</si>
  <si>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</si>
  <si>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</si>
  <si>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</si>
  <si>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</si>
  <si>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</si>
  <si>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</si>
  <si>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</si>
  <si>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</si>
  <si>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</si>
  <si>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</si>
  <si>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</si>
  <si>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</si>
  <si>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</si>
  <si>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</si>
  <si>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</si>
  <si>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</si>
  <si>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</si>
  <si>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</si>
  <si>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</si>
  <si>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</si>
  <si>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</si>
  <si>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</si>
  <si>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</si>
  <si>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</si>
  <si>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</si>
  <si>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</si>
  <si>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</si>
  <si>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</si>
  <si>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</si>
  <si>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</si>
  <si>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</si>
  <si>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</si>
  <si>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</si>
  <si>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</si>
  <si>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</si>
  <si>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</si>
  <si>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</si>
  <si>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</si>
  <si>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</si>
  <si>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</si>
  <si>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</si>
  <si>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</si>
  <si>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</si>
  <si>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</si>
  <si>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</si>
  <si>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</si>
  <si>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</si>
  <si>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</si>
  <si>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</si>
  <si>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</si>
  <si>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</si>
  <si>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</si>
  <si>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</si>
  <si>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</si>
  <si>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</si>
  <si>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</si>
  <si>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</si>
  <si>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</si>
  <si>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</si>
  <si>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</si>
  <si>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</si>
  <si>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</si>
  <si>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</si>
  <si>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</si>
  <si>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</si>
  <si>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</si>
  <si>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</si>
  <si>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</si>
  <si>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</si>
  <si>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</si>
  <si>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</si>
  <si>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</si>
  <si>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</si>
  <si>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</si>
  <si>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</si>
  <si>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</si>
  <si>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</si>
  <si>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</si>
  <si>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</si>
  <si>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</si>
  <si>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</si>
  <si>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</si>
  <si>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</si>
  <si>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</si>
  <si>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</si>
  <si>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</si>
  <si>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</si>
  <si>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</si>
  <si>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</si>
  <si>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</si>
  <si>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</si>
  <si>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</si>
  <si>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</si>
  <si>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</si>
  <si>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</si>
  <si>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</si>
  <si>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</si>
  <si>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</si>
  <si>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</si>
  <si>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</si>
  <si>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</si>
  <si>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</si>
  <si>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</si>
  <si>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</si>
  <si>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</si>
  <si>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</si>
  <si>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</si>
  <si>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</si>
  <si>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</si>
  <si>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</si>
  <si>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</si>
  <si>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</si>
  <si>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</si>
  <si>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</si>
  <si>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</si>
  <si>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</si>
  <si>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</si>
  <si>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</si>
  <si>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</si>
  <si>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</si>
  <si>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</si>
  <si>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</si>
  <si>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</si>
  <si>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</si>
  <si>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</si>
  <si>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</si>
  <si>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</si>
  <si>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</si>
  <si>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</si>
  <si>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</si>
  <si>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</si>
  <si>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</si>
  <si>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</si>
  <si>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</si>
  <si>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</si>
  <si>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</si>
  <si>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</si>
  <si>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</si>
  <si>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</si>
  <si>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</si>
  <si>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</si>
  <si>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</si>
  <si>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</si>
  <si>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</si>
  <si>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</si>
  <si>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</si>
  <si>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</si>
  <si>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</si>
  <si>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</si>
  <si>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</si>
  <si>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</si>
  <si>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</si>
  <si>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</si>
  <si>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</si>
  <si>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</si>
  <si>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</si>
  <si>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</si>
  <si>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</si>
  <si>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</si>
  <si>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</si>
  <si>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</si>
  <si>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</si>
  <si>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</si>
  <si>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</si>
  <si>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</si>
  <si>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</si>
  <si>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</si>
  <si>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</si>
  <si>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</si>
  <si>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</si>
  <si>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</si>
  <si>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</si>
  <si>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</si>
  <si>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</si>
  <si>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</si>
  <si>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</si>
  <si>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</si>
  <si>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</si>
  <si>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</si>
  <si>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</si>
  <si>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</si>
  <si>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</si>
  <si>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</si>
  <si>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</si>
  <si>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</si>
  <si>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</si>
  <si>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</si>
  <si>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</si>
  <si>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</si>
  <si>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</si>
  <si>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</si>
  <si>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</si>
  <si>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</si>
  <si>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</si>
  <si>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</si>
  <si>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</si>
  <si>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</si>
  <si>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</si>
  <si>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</si>
  <si>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</si>
  <si>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</si>
  <si>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</si>
  <si>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</si>
  <si>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</si>
  <si>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</si>
  <si>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</si>
  <si>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</si>
  <si>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</si>
  <si>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</si>
  <si>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</si>
  <si>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</si>
  <si>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</si>
  <si>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</si>
  <si>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</si>
  <si>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</si>
  <si>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</si>
  <si>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</si>
  <si>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</si>
  <si>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</si>
  <si>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</si>
  <si>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</si>
  <si>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</si>
  <si>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</si>
  <si>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</si>
  <si>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</si>
  <si>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</si>
  <si>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</si>
  <si>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</si>
  <si>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</si>
  <si>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</si>
  <si>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</si>
  <si>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</si>
  <si>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</si>
  <si>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</si>
  <si>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</si>
  <si>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</si>
  <si>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</si>
  <si>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</si>
  <si>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</si>
  <si>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</si>
  <si>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</si>
  <si>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</si>
  <si>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</si>
  <si>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</si>
  <si>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</si>
  <si>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</si>
  <si>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</si>
  <si>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</si>
  <si>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</si>
  <si>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</si>
  <si>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</si>
  <si>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</si>
  <si>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</si>
  <si>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</si>
  <si>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</si>
  <si>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</si>
  <si>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</si>
  <si>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</si>
  <si>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</si>
  <si>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</si>
  <si>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</si>
  <si>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</si>
  <si>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</si>
  <si>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</si>
  <si>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</si>
  <si>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</si>
  <si>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</si>
  <si>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</si>
  <si>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</si>
  <si>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</si>
  <si>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</si>
  <si>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</si>
  <si>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</si>
  <si>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</si>
  <si>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</si>
  <si>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</si>
  <si>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</si>
  <si>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</si>
  <si>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</si>
  <si>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</si>
  <si>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</si>
  <si>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</si>
  <si>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</si>
  <si>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</si>
  <si>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</si>
  <si>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</si>
  <si>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</si>
  <si>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</si>
  <si>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</si>
  <si>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</si>
  <si>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</si>
  <si>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</si>
  <si>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</si>
  <si>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</si>
  <si>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</si>
  <si>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</si>
  <si>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</si>
  <si>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</si>
  <si>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</si>
  <si>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</si>
  <si>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</si>
  <si>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</si>
  <si>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</si>
  <si>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</si>
  <si>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</si>
  <si>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</si>
  <si>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</si>
  <si>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</si>
  <si>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</si>
  <si>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</si>
  <si>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</si>
  <si>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</si>
  <si>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</si>
  <si>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</si>
  <si>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</si>
  <si>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</si>
  <si>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</si>
  <si>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</si>
  <si>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</si>
  <si>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</si>
  <si>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</si>
  <si>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</si>
  <si>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</si>
  <si>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</si>
  <si>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</si>
  <si>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</si>
  <si>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</si>
  <si>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</si>
  <si>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</si>
  <si>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</si>
  <si>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</si>
  <si>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</si>
  <si>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</si>
  <si>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</si>
  <si>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</si>
  <si>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</si>
  <si>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</si>
  <si>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</si>
  <si>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</si>
  <si>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</si>
  <si>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</si>
  <si>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</si>
  <si>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</si>
  <si>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</si>
  <si>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</si>
  <si>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</si>
  <si>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</si>
  <si>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</si>
  <si>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</si>
  <si>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</si>
  <si>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</si>
  <si>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</si>
  <si>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</si>
  <si>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</si>
  <si>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</si>
  <si>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</si>
  <si>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</si>
  <si>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</si>
  <si>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</si>
  <si>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</si>
  <si>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</si>
  <si>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</si>
  <si>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</si>
  <si>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</si>
  <si>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</si>
  <si>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</si>
  <si>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</si>
  <si>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</si>
  <si>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</si>
  <si>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</si>
  <si>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</si>
  <si>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</si>
  <si>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</si>
  <si>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</si>
  <si>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</si>
  <si>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</si>
  <si>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</si>
  <si>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</si>
  <si>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</si>
  <si>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</si>
  <si>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</si>
  <si>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</si>
  <si>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</si>
  <si>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</si>
  <si>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</si>
  <si>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</si>
  <si>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</si>
  <si>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</si>
  <si>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</si>
  <si>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</si>
  <si>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</si>
  <si>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</si>
  <si>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</si>
  <si>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</si>
  <si>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</si>
  <si>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</si>
  <si>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</si>
  <si>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</si>
  <si>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</si>
  <si>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</si>
  <si>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</si>
  <si>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</si>
  <si>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</si>
  <si>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</si>
  <si>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</si>
  <si>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</si>
  <si>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</si>
  <si>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</si>
  <si>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</si>
  <si>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</si>
  <si>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</si>
  <si>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</si>
  <si>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</si>
  <si>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</si>
  <si>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</si>
  <si>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</si>
  <si>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</si>
  <si>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</si>
  <si>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</si>
  <si>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</si>
  <si>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</si>
  <si>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</si>
  <si>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</si>
  <si>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</si>
  <si>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</si>
  <si>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</si>
  <si>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</si>
  <si>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</si>
  <si>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</si>
  <si>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</si>
  <si>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</si>
  <si>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</si>
  <si>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</si>
  <si>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</si>
  <si>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</si>
  <si>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</si>
  <si>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</si>
  <si>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</si>
  <si>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</si>
  <si>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</si>
  <si>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</si>
  <si>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</si>
  <si>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</si>
  <si>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</si>
  <si>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</si>
  <si>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</si>
  <si>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</si>
  <si>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</si>
  <si>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</si>
  <si>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</si>
  <si>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</si>
  <si>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</si>
  <si>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</si>
  <si>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</si>
  <si>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</si>
  <si>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</si>
  <si>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</si>
  <si>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</si>
  <si>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</si>
  <si>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</si>
  <si>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</si>
  <si>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</si>
  <si>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</si>
  <si>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</si>
  <si>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</si>
  <si>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</si>
  <si>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</si>
  <si>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</si>
  <si>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</si>
  <si>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</si>
  <si>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</si>
  <si>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</si>
  <si>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</si>
  <si>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</si>
  <si>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</si>
  <si>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</si>
  <si>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</si>
  <si>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</si>
  <si>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</si>
  <si>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</si>
  <si>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</si>
  <si>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</si>
  <si>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</si>
  <si>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</si>
  <si>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</si>
  <si>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</si>
  <si>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</si>
  <si>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</si>
  <si>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</si>
  <si>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</si>
  <si>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</si>
  <si>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</si>
  <si>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</si>
  <si>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</si>
  <si>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</si>
  <si>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</si>
  <si>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</si>
  <si>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</si>
  <si>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</si>
  <si>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</si>
  <si>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</si>
  <si>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</si>
  <si>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</si>
  <si>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</si>
  <si>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</si>
  <si>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</si>
  <si>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</si>
  <si>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</si>
  <si>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</si>
  <si>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</si>
  <si>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</si>
  <si>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</si>
  <si>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</si>
  <si>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</si>
  <si>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</si>
  <si>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</si>
  <si>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</si>
  <si>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</si>
  <si>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</si>
  <si>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</si>
  <si>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</si>
  <si>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</si>
  <si>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</si>
  <si>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</si>
  <si>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</si>
  <si>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</si>
  <si>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</si>
  <si>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</si>
  <si>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</si>
  <si>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</si>
  <si>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</si>
  <si>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</si>
  <si>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</si>
  <si>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</si>
  <si>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</si>
  <si>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</si>
  <si>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</si>
  <si>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</si>
  <si>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</si>
  <si>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</si>
  <si>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</si>
  <si>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</si>
  <si>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</si>
  <si>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</si>
  <si>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</si>
  <si>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</si>
  <si>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</si>
  <si>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</si>
  <si>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</si>
  <si>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</si>
  <si>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</si>
  <si>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</si>
  <si>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</si>
  <si>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</si>
  <si>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</si>
  <si>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</si>
  <si>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</si>
  <si>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</si>
  <si>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</si>
  <si>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</si>
  <si>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</si>
  <si>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</si>
  <si>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</si>
  <si>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</si>
  <si>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</si>
  <si>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</si>
  <si>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</si>
  <si>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</si>
  <si>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</si>
  <si>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</si>
  <si>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</si>
  <si>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</si>
  <si>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</si>
  <si>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</si>
  <si>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</si>
  <si>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</si>
  <si>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</si>
  <si>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</si>
  <si>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</si>
  <si>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</si>
  <si>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</si>
  <si>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</si>
  <si>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</si>
  <si>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</si>
  <si>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</si>
  <si>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</si>
  <si>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</si>
  <si>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</si>
  <si>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</si>
  <si>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</si>
  <si>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</si>
  <si>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</si>
  <si>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</si>
  <si>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</si>
  <si>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</si>
  <si>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</si>
  <si>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</si>
  <si>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</si>
  <si>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</si>
  <si>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</si>
  <si>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</si>
  <si>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</si>
  <si>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</si>
  <si>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</si>
  <si>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</si>
  <si>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</si>
  <si>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</si>
  <si>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</si>
  <si>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</si>
  <si>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</si>
  <si>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</si>
  <si>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</si>
  <si>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</si>
  <si>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</si>
  <si>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</si>
  <si>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</si>
  <si>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</si>
  <si>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</si>
  <si>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</si>
  <si>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</si>
  <si>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</si>
  <si>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</si>
  <si>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</si>
  <si>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</si>
  <si>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</si>
  <si>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</si>
  <si>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</si>
  <si>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</si>
  <si>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</si>
  <si>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</si>
  <si>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</si>
  <si>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</si>
  <si>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</si>
  <si>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</si>
  <si>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</si>
  <si>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</si>
  <si>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</si>
  <si>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</si>
  <si>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</si>
  <si>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</si>
  <si>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</si>
  <si>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</si>
  <si>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</si>
  <si>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</si>
  <si>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</si>
  <si>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</si>
  <si>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</si>
  <si>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</si>
  <si>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</si>
  <si>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</si>
  <si>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</si>
  <si>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</si>
  <si>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</si>
  <si>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</si>
  <si>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</si>
  <si>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</si>
  <si>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</si>
  <si>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</si>
  <si>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</si>
  <si>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</si>
  <si>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</si>
  <si>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</si>
  <si>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</si>
  <si>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</si>
  <si>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</si>
  <si>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</si>
  <si>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</si>
  <si>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</si>
  <si>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</si>
  <si>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</si>
  <si>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</si>
  <si>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</si>
  <si>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</si>
  <si>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</si>
  <si>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</si>
  <si>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</si>
  <si>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</si>
  <si>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</si>
  <si>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</si>
  <si>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</si>
  <si>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</si>
  <si>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</si>
  <si>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</si>
  <si>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</si>
  <si>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</si>
  <si>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</si>
  <si>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</si>
  <si>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</si>
  <si>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</si>
  <si>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</si>
  <si>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</si>
  <si>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</si>
  <si>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</si>
  <si>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</si>
  <si>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</si>
  <si>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</si>
  <si>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</si>
  <si>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</si>
  <si>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</si>
  <si>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</si>
  <si>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</si>
  <si>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</si>
  <si>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</si>
  <si>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</si>
  <si>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</si>
  <si>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</si>
  <si>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</si>
  <si>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</si>
  <si>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</si>
  <si>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</si>
  <si>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</si>
  <si>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</si>
  <si>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</si>
  <si>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</si>
  <si>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</si>
  <si>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</si>
  <si>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</si>
  <si>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</si>
  <si>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</si>
  <si>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</si>
  <si>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</si>
  <si>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</si>
  <si>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</si>
  <si>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</si>
  <si>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</si>
  <si>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</si>
  <si>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</si>
  <si>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</si>
  <si>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2722</t>
  </si>
  <si>
    <t>2743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</si>
  <si>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</si>
  <si>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</si>
  <si>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</si>
  <si>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</si>
  <si>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</si>
  <si>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</si>
  <si>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</si>
  <si>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</si>
  <si>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</si>
  <si>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</si>
  <si>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</si>
  <si>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</si>
  <si>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</si>
  <si>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</si>
  <si>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</si>
  <si>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</si>
  <si>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</si>
  <si>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</si>
  <si>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</si>
  <si>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</si>
  <si>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</si>
  <si>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</si>
  <si>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</si>
  <si>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</si>
  <si>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</si>
  <si>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</si>
  <si>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</si>
  <si>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</si>
  <si>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</si>
  <si>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</si>
  <si>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</si>
  <si>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</si>
  <si>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</si>
  <si>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</si>
  <si>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1º/5º GAV</t>
  </si>
  <si>
    <t>7º ETA</t>
  </si>
  <si>
    <t>EPCAR</t>
  </si>
  <si>
    <t>PAMALS</t>
  </si>
  <si>
    <t>1/15 GAV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</si>
  <si>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</si>
  <si>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</si>
  <si>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</si>
  <si>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</si>
  <si>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</si>
  <si>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</si>
  <si>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</si>
  <si>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</si>
  <si>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</si>
  <si>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</si>
  <si>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</si>
  <si>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</si>
  <si>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</si>
  <si>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</si>
  <si>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</si>
  <si>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</si>
  <si>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</si>
  <si>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</si>
  <si>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</si>
  <si>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</si>
  <si>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</si>
  <si>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</si>
  <si>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</si>
  <si>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</si>
  <si>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</si>
  <si>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</si>
  <si>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</si>
  <si>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</si>
  <si>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</si>
  <si>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</si>
  <si>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</si>
  <si>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</si>
  <si>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</si>
  <si>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</si>
  <si>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</si>
  <si>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</si>
  <si>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</si>
  <si>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</si>
  <si>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</si>
  <si>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</si>
  <si>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</si>
  <si>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</si>
  <si>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</si>
  <si>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</si>
  <si>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</si>
  <si>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</si>
  <si>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</si>
  <si>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</si>
  <si>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</si>
  <si>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</si>
  <si>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</si>
  <si>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</si>
  <si>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</si>
  <si>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</si>
  <si>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</si>
  <si>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</si>
  <si>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</si>
  <si>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</si>
  <si>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</si>
  <si>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</si>
  <si>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</si>
  <si>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</si>
  <si>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</si>
  <si>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</si>
  <si>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</si>
  <si>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</si>
  <si>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</si>
  <si>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</si>
  <si>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</si>
  <si>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</si>
  <si>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</si>
  <si>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</si>
  <si>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</si>
  <si>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</si>
  <si>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</si>
  <si>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</si>
  <si>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</si>
  <si>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</si>
  <si>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</si>
  <si>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</si>
  <si>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</si>
  <si>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</si>
  <si>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</si>
  <si>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</si>
  <si>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</si>
  <si>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</si>
  <si>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</si>
  <si>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</si>
  <si>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</si>
  <si>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</si>
  <si>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</si>
  <si>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</si>
  <si>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</si>
  <si>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</si>
  <si>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</si>
  <si>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</si>
  <si>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</si>
  <si>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</si>
  <si>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</si>
  <si>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</si>
  <si>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</si>
  <si>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</si>
  <si>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</si>
  <si>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</si>
  <si>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</si>
  <si>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</si>
  <si>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</si>
  <si>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</si>
  <si>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</si>
  <si>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</si>
  <si>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</si>
  <si>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</si>
  <si>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</si>
  <si>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</si>
  <si>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</si>
  <si>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</si>
  <si>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</si>
  <si>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</si>
  <si>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</si>
  <si>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</si>
  <si>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</si>
  <si>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</si>
  <si>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</si>
  <si>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</si>
  <si>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</si>
  <si>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</si>
  <si>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</si>
  <si>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</si>
  <si>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</si>
  <si>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</si>
  <si>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</si>
  <si>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</si>
  <si>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</si>
  <si>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</si>
  <si>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</si>
  <si>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</si>
  <si>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</si>
  <si>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</si>
  <si>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</si>
  <si>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</si>
  <si>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</si>
  <si>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</si>
  <si>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</si>
  <si>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</si>
  <si>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</si>
  <si>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</si>
  <si>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</si>
  <si>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</si>
  <si>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</si>
  <si>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</si>
  <si>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</si>
  <si>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</si>
  <si>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</si>
  <si>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</si>
  <si>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</si>
  <si>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</si>
  <si>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</si>
  <si>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</si>
  <si>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</si>
  <si>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</si>
  <si>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</si>
  <si>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</si>
  <si>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</si>
  <si>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</si>
  <si>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</si>
  <si>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</si>
  <si>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</si>
  <si>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</si>
  <si>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</si>
  <si>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</si>
  <si>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</si>
  <si>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</si>
  <si>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</si>
  <si>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</si>
  <si>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</si>
  <si>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</si>
  <si>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</si>
  <si>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</si>
  <si>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</si>
  <si>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</si>
  <si>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</si>
  <si>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</si>
  <si>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</si>
  <si>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</si>
  <si>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</si>
  <si>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</si>
  <si>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</si>
  <si>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</si>
  <si>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</si>
  <si>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</si>
  <si>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</si>
  <si>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</si>
  <si>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</si>
  <si>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</si>
  <si>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</si>
  <si>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</si>
  <si>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</si>
  <si>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</si>
  <si>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</si>
  <si>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</si>
  <si>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</si>
  <si>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</si>
  <si>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</si>
  <si>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</si>
  <si>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</si>
  <si>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</si>
  <si>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</si>
  <si>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</si>
  <si>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</si>
  <si>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</si>
  <si>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</si>
  <si>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</si>
  <si>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</si>
  <si>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</si>
  <si>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</si>
  <si>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</si>
  <si>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</si>
  <si>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</si>
  <si>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</si>
  <si>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</si>
  <si>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</si>
  <si>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</si>
  <si>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</si>
  <si>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</si>
  <si>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</si>
  <si>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</si>
  <si>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</si>
  <si>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</si>
  <si>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</si>
  <si>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</si>
  <si>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</si>
  <si>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</si>
  <si>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</si>
  <si>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</si>
  <si>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</si>
  <si>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</si>
  <si>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</si>
  <si>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</si>
  <si>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</si>
  <si>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</si>
  <si>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</si>
  <si>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</si>
  <si>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</si>
  <si>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</si>
  <si>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</si>
  <si>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</si>
  <si>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</si>
  <si>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</si>
  <si>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</si>
  <si>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</si>
  <si>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</si>
  <si>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</si>
  <si>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</si>
  <si>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</si>
  <si>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</si>
  <si>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</si>
  <si>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</si>
  <si>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</si>
  <si>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</si>
  <si>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</si>
  <si>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</si>
  <si>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</si>
  <si>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</si>
  <si>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</si>
  <si>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</si>
  <si>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</si>
  <si>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</si>
  <si>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</si>
  <si>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</si>
  <si>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</si>
  <si>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</si>
  <si>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</si>
  <si>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</si>
  <si>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</si>
  <si>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</si>
  <si>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</si>
  <si>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</si>
  <si>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</si>
  <si>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</si>
  <si>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</si>
  <si>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</si>
  <si>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</si>
  <si>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</si>
  <si>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</si>
  <si>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</si>
  <si>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</si>
  <si>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</si>
  <si>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</si>
  <si>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</si>
  <si>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</si>
  <si>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</si>
  <si>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</si>
  <si>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</si>
  <si>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</si>
  <si>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</si>
  <si>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</si>
  <si>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</si>
  <si>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</si>
  <si>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</si>
  <si>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</si>
  <si>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</si>
  <si>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</si>
  <si>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</si>
  <si>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</si>
  <si>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</si>
  <si>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</si>
  <si>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</si>
  <si>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</si>
  <si>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</si>
  <si>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</si>
  <si>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</si>
  <si>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</si>
  <si>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</si>
  <si>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</si>
  <si>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</si>
  <si>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</si>
  <si>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</si>
  <si>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</si>
  <si>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</si>
  <si>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</si>
  <si>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</si>
  <si>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</si>
  <si>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</si>
  <si>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</si>
  <si>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</si>
  <si>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</si>
  <si>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</si>
  <si>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</si>
  <si>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</si>
  <si>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</si>
  <si>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</si>
  <si>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</si>
  <si>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</si>
  <si>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</si>
  <si>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</si>
  <si>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</si>
  <si>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</si>
  <si>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</si>
  <si>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</si>
  <si>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</si>
  <si>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</si>
  <si>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</si>
  <si>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</si>
  <si>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</si>
  <si>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</si>
  <si>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</si>
  <si>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</si>
  <si>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</si>
  <si>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</si>
  <si>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</si>
  <si>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</si>
  <si>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</si>
  <si>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</si>
  <si>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</si>
  <si>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</si>
  <si>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</si>
  <si>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</si>
  <si>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</si>
  <si>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</si>
  <si>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</si>
  <si>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</si>
  <si>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</si>
  <si>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</si>
  <si>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</si>
  <si>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</si>
  <si>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</si>
  <si>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</si>
  <si>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</si>
  <si>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</si>
  <si>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</si>
  <si>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</si>
  <si>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</si>
  <si>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</si>
  <si>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</si>
  <si>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</si>
  <si>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</si>
  <si>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</si>
  <si>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</si>
  <si>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</si>
  <si>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</si>
  <si>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</si>
  <si>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</si>
  <si>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</si>
  <si>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</si>
  <si>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</si>
  <si>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</si>
  <si>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</si>
  <si>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</si>
  <si>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</si>
  <si>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</si>
  <si>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</si>
  <si>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</si>
  <si>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</si>
  <si>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</si>
  <si>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</si>
  <si>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</si>
  <si>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</si>
  <si>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</si>
  <si>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</si>
  <si>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</si>
  <si>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</si>
  <si>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</si>
  <si>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</si>
  <si>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</si>
  <si>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</si>
  <si>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</si>
  <si>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</si>
  <si>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</si>
  <si>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</si>
  <si>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</si>
  <si>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</si>
  <si>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</si>
  <si>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</si>
  <si>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</si>
  <si>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</si>
  <si>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</si>
  <si>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</si>
  <si>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</si>
  <si>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</si>
  <si>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</si>
  <si>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</si>
  <si>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</si>
  <si>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</si>
  <si>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</si>
  <si>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</si>
  <si>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</si>
  <si>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</si>
  <si>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</si>
  <si>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</si>
  <si>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</si>
  <si>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</si>
  <si>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</si>
  <si>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</si>
  <si>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</si>
  <si>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</si>
  <si>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</si>
  <si>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</si>
  <si>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</si>
  <si>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</si>
  <si>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</si>
  <si>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</si>
  <si>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</si>
  <si>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</si>
  <si>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</si>
  <si>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</si>
  <si>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</si>
  <si>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</si>
  <si>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</si>
  <si>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</si>
  <si>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</si>
  <si>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</si>
  <si>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</si>
  <si>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</si>
  <si>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</si>
  <si>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</si>
  <si>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</si>
  <si>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</si>
  <si>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</si>
  <si>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</si>
  <si>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</si>
  <si>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</si>
  <si>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</si>
  <si>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</si>
  <si>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</si>
  <si>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</si>
  <si>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</si>
  <si>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</si>
  <si>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</si>
  <si>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</si>
  <si>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</si>
  <si>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</si>
  <si>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</si>
  <si>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</si>
  <si>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</si>
  <si>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</si>
  <si>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</si>
  <si>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</si>
  <si>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</si>
  <si>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</si>
  <si>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</si>
  <si>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</si>
  <si>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</si>
  <si>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</si>
  <si>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</si>
  <si>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</si>
  <si>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</si>
  <si>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</si>
  <si>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</si>
  <si>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</si>
  <si>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</si>
  <si>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</si>
  <si>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</si>
  <si>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</si>
  <si>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</si>
  <si>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</si>
  <si>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</si>
  <si>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</si>
  <si>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</si>
  <si>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</si>
  <si>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</si>
  <si>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</si>
  <si>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</si>
  <si>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</si>
  <si>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</si>
  <si>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</si>
  <si>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</si>
  <si>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</si>
  <si>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</si>
  <si>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</si>
  <si>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</si>
  <si>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</si>
  <si>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</si>
  <si>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</si>
  <si>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</si>
  <si>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</si>
  <si>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</si>
  <si>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</si>
  <si>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</si>
  <si>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</si>
  <si>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</si>
  <si>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</si>
  <si>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</si>
  <si>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</si>
  <si>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</si>
  <si>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</si>
  <si>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</si>
  <si>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</si>
  <si>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</si>
  <si>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</si>
  <si>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</si>
  <si>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</si>
  <si>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</si>
  <si>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</si>
  <si>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</si>
  <si>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</si>
  <si>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</si>
  <si>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</si>
  <si>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</si>
  <si>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</si>
  <si>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</si>
  <si>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</si>
  <si>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</si>
  <si>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</si>
  <si>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</si>
  <si>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</si>
  <si>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</si>
  <si>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</si>
  <si>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</si>
  <si>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</si>
  <si>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</si>
  <si>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</si>
  <si>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</si>
  <si>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</si>
  <si>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</si>
  <si>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</si>
  <si>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</si>
  <si>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</si>
  <si>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</si>
  <si>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</si>
  <si>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</si>
  <si>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</si>
  <si>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</si>
  <si>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</si>
  <si>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</si>
  <si>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</si>
  <si>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</si>
  <si>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</si>
  <si>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</si>
  <si>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</si>
  <si>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</si>
  <si>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</si>
  <si>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</si>
  <si>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</si>
  <si>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</si>
  <si>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</si>
  <si>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</si>
  <si>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</si>
  <si>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</si>
  <si>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</si>
  <si>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</si>
  <si>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</si>
  <si>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</si>
  <si>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</si>
  <si>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</si>
  <si>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</si>
  <si>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</si>
  <si>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</si>
  <si>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</si>
  <si>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</si>
  <si>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</si>
  <si>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</si>
  <si>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</si>
  <si>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</si>
  <si>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</si>
  <si>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</si>
  <si>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</si>
  <si>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</si>
  <si>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</si>
  <si>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</si>
  <si>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</si>
  <si>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</si>
  <si>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</si>
  <si>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</si>
  <si>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</si>
  <si>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</si>
  <si>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</si>
  <si>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</si>
  <si>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</si>
  <si>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</si>
  <si>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</si>
  <si>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</si>
  <si>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</si>
  <si>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</si>
  <si>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</si>
  <si>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</si>
  <si>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</si>
  <si>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</si>
  <si>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</si>
  <si>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</si>
  <si>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</si>
  <si>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</si>
  <si>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</si>
  <si>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</si>
  <si>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</si>
  <si>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</si>
  <si>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</si>
  <si>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</si>
  <si>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</si>
  <si>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</si>
  <si>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</si>
  <si>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</si>
  <si>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</si>
  <si>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</si>
  <si>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</si>
  <si>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</si>
  <si>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</si>
  <si>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</si>
  <si>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</si>
  <si>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</si>
  <si>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</si>
  <si>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</si>
  <si>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</si>
  <si>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</si>
  <si>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</si>
  <si>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</si>
  <si>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</si>
  <si>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</si>
  <si>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</si>
  <si>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</si>
  <si>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</si>
  <si>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</si>
  <si>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</si>
  <si>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</si>
  <si>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</si>
  <si>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</si>
  <si>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</si>
  <si>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</si>
  <si>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</si>
  <si>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</si>
  <si>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</si>
  <si>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</si>
  <si>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</si>
  <si>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</si>
  <si>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</si>
  <si>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</si>
  <si>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</si>
  <si>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</si>
  <si>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</si>
  <si>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</si>
  <si>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</si>
  <si>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</si>
  <si>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</si>
  <si>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</si>
  <si>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</si>
  <si>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</si>
  <si>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</si>
  <si>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</si>
  <si>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</si>
  <si>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</si>
  <si>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</si>
  <si>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</si>
  <si>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</si>
  <si>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</si>
  <si>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</si>
  <si>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</si>
  <si>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</si>
  <si>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</si>
  <si>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</si>
  <si>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</si>
  <si>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</si>
  <si>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</si>
  <si>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</si>
  <si>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</si>
  <si>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</si>
  <si>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</si>
  <si>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</si>
  <si>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</si>
  <si>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</si>
  <si>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</si>
  <si>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</si>
  <si>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</si>
  <si>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</si>
  <si>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</si>
  <si>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</si>
  <si>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</si>
  <si>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</si>
  <si>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</si>
  <si>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</si>
  <si>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</si>
  <si>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</si>
  <si>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</si>
  <si>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</si>
  <si>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</si>
  <si>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</si>
  <si>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</si>
  <si>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</si>
  <si>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</si>
  <si>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</si>
  <si>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</si>
  <si>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</si>
  <si>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</si>
  <si>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</si>
  <si>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</si>
  <si>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</si>
  <si>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</si>
  <si>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</si>
  <si>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</si>
  <si>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</si>
  <si>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</si>
  <si>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</si>
  <si>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</si>
  <si>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</si>
  <si>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</si>
  <si>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</si>
  <si>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</si>
  <si>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</si>
  <si>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</si>
  <si>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</si>
  <si>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</si>
  <si>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</si>
  <si>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</si>
  <si>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</si>
  <si>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</si>
  <si>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</si>
  <si>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</si>
  <si>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</si>
  <si>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</si>
  <si>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</si>
  <si>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</si>
  <si>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</si>
  <si>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</si>
  <si>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</si>
  <si>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</si>
  <si>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</si>
  <si>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</si>
  <si>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</si>
  <si>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</si>
  <si>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</si>
  <si>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</si>
  <si>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</si>
  <si>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</si>
  <si>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</si>
  <si>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</si>
  <si>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</si>
  <si>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</si>
  <si>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</si>
  <si>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</si>
  <si>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</si>
  <si>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</si>
  <si>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</si>
  <si>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</si>
  <si>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</si>
  <si>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</si>
  <si>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</si>
  <si>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</si>
  <si>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</si>
  <si>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</si>
  <si>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</si>
  <si>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</si>
  <si>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</si>
  <si>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</si>
  <si>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</si>
  <si>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</si>
  <si>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</si>
  <si>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</si>
  <si>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</si>
  <si>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</si>
  <si>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</si>
  <si>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</si>
  <si>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</si>
  <si>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</si>
  <si>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</si>
  <si>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</si>
  <si>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</si>
  <si>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</si>
  <si>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</si>
  <si>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</si>
  <si>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</si>
  <si>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</si>
  <si>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</si>
  <si>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</si>
  <si>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</si>
  <si>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</si>
  <si>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</si>
  <si>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</si>
  <si>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</si>
  <si>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</si>
  <si>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</si>
  <si>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</si>
  <si>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</si>
  <si>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</si>
  <si>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</si>
  <si>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</si>
  <si>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</si>
  <si>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</si>
  <si>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</si>
  <si>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</si>
  <si>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</si>
  <si>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</si>
  <si>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</si>
  <si>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</si>
  <si>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</si>
  <si>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</si>
  <si>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</si>
  <si>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</si>
  <si>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</si>
  <si>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</si>
  <si>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</si>
  <si>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</si>
  <si>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</si>
  <si>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</si>
  <si>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</si>
  <si>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</si>
  <si>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</si>
  <si>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</si>
  <si>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</si>
  <si>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</si>
  <si>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</si>
  <si>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</si>
  <si>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</si>
  <si>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</si>
  <si>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</si>
  <si>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</si>
  <si>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</si>
  <si>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</si>
  <si>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</si>
  <si>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</si>
  <si>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</si>
  <si>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</si>
  <si>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</si>
  <si>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</si>
  <si>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</si>
  <si>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</si>
  <si>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</si>
  <si>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</si>
  <si>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</si>
  <si>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</si>
  <si>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</si>
  <si>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</si>
  <si>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</si>
  <si>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</si>
  <si>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</si>
  <si>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</si>
  <si>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</si>
  <si>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</si>
  <si>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</si>
  <si>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</si>
  <si>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</si>
  <si>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</si>
  <si>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</si>
  <si>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</si>
  <si>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</si>
  <si>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</si>
  <si>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</si>
  <si>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</si>
  <si>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</si>
  <si>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</si>
  <si>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</si>
  <si>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</si>
  <si>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</si>
  <si>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</si>
  <si>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</si>
  <si>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</si>
  <si>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</si>
  <si>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</si>
  <si>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</si>
  <si>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</si>
  <si>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</si>
  <si>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</si>
  <si>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</si>
  <si>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</si>
  <si>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</si>
  <si>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</si>
  <si>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</si>
  <si>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</si>
  <si>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</si>
  <si>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</si>
  <si>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</si>
  <si>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</si>
  <si>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</si>
  <si>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</si>
  <si>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</si>
  <si>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</si>
  <si>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</si>
  <si>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</si>
  <si>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</si>
  <si>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</si>
  <si>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</si>
  <si>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</si>
  <si>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</si>
  <si>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</si>
  <si>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</si>
  <si>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</si>
  <si>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</si>
  <si>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</si>
  <si>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</si>
  <si>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</si>
  <si>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</si>
  <si>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</si>
  <si>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</si>
  <si>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</si>
  <si>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</si>
  <si>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</si>
  <si>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</si>
  <si>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</si>
  <si>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</si>
  <si>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</si>
  <si>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</si>
  <si>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</si>
  <si>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</si>
  <si>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</si>
  <si>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</si>
  <si>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</si>
  <si>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</si>
  <si>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</si>
  <si>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</si>
  <si>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</si>
  <si>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</si>
  <si>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</si>
  <si>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</si>
  <si>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</si>
  <si>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</si>
  <si>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</si>
  <si>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</si>
  <si>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</si>
  <si>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</si>
  <si>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</si>
  <si>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</si>
  <si>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</si>
  <si>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</si>
  <si>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</si>
  <si>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</si>
  <si>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</si>
  <si>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</si>
  <si>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</si>
  <si>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</si>
  <si>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</si>
  <si>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</si>
  <si>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</si>
  <si>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</si>
  <si>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</si>
  <si>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</si>
  <si>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</si>
  <si>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</si>
  <si>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</si>
  <si>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</si>
  <si>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</si>
  <si>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</si>
  <si>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</si>
  <si>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</si>
  <si>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</si>
  <si>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</si>
  <si>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</si>
  <si>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</si>
  <si>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</si>
  <si>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</si>
  <si>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</si>
  <si>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</si>
  <si>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</si>
  <si>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</si>
  <si>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</si>
  <si>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</si>
  <si>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</si>
  <si>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</si>
  <si>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</si>
  <si>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</si>
  <si>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</si>
  <si>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</si>
  <si>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</si>
  <si>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ATD PEDIDO 17937378</t>
  </si>
  <si>
    <t>685260012377</t>
  </si>
  <si>
    <t>ATD PED 17948921.</t>
  </si>
  <si>
    <t>Total Emg = 0275  Valor Total Emg =            69595,23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</si>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</sst>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2075</v>
      </c>
      <c r="I2" s="63" t="s">
        <v>2076</v>
      </c>
      <c r="J2" s="63" t="s">
        <v>2077</v>
      </c>
      <c r="K2" s="63" t="s">
        <v>2078</v>
      </c>
      <c r="L2" s="63" t="s">
        <v>2079</v>
      </c>
      <c r="M2" s="63" t="s">
        <v>2080</v>
      </c>
      <c r="N2" s="63" t="s">
        <v>2080</v>
      </c>
      <c r="O2" s="63" t="s">
        <v>2080</v>
      </c>
      <c r="P2" s="63" t="s">
        <v>2078</v>
      </c>
      <c r="Q2" s="63" t="s">
        <v>2081</v>
      </c>
      <c r="R2" s="63" t="s">
        <v>2079</v>
      </c>
      <c r="S2" s="63" t="s">
        <v>2082</v>
      </c>
      <c r="T2" s="63" t="s">
        <v>2079</v>
      </c>
      <c r="U2" s="63" t="s">
        <v>2074</v>
      </c>
      <c r="V2" s="63" t="s">
        <v>2075</v>
      </c>
      <c r="W2" s="63" t="s">
        <v>2074</v>
      </c>
      <c r="X2" s="63" t="s">
        <v>2083</v>
      </c>
      <c r="Y2" s="63" t="s">
        <v>2079</v>
      </c>
      <c r="Z2" s="63" t="s">
        <v>2084</v>
      </c>
      <c r="AA2" s="63" t="s">
        <v>2080</v>
      </c>
      <c r="AB2" s="63" t="s">
        <v>2080</v>
      </c>
      <c r="AC2" s="63" t="s">
        <v>2085</v>
      </c>
      <c r="AD2" s="63" t="s">
        <v>2078</v>
      </c>
      <c r="AE2" s="63" t="s">
        <v>2080</v>
      </c>
      <c r="AF2" s="63" t="s">
        <v>2086</v>
      </c>
      <c r="AG2" s="63" t="s">
        <v>2087</v>
      </c>
      <c r="AH2" s="63" t="s">
        <v>2082</v>
      </c>
      <c r="AI2" s="63" t="s">
        <v>2075</v>
      </c>
      <c r="AJ2" s="63" t="s">
        <v>2086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3</v>
      </c>
      <c r="H3" s="63">
        <f t="shared" si="1"/>
        <v>1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20</v>
      </c>
      <c r="M3" s="63">
        <f t="shared" si="1"/>
        <v>11</v>
      </c>
      <c r="N3" s="63">
        <f t="shared" si="1"/>
        <v>34</v>
      </c>
      <c r="O3" s="63">
        <f t="shared" si="1"/>
        <v>59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3</v>
      </c>
      <c r="H4" s="67">
        <f t="shared" si="2"/>
        <v>1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33</v>
      </c>
      <c r="M4" s="67">
        <f t="shared" si="2"/>
        <v>23</v>
      </c>
      <c r="N4" s="67">
        <f t="shared" si="2"/>
        <v>87</v>
      </c>
      <c r="O4" s="67">
        <f t="shared" si="2"/>
        <v>136</v>
      </c>
      <c r="P4" s="67">
        <f t="shared" si="2"/>
        <v>231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75</v>
      </c>
      <c r="B10" s="75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2"/>
      <c r="AM10" s="65"/>
      <c r="AN10" s="65"/>
      <c r="AO10" s="65"/>
      <c r="AP10" s="65"/>
    </row>
    <row r="11">
      <c r="A11" s="74">
        <f>VLOOKUP(B11,Pns!B:C,2,0)</f>
        <v>134</v>
      </c>
      <c r="B11" s="75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75" t="s">
        <v>263</v>
      </c>
      <c r="C12" s="76" t="str">
        <f>VLOOKUP(A12,Pns!C:D,2,0)</f>
        <v>ALTERNATOR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2"/>
      <c r="AM12" s="65"/>
      <c r="AN12" s="65"/>
      <c r="AO12" s="65"/>
      <c r="AP12" s="65"/>
    </row>
    <row r="13">
      <c r="A13" s="81" t="str">
        <f>VLOOKUP(B13,Pns!B:C,2,0)</f>
        <v>330</v>
      </c>
      <c r="B13" s="87" t="s">
        <v>964</v>
      </c>
      <c r="C13" s="76" t="str">
        <f>VLOOKUP(A13,Pns!C:D,2,0)</f>
        <v>RING ASSY ENGI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421</v>
      </c>
      <c r="B14" s="87" t="s">
        <v>1174</v>
      </c>
      <c r="C14" s="76" t="str">
        <f>VLOOKUP(A14,Pns!C:D,2,0)</f>
        <v>SPRING-MAIN GEAR CEN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</row>
    <row r="15">
      <c r="A15" s="81">
        <f>VLOOKUP(B15,Pns!B:C,2,0)</f>
        <v>209</v>
      </c>
      <c r="B15" s="84" t="s">
        <v>590</v>
      </c>
      <c r="C15" s="76" t="str">
        <f>VLOOKUP(A15,Pns!C:D,2,0)</f>
        <v>AXLE-MAIN GEAR</v>
      </c>
      <c r="D15" s="77">
        <f t="shared" si="3"/>
        <v>3</v>
      </c>
      <c r="E15" s="77">
        <f t="shared" si="4"/>
        <v>2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1">
        <f>VLOOKUP(B16,Pns!B:C,2,0)</f>
        <v>216</v>
      </c>
      <c r="B16" s="75" t="s">
        <v>605</v>
      </c>
      <c r="C16" s="76" t="str">
        <f>VLOOKUP(A16,Pns!C:D,2,0)</f>
        <v>NOSE GEAR STRUT ASSY - TALL FORK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74">
        <f>VLOOKUP(B17,Pns!B:C,2,0)</f>
        <v>41</v>
      </c>
      <c r="B17" s="75" t="s">
        <v>118</v>
      </c>
      <c r="C17" s="76" t="str">
        <f>VLOOKUP(A17,Pns!C:D,2,0)</f>
        <v>OUTER WHEEL HALF ASSY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>
        <f>VLOOKUP(B18,Pns!B:C,2,0)</f>
        <v>793</v>
      </c>
      <c r="B18" s="75" t="s">
        <v>2036</v>
      </c>
      <c r="C18" s="76" t="str">
        <f>VLOOKUP(A18,Pns!C:D,2,0)</f>
        <v>SLEEVE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82"/>
      <c r="AM18" s="65"/>
      <c r="AN18" s="65"/>
      <c r="AO18" s="65"/>
      <c r="AP18" s="65"/>
    </row>
    <row r="19">
      <c r="A19" s="81" t="str">
        <f>VLOOKUP(B19,Pns!B:C,2,0)</f>
        <v>314</v>
      </c>
      <c r="B19" s="88" t="s">
        <v>905</v>
      </c>
      <c r="C19" s="76" t="str">
        <f>VLOOKUP(A19,Pns!C:D,2,0)</f>
        <v>SEAL,PLAIN ENCASED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 t="str">
        <f>VLOOKUP(B20,Pns!B:C,2,0)</f>
        <v>560</v>
      </c>
      <c r="B20" s="89" t="s">
        <v>1439</v>
      </c>
      <c r="C20" s="76" t="str">
        <f>VLOOKUP(A20,Pns!C:D,2,0)</f>
        <v>HOSE ASSY</v>
      </c>
      <c r="D20" s="77">
        <f t="shared" si="3"/>
        <v>9</v>
      </c>
      <c r="E20" s="77">
        <f t="shared" si="4"/>
        <v>4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2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3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2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420</v>
      </c>
      <c r="B21" s="89" t="s">
        <v>1163</v>
      </c>
      <c r="C21" s="76" t="str">
        <f>VLOOKUP(A21,Pns!C:D,2,0)</f>
        <v>SPRING-MAIN GEAR LH &amp; RH</v>
      </c>
      <c r="D21" s="77">
        <f t="shared" si="3"/>
        <v>5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2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1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569</v>
      </c>
      <c r="B22" s="85" t="s">
        <v>1473</v>
      </c>
      <c r="C22" s="76" t="str">
        <f>VLOOKUP(A22,Pns!C:D,2,0)</f>
        <v>STRAP</v>
      </c>
      <c r="D22" s="77">
        <f t="shared" si="3"/>
        <v>8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4</v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2</v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>
        <f>VLOOKUP(B23,Pns!B:C,2,0)</f>
        <v>648</v>
      </c>
      <c r="B23" s="90" t="s">
        <v>1682</v>
      </c>
      <c r="C23" s="76" t="str">
        <f>VLOOKUP(A23,Pns!C:D,2,0)</f>
        <v>JACK PAD LH</v>
      </c>
      <c r="D23" s="77">
        <f t="shared" si="3"/>
        <v>3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 t="str">
        <f>VLOOKUP(B24,Pns!B:C,2,0)</f>
        <v>578</v>
      </c>
      <c r="B24" s="91" t="s">
        <v>1501</v>
      </c>
      <c r="C24" s="76" t="str">
        <f>VLOOKUP(A24,Pns!C:D,2,0)</f>
        <v>SEAL MOLDED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</row>
    <row r="25">
      <c r="A25" s="81" t="str">
        <f>VLOOKUP(B25,Pns!B:C,2,0)</f>
        <v>794</v>
      </c>
      <c r="B25" s="92" t="s">
        <v>2038</v>
      </c>
      <c r="C25" s="76" t="str">
        <f>VLOOKUP(A25,Pns!C:D,2,0)</f>
        <v>SPACER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>
        <f>VLOOKUP(B26,Pns!B:C,2,0)</f>
        <v>727</v>
      </c>
      <c r="B26" s="75" t="s">
        <v>1879</v>
      </c>
      <c r="C26" s="76" t="str">
        <f>VLOOKUP(A26,Pns!C:D,2,0)</f>
        <v>SPACER MAIN GE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 t="str">
        <f>VLOOKUP(B27,Pns!B:C,2,0)</f>
        <v>350</v>
      </c>
      <c r="B27" s="84" t="s">
        <v>1032</v>
      </c>
      <c r="C27" s="76" t="str">
        <f>VLOOKUP(A27,Pns!C:D,2,0)</f>
        <v>BEARING,SLEEVE</v>
      </c>
      <c r="D27" s="77">
        <f t="shared" si="3"/>
        <v>8</v>
      </c>
      <c r="E27" s="77">
        <f t="shared" si="4"/>
        <v>2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4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2"/>
      <c r="AM27" s="65"/>
      <c r="AN27" s="65"/>
      <c r="AO27" s="65"/>
      <c r="AP27" s="65"/>
    </row>
    <row r="28">
      <c r="A28" s="74">
        <f>VLOOKUP(B28,Pns!B:C,2,0)</f>
        <v>381</v>
      </c>
      <c r="B28" s="88" t="s">
        <v>1091</v>
      </c>
      <c r="C28" s="76" t="str">
        <f>VLOOKUP(A28,Pns!C:D,2,0)</f>
        <v>CAP MAIN LAND</v>
      </c>
      <c r="D28" s="77">
        <f t="shared" si="3"/>
        <v>4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4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1">
        <f>VLOOKUP(B29,Pns!B:C,2,0)</f>
        <v>15</v>
      </c>
      <c r="B29" s="75" t="s">
        <v>63</v>
      </c>
      <c r="C29" s="76" t="str">
        <f>VLOOKUP(A29,Pns!C:D,2,0)</f>
        <v>PRESSURE REGULATOR</v>
      </c>
      <c r="D29" s="77">
        <f t="shared" si="3"/>
        <v>4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1</v>
      </c>
      <c r="P29" s="7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609</v>
      </c>
      <c r="B30" s="75" t="s">
        <v>1579</v>
      </c>
      <c r="C30" s="76" t="str">
        <f>VLOOKUP(A30,Pns!C:D,2,0)</f>
        <v>LINE ASSY-PROP</v>
      </c>
      <c r="D30" s="77">
        <f t="shared" si="3"/>
        <v>3</v>
      </c>
      <c r="E30" s="77">
        <f t="shared" si="4"/>
        <v>3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1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82"/>
      <c r="AM30" s="65"/>
      <c r="AN30" s="65"/>
      <c r="AO30" s="65"/>
      <c r="AP30" s="65"/>
    </row>
    <row r="31">
      <c r="A31" s="81">
        <f>VLOOKUP(B31,Pns!B:C,2,0)</f>
        <v>780</v>
      </c>
      <c r="B31" s="93" t="s">
        <v>1998</v>
      </c>
      <c r="C31" s="76" t="str">
        <f>VLOOKUP(A31,Pns!C:D,2,0)</f>
        <v>PASSENGER DOOR - LOW</v>
      </c>
      <c r="D31" s="77">
        <f t="shared" si="3"/>
        <v>2</v>
      </c>
      <c r="E31" s="77">
        <f t="shared" si="4"/>
        <v>2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7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5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4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75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10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75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1</v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2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75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1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2"/>
      <c r="AM39" s="65"/>
      <c r="AN39" s="65"/>
      <c r="AO39" s="65"/>
      <c r="AP39" s="65"/>
    </row>
    <row r="40">
      <c r="A40" s="81">
        <f>VLOOKUP(B40,Pns!B:C,2,0)</f>
        <v>571</v>
      </c>
      <c r="B40" s="75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 t="str">
        <f>VLOOKUP(B41,Pns!B:C,2,0)</f>
        <v>351</v>
      </c>
      <c r="B41" s="87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1">
        <f>VLOOKUP(B42,Pns!B:C,2,0)</f>
        <v>719</v>
      </c>
      <c r="B42" s="75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2"/>
      <c r="AM42" s="65"/>
      <c r="AN42" s="65"/>
      <c r="AO42" s="65"/>
      <c r="AP42" s="65"/>
    </row>
    <row r="43">
      <c r="A43" s="81">
        <f>VLOOKUP(B43,Pns!B:C,2,0)</f>
        <v>720</v>
      </c>
      <c r="B43" s="75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2"/>
      <c r="AM43" s="65"/>
      <c r="AN43" s="65"/>
      <c r="AO43" s="65"/>
      <c r="AP43" s="65"/>
    </row>
    <row r="44">
      <c r="A44" s="81" t="str">
        <f>VLOOKUP(B44,Pns!B:C,2,0)</f>
        <v>312</v>
      </c>
      <c r="B44" s="85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1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>
        <f>VLOOKUP(B46,Pns!B:C,2,0)</f>
        <v>770</v>
      </c>
      <c r="B46" s="75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2"/>
      <c r="AM46" s="65"/>
      <c r="AN46" s="65"/>
      <c r="AO46" s="65"/>
      <c r="AP46" s="65"/>
    </row>
    <row r="47">
      <c r="A47" s="81">
        <f>VLOOKUP(B47,Pns!B:C,2,0)</f>
        <v>771</v>
      </c>
      <c r="B47" s="75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 t="str">
        <f>VLOOKUP(B48,Pns!B:C,2,0)</f>
        <v>567</v>
      </c>
      <c r="B48" s="75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61</v>
      </c>
      <c r="B49" s="85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7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2</v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1" t="str">
        <f>VLOOKUP(B51,Pns!B:C,2,0)</f>
        <v>367</v>
      </c>
      <c r="B51" s="87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2</v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2"/>
      <c r="AM52" s="65"/>
      <c r="AN52" s="65"/>
      <c r="AO52" s="65"/>
      <c r="AP52" s="65"/>
    </row>
    <row r="53">
      <c r="A53" s="81">
        <f>VLOOKUP(B53,Pns!B:C,2,0)</f>
        <v>618</v>
      </c>
      <c r="B53" s="75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2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2"/>
      <c r="AM53" s="65"/>
      <c r="AN53" s="65"/>
      <c r="AO53" s="65"/>
      <c r="AP53" s="65"/>
    </row>
    <row r="54">
      <c r="A54" s="81">
        <f>VLOOKUP(B54,Pns!B:C,2,0)</f>
        <v>775</v>
      </c>
      <c r="B54" s="75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2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2</v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1">
        <f>VLOOKUP(B56,Pns!B:C,2,0)</f>
        <v>772</v>
      </c>
      <c r="B56" s="75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7</v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8</v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1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30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756</v>
      </c>
      <c r="B59" s="75" t="s">
        <v>1940</v>
      </c>
      <c r="C59" s="76" t="str">
        <f>VLOOKUP(A59,Pns!C:D,2,0)</f>
        <v>NIPPLE,TUBE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74">
        <f>VLOOKUP(B60,Pns!B:C,2,0)</f>
        <v>523</v>
      </c>
      <c r="B60" s="91" t="s">
        <v>1353</v>
      </c>
      <c r="C60" s="76" t="str">
        <f>VLOOKUP(A60,Pns!C:D,2,0)</f>
        <v>REDUCER, TUBE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</row>
    <row r="61">
      <c r="A61" s="81">
        <f>VLOOKUP(B61,Pns!B:C,2,0)</f>
        <v>758</v>
      </c>
      <c r="B61" s="75" t="s">
        <v>1943</v>
      </c>
      <c r="C61" s="76" t="str">
        <f>VLOOKUP(A61,Pns!C:D,2,0)</f>
        <v>COUPLING,CLAMP,GROOV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2"/>
      <c r="AM61" s="65"/>
      <c r="AN61" s="65"/>
      <c r="AO61" s="65"/>
      <c r="AP61" s="65"/>
    </row>
    <row r="62">
      <c r="A62" s="81" t="str">
        <f>VLOOKUP(B62,Pns!B:C,2,0)</f>
        <v>784</v>
      </c>
      <c r="B62" s="75" t="s">
        <v>2006</v>
      </c>
      <c r="C62" s="76" t="str">
        <f>VLOOKUP(A62,Pns!C:D,2,0)</f>
        <v>CONNECTOR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65"/>
      <c r="AM62" s="65"/>
      <c r="AN62" s="65"/>
      <c r="AO62" s="65"/>
      <c r="AP62" s="65"/>
    </row>
    <row r="63">
      <c r="A63" s="81">
        <f>VLOOKUP(B63,Pns!B:C,2,0)</f>
        <v>766</v>
      </c>
      <c r="B63" s="94" t="s">
        <v>1959</v>
      </c>
      <c r="C63" s="76" t="str">
        <f>VLOOKUP(A63,Pns!C:D,2,0)</f>
        <v>TEE,TUBE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74">
        <f>VLOOKUP(B64,Pns!B:C,2,0)</f>
        <v>432</v>
      </c>
      <c r="B64" s="87" t="s">
        <v>1211</v>
      </c>
      <c r="C64" s="76" t="str">
        <f>VLOOKUP(A64,Pns!C:D,2,0)</f>
        <v>BEACON,DISTRESS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1" t="str">
        <f>VLOOKUP(B65,Pns!B:C,2,0)</f>
        <v>612</v>
      </c>
      <c r="B65" s="91" t="s">
        <v>1585</v>
      </c>
      <c r="C65" s="76" t="str">
        <f>VLOOKUP(A65,Pns!C:D,2,0)</f>
        <v>HOSE ASSY BRAKE CYL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81">
        <f>VLOOKUP(B66,Pns!B:C,2,0)</f>
        <v>613</v>
      </c>
      <c r="B66" s="91" t="s">
        <v>1589</v>
      </c>
      <c r="C66" s="76" t="str">
        <f>VLOOKUP(A66,Pns!C:D,2,0)</f>
        <v>HOSE ASSY BRAK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785</v>
      </c>
      <c r="B67" s="75" t="s">
        <v>2008</v>
      </c>
      <c r="C67" s="76" t="str">
        <f>VLOOKUP(A67,Pns!C:D,2,0)</f>
        <v>CONNECTOR BODY,RECEP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14</v>
      </c>
      <c r="B68" s="75" t="s">
        <v>59</v>
      </c>
      <c r="C68" s="76" t="str">
        <f>VLOOKUP(A68,Pns!C:D,2,0)</f>
        <v>CONTROL UNIT,GENERA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2"/>
      <c r="AM68" s="65"/>
      <c r="AN68" s="65"/>
      <c r="AO68" s="65"/>
      <c r="AP68" s="65"/>
    </row>
    <row r="69">
      <c r="A69" s="81">
        <f>VLOOKUP(B69,Pns!B:C,2,0)</f>
        <v>767</v>
      </c>
      <c r="B69" s="94" t="s">
        <v>1961</v>
      </c>
      <c r="C69" s="76" t="str">
        <f>VLOOKUP(A69,Pns!C:D,2,0)</f>
        <v>ANEL-O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2"/>
      <c r="AM69" s="65"/>
      <c r="AN69" s="65"/>
      <c r="AO69" s="65"/>
      <c r="AP69" s="65"/>
    </row>
    <row r="70">
      <c r="A70" s="81" t="str">
        <f>VLOOKUP(B70,Pns!B:C,2,0)</f>
        <v>564</v>
      </c>
      <c r="B70" s="89" t="s">
        <v>1458</v>
      </c>
      <c r="C70" s="76" t="str">
        <f>VLOOKUP(A70,Pns!C:D,2,0)</f>
        <v>BUNGEE ASSY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1" t="str">
        <f>VLOOKUP(B71,Pns!B:C,2,0)</f>
        <v>286</v>
      </c>
      <c r="B71" s="87" t="s">
        <v>818</v>
      </c>
      <c r="C71" s="76" t="str">
        <f>VLOOKUP(A71,Pns!C:D,2,0)</f>
        <v>GASKET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1">
        <f>VLOOKUP(B72,Pns!B:C,2,0)</f>
        <v>700</v>
      </c>
      <c r="B72" s="75" t="s">
        <v>1817</v>
      </c>
      <c r="C72" s="76" t="str">
        <f>VLOOKUP(A72,Pns!C:D,2,0)</f>
        <v>DRIVE PULLEY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>
        <f>VLOOKUP(B73,Pns!B:C,2,0)</f>
        <v>718</v>
      </c>
      <c r="B73" s="75" t="s">
        <v>1857</v>
      </c>
      <c r="C73" s="76" t="str">
        <f>VLOOKUP(A73,Pns!C:D,2,0)</f>
        <v>EVAPORATOR MODULE AS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2"/>
      <c r="AM73" s="65"/>
      <c r="AN73" s="65"/>
      <c r="AO73" s="65"/>
      <c r="AP73" s="65"/>
    </row>
    <row r="74">
      <c r="A74" s="81">
        <f>VLOOKUP(B74,Pns!B:C,2,0)</f>
        <v>211</v>
      </c>
      <c r="B74" s="84" t="s">
        <v>593</v>
      </c>
      <c r="C74" s="76" t="str">
        <f>VLOOKUP(A74,Pns!C:D,2,0)</f>
        <v>DOOR ASSY COWL LH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59</v>
      </c>
      <c r="B75" s="75" t="s">
        <v>165</v>
      </c>
      <c r="C75" s="76" t="str">
        <f>VLOOKUP(A75,Pns!C:D,2,0)</f>
        <v>HOSE,AIR DUCT, INSIDE DIA, 2-3/4 IN, LENGTH, 144 IN, MATERIAL FIBERGLASS, RUBBER BUTYL AND SILICONE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 t="str">
        <f>VLOOKUP(B76,Pns!B:C,2,0)</f>
        <v>606</v>
      </c>
      <c r="B76" s="75" t="s">
        <v>1571</v>
      </c>
      <c r="C76" s="76" t="str">
        <f>VLOOKUP(A76,Pns!C:D,2,0)</f>
        <v>CAPACITOR-6.0 MF 150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 t="str">
        <f>VLOOKUP(B77,Pns!B:C,2,0)</f>
        <v>235</v>
      </c>
      <c r="B77" s="84" t="s">
        <v>662</v>
      </c>
      <c r="C77" s="76" t="str">
        <f>VLOOKUP(A77,Pns!C:D,2,0)</f>
        <v>SEAT ASSEMBLY - BENCH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74">
        <f>VLOOKUP(B78,Pns!B:C,2,0)</f>
        <v>93</v>
      </c>
      <c r="B78" s="75" t="s">
        <v>268</v>
      </c>
      <c r="C78" s="76" t="str">
        <f>VLOOKUP(A78,Pns!C:D,2,0)</f>
        <v>MAGNETOMETER GMU 44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2"/>
      <c r="AM78" s="65"/>
      <c r="AN78" s="65"/>
      <c r="AO78" s="65"/>
      <c r="AP78" s="65"/>
    </row>
    <row r="79">
      <c r="A79" s="81" t="str">
        <f>VLOOKUP(B79,Pns!B:C,2,0)</f>
        <v>225</v>
      </c>
      <c r="B79" s="84" t="s">
        <v>629</v>
      </c>
      <c r="C79" s="76" t="str">
        <f>VLOOKUP(A79,Pns!C:D,2,0)</f>
        <v>GSA-80 TORQUE SERVO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65"/>
      <c r="AM79" s="65"/>
      <c r="AN79" s="65"/>
      <c r="AO79" s="65"/>
      <c r="AP79" s="65"/>
    </row>
    <row r="80">
      <c r="A80" s="74">
        <f>VLOOKUP(B80,Pns!B:C,2,0)</f>
        <v>525</v>
      </c>
      <c r="B80" s="91" t="s">
        <v>1357</v>
      </c>
      <c r="C80" s="76" t="str">
        <f>VLOOKUP(A80,Pns!C:D,2,0)</f>
        <v>GSA-81 TORQUE SERVO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</row>
    <row r="81">
      <c r="A81" s="81">
        <f>VLOOKUP(B81,Pns!B:C,2,0)</f>
        <v>591</v>
      </c>
      <c r="B81" s="96" t="s">
        <v>1531</v>
      </c>
      <c r="C81" s="76" t="str">
        <f>VLOOKUP(A81,Pns!C:D,2,0)</f>
        <v>AFCS MODE CONTROLLER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2"/>
      <c r="AM81" s="65"/>
      <c r="AN81" s="65"/>
      <c r="AO81" s="65"/>
      <c r="AP81" s="65"/>
    </row>
    <row r="82">
      <c r="A82" s="81">
        <f>VLOOKUP(B82,Pns!B:C,2,0)</f>
        <v>764</v>
      </c>
      <c r="B82" s="94" t="s">
        <v>1957</v>
      </c>
      <c r="C82" s="76" t="str">
        <f>VLOOKUP(A82,Pns!C:D,2,0)</f>
        <v>CLIP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2"/>
      <c r="AM82" s="65"/>
      <c r="AN82" s="65"/>
      <c r="AO82" s="65"/>
      <c r="AP82" s="65"/>
    </row>
    <row r="83">
      <c r="A83" s="81">
        <f>VLOOKUP(B83,Pns!B:C,2,0)</f>
        <v>551</v>
      </c>
      <c r="B83" s="87" t="s">
        <v>1412</v>
      </c>
      <c r="C83" s="76" t="str">
        <f>VLOOKUP(A83,Pns!C:D,2,0)</f>
        <v>AIRSPEED INDICATOR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81" t="str">
        <f>VLOOKUP(B84,Pns!B:C,2,0)</f>
        <v>143</v>
      </c>
      <c r="B84" s="85" t="s">
        <v>405</v>
      </c>
      <c r="C84" s="76" t="str">
        <f>VLOOKUP(A84,Pns!C:D,2,0)</f>
        <v>BRACKET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>
        <f>VLOOKUP(B85,Pns!B:C,2,0)</f>
        <v>71</v>
      </c>
      <c r="B85" s="75" t="s">
        <v>195</v>
      </c>
      <c r="C85" s="76" t="str">
        <f>VLOOKUP(A85,Pns!C:D,2,0)</f>
        <v>RADAR GWX 68 WEATHER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2"/>
      <c r="AM85" s="65"/>
      <c r="AN85" s="65"/>
      <c r="AO85" s="65"/>
      <c r="AP85" s="65"/>
    </row>
    <row r="86">
      <c r="A86" s="74">
        <f>VLOOKUP(B86,Pns!B:C,2,0)</f>
        <v>543</v>
      </c>
      <c r="B86" s="97" t="s">
        <v>1386</v>
      </c>
      <c r="C86" s="76" t="str">
        <f>VLOOKUP(A86,Pns!C:D,2,0)</f>
        <v>DUCT-FLEX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81">
        <f>VLOOKUP(B87,Pns!B:C,2,0)</f>
        <v>755</v>
      </c>
      <c r="B87" s="75" t="s">
        <v>1939</v>
      </c>
      <c r="C87" s="76" t="str">
        <f>VLOOKUP(A87,Pns!C:D,2,0)</f>
        <v>GASKET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1">
        <f>VLOOKUP(B88,Pns!B:C,2,0)</f>
        <v>773</v>
      </c>
      <c r="B88" s="75" t="s">
        <v>1980</v>
      </c>
      <c r="C88" s="76" t="str">
        <f>VLOOKUP(A88,Pns!C:D,2,0)</f>
        <v>GAS SPRING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2"/>
      <c r="AM88" s="65"/>
      <c r="AN88" s="65"/>
      <c r="AO88" s="65"/>
      <c r="AP88" s="65"/>
    </row>
    <row r="89">
      <c r="A89" s="81">
        <f>VLOOKUP(B89,Pns!B:C,2,0)</f>
        <v>774</v>
      </c>
      <c r="B89" s="75" t="s">
        <v>1983</v>
      </c>
      <c r="C89" s="76" t="str">
        <f>VLOOKUP(A89,Pns!C:D,2,0)</f>
        <v>EXTENDER-CREW, (WHEN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2"/>
      <c r="AM89" s="65"/>
      <c r="AN89" s="65"/>
      <c r="AO89" s="65"/>
      <c r="AP89" s="65"/>
    </row>
    <row r="90">
      <c r="A90" s="81">
        <f>VLOOKUP(B90,Pns!B:C,2,0)</f>
        <v>763</v>
      </c>
      <c r="B90" s="94" t="s">
        <v>1954</v>
      </c>
      <c r="C90" s="76" t="str">
        <f>VLOOKUP(A90,Pns!C:D,2,0)</f>
        <v>RETAINING 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550</v>
      </c>
      <c r="B91" s="90" t="s">
        <v>1405</v>
      </c>
      <c r="C91" s="76" t="str">
        <f>VLOOKUP(A91,Pns!C:D,2,0)</f>
        <v>TUBE MAIN 850X10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518</v>
      </c>
      <c r="B92" s="94" t="s">
        <v>1349</v>
      </c>
      <c r="C92" s="76" t="str">
        <f>VLOOKUP(A92,Pns!C:D,2,0)</f>
        <v>DIMMING ASSY,SPEC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2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1" t="str">
        <f>VLOOKUP(B93,Pns!B:C,2,0)</f>
        <v>257</v>
      </c>
      <c r="B93" s="84" t="s">
        <v>730</v>
      </c>
      <c r="C93" s="76" t="str">
        <f>VLOOKUP(A93,Pns!C:D,2,0)</f>
        <v>CAP</v>
      </c>
      <c r="D93" s="77">
        <f t="shared" si="3"/>
        <v>3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3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480</v>
      </c>
      <c r="B94" s="84" t="s">
        <v>1288</v>
      </c>
      <c r="C94" s="76" t="str">
        <f>VLOOKUP(A94,Pns!C:D,2,0)</f>
        <v>WASHER, FLAT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>
        <f>VLOOKUP(B95,Pns!B:C,2,0)</f>
        <v>757</v>
      </c>
      <c r="B95" s="75" t="s">
        <v>1942</v>
      </c>
      <c r="C95" s="76" t="str">
        <f>VLOOKUP(A95,Pns!C:D,2,0)</f>
        <v>BOLT,MACHINE</v>
      </c>
      <c r="D95" s="77">
        <f t="shared" si="3"/>
        <v>8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8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2"/>
      <c r="AM95" s="65"/>
      <c r="AN95" s="65"/>
      <c r="AO95" s="65"/>
      <c r="AP95" s="65"/>
    </row>
    <row r="96">
      <c r="A96" s="74">
        <f>VLOOKUP(B96,Pns!B:C,2,0)</f>
        <v>540</v>
      </c>
      <c r="B96" s="91" t="s">
        <v>1380</v>
      </c>
      <c r="C96" s="76" t="str">
        <f>VLOOKUP(A96,Pns!C:D,2,0)</f>
        <v>STATIC WICK</v>
      </c>
      <c r="D96" s="77">
        <f t="shared" si="3"/>
        <v>15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15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81" t="str">
        <f>VLOOKUP(B97,Pns!B:C,2,0)</f>
        <v>563</v>
      </c>
      <c r="B97" s="85" t="s">
        <v>1451</v>
      </c>
      <c r="C97" s="76" t="str">
        <f>VLOOKUP(A97,Pns!C:D,2,0)</f>
        <v>TRUNNION ASSY-RH-MAI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 t="str">
        <f>VLOOKUP(B98,Pns!B:C,2,0)</f>
        <v>683</v>
      </c>
      <c r="B98" s="84" t="s">
        <v>1777</v>
      </c>
      <c r="C98" s="76" t="str">
        <f>VLOOKUP(A98,Pns!C:D,2,0)</f>
        <v>VANT,BREATHER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2"/>
      <c r="AM98" s="65"/>
      <c r="AN98" s="65"/>
      <c r="AO98" s="65"/>
      <c r="AP98" s="65"/>
    </row>
    <row r="99">
      <c r="A99" s="81" t="str">
        <f>VLOOKUP(B99,Pns!B:C,2,0)</f>
        <v>677</v>
      </c>
      <c r="B99" s="92" t="s">
        <v>1758</v>
      </c>
      <c r="C99" s="76" t="str">
        <f>VLOOKUP(A99,Pns!C:D,2,0)</f>
        <v>HOSE ASSY TEE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>
        <f>VLOOKUP(B100,Pns!B:C,2,0)</f>
        <v>752</v>
      </c>
      <c r="B100" s="95" t="s">
        <v>1934</v>
      </c>
      <c r="C100" s="76" t="str">
        <f>VLOOKUP(A100,Pns!C:D,2,0)</f>
        <v>FUEL FILTER ASSY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1" t="str">
        <f>VLOOKUP(B101,Pns!B:C,2,0)</f>
        <v>656</v>
      </c>
      <c r="B101" s="89" t="s">
        <v>1696</v>
      </c>
      <c r="C101" s="76" t="str">
        <f>VLOOKUP(A101,Pns!C:D,2,0)</f>
        <v>TRANSMITER FUEL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98"/>
      <c r="AM101" s="65"/>
      <c r="AN101" s="65"/>
      <c r="AO101" s="65"/>
      <c r="AP101" s="65"/>
    </row>
    <row r="102">
      <c r="A102" s="74">
        <f>VLOOKUP(B102,Pns!B:C,2,0)</f>
        <v>401</v>
      </c>
      <c r="B102" s="85" t="s">
        <v>1126</v>
      </c>
      <c r="C102" s="76" t="str">
        <f>VLOOKUP(A102,Pns!C:D,2,0)</f>
        <v>ENGINE MOUNT ASSEMBL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372</v>
      </c>
      <c r="B103" s="87" t="s">
        <v>1068</v>
      </c>
      <c r="C103" s="76" t="str">
        <f>VLOOKUP(A103,Pns!C:D,2,0)</f>
        <v>SPACER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74">
        <f>VLOOKUP(B104,Pns!B:C,2,0)</f>
        <v>90</v>
      </c>
      <c r="B104" s="75" t="s">
        <v>256</v>
      </c>
      <c r="C104" s="76" t="str">
        <f>VLOOKUP(A104,Pns!C:D,2,0)</f>
        <v>TRANSMITTER,RATE OF FLOW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2"/>
      <c r="AM104" s="65"/>
      <c r="AN104" s="65"/>
      <c r="AO104" s="65"/>
      <c r="AP104" s="65"/>
    </row>
    <row r="105">
      <c r="A105" s="81">
        <f>VLOOKUP(B105,Pns!B:C,2,0)</f>
        <v>182</v>
      </c>
      <c r="B105" s="84" t="s">
        <v>524</v>
      </c>
      <c r="C105" s="76" t="str">
        <f>VLOOKUP(A105,Pns!C:D,2,0)</f>
        <v>WHEEL HALF ASSY-OUTER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436</v>
      </c>
      <c r="B106" s="99" t="s">
        <v>1220</v>
      </c>
      <c r="C106" s="76" t="str">
        <f>VLOOKUP(A106,Pns!C:D,2,0)</f>
        <v>CABLE FIRE DET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</row>
    <row r="107">
      <c r="A107" s="81" t="str">
        <f>VLOOKUP(B107,Pns!B:C,2,0)</f>
        <v>370</v>
      </c>
      <c r="B107" s="87" t="s">
        <v>1062</v>
      </c>
      <c r="C107" s="76" t="str">
        <f>VLOOKUP(A107,Pns!C:D,2,0)</f>
        <v>HINGE BKT INBD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1">
        <f>VLOOKUP(B108,Pns!B:C,2,0)</f>
        <v>621</v>
      </c>
      <c r="B108" s="75" t="s">
        <v>1609</v>
      </c>
      <c r="C108" s="76" t="str">
        <f>VLOOKUP(A108,Pns!C:D,2,0)</f>
        <v>RESTRAINT ASSY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>
        <f>VLOOKUP(B109,Pns!B:C,2,0)</f>
        <v>227</v>
      </c>
      <c r="B109" s="84" t="s">
        <v>638</v>
      </c>
      <c r="C109" s="76" t="str">
        <f>VLOOKUP(A109,Pns!C:D,2,0)</f>
        <v>SUPPORT ASSY AFT NOSE GEAR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65</v>
      </c>
      <c r="B110" s="75" t="s">
        <v>180</v>
      </c>
      <c r="C110" s="76" t="str">
        <f>VLOOKUP(A110,Pns!C:D,2,0)</f>
        <v>COVER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82"/>
      <c r="AM110" s="65"/>
      <c r="AN110" s="65"/>
      <c r="AO110" s="65"/>
      <c r="AP110" s="65"/>
    </row>
    <row r="111">
      <c r="A111" s="81">
        <f>VLOOKUP(B111,Pns!B:C,2,0)</f>
        <v>625</v>
      </c>
      <c r="B111" s="90" t="s">
        <v>1625</v>
      </c>
      <c r="C111" s="76" t="str">
        <f>VLOOKUP(A111,Pns!C:D,2,0)</f>
        <v>SHIELD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619</v>
      </c>
      <c r="B112" s="75" t="s">
        <v>1605</v>
      </c>
      <c r="C112" s="76" t="str">
        <f>VLOOKUP(A112,Pns!C:D,2,0)</f>
        <v>RESERVOIR ASSY-BRAKE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1">
        <f>VLOOKUP(B113,Pns!B:C,2,0)</f>
        <v>695</v>
      </c>
      <c r="B113" s="100" t="s">
        <v>1804</v>
      </c>
      <c r="C113" s="76" t="str">
        <f>VLOOKUP(A113,Pns!C:D,2,0)</f>
        <v>STRUT ASSY-RH WING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</row>
    <row r="114">
      <c r="A114" s="81">
        <f>VLOOKUP(B114,Pns!B:C,2,0)</f>
        <v>685</v>
      </c>
      <c r="B114" s="84" t="s">
        <v>1783</v>
      </c>
      <c r="C114" s="76" t="str">
        <f>VLOOKUP(A114,Pns!C:D,2,0)</f>
        <v>TUBE ASSY-LONG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687</v>
      </c>
      <c r="B115" s="84" t="s">
        <v>1787</v>
      </c>
      <c r="C115" s="76" t="str">
        <f>VLOOKUP(A115,Pns!C:D,2,0)</f>
        <v>SCREW INTERNAL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>
        <f>VLOOKUP(B116,Pns!B:C,2,0)</f>
        <v>689</v>
      </c>
      <c r="B116" s="84" t="s">
        <v>1791</v>
      </c>
      <c r="C116" s="76" t="str">
        <f>VLOOKUP(A116,Pns!C:D,2,0)</f>
        <v>RIB ASSY-RH-AILERON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 t="str">
        <f>VLOOKUP(B117,Pns!B:C,2,0)</f>
        <v>229</v>
      </c>
      <c r="B117" s="84" t="s">
        <v>643</v>
      </c>
      <c r="C117" s="76" t="str">
        <f>VLOOKUP(A117,Pns!C:D,2,0)</f>
        <v>LOCKNUT,TUBE F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 t="str">
        <f>VLOOKUP(B118,Pns!B:C,2,0)</f>
        <v>678</v>
      </c>
      <c r="B118" s="92" t="s">
        <v>1762</v>
      </c>
      <c r="C118" s="76" t="str">
        <f>VLOOKUP(A118,Pns!C:D,2,0)</f>
        <v>BOOT N G STEER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679</v>
      </c>
      <c r="B119" s="92" t="s">
        <v>1765</v>
      </c>
      <c r="C119" s="76" t="str">
        <f>VLOOKUP(A119,Pns!C:D,2,0)</f>
        <v>HOSE ASSY ELBOW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675</v>
      </c>
      <c r="B120" s="92" t="s">
        <v>1751</v>
      </c>
      <c r="C120" s="76" t="str">
        <f>VLOOKUP(A120,Pns!C:D,2,0)</f>
        <v>HINGE DOOR LH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672</v>
      </c>
      <c r="B121" s="100" t="s">
        <v>1743</v>
      </c>
      <c r="C121" s="76" t="str">
        <f>VLOOKUP(A121,Pns!C:D,2,0)</f>
        <v>MOLDING-WINDOW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1">
        <f>VLOOKUP(B122,Pns!B:C,2,0)</f>
        <v>636</v>
      </c>
      <c r="B122" s="75" t="s">
        <v>1650</v>
      </c>
      <c r="C122" s="76" t="str">
        <f>VLOOKUP(A122,Pns!C:D,2,0)</f>
        <v>SCUFF PLATE-LH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637</v>
      </c>
      <c r="B123" s="75" t="s">
        <v>1652</v>
      </c>
      <c r="C123" s="76" t="str">
        <f>VLOOKUP(A123,Pns!C:D,2,0)</f>
        <v>SCUFF PLATE-RH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631</v>
      </c>
      <c r="B124" s="75" t="s">
        <v>1637</v>
      </c>
      <c r="C124" s="76" t="str">
        <f>VLOOKUP(A124,Pns!C:D,2,0)</f>
        <v>PLATE - COVER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626</v>
      </c>
      <c r="B125" s="90" t="s">
        <v>1627</v>
      </c>
      <c r="C125" s="76" t="str">
        <f>VLOOKUP(A125,Pns!C:D,2,0)</f>
        <v>WINDOW MOLDING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 t="str">
        <f>VLOOKUP(B126,Pns!B:C,2,0)</f>
        <v>562</v>
      </c>
      <c r="B126" s="84" t="s">
        <v>1448</v>
      </c>
      <c r="C126" s="76" t="str">
        <f>VLOOKUP(A126,Pns!C:D,2,0)</f>
        <v>TRUNNION ASSY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368</v>
      </c>
      <c r="B127" s="87" t="s">
        <v>1058</v>
      </c>
      <c r="C127" s="76" t="str">
        <f>VLOOKUP(A127,Pns!C:D,2,0)</f>
        <v>BRACKET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657</v>
      </c>
      <c r="B128" s="89" t="s">
        <v>1698</v>
      </c>
      <c r="C128" s="76" t="str">
        <f>VLOOKUP(A128,Pns!C:D,2,0)</f>
        <v>BRACKET ASSY-95 AMP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98"/>
      <c r="AM128" s="65"/>
      <c r="AN128" s="65"/>
      <c r="AO128" s="65"/>
      <c r="AP128" s="65"/>
    </row>
    <row r="129">
      <c r="A129" s="81">
        <f>VLOOKUP(B129,Pns!B:C,2,0)</f>
        <v>186</v>
      </c>
      <c r="B129" s="84" t="s">
        <v>533</v>
      </c>
      <c r="C129" s="76" t="str">
        <f>VLOOKUP(A129,Pns!C:D,2,0)</f>
        <v>LIGHT STROBE RH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2"/>
      <c r="AM129" s="65"/>
      <c r="AN129" s="65"/>
      <c r="AO129" s="65"/>
      <c r="AP129" s="65"/>
    </row>
    <row r="130">
      <c r="A130" s="74" t="str">
        <f>VLOOKUP(B130,Pns!B:C,2,0)</f>
        <v>60</v>
      </c>
      <c r="B130" s="75" t="s">
        <v>168</v>
      </c>
      <c r="C130" s="76" t="str">
        <f>VLOOKUP(A130,Pns!C:D,2,0)</f>
        <v>CONTROL,DIRECTIONAL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103</v>
      </c>
      <c r="B131" s="75" t="s">
        <v>291</v>
      </c>
      <c r="C131" s="76" t="str">
        <f>VLOOKUP(A131,Pns!C:D,2,0)</f>
        <v>INDICATOR FUEL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>
        <f>VLOOKUP(B132,Pns!B:C,2,0)</f>
        <v>629</v>
      </c>
      <c r="B132" s="75" t="s">
        <v>1634</v>
      </c>
      <c r="C132" s="76" t="str">
        <f>VLOOKUP(A132,Pns!C:D,2,0)</f>
        <v>HINGE-DOOR LH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736</v>
      </c>
      <c r="B133" s="95" t="s">
        <v>1904</v>
      </c>
      <c r="C133" s="76" t="str">
        <f>VLOOKUP(A133,Pns!C:D,2,0)</f>
        <v>WASHER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 t="str">
        <f>VLOOKUP(B134,Pns!B:C,2,0)</f>
        <v>737</v>
      </c>
      <c r="B134" s="95" t="s">
        <v>1906</v>
      </c>
      <c r="C134" s="76" t="str">
        <f>VLOOKUP(A134,Pns!C:D,2,0)</f>
        <v>FITTING-WING STRUT U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>
        <f>VLOOKUP(B135,Pns!B:C,2,0)</f>
        <v>754</v>
      </c>
      <c r="B135" s="84" t="s">
        <v>1937</v>
      </c>
      <c r="C135" s="76" t="str">
        <f>VLOOKUP(A135,Pns!C:D,2,0)</f>
        <v>NUT,SELF-LOCKI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74">
        <f>VLOOKUP(B136,Pns!B:C,2,0)</f>
        <v>378</v>
      </c>
      <c r="B136" s="87" t="s">
        <v>1085</v>
      </c>
      <c r="C136" s="76" t="str">
        <f>VLOOKUP(A136,Pns!C:D,2,0)</f>
        <v>TUBE 850X10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1" t="str">
        <f>VLOOKUP(B137,Pns!B:C,2,0)</f>
        <v>375</v>
      </c>
      <c r="B137" s="75" t="s">
        <v>1076</v>
      </c>
      <c r="C137" s="76" t="str">
        <f>VLOOKUP(A137,Pns!C:D,2,0)</f>
        <v>ACTUATOR ASSY-ELEVAT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>
        <f>VLOOKUP(B138,Pns!B:C,2,0)</f>
        <v>690</v>
      </c>
      <c r="B138" s="100" t="s">
        <v>1793</v>
      </c>
      <c r="C138" s="76" t="str">
        <f>VLOOKUP(A138,Pns!C:D,2,0)</f>
        <v>PUSH ROD ASSY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1">
        <f>VLOOKUP(B139,Pns!B:C,2,0)</f>
        <v>692</v>
      </c>
      <c r="B139" s="100" t="s">
        <v>1798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693</v>
      </c>
      <c r="B140" s="100" t="s">
        <v>1800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208</v>
      </c>
      <c r="B141" s="84" t="s">
        <v>584</v>
      </c>
      <c r="C141" s="76" t="str">
        <f>VLOOKUP(A141,Pns!C:D,2,0)</f>
        <v>BEARING ROLLER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>
        <f>VLOOKUP(B142,Pns!B:C,2,0)</f>
        <v>611</v>
      </c>
      <c r="B142" s="84" t="s">
        <v>1583</v>
      </c>
      <c r="C142" s="76" t="str">
        <f>VLOOKUP(A142,Pns!C:D,2,0)</f>
        <v>WHEEL HALF ASSY-INNE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622</v>
      </c>
      <c r="B143" s="75" t="s">
        <v>1611</v>
      </c>
      <c r="C143" s="76" t="str">
        <f>VLOOKUP(A143,Pns!C:D,2,0)</f>
        <v>PASSENGER SEAT UPHOL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 t="str">
        <f>VLOOKUP(B144,Pns!B:C,2,0)</f>
        <v>261</v>
      </c>
      <c r="B144" s="84" t="s">
        <v>744</v>
      </c>
      <c r="C144" s="76" t="str">
        <f>VLOOKUP(A144,Pns!C:D,2,0)</f>
        <v>SPACER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3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490</v>
      </c>
      <c r="B145" s="75" t="s">
        <v>1299</v>
      </c>
      <c r="C145" s="76" t="str">
        <f>VLOOKUP(A145,Pns!C:D,2,0)</f>
        <v>CONE AND ROLLERS,TAP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1">
        <f>VLOOKUP(B146,Pns!B:C,2,0)</f>
        <v>696</v>
      </c>
      <c r="B146" s="75" t="s">
        <v>1807</v>
      </c>
      <c r="C146" s="76" t="str">
        <f>VLOOKUP(A146,Pns!C:D,2,0)</f>
        <v>FITTING-WING STRUT L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435</v>
      </c>
      <c r="B147" s="87" t="s">
        <v>1218</v>
      </c>
      <c r="C147" s="76" t="str">
        <f>VLOOKUP(A147,Pns!C:D,2,0)</f>
        <v>PIN-LOCWELL SINGLE A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1">
        <f>VLOOKUP(B148,Pns!B:C,2,0)</f>
        <v>665</v>
      </c>
      <c r="B148" s="75" t="s">
        <v>1722</v>
      </c>
      <c r="C148" s="76" t="str">
        <f>VLOOKUP(A148,Pns!C:D,2,0)</f>
        <v>LINK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>
        <f>VLOOKUP(B149,Pns!B:C,2,0)</f>
        <v>691</v>
      </c>
      <c r="B149" s="100" t="s">
        <v>1795</v>
      </c>
      <c r="C149" s="76" t="str">
        <f>VLOOKUP(A149,Pns!C:D,2,0)</f>
        <v>VALVE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4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</row>
    <row r="150">
      <c r="A150" s="81">
        <f>VLOOKUP(B150,Pns!B:C,2,0)</f>
        <v>686</v>
      </c>
      <c r="B150" s="84" t="s">
        <v>1785</v>
      </c>
      <c r="C150" s="76" t="str">
        <f>VLOOKUP(A150,Pns!C:D,2,0)</f>
        <v>SPROCKET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1">
        <f>VLOOKUP(B151,Pns!B:C,2,0)</f>
        <v>163</v>
      </c>
      <c r="B151" s="85" t="s">
        <v>466</v>
      </c>
      <c r="C151" s="76" t="str">
        <f>VLOOKUP(A151,Pns!C:D,2,0)</f>
        <v>BRACKET CARGO PAD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5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82"/>
      <c r="AM151" s="65"/>
      <c r="AN151" s="65"/>
      <c r="AO151" s="65"/>
      <c r="AP151" s="65"/>
    </row>
    <row r="152">
      <c r="A152" s="81" t="str">
        <f>VLOOKUP(B152,Pns!B:C,2,0)</f>
        <v>280</v>
      </c>
      <c r="B152" s="84" t="s">
        <v>799</v>
      </c>
      <c r="C152" s="76" t="str">
        <f>VLOOKUP(A152,Pns!C:D,2,0)</f>
        <v>ENGINE MOUNT</v>
      </c>
      <c r="D152" s="77">
        <f t="shared" si="3"/>
        <v>6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6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680</v>
      </c>
      <c r="B153" s="92" t="s">
        <v>1768</v>
      </c>
      <c r="C153" s="76" t="str">
        <f>VLOOKUP(A153,Pns!C:D,2,0)</f>
        <v>CLAMP, LOOP</v>
      </c>
      <c r="D153" s="77">
        <f t="shared" si="3"/>
        <v>8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8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395</v>
      </c>
      <c r="B154" s="95" t="s">
        <v>1116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</row>
    <row r="155">
      <c r="A155" s="74">
        <f>VLOOKUP(B155,Pns!B:C,2,0)</f>
        <v>394</v>
      </c>
      <c r="B155" s="87" t="s">
        <v>1113</v>
      </c>
      <c r="C155" s="76" t="str">
        <f>VLOOKUP(A155,Pns!C:D,2,0)</f>
        <v>MANGUEIRA</v>
      </c>
      <c r="D155" s="77">
        <f t="shared" si="3"/>
        <v>10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10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1" t="str">
        <f>VLOOKUP(B156,Pns!B:C,2,0)</f>
        <v>283</v>
      </c>
      <c r="B156" s="84" t="s">
        <v>809</v>
      </c>
      <c r="C156" s="76" t="str">
        <f>VLOOKUP(A156,Pns!C:D,2,0)</f>
        <v>BOLT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688</v>
      </c>
      <c r="B157" s="84" t="s">
        <v>1789</v>
      </c>
      <c r="C157" s="76" t="str">
        <f>VLOOKUP(A157,Pns!C:D,2,0)</f>
        <v>CLIP, LOCKING</v>
      </c>
      <c r="D157" s="77">
        <f t="shared" si="3"/>
        <v>12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12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>
        <f>VLOOKUP(B158,Pns!B:C,2,0)</f>
        <v>579</v>
      </c>
      <c r="B158" s="91" t="s">
        <v>1504</v>
      </c>
      <c r="C158" s="76" t="str">
        <f>VLOOKUP(A158,Pns!C:D,2,0)</f>
        <v>BEARING</v>
      </c>
      <c r="D158" s="77">
        <f t="shared" si="3"/>
        <v>14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14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</row>
    <row r="159">
      <c r="A159" s="81">
        <f>VLOOKUP(B159,Pns!B:C,2,0)</f>
        <v>168</v>
      </c>
      <c r="B159" s="88" t="s">
        <v>490</v>
      </c>
      <c r="C159" s="76" t="str">
        <f>VLOOKUP(A159,Pns!C:D,2,0)</f>
        <v>BUSHING,CABLE CLAMP</v>
      </c>
      <c r="D159" s="77">
        <f t="shared" si="3"/>
        <v>15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15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126</v>
      </c>
      <c r="B160" s="75" t="s">
        <v>352</v>
      </c>
      <c r="C160" s="76" t="str">
        <f>VLOOKUP(A160,Pns!C:D,2,0)</f>
        <v>POST LIGHT ASS</v>
      </c>
      <c r="D160" s="77">
        <f t="shared" si="3"/>
        <v>20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20</v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74">
        <f>VLOOKUP(B161,Pns!B:C,2,0)</f>
        <v>419</v>
      </c>
      <c r="B161" s="87" t="s">
        <v>1159</v>
      </c>
      <c r="C161" s="76" t="str">
        <f>VLOOKUP(A161,Pns!C:D,2,0)</f>
        <v>INTEGRATED AVIONICS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</row>
    <row r="162">
      <c r="A162" s="74">
        <f>VLOOKUP(B162,Pns!B:C,2,0)</f>
        <v>390</v>
      </c>
      <c r="B162" s="84" t="s">
        <v>1106</v>
      </c>
      <c r="C162" s="76" t="str">
        <f>VLOOKUP(A162,Pns!C:D,2,0)</f>
        <v>COUPLING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2"/>
      <c r="AM162" s="65"/>
      <c r="AN162" s="65"/>
      <c r="AO162" s="65"/>
      <c r="AP162" s="65"/>
    </row>
    <row r="163">
      <c r="A163" s="81" t="str">
        <f>VLOOKUP(B163,Pns!B:C,2,0)</f>
        <v>786</v>
      </c>
      <c r="B163" s="75" t="s">
        <v>2011</v>
      </c>
      <c r="C163" s="76" t="str">
        <f>VLOOKUP(A163,Pns!C:D,2,0)</f>
        <v>COVER,ACCESS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13</v>
      </c>
      <c r="B164" s="75" t="s">
        <v>53</v>
      </c>
      <c r="C164" s="76" t="str">
        <f>VLOOKUP(A164,Pns!C:D,2,0)</f>
        <v>STARTER GENERATOR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74">
        <f>VLOOKUP(B165,Pns!B:C,2,0)</f>
        <v>105</v>
      </c>
      <c r="B165" s="75" t="s">
        <v>296</v>
      </c>
      <c r="C165" s="76" t="str">
        <f>VLOOKUP(A165,Pns!C:D,2,0)</f>
        <v>FLIGHT DIR HOR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</row>
    <row r="166">
      <c r="A166" s="81" t="str">
        <f>VLOOKUP(B166,Pns!B:C,2,0)</f>
        <v>792</v>
      </c>
      <c r="B166" s="96" t="s">
        <v>2033</v>
      </c>
      <c r="C166" s="76" t="str">
        <f>VLOOKUP(A166,Pns!C:D,2,0)</f>
        <v>FILLER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99</v>
      </c>
      <c r="B167" s="75" t="s">
        <v>280</v>
      </c>
      <c r="C167" s="76" t="str">
        <f>VLOOKUP(A167,Pns!C:D,2,0)</f>
        <v>RECEIVER-TRANSMITTER,RADIO - KX165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1">
        <f>VLOOKUP(B168,Pns!B:C,2,0)</f>
        <v>791</v>
      </c>
      <c r="B168" s="75" t="s">
        <v>2027</v>
      </c>
      <c r="C168" s="76" t="str">
        <f>VLOOKUP(A168,Pns!C:D,2,0)</f>
        <v>VALVE,FLOW CONTROL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</row>
    <row r="169">
      <c r="A169" s="81">
        <f>VLOOKUP(B169,Pns!B:C,2,0)</f>
        <v>789</v>
      </c>
      <c r="B169" s="75" t="s">
        <v>2020</v>
      </c>
      <c r="C169" s="76" t="str">
        <f>VLOOKUP(A169,Pns!C:D,2,0)</f>
        <v>MIXER MUFFLER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 t="str">
        <f>VLOOKUP(B170,Pns!B:C,2,0)</f>
        <v>371</v>
      </c>
      <c r="B170" s="87" t="s">
        <v>1065</v>
      </c>
      <c r="C170" s="76" t="str">
        <f>VLOOKUP(A170,Pns!C:D,2,0)</f>
        <v>HINGE BKT OUTB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1">
        <f>VLOOKUP(B171,Pns!B:C,2,0)</f>
        <v>787</v>
      </c>
      <c r="B171" s="75" t="s">
        <v>2014</v>
      </c>
      <c r="C171" s="76" t="str">
        <f>VLOOKUP(A171,Pns!C:D,2,0)</f>
        <v>INDICATOR,FUEL FLOW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>
        <f>VLOOKUP(B172,Pns!B:C,2,0)</f>
        <v>178</v>
      </c>
      <c r="B172" s="102" t="s">
        <v>513</v>
      </c>
      <c r="C172" s="76" t="str">
        <f>VLOOKUP(A172,Pns!C:D,2,0)</f>
        <v>CONJUNTO T5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670</v>
      </c>
      <c r="B173" s="84" t="s">
        <v>1738</v>
      </c>
      <c r="C173" s="76" t="str">
        <f>VLOOKUP(A173,Pns!C:D,2,0)</f>
        <v>GROMMET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663</v>
      </c>
      <c r="B174" s="75" t="s">
        <v>1716</v>
      </c>
      <c r="C174" s="76" t="str">
        <f>VLOOKUP(A174,Pns!C:D,2,0)</f>
        <v>BUSHING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 t="str">
        <f>VLOOKUP(B175,Pns!B:C,2,0)</f>
        <v>783</v>
      </c>
      <c r="B175" s="75" t="s">
        <v>2004</v>
      </c>
      <c r="C175" s="76" t="str">
        <f>VLOOKUP(A175,Pns!C:D,2,0)</f>
        <v>CLAMP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 t="str">
        <f>VLOOKUP(B176,Pns!B:C,2,0)</f>
        <v>782</v>
      </c>
      <c r="B176" s="75" t="s">
        <v>2002</v>
      </c>
      <c r="C176" s="76" t="str">
        <f>VLOOKUP(A176,Pns!C:D,2,0)</f>
        <v>ELBOW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74">
        <f>VLOOKUP(B177,Pns!B:C,2,0)</f>
        <v>97</v>
      </c>
      <c r="B177" s="75" t="s">
        <v>276</v>
      </c>
      <c r="C177" s="76" t="str">
        <f>VLOOKUP(A177,Pns!C:D,2,0)</f>
        <v>AUDIO CONTROL PANEL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103"/>
      <c r="AL177" s="65"/>
      <c r="AM177" s="65"/>
      <c r="AN177" s="65"/>
      <c r="AO177" s="65"/>
      <c r="AP177" s="65"/>
    </row>
    <row r="178">
      <c r="A178" s="81">
        <f>VLOOKUP(B178,Pns!B:C,2,0)</f>
        <v>769</v>
      </c>
      <c r="B178" s="94" t="s">
        <v>1965</v>
      </c>
      <c r="C178" s="76" t="str">
        <f>VLOOKUP(A178,Pns!C:D,2,0)</f>
        <v>RAIL,AIRFRAME,AIRCRA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82"/>
      <c r="AM178" s="65"/>
      <c r="AN178" s="65"/>
      <c r="AO178" s="65"/>
      <c r="AP178" s="65"/>
    </row>
    <row r="179">
      <c r="A179" s="74">
        <f>VLOOKUP(B179,Pns!B:C,2,0)</f>
        <v>101</v>
      </c>
      <c r="B179" s="75" t="s">
        <v>285</v>
      </c>
      <c r="C179" s="76" t="str">
        <f>VLOOKUP(A179,Pns!C:D,2,0)</f>
        <v>AIRSPEED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1" t="str">
        <f>VLOOKUP(B180,Pns!B:C,2,0)</f>
        <v>226</v>
      </c>
      <c r="B180" s="84" t="s">
        <v>632</v>
      </c>
      <c r="C180" s="76" t="str">
        <f>VLOOKUP(A180,Pns!C:D,2,0)</f>
        <v>FUEL TOTALIZER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422</v>
      </c>
      <c r="B181" s="87" t="s">
        <v>1180</v>
      </c>
      <c r="C181" s="76" t="str">
        <f>VLOOKUP(A181,Pns!C:D,2,0)</f>
        <v>FLAP ACTUATOR AND MOTOR ASSEMBLY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74">
        <f>VLOOKUP(B182,Pns!B:C,2,0)</f>
        <v>423</v>
      </c>
      <c r="B182" s="87" t="s">
        <v>1188</v>
      </c>
      <c r="C182" s="76" t="str">
        <f>VLOOKUP(A182,Pns!C:D,2,0)</f>
        <v>RECEIVER-TRANSMITTER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</row>
    <row r="183">
      <c r="A183" s="81" t="str">
        <f>VLOOKUP(B183,Pns!B:C,2,0)</f>
        <v>333</v>
      </c>
      <c r="B183" s="75" t="s">
        <v>975</v>
      </c>
      <c r="C183" s="76" t="str">
        <f>VLOOKUP(A183,Pns!C:D,2,0)</f>
        <v>AIRSPEED INDICATOR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1">
        <f>VLOOKUP(B184,Pns!B:C,2,0)</f>
        <v>781</v>
      </c>
      <c r="B184" s="84" t="s">
        <v>2000</v>
      </c>
      <c r="C184" s="76" t="str">
        <f>VLOOKUP(A184,Pns!C:D,2,0)</f>
        <v>BRAKE VALVE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>
        <f>VLOOKUP(B185,Pns!B:C,2,0)</f>
        <v>581</v>
      </c>
      <c r="B185" s="75" t="s">
        <v>1509</v>
      </c>
      <c r="C185" s="76" t="str">
        <f>VLOOKUP(A185,Pns!C:D,2,0)</f>
        <v>SENSOR DE TEMPERATUR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82"/>
      <c r="AM185" s="65"/>
      <c r="AN185" s="65"/>
      <c r="AO185" s="65"/>
      <c r="AP185" s="65"/>
    </row>
    <row r="186">
      <c r="A186" s="81">
        <f>VLOOKUP(B186,Pns!B:C,2,0)</f>
        <v>710</v>
      </c>
      <c r="B186" s="75" t="s">
        <v>1839</v>
      </c>
      <c r="C186" s="76" t="str">
        <f>VLOOKUP(A186,Pns!C:D,2,0)</f>
        <v>HOSE AY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 t="str">
        <f>VLOOKUP(B187,Pns!B:C,2,0)</f>
        <v>167</v>
      </c>
      <c r="B187" s="102" t="s">
        <v>485</v>
      </c>
      <c r="C187" s="76" t="str">
        <f>VLOOKUP(A187,Pns!C:D,2,0)</f>
        <v>CABLE FIRE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1" t="str">
        <f>VLOOKUP(B188,Pns!B:C,2,0)</f>
        <v>326</v>
      </c>
      <c r="B188" s="102" t="s">
        <v>949</v>
      </c>
      <c r="C188" s="76" t="str">
        <f>VLOOKUP(A188,Pns!C:D,2,0)</f>
        <v>SLAVING ACCESS,SPEC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318</v>
      </c>
      <c r="B189" s="87" t="s">
        <v>927</v>
      </c>
      <c r="C189" s="76" t="str">
        <f>VLOOKUP(A189,Pns!C:D,2,0)</f>
        <v>FUEL PUMP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</row>
    <row r="190">
      <c r="A190" s="81">
        <f>VLOOKUP(B190,Pns!B:C,2,0)</f>
        <v>790</v>
      </c>
      <c r="B190" s="75" t="s">
        <v>2024</v>
      </c>
      <c r="C190" s="76" t="str">
        <f>VLOOKUP(A190,Pns!C:D,2,0)</f>
        <v>CONNECTOR,PLUG,ELECT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74">
        <f>VLOOKUP(B191,Pns!B:C,2,0)</f>
        <v>80</v>
      </c>
      <c r="B191" s="75" t="s">
        <v>223</v>
      </c>
      <c r="C191" s="76" t="str">
        <f>VLOOKUP(A191,Pns!C:D,2,0)</f>
        <v>INDICATOR,HORIZONTAL SITUATION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03"/>
      <c r="AL191" s="82"/>
      <c r="AM191" s="65"/>
      <c r="AN191" s="65"/>
      <c r="AO191" s="65"/>
      <c r="AP191" s="65"/>
    </row>
    <row r="192">
      <c r="A192" s="81" t="str">
        <f>VLOOKUP(B192,Pns!B:C,2,0)</f>
        <v>374</v>
      </c>
      <c r="B192" s="75" t="s">
        <v>1073</v>
      </c>
      <c r="C192" s="76" t="str">
        <f>VLOOKUP(A192,Pns!C:D,2,0)</f>
        <v>CONNECTOR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1">
        <f>VLOOKUP(B193,Pns!B:C,2,0)</f>
        <v>164</v>
      </c>
      <c r="B193" s="75" t="s">
        <v>468</v>
      </c>
      <c r="C193" s="76" t="str">
        <f>VLOOKUP(A193,Pns!C:D,2,0)</f>
        <v>TURN COORD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74">
        <f>VLOOKUP(B194,Pns!B:C,2,0)</f>
        <v>433</v>
      </c>
      <c r="B194" s="87" t="s">
        <v>1215</v>
      </c>
      <c r="C194" s="76" t="str">
        <f>VLOOKUP(A194,Pns!C:D,2,0)</f>
        <v>OIL COOLER-LARGE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04"/>
    </row>
    <row r="195">
      <c r="A195" s="81" t="str">
        <f>VLOOKUP(B195,Pns!B:C,2,0)</f>
        <v>336</v>
      </c>
      <c r="B195" s="87" t="s">
        <v>984</v>
      </c>
      <c r="C195" s="76" t="str">
        <f>VLOOKUP(A195,Pns!C:D,2,0)</f>
        <v>NUT,SELF-LOCKING,HEXAGON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1">
        <f>VLOOKUP(B196,Pns!B:C,2,0)</f>
        <v>779</v>
      </c>
      <c r="B196" s="93" t="s">
        <v>1996</v>
      </c>
      <c r="C196" s="76" t="str">
        <f>VLOOKUP(A196,Pns!C:D,2,0)</f>
        <v>TRANSCEIVER DME (KN6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1">
        <f>VLOOKUP(B197,Pns!B:C,2,0)</f>
        <v>778</v>
      </c>
      <c r="B197" s="97" t="s">
        <v>1994</v>
      </c>
      <c r="C197" s="76" t="str">
        <f>VLOOKUP(A197,Pns!C:D,2,0)</f>
        <v>SWITCH,PUSH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762</v>
      </c>
      <c r="B198" s="95" t="s">
        <v>1952</v>
      </c>
      <c r="C198" s="76" t="str">
        <f>VLOOKUP(A198,Pns!C:D,2,0)</f>
        <v>CABLE ASSY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 t="str">
        <f>VLOOKUP(B199,Pns!B:C,2,0)</f>
        <v>742</v>
      </c>
      <c r="B199" s="95" t="s">
        <v>1918</v>
      </c>
      <c r="C199" s="76" t="str">
        <f>VLOOKUP(A199,Pns!C:D,2,0)</f>
        <v>GASKET-LENS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 t="str">
        <f>VLOOKUP(B200,Pns!B:C,2,0)</f>
        <v>284</v>
      </c>
      <c r="B200" s="90" t="s">
        <v>812</v>
      </c>
      <c r="C200" s="76" t="str">
        <f>VLOOKUP(A200,Pns!C:D,2,0)</f>
        <v>BRAKE CYL MAST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1">
        <f>VLOOKUP(B201,Pns!B:C,2,0)</f>
        <v>761</v>
      </c>
      <c r="B201" s="75" t="s">
        <v>1949</v>
      </c>
      <c r="C201" s="76" t="str">
        <f>VLOOKUP(A201,Pns!C:D,2,0)</f>
        <v>ROD END SPL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74">
        <f>VLOOKUP(B202,Pns!B:C,2,0)</f>
        <v>55</v>
      </c>
      <c r="B202" s="85" t="s">
        <v>154</v>
      </c>
      <c r="C202" s="76" t="str">
        <f>VLOOKUP(A202,Pns!C:D,2,0)</f>
        <v>RECEIVER-TRANSMITTE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 t="str">
        <f>VLOOKUP(B203,Pns!B:C,2,0)</f>
        <v>231</v>
      </c>
      <c r="B203" s="84" t="s">
        <v>649</v>
      </c>
      <c r="C203" s="76" t="str">
        <f>VLOOKUP(A203,Pns!C:D,2,0)</f>
        <v>FEEDBACK BEARING ASSY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81">
        <f>VLOOKUP(B204,Pns!B:C,2,0)</f>
        <v>753</v>
      </c>
      <c r="B204" s="84" t="s">
        <v>1936</v>
      </c>
      <c r="C204" s="76" t="str">
        <f>VLOOKUP(A204,Pns!C:D,2,0)</f>
        <v>WASHER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2"/>
      <c r="AM204" s="65"/>
      <c r="AN204" s="65"/>
      <c r="AO204" s="65"/>
    </row>
    <row r="205">
      <c r="A205" s="81">
        <f>VLOOKUP(B205,Pns!B:C,2,0)</f>
        <v>751</v>
      </c>
      <c r="B205" s="75" t="s">
        <v>1933</v>
      </c>
      <c r="C205" s="76" t="str">
        <f>VLOOKUP(A205,Pns!C:D,2,0)</f>
        <v>BUSHING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2"/>
      <c r="AM205" s="65"/>
      <c r="AN205" s="65"/>
      <c r="AO205" s="65"/>
      <c r="AP205" s="65"/>
    </row>
    <row r="206">
      <c r="A206" s="81">
        <f>VLOOKUP(B206,Pns!B:C,2,0)</f>
        <v>745</v>
      </c>
      <c r="B206" s="75" t="s">
        <v>1924</v>
      </c>
      <c r="C206" s="76" t="str">
        <f>VLOOKUP(A206,Pns!C:D,2,0)</f>
        <v>ADAPTER ASSY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1">
        <f>VLOOKUP(B207,Pns!B:C,2,0)</f>
        <v>733</v>
      </c>
      <c r="B207" s="75" t="s">
        <v>1894</v>
      </c>
      <c r="C207" s="76" t="str">
        <f>VLOOKUP(A207,Pns!C:D,2,0)</f>
        <v>EXAUSHT DUCT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81">
        <f>VLOOKUP(B208,Pns!B:C,2,0)</f>
        <v>777</v>
      </c>
      <c r="B208" s="75" t="s">
        <v>1993</v>
      </c>
      <c r="C208" s="76" t="str">
        <f>VLOOKUP(A208,Pns!C:D,2,0)</f>
        <v>CONNECTOR,PLUG,ELECT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74">
        <f>VLOOKUP(B209,Pns!B:C,2,0)</f>
        <v>526</v>
      </c>
      <c r="B209" s="91" t="s">
        <v>1359</v>
      </c>
      <c r="C209" s="76" t="str">
        <f>VLOOKUP(A209,Pns!C:D,2,0)</f>
        <v>NUT,PLAIN,HEXAGON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</row>
    <row r="210">
      <c r="A210" s="81" t="str">
        <f>VLOOKUP(B210,Pns!B:C,2,0)</f>
        <v>306</v>
      </c>
      <c r="B210" s="75" t="s">
        <v>875</v>
      </c>
      <c r="C210" s="76" t="str">
        <f>VLOOKUP(A210,Pns!C:D,2,0)</f>
        <v>CELL BATTERY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03"/>
      <c r="AL210" s="82"/>
      <c r="AM210" s="65"/>
      <c r="AN210" s="65"/>
      <c r="AO210" s="65"/>
      <c r="AP210" s="65"/>
    </row>
    <row r="211">
      <c r="A211" s="81" t="str">
        <f>VLOOKUP(B211,Pns!B:C,2,0)</f>
        <v>701</v>
      </c>
      <c r="B211" s="75" t="s">
        <v>1818</v>
      </c>
      <c r="C211" s="76" t="str">
        <f>VLOOKUP(A211,Pns!C:D,2,0)</f>
        <v>FUEL LEVEL SENSOR,SPEC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2"/>
      <c r="AM211" s="65"/>
      <c r="AN211" s="65"/>
      <c r="AO211" s="65"/>
      <c r="AP211" s="65"/>
    </row>
    <row r="212">
      <c r="A212" s="81">
        <f>VLOOKUP(B212,Pns!B:C,2,0)</f>
        <v>776</v>
      </c>
      <c r="B212" s="75" t="s">
        <v>1989</v>
      </c>
      <c r="C212" s="76" t="str">
        <f>VLOOKUP(A212,Pns!C:D,2,0)</f>
        <v>VALVE,SAFETY RELIEF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82"/>
      <c r="AM212" s="65"/>
      <c r="AN212" s="65"/>
      <c r="AO212" s="65"/>
      <c r="AP212" s="65"/>
    </row>
    <row r="213">
      <c r="A213" s="81">
        <f>VLOOKUP(B213,Pns!B:C,2,0)</f>
        <v>759</v>
      </c>
      <c r="B213" s="75" t="s">
        <v>1945</v>
      </c>
      <c r="C213" s="76" t="str">
        <f>VLOOKUP(A213,Pns!C:D,2,0)</f>
        <v>CLEVIS,ROD END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1">
        <f>VLOOKUP(B214,Pns!B:C,2,0)</f>
        <v>179</v>
      </c>
      <c r="B214" s="84" t="s">
        <v>516</v>
      </c>
      <c r="C214" s="76" t="str">
        <f>VLOOKUP(A214,Pns!C:D,2,0)</f>
        <v>PTVR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1">
        <f>VLOOKUP(B215,Pns!B:C,2,0)</f>
        <v>149</v>
      </c>
      <c r="B215" s="75" t="s">
        <v>430</v>
      </c>
      <c r="C215" s="76" t="str">
        <f>VLOOKUP(A215,Pns!C:D,2,0)</f>
        <v>HOUSING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148</v>
      </c>
      <c r="B216" s="75" t="s">
        <v>428</v>
      </c>
      <c r="C216" s="76" t="str">
        <f>VLOOKUP(A216,Pns!C:D,2,0)</f>
        <v>DISK AND HUB,TURBIN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74">
        <f>VLOOKUP(B217,Pns!B:C,2,0)</f>
        <v>544</v>
      </c>
      <c r="B217" s="90" t="s">
        <v>1388</v>
      </c>
      <c r="C217" s="76" t="str">
        <f>VLOOKUP(A217,Pns!C:D,2,0)</f>
        <v>WINDSHIELD-RH 5/16 A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746</v>
      </c>
      <c r="B218" s="75" t="s">
        <v>1925</v>
      </c>
      <c r="C218" s="76" t="str">
        <f>VLOOKUP(A218,Pns!C:D,2,0)</f>
        <v>CAP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1">
        <f>VLOOKUP(B219,Pns!B:C,2,0)</f>
        <v>217</v>
      </c>
      <c r="B219" s="84" t="s">
        <v>610</v>
      </c>
      <c r="C219" s="76" t="str">
        <f>VLOOKUP(A219,Pns!C:D,2,0)</f>
        <v>BLOWER ASSY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156</v>
      </c>
      <c r="B220" s="105" t="s">
        <v>451</v>
      </c>
      <c r="C220" s="76" t="str">
        <f>VLOOKUP(A220,Pns!C:D,2,0)</f>
        <v>ENGINE INTERFA,SPEC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 t="str">
        <f>VLOOKUP(B221,Pns!B:C,2,0)</f>
        <v>738</v>
      </c>
      <c r="B221" s="84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760</v>
      </c>
      <c r="B222" s="75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>
        <f>VLOOKUP(B223,Pns!B:C,2,0)</f>
        <v>748</v>
      </c>
      <c r="B223" s="75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2"/>
      <c r="AM223" s="65"/>
      <c r="AN223" s="65"/>
      <c r="AO223" s="65"/>
      <c r="AP223" s="65"/>
    </row>
    <row r="224">
      <c r="A224" s="81">
        <f>VLOOKUP(B224,Pns!B:C,2,0)</f>
        <v>747</v>
      </c>
      <c r="B224" s="84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749</v>
      </c>
      <c r="B225" s="75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750</v>
      </c>
      <c r="B226" s="75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2"/>
      <c r="AM226" s="65"/>
      <c r="AN226" s="65"/>
      <c r="AO226" s="65"/>
      <c r="AP226" s="65"/>
    </row>
    <row r="227">
      <c r="A227" s="81">
        <f>VLOOKUP(B227,Pns!B:C,2,0)</f>
        <v>145</v>
      </c>
      <c r="B227" s="85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635</v>
      </c>
      <c r="B228" s="84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1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</row>
    <row r="230">
      <c r="A230" s="81">
        <f>VLOOKUP(B230,Pns!B:C,2,0)</f>
        <v>743</v>
      </c>
      <c r="B230" s="75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219</v>
      </c>
      <c r="B231" s="75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744</v>
      </c>
      <c r="B232" s="75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75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2"/>
      <c r="AM233" s="65"/>
      <c r="AN233" s="65"/>
      <c r="AO233" s="65"/>
      <c r="AP233" s="65"/>
    </row>
    <row r="234">
      <c r="A234" s="81">
        <f>VLOOKUP(B234,Pns!B:C,2,0)</f>
        <v>154</v>
      </c>
      <c r="B234" s="85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1">
        <f>VLOOKUP(B235,Pns!B:C,2,0)</f>
        <v>722</v>
      </c>
      <c r="B235" s="75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1">
        <f>VLOOKUP(B236,Pns!B:C,2,0)</f>
        <v>198</v>
      </c>
      <c r="B236" s="84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75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 t="str">
        <f>VLOOKUP(B238,Pns!B:C,2,0)</f>
        <v>250</v>
      </c>
      <c r="B238" s="85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568</v>
      </c>
      <c r="B239" s="85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>
        <f>VLOOKUP(B240,Pns!B:C,2,0)</f>
        <v>181</v>
      </c>
      <c r="B240" s="85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1">
        <f>VLOOKUP(B242,Pns!B:C,2,0)</f>
        <v>729</v>
      </c>
      <c r="B242" s="85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1">
        <f>VLOOKUP(B243,Pns!B:C,2,0)</f>
        <v>213</v>
      </c>
      <c r="B243" s="84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731</v>
      </c>
      <c r="B245" s="85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75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2"/>
      <c r="AM246" s="65"/>
      <c r="AN246" s="65"/>
      <c r="AO246" s="65"/>
      <c r="AP246" s="65"/>
    </row>
    <row r="247">
      <c r="A247" s="81">
        <f>VLOOKUP(B247,Pns!B:C,2,0)</f>
        <v>633</v>
      </c>
      <c r="B247" s="75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1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 t="str">
        <f>VLOOKUP(B249,Pns!B:C,2,0)</f>
        <v>343</v>
      </c>
      <c r="B249" s="84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5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1" t="str">
        <f>VLOOKUP(B251,Pns!B:C,2,0)</f>
        <v>243</v>
      </c>
      <c r="B251" s="84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1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1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1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2"/>
      <c r="AM254" s="65"/>
      <c r="AN254" s="65"/>
      <c r="AO254" s="65"/>
      <c r="AP254" s="65"/>
    </row>
    <row r="255">
      <c r="A255" s="81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1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1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1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1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2"/>
      <c r="AM259" s="65"/>
      <c r="AN259" s="65"/>
      <c r="AO259" s="65"/>
      <c r="AP259" s="65"/>
    </row>
    <row r="260">
      <c r="A260" s="74">
        <f>VLOOKUP(B260,Pns!B:C,2,0)</f>
        <v>81</v>
      </c>
      <c r="B260" s="75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75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6"/>
      <c r="AL261" s="65"/>
      <c r="AM261" s="65"/>
      <c r="AN261" s="65"/>
      <c r="AO261" s="65"/>
      <c r="AP261" s="65"/>
    </row>
    <row r="262">
      <c r="A262" s="81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75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2"/>
      <c r="AM263" s="65"/>
      <c r="AN263" s="65"/>
      <c r="AO263" s="65"/>
      <c r="AP263" s="65"/>
    </row>
    <row r="264">
      <c r="A264" s="74">
        <f>VLOOKUP(B264,Pns!B:C,2,0)</f>
        <v>114</v>
      </c>
      <c r="B264" s="85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7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1" t="str">
        <f>VLOOKUP(B266,Pns!B:C,2,0)</f>
        <v>732</v>
      </c>
      <c r="B266" s="85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1" t="str">
        <f>VLOOKUP(B268,Pns!B:C,2,0)</f>
        <v>658</v>
      </c>
      <c r="B268" s="75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1" t="str">
        <f>VLOOKUP(B269,Pns!B:C,2,0)</f>
        <v>347</v>
      </c>
      <c r="B269" s="85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1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1" t="str">
        <f>VLOOKUP(B271,Pns!B:C,2,0)</f>
        <v>659</v>
      </c>
      <c r="B271" s="75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>
        <f>VLOOKUP(B272,Pns!B:C,2,0)</f>
        <v>662</v>
      </c>
      <c r="B272" s="75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 t="str">
        <f>VLOOKUP(B273,Pns!B:C,2,0)</f>
        <v>668</v>
      </c>
      <c r="B273" s="75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7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1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>
        <f>VLOOKUP(B276,Pns!B:C,2,0)</f>
        <v>632</v>
      </c>
      <c r="B276" s="75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674</v>
      </c>
      <c r="B277" s="84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704</v>
      </c>
      <c r="B278" s="85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5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1" t="str">
        <f>VLOOKUP(B281,Pns!B:C,2,0)</f>
        <v>682</v>
      </c>
      <c r="B281" s="84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2"/>
      <c r="AM281" s="65"/>
      <c r="AN281" s="65"/>
      <c r="AO281" s="65"/>
      <c r="AP281" s="65"/>
    </row>
    <row r="282">
      <c r="A282" s="81">
        <f>VLOOKUP(B282,Pns!B:C,2,0)</f>
        <v>661</v>
      </c>
      <c r="B282" s="75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>
        <f>VLOOKUP(B283,Pns!B:C,2,0)</f>
        <v>705</v>
      </c>
      <c r="B283" s="85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 t="str">
        <f>VLOOKUP(B284,Pns!B:C,2,0)</f>
        <v>592</v>
      </c>
      <c r="B284" s="85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>
        <f>VLOOKUP(B285,Pns!B:C,2,0)</f>
        <v>669</v>
      </c>
      <c r="B285" s="84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>
        <f>VLOOKUP(B287,Pns!B:C,2,0)</f>
        <v>724</v>
      </c>
      <c r="B287" s="75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75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75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1">
        <f>VLOOKUP(B292,Pns!B:C,2,0)</f>
        <v>660</v>
      </c>
      <c r="B292" s="75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1" t="str">
        <f>VLOOKUP(B293,Pns!B:C,2,0)</f>
        <v>614</v>
      </c>
      <c r="B293" s="84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2"/>
      <c r="AM293" s="65"/>
      <c r="AN293" s="65"/>
      <c r="AO293" s="65"/>
      <c r="AP293" s="65"/>
    </row>
    <row r="294">
      <c r="A294" s="81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630</v>
      </c>
      <c r="B296" s="75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7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1">
        <f>VLOOKUP(B298,Pns!B:C,2,0)</f>
        <v>142</v>
      </c>
      <c r="B298" s="75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1">
        <f>VLOOKUP(B299,Pns!B:C,2,0)</f>
        <v>628</v>
      </c>
      <c r="B299" s="75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1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 t="str">
        <f>VLOOKUP(B302,Pns!B:C,2,0)</f>
        <v>570</v>
      </c>
      <c r="B302" s="85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1">
        <f>VLOOKUP(B303,Pns!B:C,2,0)</f>
        <v>707</v>
      </c>
      <c r="B303" s="75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708</v>
      </c>
      <c r="B304" s="75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709</v>
      </c>
      <c r="B305" s="75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712</v>
      </c>
      <c r="B307" s="75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716</v>
      </c>
      <c r="B308" s="75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717</v>
      </c>
      <c r="B309" s="75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711</v>
      </c>
      <c r="B310" s="75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 t="str">
        <f>VLOOKUP(B311,Pns!B:C,2,0)</f>
        <v>342</v>
      </c>
      <c r="B311" s="75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 t="str">
        <f>VLOOKUP(B313,Pns!B:C,2,0)</f>
        <v>341</v>
      </c>
      <c r="B313" s="75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706</v>
      </c>
      <c r="B314" s="85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723</v>
      </c>
      <c r="B315" s="75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4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75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1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1">
        <f>VLOOKUP(B321,Pns!B:C,2,0)</f>
        <v>590</v>
      </c>
      <c r="B321" s="84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 t="str">
        <f>VLOOKUP(B322,Pns!B:C,2,0)</f>
        <v>501</v>
      </c>
      <c r="B322" s="84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1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1">
        <f>VLOOKUP(B325,Pns!B:C,2,0)</f>
        <v>699</v>
      </c>
      <c r="B325" s="75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2"/>
      <c r="AM325" s="65"/>
      <c r="AN325" s="65"/>
      <c r="AO325" s="65"/>
      <c r="AP325" s="65"/>
    </row>
    <row r="326">
      <c r="A326" s="81">
        <f>VLOOKUP(B326,Pns!B:C,2,0)</f>
        <v>162</v>
      </c>
      <c r="B326" s="85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>
        <f>VLOOKUP(B328,Pns!B:C,2,0)</f>
        <v>702</v>
      </c>
      <c r="B328" s="75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2"/>
      <c r="AM328" s="65"/>
      <c r="AN328" s="65"/>
      <c r="AO328" s="65"/>
      <c r="AP328" s="65"/>
    </row>
    <row r="329">
      <c r="A329" s="81">
        <f>VLOOKUP(B329,Pns!B:C,2,0)</f>
        <v>703</v>
      </c>
      <c r="B329" s="75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 t="str">
        <f>VLOOKUP(B330,Pns!B:C,2,0)</f>
        <v>601</v>
      </c>
      <c r="B330" s="75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1">
        <f>VLOOKUP(B331,Pns!B:C,2,0)</f>
        <v>666</v>
      </c>
      <c r="B331" s="75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1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75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1">
        <f>VLOOKUP(B336,Pns!B:C,2,0)</f>
        <v>684</v>
      </c>
      <c r="B336" s="84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2"/>
      <c r="AM336" s="65"/>
      <c r="AN336" s="65"/>
      <c r="AO336" s="65"/>
      <c r="AP336" s="65"/>
    </row>
    <row r="337">
      <c r="A337" s="81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 t="str">
        <f>VLOOKUP(B341,Pns!B:C,2,0)</f>
        <v>232</v>
      </c>
      <c r="B341" s="84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2"/>
      <c r="AM341" s="65"/>
      <c r="AN341" s="65"/>
      <c r="AO341" s="65"/>
      <c r="AP341" s="65"/>
    </row>
    <row r="342">
      <c r="A342" s="74">
        <f>VLOOKUP(B342,Pns!B:C,2,0)</f>
        <v>127</v>
      </c>
      <c r="B342" s="84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7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1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1" t="str">
        <f>VLOOKUP(B345,Pns!B:C,2,0)</f>
        <v>573</v>
      </c>
      <c r="B345" s="84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2"/>
      <c r="AM345" s="65"/>
      <c r="AN345" s="65"/>
      <c r="AO345" s="65"/>
      <c r="AP345" s="65"/>
    </row>
    <row r="346">
      <c r="A346" s="81">
        <f>VLOOKUP(B346,Pns!B:C,2,0)</f>
        <v>203</v>
      </c>
      <c r="B346" s="84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75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75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2"/>
      <c r="AM348" s="65"/>
      <c r="AN348" s="65"/>
      <c r="AO348" s="65"/>
      <c r="AP348" s="65"/>
    </row>
    <row r="349">
      <c r="A349" s="81">
        <f>VLOOKUP(B349,Pns!B:C,2,0)</f>
        <v>580</v>
      </c>
      <c r="B349" s="75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74">
        <f>VLOOKUP(B350,Pns!B:C,2,0)</f>
        <v>40</v>
      </c>
      <c r="B350" s="85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1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>
        <f>VLOOKUP(B352,Pns!B:C,2,0)</f>
        <v>715</v>
      </c>
      <c r="B352" s="75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664</v>
      </c>
      <c r="B353" s="75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 t="str">
        <f>VLOOKUP(B354,Pns!B:C,2,0)</f>
        <v>667</v>
      </c>
      <c r="B354" s="75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1">
        <f>VLOOKUP(B357,Pns!B:C,2,0)</f>
        <v>638</v>
      </c>
      <c r="B357" s="87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640</v>
      </c>
      <c r="B358" s="87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641</v>
      </c>
      <c r="B359" s="87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642</v>
      </c>
      <c r="B360" s="87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639</v>
      </c>
      <c r="B361" s="87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7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1" t="str">
        <f>VLOOKUP(B363,Pns!B:C,2,0)</f>
        <v>238</v>
      </c>
      <c r="B363" s="84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2"/>
      <c r="AM363" s="65"/>
      <c r="AN363" s="65"/>
      <c r="AO363" s="65"/>
      <c r="AP363" s="65"/>
    </row>
    <row r="364">
      <c r="A364" s="81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697</v>
      </c>
      <c r="B366" s="84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2"/>
      <c r="AM366" s="65"/>
      <c r="AN366" s="65"/>
      <c r="AO366" s="65"/>
      <c r="AP366" s="65"/>
    </row>
    <row r="367">
      <c r="A367" s="81">
        <f>VLOOKUP(B367,Pns!B:C,2,0)</f>
        <v>698</v>
      </c>
      <c r="B367" s="84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7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1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 t="str">
        <f>VLOOKUP(B370,Pns!B:C,2,0)</f>
        <v>346</v>
      </c>
      <c r="B370" s="75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344</v>
      </c>
      <c r="B371" s="84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634</v>
      </c>
      <c r="B372" s="84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207</v>
      </c>
      <c r="B374" s="84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7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1" t="str">
        <f>VLOOKUP(B376,Pns!B:C,2,0)</f>
        <v>234</v>
      </c>
      <c r="B376" s="84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2"/>
      <c r="AM376" s="65"/>
      <c r="AN376" s="65"/>
      <c r="AO376" s="65"/>
      <c r="AP376" s="65"/>
    </row>
    <row r="377">
      <c r="A377" s="81">
        <f>VLOOKUP(B377,Pns!B:C,2,0)</f>
        <v>589</v>
      </c>
      <c r="B377" s="84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>
        <f>VLOOKUP(B378,Pns!B:C,2,0)</f>
        <v>158</v>
      </c>
      <c r="B378" s="85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265</v>
      </c>
      <c r="B380" s="84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323</v>
      </c>
      <c r="B381" s="87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7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75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7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7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1">
        <f>VLOOKUP(B390,Pns!B:C,2,0)</f>
        <v>195</v>
      </c>
      <c r="B390" s="84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1">
        <f>VLOOKUP(B391,Pns!B:C,2,0)</f>
        <v>194</v>
      </c>
      <c r="B391" s="84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75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75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1">
        <f>VLOOKUP(B394,Pns!B:C,2,0)</f>
        <v>67</v>
      </c>
      <c r="B394" s="85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 t="str">
        <f>VLOOKUP(B395,Pns!B:C,2,0)</f>
        <v>616</v>
      </c>
      <c r="B395" s="75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2"/>
      <c r="AM395" s="65"/>
      <c r="AN395" s="65"/>
      <c r="AO395" s="65"/>
    </row>
    <row r="396">
      <c r="A396" s="81" t="str">
        <f>VLOOKUP(B396,Pns!B:C,2,0)</f>
        <v>617</v>
      </c>
      <c r="B396" s="75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74">
        <f>VLOOKUP(B397,Pns!B:C,2,0)</f>
        <v>11</v>
      </c>
      <c r="B397" s="75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  <c r="AP397" s="65"/>
    </row>
    <row r="398">
      <c r="A398" s="81">
        <f>VLOOKUP(B398,Pns!B:C,2,0)</f>
        <v>206</v>
      </c>
      <c r="B398" s="84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>
        <f>VLOOKUP(B399,Pns!B:C,2,0)</f>
        <v>588</v>
      </c>
      <c r="B399" s="84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 t="str">
        <f>VLOOKUP(B400,Pns!B:C,2,0)</f>
        <v>593</v>
      </c>
      <c r="B400" s="84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2"/>
      <c r="AM400" s="65"/>
      <c r="AN400" s="65"/>
      <c r="AO400" s="65"/>
      <c r="AP400" s="65"/>
    </row>
    <row r="401">
      <c r="A401" s="81">
        <f>VLOOKUP(B401,Pns!B:C,2,0)</f>
        <v>620</v>
      </c>
      <c r="B401" s="75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</row>
    <row r="402">
      <c r="A402" s="81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1" t="str">
        <f>VLOOKUP(B403,Pns!B:C,2,0)</f>
        <v>602</v>
      </c>
      <c r="B403" s="75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7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7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1">
        <f>VLOOKUP(B407,Pns!B:C,2,0)</f>
        <v>615</v>
      </c>
      <c r="B407" s="75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2"/>
      <c r="AM407" s="65"/>
      <c r="AN407" s="65"/>
      <c r="AO407" s="65"/>
    </row>
    <row r="408">
      <c r="A408" s="81" t="str">
        <f>VLOOKUP(B408,Pns!B:C,2,0)</f>
        <v>605</v>
      </c>
      <c r="B408" s="75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1" t="str">
        <f>VLOOKUP(B409,Pns!B:C,2,0)</f>
        <v>610</v>
      </c>
      <c r="B409" s="75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2"/>
      <c r="AM409" s="65"/>
      <c r="AN409" s="65"/>
      <c r="AO409" s="65"/>
      <c r="AP409" s="65"/>
    </row>
    <row r="410">
      <c r="A410" s="81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1" t="str">
        <f>VLOOKUP(B411,Pns!B:C,2,0)</f>
        <v>290</v>
      </c>
      <c r="B411" s="84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2"/>
      <c r="AM411" s="65"/>
      <c r="AN411" s="65"/>
      <c r="AO411" s="65"/>
      <c r="AP411" s="65"/>
    </row>
    <row r="412">
      <c r="A412" s="81" t="str">
        <f>VLOOKUP(B412,Pns!B:C,2,0)</f>
        <v>603</v>
      </c>
      <c r="B412" s="75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7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1" t="str">
        <f>VLOOKUP(B414,Pns!B:C,2,0)</f>
        <v>604</v>
      </c>
      <c r="B414" s="75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608</v>
      </c>
      <c r="B415" s="75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607</v>
      </c>
      <c r="B416" s="75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75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75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2"/>
      <c r="AM418" s="65"/>
      <c r="AN418" s="65"/>
      <c r="AO418" s="65"/>
      <c r="AP418" s="65"/>
    </row>
    <row r="419">
      <c r="A419" s="81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5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596</v>
      </c>
      <c r="B421" s="85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>
        <f>VLOOKUP(B422,Pns!B:C,2,0)</f>
        <v>599</v>
      </c>
      <c r="B422" s="85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5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1">
        <f>VLOOKUP(B424,Pns!B:C,2,0)</f>
        <v>600</v>
      </c>
      <c r="B424" s="75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2"/>
      <c r="AM424" s="65"/>
      <c r="AN424" s="65"/>
      <c r="AO424" s="65"/>
    </row>
    <row r="425">
      <c r="A425" s="81">
        <f>VLOOKUP(B425,Pns!B:C,2,0)</f>
        <v>212</v>
      </c>
      <c r="B425" s="84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  <c r="AP425" s="65"/>
    </row>
    <row r="426">
      <c r="A426" s="81" t="str">
        <f>VLOOKUP(B426,Pns!B:C,2,0)</f>
        <v>230</v>
      </c>
      <c r="B426" s="84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1">
        <f>VLOOKUP(B427,Pns!B:C,2,0)</f>
        <v>595</v>
      </c>
      <c r="B427" s="84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2"/>
      <c r="AM427" s="65"/>
      <c r="AN427" s="65"/>
      <c r="AO427" s="65"/>
      <c r="AP427" s="65"/>
    </row>
    <row r="428">
      <c r="A428" s="81">
        <f>VLOOKUP(B428,Pns!B:C,2,0)</f>
        <v>594</v>
      </c>
      <c r="B428" s="84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74">
        <f>VLOOKUP(B429,Pns!B:C,2,0)</f>
        <v>384</v>
      </c>
      <c r="B429" s="87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1">
        <f>VLOOKUP(B430,Pns!B:C,2,0)</f>
        <v>220</v>
      </c>
      <c r="B430" s="84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2"/>
      <c r="AM431" s="65"/>
      <c r="AN431" s="65"/>
      <c r="AO431" s="65"/>
      <c r="AP431" s="65"/>
    </row>
    <row r="432">
      <c r="A432" s="74">
        <f>VLOOKUP(B432,Pns!B:C,2,0)</f>
        <v>431</v>
      </c>
      <c r="B432" s="87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7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1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2"/>
      <c r="AM434" s="65"/>
      <c r="AN434" s="65"/>
      <c r="AO434" s="65"/>
      <c r="AP434" s="65"/>
    </row>
    <row r="435">
      <c r="A435" s="81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1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2"/>
      <c r="AM436" s="65"/>
      <c r="AN436" s="65"/>
      <c r="AO436" s="65"/>
      <c r="AP436" s="65"/>
    </row>
    <row r="437">
      <c r="A437" s="81">
        <f>VLOOKUP(B437,Pns!B:C,2,0)</f>
        <v>159</v>
      </c>
      <c r="B437" s="85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1">
        <f>VLOOKUP(B438,Pns!B:C,2,0)</f>
        <v>160</v>
      </c>
      <c r="B438" s="85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 t="str">
        <f>VLOOKUP(B439,Pns!B:C,2,0)</f>
        <v>586</v>
      </c>
      <c r="B439" s="75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2"/>
      <c r="AM439" s="65"/>
      <c r="AN439" s="65"/>
      <c r="AO439" s="65"/>
      <c r="AP439" s="65"/>
    </row>
    <row r="440">
      <c r="A440" s="81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241</v>
      </c>
      <c r="B441" s="84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572</v>
      </c>
      <c r="B442" s="75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1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2"/>
      <c r="AM444" s="65"/>
      <c r="AN444" s="65"/>
      <c r="AO444" s="65"/>
      <c r="AP444" s="65"/>
    </row>
    <row r="445">
      <c r="A445" s="81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74">
        <f>VLOOKUP(B448,Pns!B:C,2,0)</f>
        <v>402</v>
      </c>
      <c r="B448" s="87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75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75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2"/>
      <c r="AM450" s="65"/>
      <c r="AN450" s="65"/>
      <c r="AO450" s="65"/>
      <c r="AP450" s="65"/>
    </row>
    <row r="451">
      <c r="A451" s="81">
        <f>VLOOKUP(B451,Pns!B:C,2,0)</f>
        <v>155</v>
      </c>
      <c r="B451" s="85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1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7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7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1" t="str">
        <f>VLOOKUP(B455,Pns!B:C,2,0)</f>
        <v>268</v>
      </c>
      <c r="B455" s="75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2"/>
      <c r="AM455" s="65"/>
      <c r="AN455" s="65"/>
      <c r="AO455" s="65"/>
      <c r="AP455" s="65"/>
    </row>
    <row r="456">
      <c r="A456" s="81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1">
        <f>VLOOKUP(B457,Pns!B:C,2,0)</f>
        <v>2</v>
      </c>
      <c r="B457" s="75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2"/>
      <c r="AM457" s="65"/>
      <c r="AN457" s="65"/>
      <c r="AO457" s="65"/>
      <c r="AP457" s="65"/>
    </row>
    <row r="458">
      <c r="A458" s="81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1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7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75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7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1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1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 t="str">
        <f>VLOOKUP(B467,Pns!B:C,2,0)</f>
        <v>319</v>
      </c>
      <c r="B467" s="87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1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554</v>
      </c>
      <c r="B470" s="75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2"/>
      <c r="AM470" s="65"/>
      <c r="AN470" s="65"/>
      <c r="AO470" s="65"/>
      <c r="AP470" s="65"/>
    </row>
    <row r="471">
      <c r="A471" s="74">
        <f>VLOOKUP(B471,Pns!B:C,2,0)</f>
        <v>106</v>
      </c>
      <c r="B471" s="75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6"/>
      <c r="AL471" s="65"/>
      <c r="AM471" s="65"/>
      <c r="AN471" s="65"/>
      <c r="AO471" s="65"/>
      <c r="AP471" s="65"/>
    </row>
    <row r="472">
      <c r="A472" s="81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2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1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2"/>
      <c r="AM474" s="65"/>
      <c r="AN474" s="65"/>
      <c r="AO474" s="65"/>
    </row>
    <row r="475">
      <c r="A475" s="81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  <c r="AP475" s="65"/>
    </row>
    <row r="476">
      <c r="A476" s="81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6"/>
      <c r="AL476" s="82"/>
      <c r="AM476" s="65"/>
      <c r="AN476" s="65"/>
      <c r="AO476" s="65"/>
      <c r="AP476" s="65"/>
    </row>
    <row r="477">
      <c r="A477" s="81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6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81">
        <f>VLOOKUP(B485,Pns!B:C,2,0)</f>
        <v>236</v>
      </c>
      <c r="B485" s="84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2"/>
      <c r="AM485" s="65"/>
      <c r="AN485" s="65"/>
      <c r="AO485" s="65"/>
      <c r="AP485" s="65"/>
    </row>
    <row r="486">
      <c r="A486" s="74">
        <f>VLOOKUP(B486,Pns!B:C,2,0)</f>
        <v>379</v>
      </c>
      <c r="B486" s="87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1" t="str">
        <f>VLOOKUP(B487,Pns!B:C,2,0)</f>
        <v>233</v>
      </c>
      <c r="B487" s="84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2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75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6"/>
      <c r="AL490" s="65"/>
      <c r="AM490" s="65"/>
      <c r="AN490" s="65"/>
      <c r="AO490" s="65"/>
      <c r="AP490" s="65"/>
    </row>
    <row r="491">
      <c r="A491" s="81" t="str">
        <f>VLOOKUP(B491,Pns!B:C,2,0)</f>
        <v>251</v>
      </c>
      <c r="B491" s="84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1">
        <f>VLOOKUP(B492,Pns!B:C,2,0)</f>
        <v>224</v>
      </c>
      <c r="B492" s="84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6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5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7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7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6"/>
    </row>
    <row r="497">
      <c r="A497" s="74">
        <f>VLOOKUP(B497,Pns!B:C,2,0)</f>
        <v>412</v>
      </c>
      <c r="B497" s="87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411</v>
      </c>
      <c r="B498" s="87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7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7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7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7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5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6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7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7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7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7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7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1" t="str">
        <f>VLOOKUP(B515,Pns!B:C,2,0)</f>
        <v>275</v>
      </c>
      <c r="B515" s="84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277</v>
      </c>
      <c r="B516" s="84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279</v>
      </c>
      <c r="B517" s="84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281</v>
      </c>
      <c r="B521" s="84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75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1">
        <f>VLOOKUP(B523,Pns!B:C,2,0)</f>
        <v>223</v>
      </c>
      <c r="B523" s="84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 t="str">
        <f>VLOOKUP(B524,Pns!B:C,2,0)</f>
        <v>242</v>
      </c>
      <c r="B524" s="84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75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2"/>
      <c r="AM525" s="65"/>
      <c r="AN525" s="65"/>
      <c r="AO525" s="65"/>
      <c r="AP525" s="65"/>
    </row>
    <row r="526">
      <c r="A526" s="81" t="str">
        <f>VLOOKUP(B526,Pns!B:C,2,0)</f>
        <v>244</v>
      </c>
      <c r="B526" s="84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1" t="str">
        <f>VLOOKUP(B527,Pns!B:C,2,0)</f>
        <v>245</v>
      </c>
      <c r="B527" s="84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246</v>
      </c>
      <c r="B528" s="84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253</v>
      </c>
      <c r="B529" s="84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254</v>
      </c>
      <c r="B530" s="84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255</v>
      </c>
      <c r="B531" s="84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75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1" t="str">
        <f>VLOOKUP(B533,Pns!B:C,2,0)</f>
        <v>256</v>
      </c>
      <c r="B533" s="84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239</v>
      </c>
      <c r="B534" s="84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2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74">
        <f>VLOOKUP(B536,Pns!B:C,2,0)</f>
        <v>120</v>
      </c>
      <c r="B536" s="75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75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1" t="str">
        <f>VLOOKUP(B538,Pns!B:C,2,0)</f>
        <v>252</v>
      </c>
      <c r="B538" s="84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75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1">
        <f>VLOOKUP(B540,Pns!B:C,2,0)</f>
        <v>205</v>
      </c>
      <c r="B540" s="84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210</v>
      </c>
      <c r="B541" s="84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237</v>
      </c>
      <c r="B542" s="84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2"/>
      <c r="AM542" s="65"/>
      <c r="AN542" s="65"/>
      <c r="AO542" s="65"/>
      <c r="AP542" s="65"/>
    </row>
    <row r="543">
      <c r="A543" s="74">
        <f>VLOOKUP(B543,Pns!B:C,2,0)</f>
        <v>46</v>
      </c>
      <c r="B543" s="85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1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 t="str">
        <f>VLOOKUP(B545,Pns!B:C,2,0)</f>
        <v>249</v>
      </c>
      <c r="B545" s="84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247</v>
      </c>
      <c r="B546" s="84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248</v>
      </c>
      <c r="B547" s="84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>
        <f>VLOOKUP(B548,Pns!B:C,2,0)</f>
        <v>150</v>
      </c>
      <c r="B548" s="85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153</v>
      </c>
      <c r="B549" s="85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157</v>
      </c>
      <c r="B550" s="85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69</v>
      </c>
      <c r="B552" s="75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4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1" t="str">
        <f>VLOOKUP(B554,Pns!B:C,2,0)</f>
        <v>263</v>
      </c>
      <c r="B554" s="84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260</v>
      </c>
      <c r="B555" s="84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258</v>
      </c>
      <c r="B556" s="84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259</v>
      </c>
      <c r="B557" s="84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75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1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218</v>
      </c>
      <c r="B560" s="84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147</v>
      </c>
      <c r="B562" s="85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152</v>
      </c>
      <c r="B563" s="85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1">
        <f>VLOOKUP(B564,Pns!B:C,2,0)</f>
        <v>161</v>
      </c>
      <c r="B564" s="85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1">
        <f>VLOOKUP(B565,Pns!B:C,2,0)</f>
        <v>144</v>
      </c>
      <c r="B565" s="85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140</v>
      </c>
      <c r="B566" s="75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</v>
      </c>
      <c r="B567" s="85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5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5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5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5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5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5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5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5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5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5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5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5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5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5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5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5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5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5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5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5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5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5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5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5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5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5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5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5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5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5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5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5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5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5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5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5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5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5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5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5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5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5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5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5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5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5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5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5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5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5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5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1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1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141</v>
      </c>
      <c r="B625" s="84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4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188</v>
      </c>
      <c r="B627" s="84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193</v>
      </c>
      <c r="B628" s="84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1">
        <f>VLOOKUP(B629,Pns!B:C,2,0)</f>
        <v>187</v>
      </c>
      <c r="B629" s="84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4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1">
        <f>VLOOKUP(B631,Pns!B:C,2,0)</f>
        <v>189</v>
      </c>
      <c r="B631" s="84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196</v>
      </c>
      <c r="B632" s="84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197</v>
      </c>
      <c r="B633" s="84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199</v>
      </c>
      <c r="B634" s="84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4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1">
        <f>VLOOKUP(B636,Pns!B:C,2,0)</f>
        <v>200</v>
      </c>
      <c r="B636" s="84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201</v>
      </c>
      <c r="B637" s="84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202</v>
      </c>
      <c r="B638" s="84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190</v>
      </c>
      <c r="B639" s="84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192</v>
      </c>
      <c r="B640" s="84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202</v>
      </c>
      <c r="B641" s="84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200</v>
      </c>
      <c r="B642" s="84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201</v>
      </c>
      <c r="B643" s="84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204</v>
      </c>
      <c r="B644" s="84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183</v>
      </c>
      <c r="B645" s="84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184</v>
      </c>
      <c r="B646" s="84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214</v>
      </c>
      <c r="B647" s="84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215</v>
      </c>
      <c r="B648" s="84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 t="str">
        <f>VLOOKUP(B649,Pns!B:C,2,0)</f>
        <v>240</v>
      </c>
      <c r="B649" s="84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262</v>
      </c>
      <c r="B650" s="84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2"/>
      <c r="AM651" s="65"/>
      <c r="AN651" s="65"/>
      <c r="AO651" s="65"/>
      <c r="AP651" s="65"/>
    </row>
    <row r="652">
      <c r="A652" s="74">
        <f>VLOOKUP(B652,Pns!B:C,2,0)</f>
        <v>86</v>
      </c>
      <c r="B652" s="75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81">
        <f>VLOOKUP(B653,Pns!B:C,2,0)</f>
        <v>151</v>
      </c>
      <c r="B653" s="85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 t="str">
        <f>VLOOKUP(B654,Pns!B:C,2,0)</f>
        <v>267</v>
      </c>
      <c r="B654" s="84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75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2"/>
      <c r="AM655" s="65"/>
      <c r="AN655" s="65"/>
      <c r="AO655" s="65"/>
      <c r="AP655" s="65"/>
    </row>
    <row r="656">
      <c r="A656" s="81" t="str">
        <f>VLOOKUP(B656,Pns!B:C,2,0)</f>
        <v>276</v>
      </c>
      <c r="B656" s="84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1" t="str">
        <f>VLOOKUP(B657,Pns!B:C,2,0)</f>
        <v>278</v>
      </c>
      <c r="B657" s="84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282</v>
      </c>
      <c r="B658" s="84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269</v>
      </c>
      <c r="B659" s="75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274</v>
      </c>
      <c r="B660" s="84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272</v>
      </c>
      <c r="B661" s="75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1" t="str">
        <f>VLOOKUP(B662,Pns!B:C,2,0)</f>
        <v>273</v>
      </c>
      <c r="B662" s="75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1" t="str">
        <f>VLOOKUP(B663,Pns!B:C,2,0)</f>
        <v>270</v>
      </c>
      <c r="B663" s="75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1" t="str">
        <f>VLOOKUP(B664,Pns!B:C,2,0)</f>
        <v>271</v>
      </c>
      <c r="B664" s="75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7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P4:P669"/>
      <sortCondition ref="U4:U669"/>
      <sortCondition ref="AF4:AF669"/>
      <sortCondition ref="V4:V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G4:AG669"/>
      <sortCondition ref="W4:W669"/>
      <sortCondition ref="AA4:AA669"/>
      <sortCondition ref="S4:S669"/>
      <sortCondition ref="T4:T669"/>
      <sortCondition ref="R4:R669"/>
      <sortCondition ref="AE4:AE669"/>
      <sortCondition descending="1" ref="E4:E669"/>
      <sortCondition descending="1" ref="D4:D669"/>
      <sortCondition ref="AJ4:AJ669"/>
    </sortState>
  </autoFilter>
  <customSheetViews>
    <customSheetView guid="{77C45130-2725-4698-B1D0-79156AF2D0E5}" filter="1" showAutoFilter="1">
      <autoFilter ref="$A$219:$AP$595">
        <sortState ref="A219:AP595">
          <sortCondition ref="AF219:AF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G86 I7:I86 L7:L86 N7:O86 Q7:R86 T7:T86 V7:AC86 AE7:AE86 AG7:AJ86 G109:G111 I109:I111 L109:L111 N109:O111 Q109:R111 T109:T111 V109:AC111 AE109:AE111 AG109:AJ111 G116:G117 I116:I117 L116:L117 N116:O117 Q116:R117 T116:T117 V116:AC117 AE116:AE117 AG116:AJ117 G119 I119 L119 N119:O119 Q119:R119 T119 V119:AC119 AE119 AG119:AJ119 G122 I122 L122 N122:O122 Q122:R122 T122 V122:AC122 AE122 AG122:AJ122 G124:G141 I124:I141 L124:L141 N124:O141 Q124:R141 T124:T141 V124:AC141 AE124:AE141 AG124:AJ141 G143 I143 L143 N143:O143 Q143:R143 T143 V143:AC143 AE143 AG143:AJ143 G147:G152 I147:I152 L147:L152 N147:O152 Q147:R152 T147:T152 V147:AC152 AE147:AE152 AG147:AJ152 G155 I155 L155 N155:O155 Q155:R155 T155 V155:AC155 AE155 AG155:AJ155 G158 I158 L158 N158:O158 Q158:R158 T158 V158:AC158 AE158 AG158:AJ158 G160:G162 I160:I162 L160:L162 N160:O162 Q160:R162 T160:T162 V160:AC162 AE160:AE162 AG160:AJ162 G165:G167 I165:I167 L165:L167 N165:O167 Q165:R167 T165:T167 V165:AC167 AE165:AE167 AG165:AJ167 G172:G175 I172:I175 L172:L175 N172:O175 Q172:R175 T172:T175 V172:AC175 AE172:AE175 AG172:AJ175 G177 I177 L177 N177:O177 Q177:R177 T177 V177:AC177 AE177 AG177:AJ177 G180:G181 I180:I181 L180:L181 N180:O181 Q180:R181 T180:T181 V180:AC181 AE180:AE181 AG180:AJ181 G184:G187 I184:I187 L184:L187 N184:O187 Q184:R187 T184:T187 V184:AC187 AE184:AE187 AG184:AJ187 G191 I191 L191 N191:O191 Q191:R191 T191 V191:AC191 AE191 AG191:AJ191 G194:G195 I194:I195 L194:L195 N194:O195 Q194:R195 T194:T195 V194:AC195 AE194:AE195 AG194:AJ195 G197:G198 I197:I198 L197:L198 N197:O198 Q197:R198 T197:T198 V197:AC198 AE197:AE198 AG197:AJ198 G200:G204 I200:I204 L200:L204 N200:O204 Q200:R204 T200:T204 V200:AC204 AE200:AE204 AG200:AJ204 G206:G209 I206:I209 L206:L209 N206:O209 Q206:R209 T206:T209 V206:AC209 AE206:AE209 AG206:AJ209 G211:G212 I211:I212 L211:L212 N211:O212 Q211:R212 T211:T212 V211:AC212 AE211:AE212 AG211:AJ212 G216 I216 L216 N216:O216 Q216:R216 T216 V216:AC216 AE216 AG216:AJ216 G218:G219 I218:I219 L218:L219 N218:O219 Q218:R219 T218:T219 V218:AC219 AE218:AE219 AG218:AJ219 G222:G223 I222:I223 L222:L223 N222:O223 Q222:R223 T222:T223 V222:AC223 AE222:AE223 AG222:AJ223 G226 I226 L226 N226:O226 Q226:R226 T226 V226:AC226 AE226 AG226:AJ226 G234 I234 L234 N234:O234 Q234:R234 T234 V234:AC234 AE234 AG234:AJ234 G247:G249 I247:I249 L247:L249 N247:O249 Q247:R249 T247:T249 V247:AC249 AE247:AE249 AG247:AJ249 G258 I258 L258 N258:O258 Q258:R258 T258 V258:AC258 AE258 AG258:AJ258 G260 I260 L260 N260:O260 Q260:R260 T260 V260:AC260 AE260 AG260:AJ260 G263 I263 L263 N263:O263 Q263:R263 T263 V263:AC263 AE263 AG263:AJ263 G265:G266 I265:I266 L265:L266 N265:O266 Q265:R266 T265:T266 V265:AC266 AE265:AE266 AG265:AJ266 G268:G273 I268:I273 L268:L273 N268:O273 Q268:R273 T268:T273 V268:AC273 AE268:AE273 AG268:AJ273 G277 I277 L277 N277:O277 Q277:R277 T277 V277:AC277 AE277 AG277:AJ277 G294:G296 I294:I296 L294:L296 N294:O296 Q294:R296 T294:T296 V294:AC296 AE294:AE296 AG294:AJ296 G298:G304 I298:I304 L298:L304 N298:O304 Q298:R304 T298:T304 V298:AC304 AE298:AE304 AG298:AJ304 G314:G316 I314:I316 L314:L316 N314:O316 Q314:R316 T314:T316 V314:AC316 AE314:AE316 AG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2158</v>
      </c>
      <c r="H3" s="120">
        <v>2.02638100220813E14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2730.0</v>
      </c>
      <c r="P3" s="120" t="s">
        <v>2152</v>
      </c>
      <c r="Q3" s="120" t="s">
        <v>2041</v>
      </c>
      <c r="R3" s="124">
        <v>46204.0</v>
      </c>
      <c r="S3" s="120">
        <v>5.0</v>
      </c>
      <c r="T3" s="120" t="s">
        <v>2154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2159</v>
      </c>
      <c r="AJ3" s="120">
        <v>60.0</v>
      </c>
      <c r="AK3" s="120" t="s">
        <v>2160</v>
      </c>
      <c r="AL3" s="124">
        <v>46147.0</v>
      </c>
      <c r="AM3" s="120" t="s">
        <v>2161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2162</v>
      </c>
      <c r="BE3" s="120" t="s">
        <v>2163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2164</v>
      </c>
      <c r="H4" s="120">
        <v>2.02638100220824E14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2734.0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2165</v>
      </c>
      <c r="BE4" s="120" t="s">
        <v>2166</v>
      </c>
      <c r="BF4" s="120"/>
    </row>
    <row r="5" hidden="1">
      <c r="A5" s="123">
        <f>VLOOKUP(I5,Pns!B:C,2,0)</f>
        <v>730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2167</v>
      </c>
      <c r="G5" s="18" t="s">
        <v>2168</v>
      </c>
      <c r="H5" s="120">
        <v>2.02530400196125E14</v>
      </c>
      <c r="I5" s="18" t="s">
        <v>1884</v>
      </c>
      <c r="J5" s="120" t="s">
        <v>2169</v>
      </c>
      <c r="K5" s="120" t="s">
        <v>1885</v>
      </c>
      <c r="L5" s="120">
        <v>6848.0</v>
      </c>
      <c r="M5" s="120" t="s">
        <v>20</v>
      </c>
      <c r="N5" s="120">
        <v>0.0</v>
      </c>
      <c r="O5" s="120">
        <v>2704.0</v>
      </c>
      <c r="P5" s="120" t="s">
        <v>2152</v>
      </c>
      <c r="Q5" s="120" t="s">
        <v>2153</v>
      </c>
      <c r="R5" s="124">
        <v>45902.0</v>
      </c>
      <c r="S5" s="120">
        <v>1.0</v>
      </c>
      <c r="T5" s="120" t="s">
        <v>2170</v>
      </c>
      <c r="U5" s="124">
        <v>45902.0</v>
      </c>
      <c r="V5" s="124">
        <v>45902.0</v>
      </c>
      <c r="W5" s="124">
        <v>45905.0</v>
      </c>
      <c r="X5" s="120">
        <v>3.0</v>
      </c>
      <c r="Y5" s="120"/>
      <c r="Z5" s="120">
        <v>0.0</v>
      </c>
      <c r="AA5" s="120"/>
      <c r="AB5" s="120"/>
      <c r="AC5" s="120"/>
      <c r="AI5" s="120"/>
      <c r="AJ5" s="120"/>
      <c r="AK5" s="120"/>
      <c r="AL5" s="124"/>
      <c r="AM5" s="120"/>
      <c r="AN5" s="120"/>
      <c r="AR5" s="120" t="s">
        <v>2171</v>
      </c>
      <c r="AS5" s="120" t="s">
        <v>2171</v>
      </c>
      <c r="AT5" s="120" t="s">
        <v>2155</v>
      </c>
      <c r="AU5" s="120" t="s">
        <v>2155</v>
      </c>
      <c r="AV5" s="120" t="s">
        <v>2155</v>
      </c>
      <c r="AW5" s="120">
        <v>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 t="s">
        <v>2172</v>
      </c>
      <c r="BE5" s="120" t="s">
        <v>2172</v>
      </c>
      <c r="BF5" s="120"/>
    </row>
    <row r="6" hidden="1">
      <c r="A6" s="122" t="str">
        <f>VLOOKUP(I6,Pns!B:C,2,0)</f>
        <v>#N/A</v>
      </c>
      <c r="B6" s="123">
        <f>COUNTIF(Rac!A:A,A6)</f>
        <v>0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2173</v>
      </c>
      <c r="H6" s="120">
        <v>2.02630400204962E14</v>
      </c>
      <c r="I6" s="18" t="s">
        <v>2174</v>
      </c>
      <c r="J6" s="120" t="s">
        <v>2175</v>
      </c>
      <c r="K6" s="120" t="s">
        <v>2176</v>
      </c>
      <c r="L6" s="120" t="s">
        <v>2177</v>
      </c>
      <c r="M6" s="120" t="s">
        <v>20</v>
      </c>
      <c r="N6" s="120">
        <v>22.0</v>
      </c>
      <c r="O6" s="120">
        <v>2704.0</v>
      </c>
      <c r="P6" s="120" t="s">
        <v>2152</v>
      </c>
      <c r="Q6" s="120" t="s">
        <v>2153</v>
      </c>
      <c r="R6" s="124">
        <v>46160.0</v>
      </c>
      <c r="S6" s="120">
        <v>1.0</v>
      </c>
      <c r="T6" s="120" t="s">
        <v>2170</v>
      </c>
      <c r="U6" s="124">
        <v>46160.0</v>
      </c>
      <c r="V6" s="124">
        <v>46160.0</v>
      </c>
      <c r="W6" s="124">
        <v>46211.0</v>
      </c>
      <c r="X6" s="120">
        <v>51.0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R6" s="120">
        <v>50.82</v>
      </c>
      <c r="AS6" s="120">
        <v>50.82</v>
      </c>
      <c r="AT6" s="120" t="s">
        <v>2155</v>
      </c>
      <c r="AU6" s="120" t="s">
        <v>2155</v>
      </c>
      <c r="AV6" s="120">
        <v>9.0</v>
      </c>
      <c r="AW6" s="120">
        <v>63.0</v>
      </c>
      <c r="AX6" s="120">
        <v>30.0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/>
      <c r="BE6" s="120" t="s">
        <v>2178</v>
      </c>
      <c r="BF6" s="120"/>
    </row>
    <row r="7" hidden="1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2179</v>
      </c>
      <c r="H7" s="120"/>
      <c r="I7" s="18" t="s">
        <v>608</v>
      </c>
      <c r="J7" s="120" t="s">
        <v>2180</v>
      </c>
      <c r="K7" s="120" t="s">
        <v>2181</v>
      </c>
      <c r="L7" s="120" t="s">
        <v>2177</v>
      </c>
      <c r="M7" s="120" t="s">
        <v>23</v>
      </c>
      <c r="N7" s="120">
        <v>17412.17</v>
      </c>
      <c r="O7" s="120">
        <v>2728.0</v>
      </c>
      <c r="P7" s="120" t="s">
        <v>2182</v>
      </c>
      <c r="Q7" s="120" t="s">
        <v>2041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46198.0</v>
      </c>
      <c r="X7" s="120">
        <v>0.0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 hidden="1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2184</v>
      </c>
      <c r="H8" s="120"/>
      <c r="I8" s="18" t="s">
        <v>385</v>
      </c>
      <c r="J8" s="120" t="s">
        <v>2185</v>
      </c>
      <c r="K8" s="120" t="s">
        <v>2186</v>
      </c>
      <c r="L8" s="120" t="s">
        <v>2177</v>
      </c>
      <c r="M8" s="120" t="s">
        <v>23</v>
      </c>
      <c r="N8" s="120">
        <v>0.0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N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 hidden="1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2187</v>
      </c>
      <c r="H9" s="120"/>
      <c r="I9" s="18" t="s">
        <v>118</v>
      </c>
      <c r="J9" s="120" t="s">
        <v>2188</v>
      </c>
      <c r="K9" s="120" t="s">
        <v>2189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2182</v>
      </c>
      <c r="Q9" s="120" t="s">
        <v>2041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46203.0</v>
      </c>
      <c r="X9" s="120">
        <v>0.0</v>
      </c>
      <c r="Y9" s="120"/>
      <c r="Z9" s="120">
        <v>0.0</v>
      </c>
      <c r="AA9" s="120"/>
      <c r="AB9" s="120"/>
      <c r="AC9" s="120" t="s">
        <v>2190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 hidden="1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2191</v>
      </c>
      <c r="H10" s="120"/>
      <c r="I10" s="18" t="s">
        <v>1501</v>
      </c>
      <c r="J10" s="120" t="s">
        <v>2192</v>
      </c>
      <c r="K10" s="120" t="s">
        <v>1503</v>
      </c>
      <c r="L10" s="120" t="s">
        <v>2177</v>
      </c>
      <c r="M10" s="120" t="s">
        <v>20</v>
      </c>
      <c r="N10" s="120">
        <v>40.09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 hidden="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2193</v>
      </c>
      <c r="H11" s="120"/>
      <c r="I11" s="18" t="s">
        <v>263</v>
      </c>
      <c r="J11" s="120" t="s">
        <v>2194</v>
      </c>
      <c r="K11" s="120" t="s">
        <v>262</v>
      </c>
      <c r="L11" s="120" t="s">
        <v>2177</v>
      </c>
      <c r="M11" s="120" t="s">
        <v>37</v>
      </c>
      <c r="N11" s="120">
        <v>379.96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 t="s">
        <v>2183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 hidden="1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2195</v>
      </c>
      <c r="H12" s="120"/>
      <c r="I12" s="18" t="s">
        <v>2036</v>
      </c>
      <c r="J12" s="120" t="s">
        <v>2196</v>
      </c>
      <c r="K12" s="120" t="s">
        <v>2037</v>
      </c>
      <c r="L12" s="120" t="s">
        <v>2177</v>
      </c>
      <c r="M12" s="120" t="s">
        <v>20</v>
      </c>
      <c r="N12" s="120">
        <v>54.74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 hidden="1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2197</v>
      </c>
      <c r="H13" s="120"/>
      <c r="I13" s="18" t="s">
        <v>905</v>
      </c>
      <c r="J13" s="120" t="s">
        <v>2198</v>
      </c>
      <c r="K13" s="120" t="s">
        <v>2199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 hidden="1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2200</v>
      </c>
      <c r="H14" s="120"/>
      <c r="I14" s="18" t="s">
        <v>208</v>
      </c>
      <c r="J14" s="120" t="s">
        <v>2201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2182</v>
      </c>
      <c r="Q14" s="120" t="s">
        <v>2041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46204.0</v>
      </c>
      <c r="X14" s="120">
        <v>0.0</v>
      </c>
      <c r="Y14" s="120"/>
      <c r="Z14" s="120">
        <v>0.0</v>
      </c>
      <c r="AA14" s="120"/>
      <c r="AB14" s="120"/>
      <c r="AC14" s="120" t="s">
        <v>2202</v>
      </c>
      <c r="AI14" s="120"/>
      <c r="AJ14" s="120"/>
      <c r="AK14" s="120"/>
      <c r="AL14" s="124"/>
      <c r="AM14" s="120"/>
      <c r="AN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 hidden="1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2203</v>
      </c>
      <c r="H15" s="120"/>
      <c r="I15" s="18" t="s">
        <v>963</v>
      </c>
      <c r="J15" s="120" t="s">
        <v>2204</v>
      </c>
      <c r="K15" s="120" t="s">
        <v>962</v>
      </c>
      <c r="L15" s="120" t="s">
        <v>2177</v>
      </c>
      <c r="M15" s="120" t="s">
        <v>23</v>
      </c>
      <c r="N15" s="120">
        <v>7275.0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2205</v>
      </c>
      <c r="AI15" s="120"/>
      <c r="AJ15" s="120"/>
      <c r="AK15" s="120"/>
      <c r="AL15" s="124"/>
      <c r="AM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 hidden="1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2206</v>
      </c>
      <c r="H16" s="120"/>
      <c r="I16" s="18" t="s">
        <v>49</v>
      </c>
      <c r="J16" s="120" t="s">
        <v>2207</v>
      </c>
      <c r="K16" s="120" t="s">
        <v>50</v>
      </c>
      <c r="L16" s="120">
        <v>198.0</v>
      </c>
      <c r="M16" s="120" t="s">
        <v>37</v>
      </c>
      <c r="N16" s="120">
        <v>453323.98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2208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</row>
    <row r="17" hidden="1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2209</v>
      </c>
      <c r="H17" s="120"/>
      <c r="I17" s="18" t="s">
        <v>1439</v>
      </c>
      <c r="J17" s="120" t="s">
        <v>2210</v>
      </c>
      <c r="K17" s="120" t="s">
        <v>483</v>
      </c>
      <c r="L17" s="120" t="s">
        <v>2177</v>
      </c>
      <c r="M17" s="120" t="s">
        <v>20</v>
      </c>
      <c r="N17" s="120">
        <v>429.03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 hidden="1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2212</v>
      </c>
      <c r="H18" s="120"/>
      <c r="I18" s="18" t="s">
        <v>2038</v>
      </c>
      <c r="J18" s="120" t="s">
        <v>2213</v>
      </c>
      <c r="K18" s="120" t="s">
        <v>746</v>
      </c>
      <c r="L18" s="120" t="s">
        <v>2177</v>
      </c>
      <c r="M18" s="120" t="s">
        <v>20</v>
      </c>
      <c r="N18" s="120">
        <v>66.39</v>
      </c>
      <c r="O18" s="120">
        <v>2728.0</v>
      </c>
      <c r="P18" s="120" t="s">
        <v>2182</v>
      </c>
      <c r="Q18" s="120" t="s">
        <v>2041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46205.0</v>
      </c>
      <c r="X18" s="120">
        <v>0.0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 hidden="1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2214</v>
      </c>
      <c r="H19" s="120"/>
      <c r="I19" s="18" t="s">
        <v>1166</v>
      </c>
      <c r="J19" s="120" t="s">
        <v>2215</v>
      </c>
      <c r="K19" s="120" t="s">
        <v>1162</v>
      </c>
      <c r="L19" s="120" t="s">
        <v>2177</v>
      </c>
      <c r="M19" s="120" t="s">
        <v>23</v>
      </c>
      <c r="N19" s="120">
        <v>4040.19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 t="s">
        <v>2216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 hidden="1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2217</v>
      </c>
      <c r="H20" s="120"/>
      <c r="I20" s="18" t="s">
        <v>1032</v>
      </c>
      <c r="J20" s="120" t="s">
        <v>2218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 hidden="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2219</v>
      </c>
      <c r="H21" s="120"/>
      <c r="I21" s="18" t="s">
        <v>1166</v>
      </c>
      <c r="J21" s="120" t="s">
        <v>2215</v>
      </c>
      <c r="K21" s="120" t="s">
        <v>1162</v>
      </c>
      <c r="L21" s="120" t="s">
        <v>2177</v>
      </c>
      <c r="M21" s="120" t="s">
        <v>23</v>
      </c>
      <c r="N21" s="120">
        <v>4040.19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 t="s">
        <v>2216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 hidden="1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2220</v>
      </c>
      <c r="H22" s="120"/>
      <c r="I22" s="18" t="s">
        <v>1091</v>
      </c>
      <c r="J22" s="120" t="s">
        <v>2221</v>
      </c>
      <c r="K22" s="120" t="s">
        <v>1092</v>
      </c>
      <c r="L22" s="120" t="s">
        <v>2177</v>
      </c>
      <c r="M22" s="120" t="s">
        <v>20</v>
      </c>
      <c r="N22" s="120">
        <v>681.23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</row>
    <row r="23" hidden="1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2222</v>
      </c>
      <c r="H23" s="120"/>
      <c r="I23" s="18" t="s">
        <v>589</v>
      </c>
      <c r="J23" s="120" t="s">
        <v>2223</v>
      </c>
      <c r="K23" s="120" t="s">
        <v>588</v>
      </c>
      <c r="L23" s="120" t="s">
        <v>2177</v>
      </c>
      <c r="M23" s="120" t="s">
        <v>23</v>
      </c>
      <c r="N23" s="120">
        <v>633.0</v>
      </c>
      <c r="O23" s="120">
        <v>2728.0</v>
      </c>
      <c r="P23" s="120" t="s">
        <v>2182</v>
      </c>
      <c r="Q23" s="120" t="s">
        <v>2041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46209.0</v>
      </c>
      <c r="X23" s="120">
        <v>0.0</v>
      </c>
      <c r="Y23" s="120"/>
      <c r="Z23" s="120">
        <v>0.0</v>
      </c>
      <c r="AA23" s="120"/>
      <c r="AB23" s="120"/>
      <c r="AC23" s="120" t="s">
        <v>2183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 hidden="1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2224</v>
      </c>
      <c r="H24" s="120"/>
      <c r="I24" s="18" t="s">
        <v>1682</v>
      </c>
      <c r="J24" s="120" t="s">
        <v>2225</v>
      </c>
      <c r="K24" s="120" t="s">
        <v>1683</v>
      </c>
      <c r="L24" s="120" t="s">
        <v>2177</v>
      </c>
      <c r="M24" s="120" t="s">
        <v>20</v>
      </c>
      <c r="N24" s="120">
        <v>201.26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 hidden="1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2226</v>
      </c>
      <c r="H25" s="120"/>
      <c r="I25" s="18" t="s">
        <v>1473</v>
      </c>
      <c r="J25" s="120" t="s">
        <v>2227</v>
      </c>
      <c r="K25" s="120" t="s">
        <v>1475</v>
      </c>
      <c r="L25" s="120" t="s">
        <v>2177</v>
      </c>
      <c r="M25" s="120" t="s">
        <v>20</v>
      </c>
      <c r="N25" s="120">
        <v>21.5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 hidden="1">
      <c r="A26" s="123">
        <f>VLOOKUP(I26,Pns!B:C,2,0)</f>
        <v>727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2228</v>
      </c>
      <c r="H26" s="120"/>
      <c r="I26" s="18" t="s">
        <v>1879</v>
      </c>
      <c r="J26" s="120" t="s">
        <v>2229</v>
      </c>
      <c r="K26" s="120" t="s">
        <v>1880</v>
      </c>
      <c r="L26" s="120" t="s">
        <v>2177</v>
      </c>
      <c r="M26" s="120" t="s">
        <v>20</v>
      </c>
      <c r="N26" s="120">
        <v>165.94</v>
      </c>
      <c r="O26" s="120">
        <v>2728.0</v>
      </c>
      <c r="P26" s="120" t="s">
        <v>2182</v>
      </c>
      <c r="Q26" s="120" t="s">
        <v>2041</v>
      </c>
      <c r="R26" s="124">
        <v>46216.0</v>
      </c>
      <c r="S26" s="120">
        <v>2.0</v>
      </c>
      <c r="T26" s="120" t="s">
        <v>2170</v>
      </c>
      <c r="U26" s="124">
        <v>46216.0</v>
      </c>
      <c r="V26" s="124">
        <v>46216.0</v>
      </c>
      <c r="W26" s="124">
        <v>46216.0</v>
      </c>
      <c r="X26" s="120">
        <v>0.0</v>
      </c>
      <c r="Y26" s="120"/>
      <c r="Z26" s="120">
        <v>1.0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539.31</v>
      </c>
      <c r="AS26" s="120">
        <v>1078.62</v>
      </c>
      <c r="AT26" s="120">
        <v>1.0</v>
      </c>
      <c r="AU26" s="120">
        <v>5.0</v>
      </c>
      <c r="AV26" s="120">
        <v>9.0</v>
      </c>
      <c r="AW26" s="120">
        <v>78.0</v>
      </c>
      <c r="AX26" s="120" t="s">
        <v>2155</v>
      </c>
      <c r="AY26" s="120" t="s">
        <v>2155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 hidden="1">
      <c r="A27" s="122">
        <f>VLOOKUP(I27,Pns!B:C,2,0)</f>
        <v>421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2230</v>
      </c>
      <c r="H27" s="120"/>
      <c r="I27" s="18" t="s">
        <v>1178</v>
      </c>
      <c r="J27" s="120" t="s">
        <v>2231</v>
      </c>
      <c r="K27" s="120" t="s">
        <v>1179</v>
      </c>
      <c r="L27" s="120" t="s">
        <v>2177</v>
      </c>
      <c r="M27" s="120" t="s">
        <v>23</v>
      </c>
      <c r="N27" s="120">
        <v>5434.26</v>
      </c>
      <c r="O27" s="120">
        <v>2728.0</v>
      </c>
      <c r="P27" s="120" t="s">
        <v>2182</v>
      </c>
      <c r="Q27" s="120" t="s">
        <v>2041</v>
      </c>
      <c r="R27" s="124">
        <v>46217.0</v>
      </c>
      <c r="S27" s="120">
        <v>1.0</v>
      </c>
      <c r="T27" s="120" t="s">
        <v>2170</v>
      </c>
      <c r="U27" s="124">
        <v>46217.0</v>
      </c>
      <c r="V27" s="124">
        <v>46217.0</v>
      </c>
      <c r="W27" s="124">
        <v>46217.0</v>
      </c>
      <c r="X27" s="120">
        <v>0.0</v>
      </c>
      <c r="Y27" s="120"/>
      <c r="Z27" s="120">
        <v>0.0</v>
      </c>
      <c r="AA27" s="120"/>
      <c r="AB27" s="120"/>
      <c r="AC27" s="120" t="s">
        <v>2190</v>
      </c>
      <c r="AI27" s="120"/>
      <c r="AJ27" s="120"/>
      <c r="AK27" s="120"/>
      <c r="AL27" s="124"/>
      <c r="AM27" s="120"/>
      <c r="AR27" s="120">
        <v>10977.2</v>
      </c>
      <c r="AS27" s="120">
        <v>10977.2</v>
      </c>
      <c r="AT27" s="120">
        <v>2.0</v>
      </c>
      <c r="AU27" s="120">
        <v>2.0</v>
      </c>
      <c r="AV27" s="120">
        <v>4.0</v>
      </c>
      <c r="AW27" s="120">
        <v>26.0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2232</v>
      </c>
      <c r="H28" s="120">
        <v>2.02530400198667E14</v>
      </c>
      <c r="I28" s="18" t="s">
        <v>1857</v>
      </c>
      <c r="J28" s="120" t="s">
        <v>2233</v>
      </c>
      <c r="K28" s="120" t="s">
        <v>1232</v>
      </c>
      <c r="L28" s="120" t="s">
        <v>2234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2183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2236</v>
      </c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2237</v>
      </c>
      <c r="H29" s="120">
        <v>2.02430400180262E14</v>
      </c>
      <c r="I29" s="18" t="s">
        <v>1967</v>
      </c>
      <c r="J29" s="120" t="s">
        <v>2238</v>
      </c>
      <c r="K29" s="120" t="s">
        <v>1968</v>
      </c>
      <c r="L29" s="120" t="s">
        <v>2177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2239</v>
      </c>
      <c r="BE29" s="120" t="s">
        <v>2240</v>
      </c>
      <c r="BF29" s="120"/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2241</v>
      </c>
      <c r="H30" s="120">
        <v>2.02430400179889E14</v>
      </c>
      <c r="I30" s="18" t="s">
        <v>1192</v>
      </c>
      <c r="J30" s="120" t="s">
        <v>2242</v>
      </c>
      <c r="K30" s="120" t="s">
        <v>1193</v>
      </c>
      <c r="L30" s="120" t="s">
        <v>2177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2239</v>
      </c>
      <c r="BE30" s="120" t="s">
        <v>2243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2244</v>
      </c>
      <c r="H31" s="120">
        <v>2.02430400179899E14</v>
      </c>
      <c r="I31" s="18" t="s">
        <v>1467</v>
      </c>
      <c r="J31" s="120" t="s">
        <v>2245</v>
      </c>
      <c r="K31" s="120" t="s">
        <v>1469</v>
      </c>
      <c r="L31" s="120" t="s">
        <v>2177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2239</v>
      </c>
      <c r="BE31" s="120" t="s">
        <v>2246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2247</v>
      </c>
      <c r="H32" s="120">
        <v>2.02430400180539E14</v>
      </c>
      <c r="I32" s="18" t="s">
        <v>2248</v>
      </c>
      <c r="J32" s="120" t="s">
        <v>2249</v>
      </c>
      <c r="K32" s="120" t="s">
        <v>2250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2239</v>
      </c>
      <c r="BE32" s="120" t="s">
        <v>2243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2251</v>
      </c>
      <c r="H33" s="120">
        <v>2.02430400180545E14</v>
      </c>
      <c r="I33" s="18" t="s">
        <v>1967</v>
      </c>
      <c r="J33" s="120" t="s">
        <v>2238</v>
      </c>
      <c r="K33" s="120" t="s">
        <v>1968</v>
      </c>
      <c r="L33" s="120" t="s">
        <v>2177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2239</v>
      </c>
      <c r="BE33" s="120" t="s">
        <v>2243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2252</v>
      </c>
      <c r="H34" s="120">
        <v>2.0263040020417E14</v>
      </c>
      <c r="I34" s="18" t="s">
        <v>1969</v>
      </c>
      <c r="J34" s="120" t="s">
        <v>2253</v>
      </c>
      <c r="K34" s="120" t="s">
        <v>1970</v>
      </c>
      <c r="L34" s="120" t="s">
        <v>2177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2254</v>
      </c>
      <c r="BE34" s="120" t="s">
        <v>2255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2256</v>
      </c>
      <c r="H35" s="120">
        <v>2.02430400180543E14</v>
      </c>
      <c r="I35" s="18" t="s">
        <v>1467</v>
      </c>
      <c r="J35" s="120" t="s">
        <v>2245</v>
      </c>
      <c r="K35" s="120" t="s">
        <v>1469</v>
      </c>
      <c r="L35" s="120" t="s">
        <v>2177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N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2239</v>
      </c>
      <c r="BE35" s="120" t="s">
        <v>2243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2257</v>
      </c>
      <c r="H36" s="120">
        <v>2.02430400180679E14</v>
      </c>
      <c r="I36" s="18" t="s">
        <v>1178</v>
      </c>
      <c r="J36" s="120" t="s">
        <v>2231</v>
      </c>
      <c r="K36" s="120" t="s">
        <v>1179</v>
      </c>
      <c r="L36" s="120" t="s">
        <v>2177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2190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2258</v>
      </c>
      <c r="BE36" s="120" t="s">
        <v>2259</v>
      </c>
      <c r="BF36" s="120" t="s">
        <v>2260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2261</v>
      </c>
      <c r="H37" s="120">
        <v>2.02430400180678E14</v>
      </c>
      <c r="I37" s="18" t="s">
        <v>1166</v>
      </c>
      <c r="J37" s="120" t="s">
        <v>2215</v>
      </c>
      <c r="K37" s="120" t="s">
        <v>1162</v>
      </c>
      <c r="L37" s="120" t="s">
        <v>2177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2216</v>
      </c>
      <c r="AI37" s="120"/>
      <c r="AJ37" s="120"/>
      <c r="AK37" s="120"/>
      <c r="AL37" s="124"/>
      <c r="AM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2258</v>
      </c>
      <c r="BE37" s="120" t="s">
        <v>2259</v>
      </c>
      <c r="BF37" s="120" t="s">
        <v>2260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2262</v>
      </c>
      <c r="H38" s="120">
        <v>2.02430400181973E14</v>
      </c>
      <c r="I38" s="18" t="s">
        <v>1231</v>
      </c>
      <c r="J38" s="120" t="s">
        <v>2263</v>
      </c>
      <c r="K38" s="120" t="s">
        <v>1232</v>
      </c>
      <c r="L38" s="120" t="s">
        <v>2234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2183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2264</v>
      </c>
      <c r="BE38" s="120" t="s">
        <v>2265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2266</v>
      </c>
      <c r="H39" s="120">
        <v>2.02430400182343E14</v>
      </c>
      <c r="I39" s="18" t="s">
        <v>165</v>
      </c>
      <c r="J39" s="120" t="s">
        <v>2267</v>
      </c>
      <c r="K39" s="120" t="s">
        <v>2268</v>
      </c>
      <c r="L39" s="120" t="s">
        <v>2177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2239</v>
      </c>
      <c r="BE39" s="120" t="s">
        <v>2269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2270</v>
      </c>
      <c r="H40" s="120">
        <v>2.02430400182556E14</v>
      </c>
      <c r="I40" s="18" t="s">
        <v>2271</v>
      </c>
      <c r="J40" s="120" t="s">
        <v>2272</v>
      </c>
      <c r="K40" s="120" t="s">
        <v>1739</v>
      </c>
      <c r="L40" s="120" t="s">
        <v>2177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2239</v>
      </c>
      <c r="BE40" s="120" t="s">
        <v>2240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2273</v>
      </c>
      <c r="H41" s="120">
        <v>2.02430400183018E14</v>
      </c>
      <c r="I41" s="18" t="s">
        <v>1934</v>
      </c>
      <c r="J41" s="120" t="s">
        <v>2274</v>
      </c>
      <c r="K41" s="120" t="s">
        <v>1935</v>
      </c>
      <c r="L41" s="120" t="s">
        <v>2177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2275</v>
      </c>
      <c r="BE41" s="120" t="s">
        <v>2259</v>
      </c>
      <c r="BF41" s="120" t="s">
        <v>2276</v>
      </c>
    </row>
    <row r="42">
      <c r="A42" s="123">
        <f>VLOOKUP(I42,Pns!B:C,2,0)</f>
        <v>618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2277</v>
      </c>
      <c r="H42" s="120">
        <v>2.02430400183019E14</v>
      </c>
      <c r="I42" s="18" t="s">
        <v>1603</v>
      </c>
      <c r="J42" s="120" t="s">
        <v>2278</v>
      </c>
      <c r="K42" s="120" t="s">
        <v>1604</v>
      </c>
      <c r="L42" s="120">
        <v>26433.0</v>
      </c>
      <c r="M42" s="120" t="s">
        <v>23</v>
      </c>
      <c r="N42" s="120">
        <v>9185.28</v>
      </c>
      <c r="O42" s="120">
        <v>2730.0</v>
      </c>
      <c r="P42" s="120" t="s">
        <v>2152</v>
      </c>
      <c r="Q42" s="120" t="s">
        <v>2041</v>
      </c>
      <c r="R42" s="124">
        <v>45502.0</v>
      </c>
      <c r="S42" s="120">
        <v>1.0</v>
      </c>
      <c r="T42" s="120" t="s">
        <v>2170</v>
      </c>
      <c r="U42" s="124">
        <v>45502.0</v>
      </c>
      <c r="V42" s="124">
        <v>45502.0</v>
      </c>
      <c r="W42" s="124">
        <v>46063.0</v>
      </c>
      <c r="X42" s="120">
        <v>561.0</v>
      </c>
      <c r="Y42" s="120"/>
      <c r="Z42" s="120">
        <v>0.0</v>
      </c>
      <c r="AA42" s="120"/>
      <c r="AB42" s="120"/>
      <c r="AC42" s="120" t="s">
        <v>2279</v>
      </c>
      <c r="AI42" s="120"/>
      <c r="AJ42" s="120"/>
      <c r="AK42" s="120"/>
      <c r="AL42" s="124"/>
      <c r="AM42" s="120"/>
      <c r="AR42" s="120">
        <v>34444.79</v>
      </c>
      <c r="AS42" s="120">
        <v>34444.79</v>
      </c>
      <c r="AT42" s="120" t="s">
        <v>2155</v>
      </c>
      <c r="AU42" s="120">
        <v>1.0</v>
      </c>
      <c r="AV42" s="120">
        <v>1.0</v>
      </c>
      <c r="AW42" s="120">
        <v>13.0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2280</v>
      </c>
      <c r="BE42" s="120" t="s">
        <v>2259</v>
      </c>
      <c r="BF42" s="120" t="s">
        <v>2276</v>
      </c>
      <c r="BG42" s="120"/>
    </row>
    <row r="43">
      <c r="A43" s="123">
        <f>VLOOKUP(I43,Pns!B:C,2,0)</f>
        <v>700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2281</v>
      </c>
      <c r="H43" s="120">
        <v>2.02430400183062E14</v>
      </c>
      <c r="I43" s="18" t="s">
        <v>1817</v>
      </c>
      <c r="J43" s="120" t="s">
        <v>2282</v>
      </c>
      <c r="K43" s="120" t="s">
        <v>1555</v>
      </c>
      <c r="L43" s="120" t="s">
        <v>2177</v>
      </c>
      <c r="M43" s="120" t="s">
        <v>20</v>
      </c>
      <c r="N43" s="120">
        <v>6043.13</v>
      </c>
      <c r="O43" s="120">
        <v>2734.0</v>
      </c>
      <c r="P43" s="120" t="s">
        <v>2152</v>
      </c>
      <c r="Q43" s="120" t="s">
        <v>2041</v>
      </c>
      <c r="R43" s="124">
        <v>45509.0</v>
      </c>
      <c r="S43" s="120">
        <v>1.0</v>
      </c>
      <c r="T43" s="120" t="s">
        <v>2170</v>
      </c>
      <c r="U43" s="124">
        <v>45509.0</v>
      </c>
      <c r="V43" s="124">
        <v>45509.0</v>
      </c>
      <c r="W43" s="124">
        <v>46063.0</v>
      </c>
      <c r="X43" s="120">
        <v>554.0</v>
      </c>
      <c r="Y43" s="120"/>
      <c r="Z43" s="120">
        <v>5.0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19640.17</v>
      </c>
      <c r="AS43" s="120">
        <v>19640.17</v>
      </c>
      <c r="AT43" s="120" t="s">
        <v>2155</v>
      </c>
      <c r="AU43" s="120" t="s">
        <v>2155</v>
      </c>
      <c r="AV43" s="120" t="s">
        <v>2155</v>
      </c>
      <c r="AW43" s="120">
        <v>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2239</v>
      </c>
      <c r="BE43" s="120" t="s">
        <v>2240</v>
      </c>
      <c r="BF43" s="120"/>
    </row>
    <row r="44" hidden="1">
      <c r="A44" s="123" t="str">
        <f>VLOOKUP(I44,Pns!B:C,2,0)</f>
        <v>734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2283</v>
      </c>
      <c r="H44" s="120">
        <v>2.02430400183439E14</v>
      </c>
      <c r="I44" s="18" t="s">
        <v>1896</v>
      </c>
      <c r="J44" s="120" t="s">
        <v>2284</v>
      </c>
      <c r="K44" s="120" t="s">
        <v>1898</v>
      </c>
      <c r="L44" s="120">
        <v>71379.0</v>
      </c>
      <c r="M44" s="120" t="s">
        <v>20</v>
      </c>
      <c r="N44" s="120">
        <v>272.68</v>
      </c>
      <c r="O44" s="120">
        <v>2734.0</v>
      </c>
      <c r="P44" s="120" t="s">
        <v>2152</v>
      </c>
      <c r="Q44" s="120" t="s">
        <v>2153</v>
      </c>
      <c r="R44" s="124">
        <v>45524.0</v>
      </c>
      <c r="S44" s="120">
        <v>1.0</v>
      </c>
      <c r="T44" s="120" t="s">
        <v>2170</v>
      </c>
      <c r="U44" s="124">
        <v>45524.0</v>
      </c>
      <c r="V44" s="124">
        <v>45524.0</v>
      </c>
      <c r="W44" s="124">
        <v>45525.0</v>
      </c>
      <c r="X44" s="120">
        <v>1.0</v>
      </c>
      <c r="Y44" s="120"/>
      <c r="Z44" s="120">
        <v>0.0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605.35</v>
      </c>
      <c r="AS44" s="120">
        <v>605.35</v>
      </c>
      <c r="AT44" s="120" t="s">
        <v>2155</v>
      </c>
      <c r="AU44" s="120" t="s">
        <v>2155</v>
      </c>
      <c r="AV44" s="120" t="s">
        <v>2155</v>
      </c>
      <c r="AW44" s="120">
        <v>7.0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2285</v>
      </c>
      <c r="BE44" s="120" t="s">
        <v>2286</v>
      </c>
      <c r="BF44" s="120"/>
    </row>
    <row r="45">
      <c r="A45" s="123">
        <f>VLOOKUP(I45,Pns!B:C,2,0)</f>
        <v>59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2287</v>
      </c>
      <c r="H45" s="120">
        <v>2.02430400183438E14</v>
      </c>
      <c r="I45" s="18" t="s">
        <v>165</v>
      </c>
      <c r="J45" s="120" t="s">
        <v>2267</v>
      </c>
      <c r="K45" s="120" t="s">
        <v>2268</v>
      </c>
      <c r="L45" s="120" t="s">
        <v>2177</v>
      </c>
      <c r="M45" s="120" t="s">
        <v>20</v>
      </c>
      <c r="N45" s="120">
        <v>276.2</v>
      </c>
      <c r="O45" s="120">
        <v>2734.0</v>
      </c>
      <c r="P45" s="120" t="s">
        <v>2152</v>
      </c>
      <c r="Q45" s="120" t="s">
        <v>2041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46063.0</v>
      </c>
      <c r="X45" s="120">
        <v>539.0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922.51</v>
      </c>
      <c r="AS45" s="120">
        <v>922.51</v>
      </c>
      <c r="AT45" s="120" t="s">
        <v>2155</v>
      </c>
      <c r="AU45" s="120" t="s">
        <v>2155</v>
      </c>
      <c r="AV45" s="120">
        <v>1.0</v>
      </c>
      <c r="AW45" s="120">
        <v>13.0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2288</v>
      </c>
      <c r="BE45" s="120" t="s">
        <v>2289</v>
      </c>
      <c r="BF45" s="120"/>
    </row>
    <row r="46">
      <c r="A46" s="122">
        <f>VLOOKUP(I46,Pns!B:C,2,0)</f>
        <v>540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2290</v>
      </c>
      <c r="H46" s="120">
        <v>2.02430400183533E14</v>
      </c>
      <c r="I46" s="18" t="s">
        <v>1380</v>
      </c>
      <c r="J46" s="120" t="s">
        <v>2291</v>
      </c>
      <c r="K46" s="120" t="s">
        <v>1381</v>
      </c>
      <c r="L46" s="120" t="s">
        <v>2177</v>
      </c>
      <c r="M46" s="120" t="s">
        <v>20</v>
      </c>
      <c r="N46" s="120">
        <v>19.03</v>
      </c>
      <c r="O46" s="120">
        <v>2734.0</v>
      </c>
      <c r="P46" s="120" t="s">
        <v>2152</v>
      </c>
      <c r="Q46" s="120" t="s">
        <v>2041</v>
      </c>
      <c r="R46" s="124">
        <v>45531.0</v>
      </c>
      <c r="S46" s="120">
        <v>15.0</v>
      </c>
      <c r="T46" s="120" t="s">
        <v>2170</v>
      </c>
      <c r="U46" s="124">
        <v>45531.0</v>
      </c>
      <c r="V46" s="124">
        <v>45531.0</v>
      </c>
      <c r="W46" s="124">
        <v>46197.0</v>
      </c>
      <c r="X46" s="120">
        <v>666.0</v>
      </c>
      <c r="Y46" s="120"/>
      <c r="Z46" s="120">
        <v>24.0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62.03</v>
      </c>
      <c r="AS46" s="120">
        <v>930.45</v>
      </c>
      <c r="AT46" s="120" t="s">
        <v>2155</v>
      </c>
      <c r="AU46" s="120" t="s">
        <v>2155</v>
      </c>
      <c r="AV46" s="120">
        <v>8.0</v>
      </c>
      <c r="AW46" s="120">
        <v>1229.0</v>
      </c>
      <c r="AX46" s="120">
        <v>0.0</v>
      </c>
      <c r="AY46" s="120">
        <v>0.0</v>
      </c>
      <c r="AZ46" s="120" t="s">
        <v>2155</v>
      </c>
      <c r="BA46" s="120">
        <v>0.0</v>
      </c>
      <c r="BB46" s="120">
        <v>10.0</v>
      </c>
      <c r="BC46" s="120">
        <v>0.0</v>
      </c>
      <c r="BD46" s="120" t="s">
        <v>2292</v>
      </c>
      <c r="BE46" s="120"/>
    </row>
    <row r="47">
      <c r="A47" s="123">
        <f>VLOOKUP(I47,Pns!B:C,2,0)</f>
        <v>609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2293</v>
      </c>
      <c r="H47" s="120">
        <v>2.02530400192738E14</v>
      </c>
      <c r="I47" s="18" t="s">
        <v>1579</v>
      </c>
      <c r="J47" s="120" t="s">
        <v>2294</v>
      </c>
      <c r="K47" s="120" t="s">
        <v>1580</v>
      </c>
      <c r="L47" s="120" t="s">
        <v>2177</v>
      </c>
      <c r="M47" s="120" t="s">
        <v>20</v>
      </c>
      <c r="N47" s="120">
        <v>96.56</v>
      </c>
      <c r="O47" s="120">
        <v>2734.0</v>
      </c>
      <c r="P47" s="120" t="s">
        <v>2152</v>
      </c>
      <c r="Q47" s="120" t="s">
        <v>2041</v>
      </c>
      <c r="R47" s="124">
        <v>45548.0</v>
      </c>
      <c r="S47" s="120">
        <v>1.0</v>
      </c>
      <c r="T47" s="120" t="s">
        <v>2170</v>
      </c>
      <c r="U47" s="124">
        <v>45548.0</v>
      </c>
      <c r="V47" s="124">
        <v>45548.0</v>
      </c>
      <c r="W47" s="124">
        <v>46063.0</v>
      </c>
      <c r="X47" s="120">
        <v>515.0</v>
      </c>
      <c r="Y47" s="120"/>
      <c r="Z47" s="120">
        <v>0.0</v>
      </c>
      <c r="AA47" s="120"/>
      <c r="AB47" s="120"/>
      <c r="AC47" s="120"/>
      <c r="AI47" s="120"/>
      <c r="AJ47" s="120"/>
      <c r="AK47" s="120"/>
      <c r="AL47" s="124"/>
      <c r="AM47" s="120"/>
      <c r="AR47" s="120">
        <v>193.11</v>
      </c>
      <c r="AS47" s="120">
        <v>193.11</v>
      </c>
      <c r="AT47" s="120" t="s">
        <v>2155</v>
      </c>
      <c r="AU47" s="120" t="s">
        <v>2155</v>
      </c>
      <c r="AV47" s="120" t="s">
        <v>2155</v>
      </c>
      <c r="AW47" s="120">
        <v>12.0</v>
      </c>
      <c r="AX47" s="120">
        <v>2.0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2295</v>
      </c>
      <c r="BE47" s="120" t="s">
        <v>2296</v>
      </c>
      <c r="BF47" s="120"/>
    </row>
    <row r="48">
      <c r="A48" s="123">
        <f>VLOOKUP(I48,Pns!B:C,2,0)</f>
        <v>12</v>
      </c>
      <c r="B48" s="123">
        <f>COUNTIF(Rac!A:A,A48)</f>
        <v>1</v>
      </c>
      <c r="C48" s="120">
        <v>313.0</v>
      </c>
      <c r="D48" s="120">
        <v>313.0</v>
      </c>
      <c r="E48" s="120">
        <v>381.0</v>
      </c>
      <c r="F48" s="120" t="s">
        <v>2167</v>
      </c>
      <c r="G48" s="18" t="s">
        <v>2297</v>
      </c>
      <c r="H48" s="120">
        <v>2.02638100219464E14</v>
      </c>
      <c r="I48" s="18" t="s">
        <v>49</v>
      </c>
      <c r="J48" s="120" t="s">
        <v>2207</v>
      </c>
      <c r="K48" s="120" t="s">
        <v>50</v>
      </c>
      <c r="L48" s="120">
        <v>198.0</v>
      </c>
      <c r="M48" s="120" t="s">
        <v>37</v>
      </c>
      <c r="N48" s="120">
        <v>288215.57</v>
      </c>
      <c r="O48" s="120">
        <v>2734.0</v>
      </c>
      <c r="P48" s="120" t="s">
        <v>2152</v>
      </c>
      <c r="Q48" s="120" t="s">
        <v>2041</v>
      </c>
      <c r="R48" s="124">
        <v>45552.0</v>
      </c>
      <c r="S48" s="120">
        <v>1.0</v>
      </c>
      <c r="T48" s="120" t="s">
        <v>2170</v>
      </c>
      <c r="U48" s="124">
        <v>45552.0</v>
      </c>
      <c r="V48" s="124">
        <v>45552.0</v>
      </c>
      <c r="W48" s="124">
        <v>46156.0</v>
      </c>
      <c r="X48" s="120">
        <v>604.0</v>
      </c>
      <c r="Y48" s="120"/>
      <c r="Z48" s="120">
        <v>0.0</v>
      </c>
      <c r="AA48" s="120">
        <v>3.810277703E9</v>
      </c>
      <c r="AB48" s="120" t="s">
        <v>2298</v>
      </c>
      <c r="AC48" s="120" t="s">
        <v>2299</v>
      </c>
      <c r="AI48" s="120"/>
      <c r="AJ48" s="120"/>
      <c r="AK48" s="120"/>
      <c r="AL48" s="124"/>
      <c r="AM48" s="120"/>
      <c r="AR48" s="120">
        <v>902114.72</v>
      </c>
      <c r="AS48" s="120">
        <v>902114.72</v>
      </c>
      <c r="AT48" s="120">
        <v>6.0</v>
      </c>
      <c r="AU48" s="120">
        <v>9.0</v>
      </c>
      <c r="AV48" s="120">
        <v>15.0</v>
      </c>
      <c r="AW48" s="120">
        <v>110.0</v>
      </c>
      <c r="AX48" s="120">
        <v>0.0</v>
      </c>
      <c r="AY48" s="120" t="s">
        <v>2155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2300</v>
      </c>
      <c r="BE48" s="120" t="s">
        <v>2301</v>
      </c>
    </row>
    <row r="49">
      <c r="A49" s="123" t="str">
        <f>VLOOKUP(I49,Pns!B:C,2,0)</f>
        <v>569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2167</v>
      </c>
      <c r="G49" s="18" t="s">
        <v>2302</v>
      </c>
      <c r="H49" s="120">
        <v>2.02530400192708E14</v>
      </c>
      <c r="I49" s="18" t="s">
        <v>1473</v>
      </c>
      <c r="J49" s="120" t="s">
        <v>2227</v>
      </c>
      <c r="K49" s="120" t="s">
        <v>1475</v>
      </c>
      <c r="L49" s="120" t="s">
        <v>2177</v>
      </c>
      <c r="M49" s="120" t="s">
        <v>20</v>
      </c>
      <c r="N49" s="120">
        <v>21.5</v>
      </c>
      <c r="O49" s="120">
        <v>2734.0</v>
      </c>
      <c r="P49" s="120" t="s">
        <v>2152</v>
      </c>
      <c r="Q49" s="120" t="s">
        <v>2041</v>
      </c>
      <c r="R49" s="124">
        <v>45569.0</v>
      </c>
      <c r="S49" s="120">
        <v>4.0</v>
      </c>
      <c r="T49" s="120" t="s">
        <v>2170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2303</v>
      </c>
      <c r="AJ49" s="120">
        <v>4.0</v>
      </c>
      <c r="AK49" s="120">
        <v>4.0</v>
      </c>
      <c r="AL49" s="124">
        <v>46072.0</v>
      </c>
      <c r="AM49" s="120" t="s">
        <v>2161</v>
      </c>
      <c r="AN49" s="120"/>
      <c r="AR49" s="120">
        <v>21.5</v>
      </c>
      <c r="AS49" s="120">
        <v>86.0</v>
      </c>
      <c r="AT49" s="120" t="s">
        <v>2155</v>
      </c>
      <c r="AU49" s="120">
        <v>1.0</v>
      </c>
      <c r="AV49" s="120">
        <v>1.0</v>
      </c>
      <c r="AW49" s="120">
        <v>17.0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2304</v>
      </c>
      <c r="BE49" s="120"/>
      <c r="BF49" s="120"/>
      <c r="BG49" s="120"/>
    </row>
    <row r="50">
      <c r="A50" s="123" t="str">
        <f>VLOOKUP(I50,Pns!B:C,2,0)</f>
        <v>612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2305</v>
      </c>
      <c r="H50" s="120">
        <v>2.02530400192767E14</v>
      </c>
      <c r="I50" s="18" t="s">
        <v>1585</v>
      </c>
      <c r="J50" s="120" t="s">
        <v>2306</v>
      </c>
      <c r="K50" s="120" t="s">
        <v>1587</v>
      </c>
      <c r="L50" s="120" t="s">
        <v>2177</v>
      </c>
      <c r="M50" s="120" t="s">
        <v>20</v>
      </c>
      <c r="N50" s="120">
        <v>172.29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1.0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2307</v>
      </c>
      <c r="AJ50" s="120">
        <v>2.0</v>
      </c>
      <c r="AK50" s="120" t="s">
        <v>2308</v>
      </c>
      <c r="AL50" s="124">
        <v>46136.0</v>
      </c>
      <c r="AM50" s="120" t="s">
        <v>2161</v>
      </c>
      <c r="AR50" s="120">
        <v>344.58</v>
      </c>
      <c r="AS50" s="120">
        <v>344.58</v>
      </c>
      <c r="AT50" s="120" t="s">
        <v>2155</v>
      </c>
      <c r="AU50" s="120" t="s">
        <v>2155</v>
      </c>
      <c r="AV50" s="120">
        <v>1.0</v>
      </c>
      <c r="AW50" s="120">
        <v>15.0</v>
      </c>
      <c r="AX50" s="120">
        <v>1.0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2309</v>
      </c>
      <c r="BE50" s="120"/>
      <c r="BF50" s="120"/>
    </row>
    <row r="51">
      <c r="A51" s="123">
        <f>VLOOKUP(I51,Pns!B:C,2,0)</f>
        <v>613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2310</v>
      </c>
      <c r="H51" s="120">
        <v>2.02530400192768E14</v>
      </c>
      <c r="I51" s="18" t="s">
        <v>1589</v>
      </c>
      <c r="J51" s="120" t="s">
        <v>2311</v>
      </c>
      <c r="K51" s="120" t="s">
        <v>1590</v>
      </c>
      <c r="L51" s="120" t="s">
        <v>2177</v>
      </c>
      <c r="M51" s="120" t="s">
        <v>20</v>
      </c>
      <c r="N51" s="120">
        <v>103.97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2312</v>
      </c>
      <c r="AJ51" s="120">
        <v>2.0</v>
      </c>
      <c r="AK51" s="120" t="s">
        <v>2308</v>
      </c>
      <c r="AL51" s="124">
        <v>46136.0</v>
      </c>
      <c r="AM51" s="120" t="s">
        <v>2161</v>
      </c>
      <c r="AN51" s="120"/>
      <c r="AR51" s="120">
        <v>253.69</v>
      </c>
      <c r="AS51" s="120">
        <v>253.69</v>
      </c>
      <c r="AT51" s="120" t="s">
        <v>2155</v>
      </c>
      <c r="AU51" s="120" t="s">
        <v>2155</v>
      </c>
      <c r="AV51" s="120">
        <v>1.0</v>
      </c>
      <c r="AW51" s="120">
        <v>10.0</v>
      </c>
      <c r="AX51" s="120">
        <v>0.0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2313</v>
      </c>
      <c r="BE51" s="120" t="s">
        <v>2314</v>
      </c>
    </row>
    <row r="52" hidden="1">
      <c r="A52" s="123">
        <f>VLOOKUP(I52,Pns!B:C,2,0)</f>
        <v>236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2315</v>
      </c>
      <c r="H52" s="120">
        <v>2.02430400184929E14</v>
      </c>
      <c r="I52" s="18" t="s">
        <v>665</v>
      </c>
      <c r="J52" s="120" t="s">
        <v>2316</v>
      </c>
      <c r="K52" s="120" t="s">
        <v>2317</v>
      </c>
      <c r="L52" s="120" t="s">
        <v>2177</v>
      </c>
      <c r="M52" s="120" t="s">
        <v>20</v>
      </c>
      <c r="N52" s="120">
        <v>0.0</v>
      </c>
      <c r="O52" s="120">
        <v>2734.0</v>
      </c>
      <c r="P52" s="120" t="s">
        <v>2152</v>
      </c>
      <c r="Q52" s="120" t="s">
        <v>2153</v>
      </c>
      <c r="R52" s="125">
        <v>45586.0</v>
      </c>
      <c r="S52" s="120">
        <v>1.0</v>
      </c>
      <c r="T52" s="120" t="s">
        <v>2170</v>
      </c>
      <c r="U52" s="125">
        <v>45586.0</v>
      </c>
      <c r="V52" s="125">
        <v>45586.0</v>
      </c>
      <c r="W52" s="124">
        <v>46198.0</v>
      </c>
      <c r="X52" s="120">
        <v>612.0</v>
      </c>
      <c r="Y52" s="120"/>
      <c r="Z52" s="120">
        <v>0.0</v>
      </c>
      <c r="AA52" s="120"/>
      <c r="AB52" s="120"/>
      <c r="AC52" s="120"/>
      <c r="AI52" s="120"/>
      <c r="AJ52" s="120"/>
      <c r="AK52" s="120"/>
      <c r="AL52" s="124"/>
      <c r="AM52" s="120"/>
      <c r="AN52" s="120"/>
      <c r="AR52" s="120" t="s">
        <v>2171</v>
      </c>
      <c r="AS52" s="120" t="s">
        <v>2171</v>
      </c>
      <c r="AT52" s="120" t="s">
        <v>2155</v>
      </c>
      <c r="AU52" s="120" t="s">
        <v>2155</v>
      </c>
      <c r="AV52" s="120">
        <v>1.0</v>
      </c>
      <c r="AW52" s="120">
        <v>1.0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2318</v>
      </c>
      <c r="BE52" s="120" t="s">
        <v>2319</v>
      </c>
      <c r="BF52" s="120"/>
    </row>
    <row r="53">
      <c r="A53" s="123">
        <f>VLOOKUP(I53,Pns!B:C,2,0)</f>
        <v>12</v>
      </c>
      <c r="B53" s="123">
        <f>COUNTIF(Rac!A:A,A53)</f>
        <v>1</v>
      </c>
      <c r="C53" s="120">
        <v>313.0</v>
      </c>
      <c r="D53" s="120">
        <v>313.0</v>
      </c>
      <c r="E53" s="120">
        <v>381.0</v>
      </c>
      <c r="F53" s="120" t="s">
        <v>2167</v>
      </c>
      <c r="G53" s="18" t="s">
        <v>2320</v>
      </c>
      <c r="H53" s="120">
        <v>2.02538100215016E14</v>
      </c>
      <c r="I53" s="18" t="s">
        <v>49</v>
      </c>
      <c r="J53" s="120" t="s">
        <v>2207</v>
      </c>
      <c r="K53" s="120" t="s">
        <v>50</v>
      </c>
      <c r="L53" s="120">
        <v>198.0</v>
      </c>
      <c r="M53" s="120" t="s">
        <v>37</v>
      </c>
      <c r="N53" s="120">
        <v>288215.57</v>
      </c>
      <c r="O53" s="120">
        <v>2730.0</v>
      </c>
      <c r="P53" s="120" t="s">
        <v>2152</v>
      </c>
      <c r="Q53" s="120" t="s">
        <v>2041</v>
      </c>
      <c r="R53" s="125">
        <v>45590.0</v>
      </c>
      <c r="S53" s="120">
        <v>1.0</v>
      </c>
      <c r="T53" s="120" t="s">
        <v>2170</v>
      </c>
      <c r="U53" s="125">
        <v>45590.0</v>
      </c>
      <c r="V53" s="125">
        <v>45590.0</v>
      </c>
      <c r="W53" s="124">
        <v>46063.0</v>
      </c>
      <c r="X53" s="120">
        <v>473.0</v>
      </c>
      <c r="Y53" s="120"/>
      <c r="Z53" s="120">
        <v>0.0</v>
      </c>
      <c r="AA53" s="120"/>
      <c r="AB53" s="120"/>
      <c r="AC53" s="120" t="s">
        <v>2321</v>
      </c>
      <c r="AI53" s="120"/>
      <c r="AJ53" s="120"/>
      <c r="AK53" s="120"/>
      <c r="AL53" s="124"/>
      <c r="AM53" s="120"/>
      <c r="AN53" s="120"/>
      <c r="AR53" s="120">
        <v>902114.72</v>
      </c>
      <c r="AS53" s="120">
        <v>902114.72</v>
      </c>
      <c r="AT53" s="120">
        <v>6.0</v>
      </c>
      <c r="AU53" s="120">
        <v>9.0</v>
      </c>
      <c r="AV53" s="120">
        <v>15.0</v>
      </c>
      <c r="AW53" s="120">
        <v>110.0</v>
      </c>
      <c r="AX53" s="120">
        <v>0.0</v>
      </c>
      <c r="AY53" s="120" t="s">
        <v>2155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2322</v>
      </c>
      <c r="BE53" s="120" t="s">
        <v>2323</v>
      </c>
    </row>
    <row r="54">
      <c r="A54" s="123">
        <f>VLOOKUP(I54,Pns!B:C,2,0)</f>
        <v>75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2167</v>
      </c>
      <c r="G54" s="18" t="s">
        <v>2324</v>
      </c>
      <c r="H54" s="120">
        <v>2.02430400185106E14</v>
      </c>
      <c r="I54" s="18" t="s">
        <v>208</v>
      </c>
      <c r="J54" s="120" t="s">
        <v>2201</v>
      </c>
      <c r="K54" s="120" t="s">
        <v>209</v>
      </c>
      <c r="L54" s="120">
        <v>76275.0</v>
      </c>
      <c r="M54" s="120" t="s">
        <v>37</v>
      </c>
      <c r="N54" s="120">
        <v>17070.53</v>
      </c>
      <c r="O54" s="120">
        <v>2734.0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2202</v>
      </c>
      <c r="AI54" s="120"/>
      <c r="AJ54" s="120"/>
      <c r="AK54" s="120"/>
      <c r="AL54" s="124"/>
      <c r="AM54" s="120"/>
      <c r="AR54" s="120">
        <v>43700.56</v>
      </c>
      <c r="AS54" s="120">
        <v>43700.56</v>
      </c>
      <c r="AT54" s="120">
        <v>5.0</v>
      </c>
      <c r="AU54" s="120">
        <v>7.0</v>
      </c>
      <c r="AV54" s="120">
        <v>15.0</v>
      </c>
      <c r="AW54" s="120">
        <v>109.0</v>
      </c>
      <c r="AX54" s="120">
        <v>0.0</v>
      </c>
      <c r="AY54" s="120" t="s">
        <v>2155</v>
      </c>
      <c r="AZ54" s="120" t="s">
        <v>2155</v>
      </c>
      <c r="BA54" s="120">
        <v>0.0</v>
      </c>
      <c r="BB54" s="120">
        <v>0.0</v>
      </c>
      <c r="BC54" s="120">
        <v>0.0</v>
      </c>
      <c r="BD54" s="120" t="s">
        <v>2325</v>
      </c>
      <c r="BE54" s="120" t="s">
        <v>2326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2327</v>
      </c>
      <c r="H55" s="120">
        <v>2.02530400187551E14</v>
      </c>
      <c r="I55" s="18" t="s">
        <v>63</v>
      </c>
      <c r="J55" s="120" t="s">
        <v>2328</v>
      </c>
      <c r="K55" s="120" t="s">
        <v>64</v>
      </c>
      <c r="L55" s="120" t="s">
        <v>2177</v>
      </c>
      <c r="M55" s="120" t="s">
        <v>23</v>
      </c>
      <c r="N55" s="120">
        <v>886.29</v>
      </c>
      <c r="O55" s="120">
        <v>2734.0</v>
      </c>
      <c r="P55" s="120" t="s">
        <v>2152</v>
      </c>
      <c r="Q55" s="120" t="s">
        <v>2041</v>
      </c>
      <c r="R55" s="125">
        <v>45593.0</v>
      </c>
      <c r="S55" s="120">
        <v>1.0</v>
      </c>
      <c r="T55" s="120" t="s">
        <v>2170</v>
      </c>
      <c r="U55" s="125">
        <v>45593.0</v>
      </c>
      <c r="V55" s="125">
        <v>45593.0</v>
      </c>
      <c r="W55" s="124">
        <v>46203.0</v>
      </c>
      <c r="X55" s="120">
        <v>610.0</v>
      </c>
      <c r="Y55" s="120"/>
      <c r="Z55" s="120">
        <v>0.0</v>
      </c>
      <c r="AA55" s="120"/>
      <c r="AB55" s="120"/>
      <c r="AC55" s="120" t="s">
        <v>2183</v>
      </c>
      <c r="AI55" s="120" t="s">
        <v>2329</v>
      </c>
      <c r="AJ55" s="120">
        <v>1.0</v>
      </c>
      <c r="AK55" s="120" t="s">
        <v>2308</v>
      </c>
      <c r="AL55" s="124">
        <v>45726.0</v>
      </c>
      <c r="AM55" s="120" t="s">
        <v>2330</v>
      </c>
      <c r="AR55" s="120">
        <v>1772.58</v>
      </c>
      <c r="AS55" s="120">
        <v>1772.58</v>
      </c>
      <c r="AT55" s="120" t="s">
        <v>2155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2331</v>
      </c>
      <c r="BE55" s="120" t="s">
        <v>2332</v>
      </c>
      <c r="BF55" s="120"/>
    </row>
    <row r="56" hidden="1">
      <c r="A56" s="123">
        <f>VLOOKUP(I56,Pns!B:C,2,0)</f>
        <v>618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2333</v>
      </c>
      <c r="H56" s="120">
        <v>2.02430400185692E14</v>
      </c>
      <c r="I56" s="18" t="s">
        <v>1603</v>
      </c>
      <c r="J56" s="120" t="s">
        <v>2278</v>
      </c>
      <c r="K56" s="120" t="s">
        <v>1604</v>
      </c>
      <c r="L56" s="120">
        <v>26433.0</v>
      </c>
      <c r="M56" s="120" t="s">
        <v>23</v>
      </c>
      <c r="N56" s="120">
        <v>9185.28</v>
      </c>
      <c r="O56" s="120">
        <v>2734.0</v>
      </c>
      <c r="P56" s="120" t="s">
        <v>2152</v>
      </c>
      <c r="Q56" s="120" t="s">
        <v>2153</v>
      </c>
      <c r="R56" s="125">
        <v>45596.0</v>
      </c>
      <c r="S56" s="120">
        <v>1.0</v>
      </c>
      <c r="T56" s="120" t="s">
        <v>2170</v>
      </c>
      <c r="U56" s="125">
        <v>45596.0</v>
      </c>
      <c r="V56" s="125">
        <v>45596.0</v>
      </c>
      <c r="W56" s="125">
        <v>45624.0</v>
      </c>
      <c r="X56" s="120">
        <v>28.0</v>
      </c>
      <c r="Y56" s="120"/>
      <c r="Z56" s="120">
        <v>0.0</v>
      </c>
      <c r="AA56" s="120"/>
      <c r="AB56" s="120"/>
      <c r="AC56" s="120" t="s">
        <v>2279</v>
      </c>
      <c r="AI56" s="120"/>
      <c r="AJ56" s="120"/>
      <c r="AK56" s="120"/>
      <c r="AL56" s="124"/>
      <c r="AM56" s="120"/>
      <c r="AN56" s="120"/>
      <c r="AR56" s="120">
        <v>34444.79</v>
      </c>
      <c r="AS56" s="120">
        <v>34444.79</v>
      </c>
      <c r="AT56" s="120" t="s">
        <v>2155</v>
      </c>
      <c r="AU56" s="120">
        <v>1.0</v>
      </c>
      <c r="AV56" s="120">
        <v>1.0</v>
      </c>
      <c r="AW56" s="120">
        <v>13.0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2334</v>
      </c>
      <c r="BE56" s="120" t="s">
        <v>2236</v>
      </c>
      <c r="BF56" s="120"/>
    </row>
    <row r="57">
      <c r="A57" s="123">
        <f>VLOOKUP(I57,Pns!B:C,2,0)</f>
        <v>15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2335</v>
      </c>
      <c r="H57" s="120">
        <v>2.02530400188094E14</v>
      </c>
      <c r="I57" s="18" t="s">
        <v>63</v>
      </c>
      <c r="J57" s="120" t="s">
        <v>2328</v>
      </c>
      <c r="K57" s="120" t="s">
        <v>64</v>
      </c>
      <c r="L57" s="120" t="s">
        <v>2177</v>
      </c>
      <c r="M57" s="120" t="s">
        <v>23</v>
      </c>
      <c r="N57" s="120">
        <v>886.29</v>
      </c>
      <c r="O57" s="120">
        <v>2732.0</v>
      </c>
      <c r="P57" s="120" t="s">
        <v>2152</v>
      </c>
      <c r="Q57" s="120" t="s">
        <v>2041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4">
        <v>46063.0</v>
      </c>
      <c r="X57" s="120">
        <v>467.0</v>
      </c>
      <c r="Y57" s="120">
        <v>0.0</v>
      </c>
      <c r="Z57" s="120">
        <v>0.0</v>
      </c>
      <c r="AA57" s="120"/>
      <c r="AB57" s="120"/>
      <c r="AC57" s="120" t="s">
        <v>2183</v>
      </c>
      <c r="AI57" s="120" t="s">
        <v>2336</v>
      </c>
      <c r="AJ57" s="120">
        <v>1.0</v>
      </c>
      <c r="AK57" s="120" t="s">
        <v>2337</v>
      </c>
      <c r="AL57" s="124">
        <v>45727.0</v>
      </c>
      <c r="AM57" s="120" t="s">
        <v>2330</v>
      </c>
      <c r="AN57" s="120"/>
      <c r="AR57" s="120">
        <v>1772.58</v>
      </c>
      <c r="AS57" s="120">
        <v>1772.58</v>
      </c>
      <c r="AT57" s="120" t="s">
        <v>2155</v>
      </c>
      <c r="AU57" s="120">
        <v>1.0</v>
      </c>
      <c r="AV57" s="120">
        <v>2.0</v>
      </c>
      <c r="AW57" s="120">
        <v>10.0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2338</v>
      </c>
      <c r="BE57" s="120" t="s">
        <v>2339</v>
      </c>
    </row>
    <row r="58">
      <c r="A58" s="122">
        <f>VLOOKUP(I58,Pns!B:C,2,0)</f>
        <v>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2340</v>
      </c>
      <c r="H58" s="120">
        <v>2.02530400186678E14</v>
      </c>
      <c r="I58" s="18" t="s">
        <v>24</v>
      </c>
      <c r="J58" s="120" t="s">
        <v>2341</v>
      </c>
      <c r="K58" s="120" t="s">
        <v>22</v>
      </c>
      <c r="L58" s="120">
        <v>33269.0</v>
      </c>
      <c r="M58" s="120" t="s">
        <v>23</v>
      </c>
      <c r="N58" s="120">
        <v>821.67</v>
      </c>
      <c r="O58" s="120">
        <v>2734.0</v>
      </c>
      <c r="P58" s="120" t="s">
        <v>2152</v>
      </c>
      <c r="Q58" s="120" t="s">
        <v>2041</v>
      </c>
      <c r="R58" s="125">
        <v>45596.0</v>
      </c>
      <c r="S58" s="120">
        <v>2.0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/>
      <c r="Z58" s="120">
        <v>1.0</v>
      </c>
      <c r="AA58" s="120"/>
      <c r="AB58" s="120"/>
      <c r="AC58" s="120" t="s">
        <v>2342</v>
      </c>
      <c r="AI58" s="120"/>
      <c r="AJ58" s="120"/>
      <c r="AK58" s="120"/>
      <c r="AL58" s="124"/>
      <c r="AM58" s="120"/>
      <c r="AR58" s="120">
        <v>4502.73</v>
      </c>
      <c r="AS58" s="120">
        <v>9005.46</v>
      </c>
      <c r="AT58" s="120">
        <v>5.0</v>
      </c>
      <c r="AU58" s="120">
        <v>9.0</v>
      </c>
      <c r="AV58" s="120">
        <v>15.0</v>
      </c>
      <c r="AW58" s="120">
        <v>205.0</v>
      </c>
      <c r="AX58" s="120">
        <v>0.0</v>
      </c>
      <c r="AY58" s="120">
        <v>0.0</v>
      </c>
      <c r="AZ58" s="120" t="s">
        <v>2155</v>
      </c>
      <c r="BA58" s="120">
        <v>0.0</v>
      </c>
      <c r="BB58" s="120">
        <v>6.0</v>
      </c>
      <c r="BC58" s="120">
        <v>0.0</v>
      </c>
      <c r="BD58" s="120" t="s">
        <v>2343</v>
      </c>
      <c r="BE58" s="120" t="s">
        <v>2344</v>
      </c>
      <c r="BF58" s="120"/>
    </row>
    <row r="59" hidden="1">
      <c r="A59" s="122" t="str">
        <f>VLOOKUP(I59,Pns!B:C,2,0)</f>
        <v>#N/A</v>
      </c>
      <c r="B59" s="123">
        <f>COUNTIF(Rac!A:A,A59)</f>
        <v>0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2345</v>
      </c>
      <c r="H59" s="120">
        <v>2.02430400185327E14</v>
      </c>
      <c r="I59" s="18" t="s">
        <v>2346</v>
      </c>
      <c r="J59" s="120" t="s">
        <v>2347</v>
      </c>
      <c r="K59" s="120" t="s">
        <v>564</v>
      </c>
      <c r="L59" s="120">
        <v>96906.0</v>
      </c>
      <c r="M59" s="120" t="s">
        <v>20</v>
      </c>
      <c r="N59" s="120">
        <v>0.06</v>
      </c>
      <c r="O59" s="120">
        <v>2734.0</v>
      </c>
      <c r="P59" s="120" t="s">
        <v>2348</v>
      </c>
      <c r="Q59" s="120" t="s">
        <v>2153</v>
      </c>
      <c r="R59" s="125">
        <v>45607.0</v>
      </c>
      <c r="S59" s="120">
        <v>100.0</v>
      </c>
      <c r="T59" s="120" t="s">
        <v>2170</v>
      </c>
      <c r="U59" s="125">
        <v>45607.0</v>
      </c>
      <c r="V59" s="125">
        <v>45607.0</v>
      </c>
      <c r="W59" s="124">
        <v>45706.0</v>
      </c>
      <c r="X59" s="120">
        <v>99.0</v>
      </c>
      <c r="Y59" s="120">
        <v>100.0</v>
      </c>
      <c r="Z59" s="120">
        <v>2993.0</v>
      </c>
      <c r="AA59" s="120"/>
      <c r="AB59" s="120"/>
      <c r="AC59" s="120"/>
      <c r="AI59" s="120"/>
      <c r="AJ59" s="120"/>
      <c r="AK59" s="120"/>
      <c r="AL59" s="124"/>
      <c r="AM59" s="120"/>
      <c r="AN59" s="120"/>
      <c r="AR59" s="120">
        <v>0.12</v>
      </c>
      <c r="AS59" s="120">
        <v>12.0</v>
      </c>
      <c r="AT59" s="120">
        <v>10.0</v>
      </c>
      <c r="AU59" s="120">
        <v>138.0</v>
      </c>
      <c r="AV59" s="120">
        <v>172.0</v>
      </c>
      <c r="AW59" s="120">
        <v>4161.0</v>
      </c>
      <c r="AX59" s="120">
        <v>0.0</v>
      </c>
      <c r="AY59" s="120">
        <v>3473.0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2349</v>
      </c>
      <c r="BE59" s="120" t="s">
        <v>2350</v>
      </c>
    </row>
    <row r="60">
      <c r="A60" s="123" t="str">
        <f>VLOOKUP(I60,Pns!B:C,2,0)</f>
        <v>257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2351</v>
      </c>
      <c r="H60" s="120">
        <v>2.02530400186552E14</v>
      </c>
      <c r="I60" s="18" t="s">
        <v>730</v>
      </c>
      <c r="J60" s="120" t="s">
        <v>2352</v>
      </c>
      <c r="K60" s="120" t="s">
        <v>732</v>
      </c>
      <c r="L60" s="120" t="s">
        <v>2177</v>
      </c>
      <c r="M60" s="120" t="s">
        <v>20</v>
      </c>
      <c r="N60" s="120">
        <v>4.16</v>
      </c>
      <c r="O60" s="120">
        <v>2734.0</v>
      </c>
      <c r="P60" s="120" t="s">
        <v>2152</v>
      </c>
      <c r="Q60" s="120" t="s">
        <v>2041</v>
      </c>
      <c r="R60" s="124">
        <v>45672.0</v>
      </c>
      <c r="S60" s="120">
        <v>3.0</v>
      </c>
      <c r="T60" s="120" t="s">
        <v>2170</v>
      </c>
      <c r="U60" s="124">
        <v>45672.0</v>
      </c>
      <c r="V60" s="124">
        <v>45672.0</v>
      </c>
      <c r="W60" s="124">
        <v>46063.0</v>
      </c>
      <c r="X60" s="120">
        <v>391.0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13.53</v>
      </c>
      <c r="AS60" s="120">
        <v>40.59</v>
      </c>
      <c r="AT60" s="120" t="s">
        <v>2155</v>
      </c>
      <c r="AU60" s="120" t="s">
        <v>2155</v>
      </c>
      <c r="AV60" s="120">
        <v>1.0</v>
      </c>
      <c r="AW60" s="120">
        <v>13.0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2353</v>
      </c>
      <c r="BE60" s="120" t="s">
        <v>2354</v>
      </c>
      <c r="BF60" s="120"/>
    </row>
    <row r="61">
      <c r="A61" s="123">
        <f>VLOOKUP(I61,Pns!B:C,2,0)</f>
        <v>61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2355</v>
      </c>
      <c r="H61" s="120">
        <v>2.02530400186656E14</v>
      </c>
      <c r="I61" s="18" t="s">
        <v>172</v>
      </c>
      <c r="J61" s="120" t="s">
        <v>2356</v>
      </c>
      <c r="K61" s="120" t="s">
        <v>173</v>
      </c>
      <c r="L61" s="120" t="s">
        <v>2177</v>
      </c>
      <c r="M61" s="120" t="s">
        <v>20</v>
      </c>
      <c r="N61" s="120">
        <v>0.0</v>
      </c>
      <c r="O61" s="120">
        <v>2730.0</v>
      </c>
      <c r="P61" s="120" t="s">
        <v>2152</v>
      </c>
      <c r="Q61" s="120" t="s">
        <v>2041</v>
      </c>
      <c r="R61" s="124">
        <v>45681.0</v>
      </c>
      <c r="S61" s="120">
        <v>1.0</v>
      </c>
      <c r="T61" s="120" t="s">
        <v>2170</v>
      </c>
      <c r="U61" s="124">
        <v>45681.0</v>
      </c>
      <c r="V61" s="124">
        <v>45681.0</v>
      </c>
      <c r="W61" s="124">
        <v>46063.0</v>
      </c>
      <c r="X61" s="120">
        <v>382.0</v>
      </c>
      <c r="Y61" s="120"/>
      <c r="Z61" s="120"/>
      <c r="AA61" s="120"/>
      <c r="AB61" s="120"/>
      <c r="AC61" s="120"/>
      <c r="AI61" s="120"/>
      <c r="AJ61" s="120"/>
      <c r="AK61" s="120"/>
      <c r="AL61" s="124"/>
      <c r="AM61" s="120"/>
      <c r="AN61" s="120"/>
      <c r="AR61" s="120" t="s">
        <v>2171</v>
      </c>
      <c r="AS61" s="120" t="s">
        <v>2171</v>
      </c>
      <c r="AT61" s="120" t="s">
        <v>2155</v>
      </c>
      <c r="AU61" s="120" t="s">
        <v>2155</v>
      </c>
      <c r="AV61" s="120" t="s">
        <v>2155</v>
      </c>
      <c r="AW61" s="120" t="s">
        <v>2155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  <c r="BF61" s="120"/>
    </row>
    <row r="62">
      <c r="A62" s="123">
        <f>VLOOKUP(I62,Pns!B:C,2,0)</f>
        <v>550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2359</v>
      </c>
      <c r="H62" s="120">
        <v>2.0253040018669E14</v>
      </c>
      <c r="I62" s="18" t="s">
        <v>1405</v>
      </c>
      <c r="J62" s="120" t="s">
        <v>2360</v>
      </c>
      <c r="K62" s="120" t="s">
        <v>1406</v>
      </c>
      <c r="L62" s="120">
        <v>16563.0</v>
      </c>
      <c r="M62" s="120" t="s">
        <v>20</v>
      </c>
      <c r="N62" s="120">
        <v>8.5</v>
      </c>
      <c r="O62" s="120">
        <v>2734.0</v>
      </c>
      <c r="P62" s="120" t="s">
        <v>2152</v>
      </c>
      <c r="Q62" s="120" t="s">
        <v>2041</v>
      </c>
      <c r="R62" s="124">
        <v>45684.0</v>
      </c>
      <c r="S62" s="120">
        <v>2.0</v>
      </c>
      <c r="T62" s="120" t="s">
        <v>2170</v>
      </c>
      <c r="U62" s="124">
        <v>45684.0</v>
      </c>
      <c r="V62" s="124">
        <v>45684.0</v>
      </c>
      <c r="W62" s="124">
        <v>46063.0</v>
      </c>
      <c r="X62" s="120">
        <v>379.0</v>
      </c>
      <c r="Y62" s="120"/>
      <c r="Z62" s="120">
        <v>0.0</v>
      </c>
      <c r="AA62" s="120"/>
      <c r="AB62" s="120"/>
      <c r="AC62" s="120"/>
      <c r="AI62" s="120"/>
      <c r="AJ62" s="120"/>
      <c r="AK62" s="120"/>
      <c r="AL62" s="124"/>
      <c r="AM62" s="120"/>
      <c r="AN62" s="120"/>
      <c r="AR62" s="120">
        <v>8.5</v>
      </c>
      <c r="AS62" s="120">
        <v>17.0</v>
      </c>
      <c r="AT62" s="120" t="s">
        <v>2155</v>
      </c>
      <c r="AU62" s="120" t="s">
        <v>2155</v>
      </c>
      <c r="AV62" s="120" t="s">
        <v>2155</v>
      </c>
      <c r="AW62" s="120">
        <v>38.0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1.0</v>
      </c>
      <c r="BC62" s="120">
        <v>0.0</v>
      </c>
      <c r="BD62" s="120" t="s">
        <v>2343</v>
      </c>
      <c r="BE62" s="120" t="s">
        <v>2361</v>
      </c>
    </row>
    <row r="63">
      <c r="A63" s="123">
        <f>VLOOKUP(I63,Pns!B:C,2,0)</f>
        <v>75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2362</v>
      </c>
      <c r="H63" s="120">
        <v>2.02530400186917E14</v>
      </c>
      <c r="I63" s="18" t="s">
        <v>208</v>
      </c>
      <c r="J63" s="120" t="s">
        <v>2201</v>
      </c>
      <c r="K63" s="120" t="s">
        <v>209</v>
      </c>
      <c r="L63" s="120">
        <v>76275.0</v>
      </c>
      <c r="M63" s="120" t="s">
        <v>37</v>
      </c>
      <c r="N63" s="120">
        <v>17070.53</v>
      </c>
      <c r="O63" s="120">
        <v>2730.0</v>
      </c>
      <c r="P63" s="120" t="s">
        <v>2152</v>
      </c>
      <c r="Q63" s="120" t="s">
        <v>2041</v>
      </c>
      <c r="R63" s="124">
        <v>45692.0</v>
      </c>
      <c r="S63" s="120">
        <v>1.0</v>
      </c>
      <c r="T63" s="120" t="s">
        <v>2170</v>
      </c>
      <c r="U63" s="124">
        <v>45692.0</v>
      </c>
      <c r="V63" s="124">
        <v>45692.0</v>
      </c>
      <c r="W63" s="124">
        <v>46063.0</v>
      </c>
      <c r="X63" s="120">
        <v>371.0</v>
      </c>
      <c r="Y63" s="120"/>
      <c r="Z63" s="120">
        <v>0.0</v>
      </c>
      <c r="AA63" s="120"/>
      <c r="AB63" s="120"/>
      <c r="AC63" s="120" t="s">
        <v>2202</v>
      </c>
      <c r="AI63" s="120"/>
      <c r="AJ63" s="120"/>
      <c r="AK63" s="120"/>
      <c r="AL63" s="124"/>
      <c r="AM63" s="120"/>
      <c r="AR63" s="120">
        <v>43700.56</v>
      </c>
      <c r="AS63" s="120">
        <v>43700.56</v>
      </c>
      <c r="AT63" s="120">
        <v>5.0</v>
      </c>
      <c r="AU63" s="120">
        <v>7.0</v>
      </c>
      <c r="AV63" s="120">
        <v>15.0</v>
      </c>
      <c r="AW63" s="120">
        <v>109.0</v>
      </c>
      <c r="AX63" s="120">
        <v>0.0</v>
      </c>
      <c r="AY63" s="120" t="s">
        <v>2155</v>
      </c>
      <c r="AZ63" s="120" t="s">
        <v>2155</v>
      </c>
      <c r="BA63" s="120">
        <v>0.0</v>
      </c>
      <c r="BB63" s="120">
        <v>0.0</v>
      </c>
      <c r="BC63" s="120">
        <v>0.0</v>
      </c>
      <c r="BD63" s="120" t="s">
        <v>2363</v>
      </c>
      <c r="BE63" s="120" t="s">
        <v>2344</v>
      </c>
    </row>
    <row r="64">
      <c r="A64" s="123">
        <f>VLOOKUP(I64,Pns!B:C,2,0)</f>
        <v>627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2364</v>
      </c>
      <c r="H64" s="120">
        <v>2.02530400192235E14</v>
      </c>
      <c r="I64" s="18" t="s">
        <v>1629</v>
      </c>
      <c r="J64" s="120" t="s">
        <v>2365</v>
      </c>
      <c r="K64" s="120" t="s">
        <v>1630</v>
      </c>
      <c r="L64" s="120" t="s">
        <v>2366</v>
      </c>
      <c r="M64" s="120" t="s">
        <v>20</v>
      </c>
      <c r="N64" s="120">
        <v>0.76</v>
      </c>
      <c r="O64" s="120">
        <v>2730.0</v>
      </c>
      <c r="P64" s="120" t="s">
        <v>2152</v>
      </c>
      <c r="Q64" s="120" t="s">
        <v>2041</v>
      </c>
      <c r="R64" s="124">
        <v>45714.0</v>
      </c>
      <c r="S64" s="120">
        <v>8.0</v>
      </c>
      <c r="T64" s="120" t="s">
        <v>2170</v>
      </c>
      <c r="U64" s="124">
        <v>45714.0</v>
      </c>
      <c r="V64" s="124">
        <v>45714.0</v>
      </c>
      <c r="W64" s="124">
        <v>46063.0</v>
      </c>
      <c r="X64" s="120">
        <v>349.0</v>
      </c>
      <c r="Y64" s="120"/>
      <c r="Z64" s="120">
        <v>2.0</v>
      </c>
      <c r="AA64" s="120">
        <v>3.040250467E9</v>
      </c>
      <c r="AB64" s="120" t="s">
        <v>2298</v>
      </c>
      <c r="AC64" s="120" t="s">
        <v>2367</v>
      </c>
      <c r="AI64" s="120"/>
      <c r="AJ64" s="120"/>
      <c r="AK64" s="120"/>
      <c r="AL64" s="124"/>
      <c r="AM64" s="120"/>
      <c r="AN64" s="120"/>
      <c r="AR64" s="120">
        <v>2.0</v>
      </c>
      <c r="AS64" s="120">
        <v>16.0</v>
      </c>
      <c r="AT64" s="120" t="s">
        <v>2155</v>
      </c>
      <c r="AU64" s="120" t="s">
        <v>2155</v>
      </c>
      <c r="AV64" s="120" t="s">
        <v>2155</v>
      </c>
      <c r="AW64" s="120">
        <v>71.0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2368</v>
      </c>
      <c r="BE64" s="120" t="s">
        <v>2369</v>
      </c>
    </row>
    <row r="65">
      <c r="A65" s="123">
        <f>VLOOKUP(I65,Pns!B:C,2,0)</f>
        <v>772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2370</v>
      </c>
      <c r="H65" s="120">
        <v>2.02530400187278E14</v>
      </c>
      <c r="I65" s="18" t="s">
        <v>1976</v>
      </c>
      <c r="J65" s="120" t="s">
        <v>2371</v>
      </c>
      <c r="K65" s="120" t="s">
        <v>1977</v>
      </c>
      <c r="L65" s="120" t="s">
        <v>2366</v>
      </c>
      <c r="M65" s="120" t="s">
        <v>20</v>
      </c>
      <c r="N65" s="120">
        <v>140.35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7.0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0.0</v>
      </c>
      <c r="AA65" s="120">
        <v>3.040250354E9</v>
      </c>
      <c r="AB65" s="120" t="s">
        <v>2372</v>
      </c>
      <c r="AC65" s="120" t="s">
        <v>2373</v>
      </c>
      <c r="AI65" s="120"/>
      <c r="AJ65" s="120"/>
      <c r="AK65" s="120"/>
      <c r="AL65" s="124"/>
      <c r="AM65" s="120"/>
      <c r="AR65" s="120">
        <v>259.65</v>
      </c>
      <c r="AS65" s="120">
        <v>1817.55</v>
      </c>
      <c r="AT65" s="120" t="s">
        <v>2155</v>
      </c>
      <c r="AU65" s="120" t="s">
        <v>2155</v>
      </c>
      <c r="AV65" s="120" t="s">
        <v>2155</v>
      </c>
      <c r="AW65" s="120">
        <v>16.0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</row>
    <row r="66">
      <c r="A66" s="122">
        <f>VLOOKUP(I66,Pns!B:C,2,0)</f>
        <v>432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2376</v>
      </c>
      <c r="H66" s="120">
        <v>2.02530400187471E14</v>
      </c>
      <c r="I66" s="18" t="s">
        <v>1211</v>
      </c>
      <c r="J66" s="120" t="s">
        <v>2377</v>
      </c>
      <c r="K66" s="120" t="s">
        <v>1212</v>
      </c>
      <c r="L66" s="120">
        <v>60253.0</v>
      </c>
      <c r="M66" s="120" t="s">
        <v>37</v>
      </c>
      <c r="N66" s="120">
        <v>5715.0</v>
      </c>
      <c r="O66" s="120">
        <v>2734.0</v>
      </c>
      <c r="P66" s="120" t="s">
        <v>2152</v>
      </c>
      <c r="Q66" s="120" t="s">
        <v>2041</v>
      </c>
      <c r="R66" s="124">
        <v>45722.0</v>
      </c>
      <c r="S66" s="120">
        <v>1.0</v>
      </c>
      <c r="T66" s="120" t="s">
        <v>2170</v>
      </c>
      <c r="U66" s="124">
        <v>45722.0</v>
      </c>
      <c r="V66" s="124">
        <v>45722.0</v>
      </c>
      <c r="W66" s="124">
        <v>46063.0</v>
      </c>
      <c r="X66" s="120">
        <v>341.0</v>
      </c>
      <c r="Y66" s="120"/>
      <c r="Z66" s="120">
        <v>0.0</v>
      </c>
      <c r="AA66" s="120"/>
      <c r="AB66" s="120"/>
      <c r="AC66" s="120" t="s">
        <v>2183</v>
      </c>
      <c r="AI66" s="120"/>
      <c r="AJ66" s="120"/>
      <c r="AK66" s="120"/>
      <c r="AL66" s="124"/>
      <c r="AM66" s="120"/>
      <c r="AN66" s="120"/>
      <c r="AR66" s="120">
        <v>10915.65</v>
      </c>
      <c r="AS66" s="120">
        <v>10915.65</v>
      </c>
      <c r="AT66" s="120" t="s">
        <v>2155</v>
      </c>
      <c r="AU66" s="120" t="s">
        <v>2155</v>
      </c>
      <c r="AV66" s="120" t="s">
        <v>2155</v>
      </c>
      <c r="AW66" s="120">
        <v>2.0</v>
      </c>
      <c r="AX66" s="120">
        <v>0.0</v>
      </c>
      <c r="AY66" s="120">
        <v>0.0</v>
      </c>
      <c r="AZ66" s="120">
        <v>67.0</v>
      </c>
      <c r="BA66" s="120">
        <v>0.0</v>
      </c>
      <c r="BB66" s="120">
        <v>9.0</v>
      </c>
      <c r="BC66" s="120">
        <v>0.0</v>
      </c>
      <c r="BD66" s="120" t="s">
        <v>2378</v>
      </c>
      <c r="BE66" s="120" t="s">
        <v>2236</v>
      </c>
    </row>
    <row r="67">
      <c r="A67" s="123">
        <f>VLOOKUP(I67,Pns!B:C,2,0)</f>
        <v>211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2379</v>
      </c>
      <c r="H67" s="120">
        <v>2.02530400188031E14</v>
      </c>
      <c r="I67" s="18" t="s">
        <v>593</v>
      </c>
      <c r="J67" s="120" t="s">
        <v>2380</v>
      </c>
      <c r="K67" s="120" t="s">
        <v>594</v>
      </c>
      <c r="L67" s="120" t="s">
        <v>2177</v>
      </c>
      <c r="M67" s="120" t="s">
        <v>23</v>
      </c>
      <c r="N67" s="120">
        <v>1200.0</v>
      </c>
      <c r="O67" s="120">
        <v>2734.0</v>
      </c>
      <c r="P67" s="120" t="s">
        <v>2152</v>
      </c>
      <c r="Q67" s="120" t="s">
        <v>2041</v>
      </c>
      <c r="R67" s="124">
        <v>45735.0</v>
      </c>
      <c r="S67" s="120">
        <v>1.0</v>
      </c>
      <c r="T67" s="120" t="s">
        <v>2170</v>
      </c>
      <c r="U67" s="124">
        <v>45735.0</v>
      </c>
      <c r="V67" s="124">
        <v>45735.0</v>
      </c>
      <c r="W67" s="124">
        <v>46063.0</v>
      </c>
      <c r="X67" s="120">
        <v>328.0</v>
      </c>
      <c r="Y67" s="120"/>
      <c r="Z67" s="120">
        <v>0.0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2808.0</v>
      </c>
      <c r="AS67" s="120">
        <v>2808.0</v>
      </c>
      <c r="AT67" s="120" t="s">
        <v>2155</v>
      </c>
      <c r="AU67" s="120">
        <v>1.0</v>
      </c>
      <c r="AV67" s="120">
        <v>3.0</v>
      </c>
      <c r="AW67" s="120">
        <v>3.0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2300</v>
      </c>
      <c r="BE67" s="120" t="s">
        <v>2382</v>
      </c>
    </row>
    <row r="68">
      <c r="A68" s="123">
        <f>VLOOKUP(I68,Pns!B:C,2,0)</f>
        <v>75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2383</v>
      </c>
      <c r="H68" s="120">
        <v>2.02630400203676E14</v>
      </c>
      <c r="I68" s="18" t="s">
        <v>208</v>
      </c>
      <c r="J68" s="120" t="s">
        <v>2201</v>
      </c>
      <c r="K68" s="120" t="s">
        <v>209</v>
      </c>
      <c r="L68" s="120">
        <v>76275.0</v>
      </c>
      <c r="M68" s="120" t="s">
        <v>37</v>
      </c>
      <c r="N68" s="120">
        <v>17070.53</v>
      </c>
      <c r="O68" s="120">
        <v>2732.0</v>
      </c>
      <c r="P68" s="120" t="s">
        <v>2152</v>
      </c>
      <c r="Q68" s="120" t="s">
        <v>2041</v>
      </c>
      <c r="R68" s="124">
        <v>45742.0</v>
      </c>
      <c r="S68" s="120">
        <v>1.0</v>
      </c>
      <c r="T68" s="120" t="s">
        <v>2170</v>
      </c>
      <c r="U68" s="124">
        <v>45742.0</v>
      </c>
      <c r="V68" s="124">
        <v>45742.0</v>
      </c>
      <c r="W68" s="124">
        <v>46129.0</v>
      </c>
      <c r="X68" s="120">
        <v>387.0</v>
      </c>
      <c r="Y68" s="120"/>
      <c r="Z68" s="120">
        <v>0.0</v>
      </c>
      <c r="AA68" s="120">
        <v>3.040254478E9</v>
      </c>
      <c r="AB68" s="120" t="s">
        <v>2372</v>
      </c>
      <c r="AC68" s="120" t="s">
        <v>2384</v>
      </c>
      <c r="AI68" s="120"/>
      <c r="AJ68" s="120"/>
      <c r="AK68" s="120"/>
      <c r="AL68" s="124"/>
      <c r="AM68" s="120"/>
      <c r="AN68" s="120"/>
      <c r="AR68" s="120">
        <v>43700.56</v>
      </c>
      <c r="AS68" s="120">
        <v>43700.56</v>
      </c>
      <c r="AT68" s="120">
        <v>5.0</v>
      </c>
      <c r="AU68" s="120">
        <v>7.0</v>
      </c>
      <c r="AV68" s="120">
        <v>15.0</v>
      </c>
      <c r="AW68" s="120">
        <v>109.0</v>
      </c>
      <c r="AX68" s="120">
        <v>0.0</v>
      </c>
      <c r="AY68" s="120" t="s">
        <v>2155</v>
      </c>
      <c r="AZ68" s="120" t="s">
        <v>2155</v>
      </c>
      <c r="BA68" s="120">
        <v>0.0</v>
      </c>
      <c r="BB68" s="120">
        <v>0.0</v>
      </c>
      <c r="BC68" s="120">
        <v>0.0</v>
      </c>
      <c r="BD68" s="120" t="s">
        <v>2385</v>
      </c>
      <c r="BE68" s="120" t="s">
        <v>2386</v>
      </c>
    </row>
    <row r="69">
      <c r="A69" s="123" t="str">
        <f>VLOOKUP(I69,Pns!B:C,2,0)</f>
        <v>560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2387</v>
      </c>
      <c r="H69" s="120">
        <v>2.02530400188357E14</v>
      </c>
      <c r="I69" s="18" t="s">
        <v>1439</v>
      </c>
      <c r="J69" s="120" t="s">
        <v>2210</v>
      </c>
      <c r="K69" s="120" t="s">
        <v>483</v>
      </c>
      <c r="L69" s="120" t="s">
        <v>2177</v>
      </c>
      <c r="M69" s="120" t="s">
        <v>20</v>
      </c>
      <c r="N69" s="120">
        <v>429.03</v>
      </c>
      <c r="O69" s="120">
        <v>2730.0</v>
      </c>
      <c r="P69" s="120" t="s">
        <v>2152</v>
      </c>
      <c r="Q69" s="120" t="s">
        <v>2041</v>
      </c>
      <c r="R69" s="124">
        <v>45747.0</v>
      </c>
      <c r="S69" s="120">
        <v>1.0</v>
      </c>
      <c r="T69" s="120" t="s">
        <v>2170</v>
      </c>
      <c r="U69" s="124">
        <v>45747.0</v>
      </c>
      <c r="V69" s="124">
        <v>45747.0</v>
      </c>
      <c r="W69" s="124">
        <v>46063.0</v>
      </c>
      <c r="X69" s="120">
        <v>316.0</v>
      </c>
      <c r="Y69" s="120"/>
      <c r="Z69" s="120">
        <v>0.0</v>
      </c>
      <c r="AA69" s="120"/>
      <c r="AB69" s="120"/>
      <c r="AC69" s="120" t="s">
        <v>2211</v>
      </c>
      <c r="AI69" s="120"/>
      <c r="AJ69" s="120"/>
      <c r="AK69" s="120"/>
      <c r="AL69" s="124"/>
      <c r="AM69" s="120"/>
      <c r="AR69" s="120">
        <v>1776.2</v>
      </c>
      <c r="AS69" s="120">
        <v>1776.2</v>
      </c>
      <c r="AT69" s="120">
        <v>2.0</v>
      </c>
      <c r="AU69" s="120">
        <v>4.0</v>
      </c>
      <c r="AV69" s="120">
        <v>11.0</v>
      </c>
      <c r="AW69" s="120">
        <v>134.0</v>
      </c>
      <c r="AX69" s="120">
        <v>50.0</v>
      </c>
      <c r="AY69" s="120">
        <v>0.0</v>
      </c>
      <c r="AZ69" s="120">
        <v>0.0</v>
      </c>
      <c r="BA69" s="120">
        <v>0.0</v>
      </c>
      <c r="BB69" s="120">
        <v>0.0</v>
      </c>
      <c r="BC69" s="120">
        <v>0.0</v>
      </c>
      <c r="BD69" s="120" t="s">
        <v>2388</v>
      </c>
      <c r="BE69" s="120" t="s">
        <v>2389</v>
      </c>
      <c r="BF69" s="120"/>
    </row>
    <row r="70">
      <c r="A70" s="123" t="str">
        <f>VLOOKUP(I70,Pns!B:C,2,0)</f>
        <v>330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2390</v>
      </c>
      <c r="H70" s="120">
        <v>2.02530400188581E14</v>
      </c>
      <c r="I70" s="18" t="s">
        <v>964</v>
      </c>
      <c r="J70" s="120" t="s">
        <v>2391</v>
      </c>
      <c r="K70" s="120" t="s">
        <v>965</v>
      </c>
      <c r="L70" s="120" t="s">
        <v>2177</v>
      </c>
      <c r="M70" s="120" t="s">
        <v>23</v>
      </c>
      <c r="N70" s="120">
        <v>12120.27</v>
      </c>
      <c r="O70" s="120">
        <v>2730.0</v>
      </c>
      <c r="P70" s="120" t="s">
        <v>2152</v>
      </c>
      <c r="Q70" s="120" t="s">
        <v>2041</v>
      </c>
      <c r="R70" s="124">
        <v>45748.0</v>
      </c>
      <c r="S70" s="120">
        <v>1.0</v>
      </c>
      <c r="T70" s="120" t="s">
        <v>2170</v>
      </c>
      <c r="U70" s="124">
        <v>45748.0</v>
      </c>
      <c r="V70" s="124">
        <v>45748.0</v>
      </c>
      <c r="W70" s="124">
        <v>46063.0</v>
      </c>
      <c r="X70" s="120">
        <v>315.0</v>
      </c>
      <c r="Y70" s="120"/>
      <c r="Z70" s="120">
        <v>2.0</v>
      </c>
      <c r="AA70" s="120"/>
      <c r="AB70" s="120"/>
      <c r="AC70" s="120" t="s">
        <v>2392</v>
      </c>
      <c r="AI70" s="120"/>
      <c r="AJ70" s="120"/>
      <c r="AK70" s="120"/>
      <c r="AL70" s="124"/>
      <c r="AM70" s="120"/>
      <c r="AR70" s="120">
        <v>39269.66</v>
      </c>
      <c r="AS70" s="120">
        <v>39269.66</v>
      </c>
      <c r="AT70" s="120">
        <v>4.0</v>
      </c>
      <c r="AU70" s="120">
        <v>4.0</v>
      </c>
      <c r="AV70" s="120">
        <v>4.0</v>
      </c>
      <c r="AW70" s="120">
        <v>26.0</v>
      </c>
      <c r="AX70" s="120">
        <v>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2393</v>
      </c>
      <c r="BE70" s="120" t="s">
        <v>2394</v>
      </c>
      <c r="BF70" s="120"/>
    </row>
    <row r="71">
      <c r="A71" s="122">
        <f>VLOOKUP(I71,Pns!B:C,2,0)</f>
        <v>92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2395</v>
      </c>
      <c r="H71" s="120">
        <v>2.02530400188768E14</v>
      </c>
      <c r="I71" s="18" t="s">
        <v>265</v>
      </c>
      <c r="J71" s="120" t="s">
        <v>2396</v>
      </c>
      <c r="K71" s="120" t="s">
        <v>262</v>
      </c>
      <c r="L71" s="120">
        <v>71653.0</v>
      </c>
      <c r="M71" s="120" t="s">
        <v>37</v>
      </c>
      <c r="N71" s="120">
        <v>1583.0</v>
      </c>
      <c r="O71" s="120">
        <v>2730.0</v>
      </c>
      <c r="P71" s="120" t="s">
        <v>2152</v>
      </c>
      <c r="Q71" s="120" t="s">
        <v>2041</v>
      </c>
      <c r="R71" s="124">
        <v>45757.0</v>
      </c>
      <c r="S71" s="120">
        <v>1.0</v>
      </c>
      <c r="T71" s="120" t="s">
        <v>2170</v>
      </c>
      <c r="U71" s="124">
        <v>45757.0</v>
      </c>
      <c r="V71" s="124">
        <v>45757.0</v>
      </c>
      <c r="W71" s="124">
        <v>46063.0</v>
      </c>
      <c r="X71" s="120">
        <v>306.0</v>
      </c>
      <c r="Y71" s="120"/>
      <c r="Z71" s="120">
        <v>0.0</v>
      </c>
      <c r="AA71" s="120">
        <v>3.040250835E9</v>
      </c>
      <c r="AB71" s="120" t="s">
        <v>2298</v>
      </c>
      <c r="AC71" s="120" t="s">
        <v>2183</v>
      </c>
      <c r="AI71" s="120"/>
      <c r="AJ71" s="120"/>
      <c r="AK71" s="120"/>
      <c r="AL71" s="124"/>
      <c r="AM71" s="120"/>
      <c r="AN71" s="120"/>
      <c r="AR71" s="120">
        <v>3039.36</v>
      </c>
      <c r="AS71" s="120">
        <v>3039.36</v>
      </c>
      <c r="AT71" s="120">
        <v>1.0</v>
      </c>
      <c r="AU71" s="120">
        <v>2.0</v>
      </c>
      <c r="AV71" s="120">
        <v>4.0</v>
      </c>
      <c r="AW71" s="120">
        <v>21.0</v>
      </c>
      <c r="AX71" s="120">
        <v>0.0</v>
      </c>
      <c r="AY71" s="120">
        <v>0.0</v>
      </c>
      <c r="AZ71" s="120" t="s">
        <v>2155</v>
      </c>
      <c r="BA71" s="120">
        <v>0.0</v>
      </c>
      <c r="BB71" s="120">
        <v>0.0</v>
      </c>
      <c r="BC71" s="120">
        <v>0.0</v>
      </c>
      <c r="BD71" s="120" t="s">
        <v>2397</v>
      </c>
      <c r="BE71" s="120" t="s">
        <v>2398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2399</v>
      </c>
      <c r="H72" s="120">
        <v>2.0253040019384E14</v>
      </c>
      <c r="I72" s="18" t="s">
        <v>265</v>
      </c>
      <c r="J72" s="120" t="s">
        <v>2396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2734.0</v>
      </c>
      <c r="P72" s="120" t="s">
        <v>2152</v>
      </c>
      <c r="Q72" s="120" t="s">
        <v>2041</v>
      </c>
      <c r="R72" s="124">
        <v>45771.0</v>
      </c>
      <c r="S72" s="120">
        <v>1.0</v>
      </c>
      <c r="T72" s="120" t="s">
        <v>2170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0.0</v>
      </c>
      <c r="AA72" s="120"/>
      <c r="AB72" s="120"/>
      <c r="AC72" s="120" t="s">
        <v>2183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2400</v>
      </c>
      <c r="BE72" s="120" t="s">
        <v>2401</v>
      </c>
      <c r="BF72" s="120"/>
    </row>
    <row r="73">
      <c r="A73" s="122">
        <f>VLOOKUP(I73,Pns!B:C,2,0)</f>
        <v>518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2402</v>
      </c>
      <c r="H73" s="120">
        <v>2.02530400192734E14</v>
      </c>
      <c r="I73" s="18" t="s">
        <v>1349</v>
      </c>
      <c r="J73" s="120" t="s">
        <v>2403</v>
      </c>
      <c r="K73" s="120" t="s">
        <v>1350</v>
      </c>
      <c r="L73" s="120" t="s">
        <v>2177</v>
      </c>
      <c r="M73" s="120" t="s">
        <v>20</v>
      </c>
      <c r="N73" s="120">
        <v>708.58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2.0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4.0</v>
      </c>
      <c r="AA73" s="120"/>
      <c r="AB73" s="120"/>
      <c r="AC73" s="120"/>
      <c r="AI73" s="120" t="s">
        <v>2404</v>
      </c>
      <c r="AJ73" s="120">
        <v>2.0</v>
      </c>
      <c r="AK73" s="120" t="s">
        <v>2308</v>
      </c>
      <c r="AL73" s="124">
        <v>46107.0</v>
      </c>
      <c r="AM73" s="120" t="s">
        <v>2161</v>
      </c>
      <c r="AN73" s="120"/>
      <c r="AR73" s="120">
        <v>3996.39</v>
      </c>
      <c r="AS73" s="120">
        <v>7992.78</v>
      </c>
      <c r="AT73" s="120" t="s">
        <v>2155</v>
      </c>
      <c r="AU73" s="120">
        <v>1.0</v>
      </c>
      <c r="AV73" s="120">
        <v>2.0</v>
      </c>
      <c r="AW73" s="120">
        <v>45.0</v>
      </c>
      <c r="AX73" s="120">
        <v>2.0</v>
      </c>
      <c r="AY73" s="120" t="s">
        <v>2155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2405</v>
      </c>
      <c r="BE73" s="120" t="s">
        <v>2406</v>
      </c>
      <c r="BF73" s="120"/>
    </row>
    <row r="74">
      <c r="A74" s="122">
        <f>VLOOKUP(I74,Pns!B:C,2,0)</f>
        <v>109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2407</v>
      </c>
      <c r="H74" s="120">
        <v>2.02530400188987E14</v>
      </c>
      <c r="I74" s="18" t="s">
        <v>308</v>
      </c>
      <c r="J74" s="120" t="s">
        <v>2408</v>
      </c>
      <c r="K74" s="120" t="s">
        <v>309</v>
      </c>
      <c r="L74" s="120">
        <v>83326.0</v>
      </c>
      <c r="M74" s="120" t="s">
        <v>37</v>
      </c>
      <c r="N74" s="120">
        <v>3831.27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1.0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1.0</v>
      </c>
      <c r="AA74" s="120"/>
      <c r="AB74" s="120"/>
      <c r="AC74" s="120" t="s">
        <v>2409</v>
      </c>
      <c r="AI74" s="120"/>
      <c r="AJ74" s="120"/>
      <c r="AK74" s="120"/>
      <c r="AL74" s="124"/>
      <c r="AM74" s="120"/>
      <c r="AN74" s="120"/>
      <c r="AR74" s="120">
        <v>21608.37</v>
      </c>
      <c r="AS74" s="120">
        <v>21608.37</v>
      </c>
      <c r="AT74" s="120" t="s">
        <v>2155</v>
      </c>
      <c r="AU74" s="120">
        <v>1.0</v>
      </c>
      <c r="AV74" s="120">
        <v>4.0</v>
      </c>
      <c r="AW74" s="120">
        <v>65.0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2400</v>
      </c>
      <c r="BE74" s="120" t="s">
        <v>2410</v>
      </c>
    </row>
    <row r="75" hidden="1">
      <c r="A75" s="122" t="str">
        <f>VLOOKUP(I75,Pns!B:C,2,0)</f>
        <v>#N/A</v>
      </c>
      <c r="B75" s="123">
        <f>COUNTIF(Rac!A:A,A75)</f>
        <v>0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2411</v>
      </c>
      <c r="H75" s="120">
        <v>2.02530400188993E14</v>
      </c>
      <c r="I75" s="18" t="s">
        <v>2412</v>
      </c>
      <c r="J75" s="120" t="s">
        <v>2413</v>
      </c>
      <c r="K75" s="120" t="s">
        <v>391</v>
      </c>
      <c r="L75" s="120" t="s">
        <v>2177</v>
      </c>
      <c r="M75" s="120" t="s">
        <v>20</v>
      </c>
      <c r="N75" s="120">
        <v>5.32</v>
      </c>
      <c r="O75" s="120">
        <v>2734.0</v>
      </c>
      <c r="P75" s="120" t="s">
        <v>2152</v>
      </c>
      <c r="Q75" s="120" t="s">
        <v>2153</v>
      </c>
      <c r="R75" s="124">
        <v>45772.0</v>
      </c>
      <c r="S75" s="120">
        <v>5.0</v>
      </c>
      <c r="T75" s="120" t="s">
        <v>2170</v>
      </c>
      <c r="U75" s="124">
        <v>45772.0</v>
      </c>
      <c r="V75" s="124">
        <v>45772.0</v>
      </c>
      <c r="W75" s="124">
        <v>45772.0</v>
      </c>
      <c r="X75" s="120">
        <v>0.0</v>
      </c>
      <c r="Y75" s="120"/>
      <c r="Z75" s="120">
        <v>0.0</v>
      </c>
      <c r="AA75" s="120"/>
      <c r="AB75" s="120"/>
      <c r="AC75" s="120"/>
      <c r="AI75" s="120"/>
      <c r="AJ75" s="120"/>
      <c r="AK75" s="120"/>
      <c r="AL75" s="124"/>
      <c r="AM75" s="120"/>
      <c r="AR75" s="120">
        <v>19.51</v>
      </c>
      <c r="AS75" s="120">
        <v>97.55</v>
      </c>
      <c r="AT75" s="120" t="s">
        <v>2155</v>
      </c>
      <c r="AU75" s="120" t="s">
        <v>2155</v>
      </c>
      <c r="AV75" s="120">
        <v>6.0</v>
      </c>
      <c r="AW75" s="120">
        <v>28.0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2414</v>
      </c>
      <c r="BE75" s="120" t="s">
        <v>2415</v>
      </c>
      <c r="BF75" s="120"/>
    </row>
    <row r="76">
      <c r="A76" s="123" t="str">
        <f>VLOOKUP(I76,Pns!B:C,2,0)</f>
        <v>351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2416</v>
      </c>
      <c r="H76" s="120">
        <v>2.02630400204192E14</v>
      </c>
      <c r="I76" s="18" t="s">
        <v>1035</v>
      </c>
      <c r="J76" s="120" t="s">
        <v>2417</v>
      </c>
      <c r="K76" s="120" t="s">
        <v>2418</v>
      </c>
      <c r="L76" s="120">
        <v>74025.0</v>
      </c>
      <c r="M76" s="120" t="s">
        <v>23</v>
      </c>
      <c r="N76" s="120">
        <v>8738.4</v>
      </c>
      <c r="O76" s="120">
        <v>2730.0</v>
      </c>
      <c r="P76" s="120" t="s">
        <v>2152</v>
      </c>
      <c r="Q76" s="120" t="s">
        <v>2041</v>
      </c>
      <c r="R76" s="124">
        <v>45772.0</v>
      </c>
      <c r="S76" s="120">
        <v>1.0</v>
      </c>
      <c r="T76" s="120" t="s">
        <v>2170</v>
      </c>
      <c r="U76" s="124">
        <v>45772.0</v>
      </c>
      <c r="V76" s="124">
        <v>45772.0</v>
      </c>
      <c r="W76" s="124">
        <v>46198.0</v>
      </c>
      <c r="X76" s="120">
        <v>426.0</v>
      </c>
      <c r="Y76" s="120"/>
      <c r="Z76" s="120">
        <v>0.0</v>
      </c>
      <c r="AA76" s="120"/>
      <c r="AB76" s="120"/>
      <c r="AC76" s="120" t="s">
        <v>2419</v>
      </c>
      <c r="AI76" s="120"/>
      <c r="AJ76" s="120"/>
      <c r="AK76" s="120"/>
      <c r="AL76" s="124"/>
      <c r="AM76" s="120"/>
      <c r="AN76" s="120"/>
      <c r="AR76" s="120">
        <v>49284.58</v>
      </c>
      <c r="AS76" s="120">
        <v>49284.58</v>
      </c>
      <c r="AT76" s="120">
        <v>2.0</v>
      </c>
      <c r="AU76" s="120">
        <v>3.0</v>
      </c>
      <c r="AV76" s="120">
        <v>6.0</v>
      </c>
      <c r="AW76" s="120">
        <v>60.0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2420</v>
      </c>
      <c r="BE76" s="120" t="s">
        <v>2421</v>
      </c>
    </row>
    <row r="77" hidden="1">
      <c r="A77" s="122">
        <f>VLOOKUP(I77,Pns!B:C,2,0)</f>
        <v>87</v>
      </c>
      <c r="B77" s="123">
        <f>COUNTIF(Rac!A:A,A77)</f>
        <v>1</v>
      </c>
      <c r="C77" s="120">
        <v>313.0</v>
      </c>
      <c r="D77" s="120">
        <v>313.0</v>
      </c>
      <c r="E77" s="120">
        <v>381.0</v>
      </c>
      <c r="F77" s="120" t="s">
        <v>2167</v>
      </c>
      <c r="G77" s="18" t="s">
        <v>2422</v>
      </c>
      <c r="H77" s="120">
        <v>2.02538100207618E14</v>
      </c>
      <c r="I77" s="18" t="s">
        <v>248</v>
      </c>
      <c r="J77" s="120" t="s">
        <v>2423</v>
      </c>
      <c r="K77" s="120" t="s">
        <v>2424</v>
      </c>
      <c r="L77" s="120" t="s">
        <v>2177</v>
      </c>
      <c r="M77" s="120" t="s">
        <v>23</v>
      </c>
      <c r="N77" s="120">
        <v>0.0</v>
      </c>
      <c r="O77" s="120">
        <v>2732.0</v>
      </c>
      <c r="P77" s="120" t="s">
        <v>2152</v>
      </c>
      <c r="Q77" s="120" t="s">
        <v>2153</v>
      </c>
      <c r="R77" s="124">
        <v>45775.0</v>
      </c>
      <c r="S77" s="120">
        <v>1.0</v>
      </c>
      <c r="T77" s="120" t="s">
        <v>2170</v>
      </c>
      <c r="U77" s="124">
        <v>45775.0</v>
      </c>
      <c r="V77" s="124">
        <v>45775.0</v>
      </c>
      <c r="W77" s="125">
        <v>45943.0</v>
      </c>
      <c r="X77" s="120">
        <v>168.0</v>
      </c>
      <c r="Y77" s="120"/>
      <c r="Z77" s="120">
        <v>0.0</v>
      </c>
      <c r="AA77" s="120"/>
      <c r="AB77" s="120"/>
      <c r="AC77" s="120" t="s">
        <v>2425</v>
      </c>
      <c r="AI77" s="120"/>
      <c r="AJ77" s="120"/>
      <c r="AK77" s="120"/>
      <c r="AL77" s="124"/>
      <c r="AM77" s="120"/>
      <c r="AR77" s="120" t="s">
        <v>2171</v>
      </c>
      <c r="AS77" s="120" t="s">
        <v>2171</v>
      </c>
      <c r="AT77" s="120" t="s">
        <v>2155</v>
      </c>
      <c r="AU77" s="120" t="s">
        <v>2155</v>
      </c>
      <c r="AV77" s="120" t="s">
        <v>2155</v>
      </c>
      <c r="AW77" s="120">
        <v>2.0</v>
      </c>
      <c r="AX77" s="120">
        <v>1.0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2426</v>
      </c>
      <c r="BE77" s="120" t="s">
        <v>2427</v>
      </c>
    </row>
    <row r="78">
      <c r="A78" s="123" t="str">
        <f>VLOOKUP(I78,Pns!B:C,2,0)</f>
        <v>367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2167</v>
      </c>
      <c r="G78" s="18" t="s">
        <v>2428</v>
      </c>
      <c r="H78" s="120">
        <v>2.02530400189023E14</v>
      </c>
      <c r="I78" s="18" t="s">
        <v>1057</v>
      </c>
      <c r="J78" s="120" t="s">
        <v>2429</v>
      </c>
      <c r="K78" s="120" t="s">
        <v>2430</v>
      </c>
      <c r="L78" s="120" t="s">
        <v>2177</v>
      </c>
      <c r="M78" s="120" t="s">
        <v>20</v>
      </c>
      <c r="N78" s="120">
        <v>17.2</v>
      </c>
      <c r="O78" s="120">
        <v>2730.0</v>
      </c>
      <c r="P78" s="120" t="s">
        <v>2152</v>
      </c>
      <c r="Q78" s="120" t="s">
        <v>2041</v>
      </c>
      <c r="R78" s="124">
        <v>45775.0</v>
      </c>
      <c r="S78" s="120">
        <v>2.0</v>
      </c>
      <c r="T78" s="120" t="s">
        <v>2431</v>
      </c>
      <c r="U78" s="124">
        <v>45775.0</v>
      </c>
      <c r="V78" s="124">
        <v>45775.0</v>
      </c>
      <c r="W78" s="124">
        <v>46063.0</v>
      </c>
      <c r="X78" s="120">
        <v>288.0</v>
      </c>
      <c r="Y78" s="120"/>
      <c r="Z78" s="120">
        <v>46.0</v>
      </c>
      <c r="AA78" s="120"/>
      <c r="AB78" s="120"/>
      <c r="AC78" s="120"/>
      <c r="AI78" s="120" t="s">
        <v>2432</v>
      </c>
      <c r="AJ78" s="120">
        <v>30.0</v>
      </c>
      <c r="AK78" s="120" t="s">
        <v>2433</v>
      </c>
      <c r="AL78" s="124">
        <v>45671.0</v>
      </c>
      <c r="AM78" s="120" t="s">
        <v>2330</v>
      </c>
      <c r="AR78" s="120">
        <v>29.76</v>
      </c>
      <c r="AS78" s="120">
        <v>59.52</v>
      </c>
      <c r="AT78" s="120">
        <v>2.0</v>
      </c>
      <c r="AU78" s="120">
        <v>3.0</v>
      </c>
      <c r="AV78" s="120">
        <v>4.0</v>
      </c>
      <c r="AW78" s="120">
        <v>71.0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2434</v>
      </c>
      <c r="BE78" s="120" t="s">
        <v>2435</v>
      </c>
    </row>
    <row r="79">
      <c r="A79" s="122">
        <f>VLOOKUP(I79,Pns!B:C,2,0)</f>
        <v>14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2436</v>
      </c>
      <c r="H79" s="120">
        <v>2.02630400203986E14</v>
      </c>
      <c r="I79" s="18" t="s">
        <v>59</v>
      </c>
      <c r="J79" s="120" t="s">
        <v>2437</v>
      </c>
      <c r="K79" s="120" t="s">
        <v>2438</v>
      </c>
      <c r="L79" s="120">
        <v>71379.0</v>
      </c>
      <c r="M79" s="120" t="s">
        <v>37</v>
      </c>
      <c r="N79" s="120">
        <v>2562.81</v>
      </c>
      <c r="O79" s="120">
        <v>2734.0</v>
      </c>
      <c r="P79" s="120" t="s">
        <v>2152</v>
      </c>
      <c r="Q79" s="120" t="s">
        <v>2041</v>
      </c>
      <c r="R79" s="124">
        <v>45776.0</v>
      </c>
      <c r="S79" s="120">
        <v>1.0</v>
      </c>
      <c r="T79" s="120" t="s">
        <v>2170</v>
      </c>
      <c r="U79" s="124">
        <v>45776.0</v>
      </c>
      <c r="V79" s="124">
        <v>45776.0</v>
      </c>
      <c r="W79" s="124">
        <v>46147.0</v>
      </c>
      <c r="X79" s="120">
        <v>371.0</v>
      </c>
      <c r="Y79" s="120"/>
      <c r="Z79" s="120">
        <v>0.0</v>
      </c>
      <c r="AA79" s="120">
        <v>3.040250827E9</v>
      </c>
      <c r="AB79" s="120" t="s">
        <v>2298</v>
      </c>
      <c r="AC79" s="120" t="s">
        <v>2183</v>
      </c>
      <c r="AI79" s="120"/>
      <c r="AJ79" s="120"/>
      <c r="AK79" s="120"/>
      <c r="AL79" s="124"/>
      <c r="AM79" s="120"/>
      <c r="AN79" s="120"/>
      <c r="AR79" s="120">
        <v>13916.07</v>
      </c>
      <c r="AS79" s="120">
        <v>13916.07</v>
      </c>
      <c r="AT79" s="120">
        <v>2.0</v>
      </c>
      <c r="AU79" s="120">
        <v>2.0</v>
      </c>
      <c r="AV79" s="120">
        <v>5.0</v>
      </c>
      <c r="AW79" s="120">
        <v>72.0</v>
      </c>
      <c r="AX79" s="120">
        <v>0.0</v>
      </c>
      <c r="AY79" s="120">
        <v>2.0</v>
      </c>
      <c r="AZ79" s="120" t="s">
        <v>2155</v>
      </c>
      <c r="BA79" s="120">
        <v>0.0</v>
      </c>
      <c r="BB79" s="120">
        <v>0.0</v>
      </c>
      <c r="BC79" s="120">
        <v>0.0</v>
      </c>
      <c r="BD79" s="120" t="s">
        <v>2400</v>
      </c>
      <c r="BE79" s="120" t="s">
        <v>2439</v>
      </c>
    </row>
    <row r="80">
      <c r="A80" s="123">
        <f>VLOOKUP(I80,Pns!B:C,2,0)</f>
        <v>571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2440</v>
      </c>
      <c r="H80" s="120">
        <v>2.02630400204367E14</v>
      </c>
      <c r="I80" s="18" t="s">
        <v>1480</v>
      </c>
      <c r="J80" s="120" t="s">
        <v>2441</v>
      </c>
      <c r="K80" s="120" t="s">
        <v>1481</v>
      </c>
      <c r="L80" s="120" t="s">
        <v>2177</v>
      </c>
      <c r="M80" s="120" t="s">
        <v>20</v>
      </c>
      <c r="N80" s="120">
        <v>707.92</v>
      </c>
      <c r="O80" s="120">
        <v>2730.0</v>
      </c>
      <c r="P80" s="120" t="s">
        <v>2152</v>
      </c>
      <c r="Q80" s="120" t="s">
        <v>2041</v>
      </c>
      <c r="R80" s="124">
        <v>45818.0</v>
      </c>
      <c r="S80" s="120">
        <v>1.0</v>
      </c>
      <c r="T80" s="120" t="s">
        <v>2170</v>
      </c>
      <c r="U80" s="124">
        <v>45818.0</v>
      </c>
      <c r="V80" s="124">
        <v>45818.0</v>
      </c>
      <c r="W80" s="124">
        <v>46167.0</v>
      </c>
      <c r="X80" s="120">
        <v>349.0</v>
      </c>
      <c r="Y80" s="120"/>
      <c r="Z80" s="120">
        <v>0.0</v>
      </c>
      <c r="AA80" s="120"/>
      <c r="AB80" s="120"/>
      <c r="AC80" s="120"/>
      <c r="AI80" s="120" t="s">
        <v>2442</v>
      </c>
      <c r="AJ80" s="120">
        <v>7.0</v>
      </c>
      <c r="AK80" s="120" t="s">
        <v>2433</v>
      </c>
      <c r="AL80" s="124">
        <v>46170.0</v>
      </c>
      <c r="AM80" s="120" t="s">
        <v>2161</v>
      </c>
      <c r="AR80" s="120">
        <v>1578.66</v>
      </c>
      <c r="AS80" s="120">
        <v>1578.66</v>
      </c>
      <c r="AT80" s="120" t="s">
        <v>2155</v>
      </c>
      <c r="AU80" s="120">
        <v>1.0</v>
      </c>
      <c r="AV80" s="120">
        <v>2.0</v>
      </c>
      <c r="AW80" s="120">
        <v>10.0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2443</v>
      </c>
      <c r="BE80" s="120" t="s">
        <v>2444</v>
      </c>
      <c r="BF80" s="120"/>
    </row>
    <row r="81">
      <c r="A81" s="123" t="str">
        <f>VLOOKUP(I81,Pns!B:C,2,0)</f>
        <v>606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2445</v>
      </c>
      <c r="H81" s="120">
        <v>2.02530400193217E14</v>
      </c>
      <c r="I81" s="18" t="s">
        <v>1571</v>
      </c>
      <c r="J81" s="120" t="s">
        <v>2446</v>
      </c>
      <c r="K81" s="120" t="s">
        <v>1573</v>
      </c>
      <c r="L81" s="120" t="s">
        <v>2177</v>
      </c>
      <c r="M81" s="120" t="s">
        <v>20</v>
      </c>
      <c r="N81" s="120">
        <v>0.0</v>
      </c>
      <c r="O81" s="120">
        <v>2734.0</v>
      </c>
      <c r="P81" s="120" t="s">
        <v>2152</v>
      </c>
      <c r="Q81" s="120" t="s">
        <v>2041</v>
      </c>
      <c r="R81" s="124">
        <v>45838.0</v>
      </c>
      <c r="S81" s="120">
        <v>1.0</v>
      </c>
      <c r="T81" s="120" t="s">
        <v>2170</v>
      </c>
      <c r="U81" s="124">
        <v>45838.0</v>
      </c>
      <c r="V81" s="124">
        <v>45838.0</v>
      </c>
      <c r="W81" s="124">
        <v>46063.0</v>
      </c>
      <c r="X81" s="120">
        <v>225.0</v>
      </c>
      <c r="Y81" s="120"/>
      <c r="Z81" s="120">
        <v>3.0</v>
      </c>
      <c r="AA81" s="120"/>
      <c r="AB81" s="120"/>
      <c r="AC81" s="120"/>
      <c r="AI81" s="120"/>
      <c r="AJ81" s="120"/>
      <c r="AK81" s="120"/>
      <c r="AL81" s="124"/>
      <c r="AM81" s="120"/>
      <c r="AR81" s="120" t="s">
        <v>2171</v>
      </c>
      <c r="AS81" s="120" t="s">
        <v>2171</v>
      </c>
      <c r="AT81" s="120" t="s">
        <v>2155</v>
      </c>
      <c r="AU81" s="120" t="s">
        <v>2155</v>
      </c>
      <c r="AV81" s="120" t="s">
        <v>2155</v>
      </c>
      <c r="AW81" s="120" t="s">
        <v>2155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2">
        <f>VLOOKUP(I82,Pns!B:C,2,0)</f>
        <v>109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2449</v>
      </c>
      <c r="H82" s="120">
        <v>2.02530400193332E14</v>
      </c>
      <c r="I82" s="18" t="s">
        <v>308</v>
      </c>
      <c r="J82" s="120" t="s">
        <v>2408</v>
      </c>
      <c r="K82" s="120" t="s">
        <v>309</v>
      </c>
      <c r="L82" s="120">
        <v>83326.0</v>
      </c>
      <c r="M82" s="120" t="s">
        <v>37</v>
      </c>
      <c r="N82" s="120">
        <v>3831.27</v>
      </c>
      <c r="O82" s="120">
        <v>2730.0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1.0</v>
      </c>
      <c r="AA82" s="120">
        <v>3.04025421E9</v>
      </c>
      <c r="AB82" s="120" t="s">
        <v>2298</v>
      </c>
      <c r="AC82" s="120" t="s">
        <v>2183</v>
      </c>
      <c r="AI82" s="120"/>
      <c r="AJ82" s="120"/>
      <c r="AK82" s="120"/>
      <c r="AL82" s="124"/>
      <c r="AM82" s="120"/>
      <c r="AR82" s="120">
        <v>21608.37</v>
      </c>
      <c r="AS82" s="120">
        <v>21608.37</v>
      </c>
      <c r="AT82" s="120" t="s">
        <v>2155</v>
      </c>
      <c r="AU82" s="120">
        <v>1.0</v>
      </c>
      <c r="AV82" s="120">
        <v>4.0</v>
      </c>
      <c r="AW82" s="120">
        <v>65.0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2450</v>
      </c>
      <c r="BE82" s="120" t="s">
        <v>2451</v>
      </c>
      <c r="BF82" s="120"/>
    </row>
    <row r="83">
      <c r="A83" s="123">
        <f>VLOOKUP(I83,Pns!B:C,2,0)</f>
        <v>718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2452</v>
      </c>
      <c r="H83" s="120">
        <v>2.02530400193849E14</v>
      </c>
      <c r="I83" s="18" t="s">
        <v>1857</v>
      </c>
      <c r="J83" s="120" t="s">
        <v>2233</v>
      </c>
      <c r="K83" s="120" t="s">
        <v>1232</v>
      </c>
      <c r="L83" s="120" t="s">
        <v>2234</v>
      </c>
      <c r="M83" s="120" t="s">
        <v>23</v>
      </c>
      <c r="N83" s="120">
        <v>3085.22</v>
      </c>
      <c r="O83" s="120">
        <v>2734.0</v>
      </c>
      <c r="P83" s="120" t="s">
        <v>2152</v>
      </c>
      <c r="Q83" s="120" t="s">
        <v>2041</v>
      </c>
      <c r="R83" s="124">
        <v>45848.0</v>
      </c>
      <c r="S83" s="120">
        <v>1.0</v>
      </c>
      <c r="T83" s="120" t="s">
        <v>2170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 t="s">
        <v>2183</v>
      </c>
      <c r="AI83" s="120"/>
      <c r="AJ83" s="120"/>
      <c r="AK83" s="120"/>
      <c r="AL83" s="124"/>
      <c r="AM83" s="120"/>
      <c r="AR83" s="120">
        <v>5337.44</v>
      </c>
      <c r="AS83" s="120">
        <v>5337.44</v>
      </c>
      <c r="AT83" s="120" t="s">
        <v>2155</v>
      </c>
      <c r="AU83" s="120" t="s">
        <v>2155</v>
      </c>
      <c r="AV83" s="120" t="s">
        <v>2155</v>
      </c>
      <c r="AW83" s="120">
        <v>4.0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2453</v>
      </c>
      <c r="BE83" s="120" t="s">
        <v>2401</v>
      </c>
      <c r="BF83" s="120"/>
    </row>
    <row r="84">
      <c r="A84" s="123" t="str">
        <f>VLOOKUP(I84,Pns!B:C,2,0)</f>
        <v>235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2454</v>
      </c>
      <c r="H84" s="120">
        <v>2.02530400193858E14</v>
      </c>
      <c r="I84" s="18" t="s">
        <v>662</v>
      </c>
      <c r="J84" s="120" t="s">
        <v>2455</v>
      </c>
      <c r="K84" s="120" t="s">
        <v>2456</v>
      </c>
      <c r="L84" s="120" t="s">
        <v>2177</v>
      </c>
      <c r="M84" s="120" t="s">
        <v>23</v>
      </c>
      <c r="N84" s="120">
        <v>0.0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0.0</v>
      </c>
      <c r="AA84" s="120"/>
      <c r="AB84" s="120"/>
      <c r="AC84" s="120" t="s">
        <v>2457</v>
      </c>
      <c r="AI84" s="120"/>
      <c r="AJ84" s="120"/>
      <c r="AK84" s="120"/>
      <c r="AL84" s="124"/>
      <c r="AM84" s="120"/>
      <c r="AN84" s="120"/>
      <c r="AR84" s="120" t="s">
        <v>2171</v>
      </c>
      <c r="AS84" s="120" t="s">
        <v>2171</v>
      </c>
      <c r="AT84" s="120" t="s">
        <v>2155</v>
      </c>
      <c r="AU84" s="120" t="s">
        <v>2155</v>
      </c>
      <c r="AV84" s="120" t="s">
        <v>2155</v>
      </c>
      <c r="AW84" s="120">
        <v>9.0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2458</v>
      </c>
      <c r="BE84" s="120" t="s">
        <v>2459</v>
      </c>
    </row>
    <row r="85">
      <c r="A85" s="123">
        <f>VLOOKUP(I85,Pns!B:C,2,0)</f>
        <v>719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2460</v>
      </c>
      <c r="H85" s="120">
        <v>2.02530400193857E14</v>
      </c>
      <c r="I85" s="18" t="s">
        <v>1858</v>
      </c>
      <c r="J85" s="120" t="s">
        <v>2461</v>
      </c>
      <c r="K85" s="120" t="s">
        <v>1859</v>
      </c>
      <c r="L85" s="120" t="s">
        <v>2177</v>
      </c>
      <c r="M85" s="120" t="s">
        <v>20</v>
      </c>
      <c r="N85" s="120">
        <v>5742.05</v>
      </c>
      <c r="O85" s="120">
        <v>2730.0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/>
      <c r="AI85" s="120"/>
      <c r="AJ85" s="120"/>
      <c r="AK85" s="120"/>
      <c r="AL85" s="124"/>
      <c r="AM85" s="120"/>
      <c r="AR85" s="120">
        <v>9359.54</v>
      </c>
      <c r="AS85" s="120">
        <v>9359.54</v>
      </c>
      <c r="AT85" s="120" t="s">
        <v>2155</v>
      </c>
      <c r="AU85" s="120" t="s">
        <v>2155</v>
      </c>
      <c r="AV85" s="120" t="s">
        <v>2155</v>
      </c>
      <c r="AW85" s="120">
        <v>1.0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2462</v>
      </c>
      <c r="BE85" s="120" t="s">
        <v>2463</v>
      </c>
      <c r="BF85" s="120"/>
    </row>
    <row r="86">
      <c r="A86" s="123">
        <f>VLOOKUP(I86,Pns!B:C,2,0)</f>
        <v>720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2464</v>
      </c>
      <c r="H86" s="120">
        <v>2.0253040019386E14</v>
      </c>
      <c r="I86" s="18" t="s">
        <v>1863</v>
      </c>
      <c r="J86" s="120" t="s">
        <v>2465</v>
      </c>
      <c r="K86" s="120" t="s">
        <v>1864</v>
      </c>
      <c r="L86" s="120" t="s">
        <v>2177</v>
      </c>
      <c r="M86" s="120" t="s">
        <v>20</v>
      </c>
      <c r="N86" s="120">
        <v>4730.95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R86" s="120">
        <v>7711.44</v>
      </c>
      <c r="AS86" s="120">
        <v>7711.44</v>
      </c>
      <c r="AT86" s="120" t="s">
        <v>2155</v>
      </c>
      <c r="AU86" s="120" t="s">
        <v>2155</v>
      </c>
      <c r="AV86" s="120" t="s">
        <v>2155</v>
      </c>
      <c r="AW86" s="120">
        <v>2.0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 t="s">
        <v>2467</v>
      </c>
      <c r="BF86" s="120"/>
    </row>
    <row r="87">
      <c r="A87" s="122">
        <f>VLOOKUP(I87,Pns!B:C,2,0)</f>
        <v>5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2468</v>
      </c>
      <c r="H87" s="120">
        <v>2.02630400203164E14</v>
      </c>
      <c r="I87" s="18" t="s">
        <v>24</v>
      </c>
      <c r="J87" s="120" t="s">
        <v>2341</v>
      </c>
      <c r="K87" s="120" t="s">
        <v>22</v>
      </c>
      <c r="L87" s="120">
        <v>33269.0</v>
      </c>
      <c r="M87" s="120" t="s">
        <v>23</v>
      </c>
      <c r="N87" s="120">
        <v>821.67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2.0</v>
      </c>
      <c r="T87" s="120" t="s">
        <v>2170</v>
      </c>
      <c r="U87" s="124">
        <v>45848.0</v>
      </c>
      <c r="V87" s="124">
        <v>45848.0</v>
      </c>
      <c r="W87" s="124">
        <v>46112.0</v>
      </c>
      <c r="X87" s="120">
        <v>264.0</v>
      </c>
      <c r="Y87" s="120"/>
      <c r="Z87" s="120">
        <v>1.0</v>
      </c>
      <c r="AA87" s="120">
        <v>3.040256713E9</v>
      </c>
      <c r="AB87" s="120" t="s">
        <v>2298</v>
      </c>
      <c r="AC87" s="120" t="s">
        <v>2183</v>
      </c>
      <c r="AI87" s="120"/>
      <c r="AJ87" s="120"/>
      <c r="AK87" s="120"/>
      <c r="AL87" s="124"/>
      <c r="AM87" s="120"/>
      <c r="AN87" s="120"/>
      <c r="AR87" s="120">
        <v>4502.73</v>
      </c>
      <c r="AS87" s="120">
        <v>9005.46</v>
      </c>
      <c r="AT87" s="120">
        <v>5.0</v>
      </c>
      <c r="AU87" s="120">
        <v>9.0</v>
      </c>
      <c r="AV87" s="120">
        <v>15.0</v>
      </c>
      <c r="AW87" s="120">
        <v>205.0</v>
      </c>
      <c r="AX87" s="120">
        <v>0.0</v>
      </c>
      <c r="AY87" s="120">
        <v>0.0</v>
      </c>
      <c r="AZ87" s="120" t="s">
        <v>2155</v>
      </c>
      <c r="BA87" s="120">
        <v>0.0</v>
      </c>
      <c r="BB87" s="120">
        <v>6.0</v>
      </c>
      <c r="BC87" s="120">
        <v>0.0</v>
      </c>
      <c r="BD87" s="120" t="s">
        <v>2469</v>
      </c>
      <c r="BE87" s="120" t="s">
        <v>2470</v>
      </c>
      <c r="BF87" s="120"/>
    </row>
    <row r="88">
      <c r="A88" s="123" t="str">
        <f>VLOOKUP(I88,Pns!B:C,2,0)</f>
        <v>560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2471</v>
      </c>
      <c r="H88" s="120">
        <v>2.02530400194151E14</v>
      </c>
      <c r="I88" s="18" t="s">
        <v>1439</v>
      </c>
      <c r="J88" s="120" t="s">
        <v>2210</v>
      </c>
      <c r="K88" s="120" t="s">
        <v>483</v>
      </c>
      <c r="L88" s="120" t="s">
        <v>2177</v>
      </c>
      <c r="M88" s="120" t="s">
        <v>20</v>
      </c>
      <c r="N88" s="120">
        <v>429.03</v>
      </c>
      <c r="O88" s="120">
        <v>2730.0</v>
      </c>
      <c r="P88" s="120" t="s">
        <v>2152</v>
      </c>
      <c r="Q88" s="120" t="s">
        <v>2041</v>
      </c>
      <c r="R88" s="124">
        <v>45852.0</v>
      </c>
      <c r="S88" s="120">
        <v>2.0</v>
      </c>
      <c r="T88" s="120" t="s">
        <v>2170</v>
      </c>
      <c r="U88" s="124">
        <v>45852.0</v>
      </c>
      <c r="V88" s="124">
        <v>45852.0</v>
      </c>
      <c r="W88" s="124">
        <v>46063.0</v>
      </c>
      <c r="X88" s="120">
        <v>211.0</v>
      </c>
      <c r="Y88" s="120"/>
      <c r="Z88" s="120">
        <v>0.0</v>
      </c>
      <c r="AA88" s="120"/>
      <c r="AB88" s="120"/>
      <c r="AC88" s="120" t="s">
        <v>2211</v>
      </c>
      <c r="AI88" s="120"/>
      <c r="AJ88" s="120"/>
      <c r="AK88" s="120"/>
      <c r="AL88" s="124"/>
      <c r="AM88" s="120"/>
      <c r="AR88" s="120">
        <v>1776.2</v>
      </c>
      <c r="AS88" s="120">
        <v>3552.4</v>
      </c>
      <c r="AT88" s="120">
        <v>2.0</v>
      </c>
      <c r="AU88" s="120">
        <v>4.0</v>
      </c>
      <c r="AV88" s="120">
        <v>11.0</v>
      </c>
      <c r="AW88" s="120">
        <v>134.0</v>
      </c>
      <c r="AX88" s="120">
        <v>50.0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2472</v>
      </c>
      <c r="BE88" s="120" t="s">
        <v>2473</v>
      </c>
    </row>
    <row r="89">
      <c r="A89" s="123" t="str">
        <f>VLOOKUP(I89,Pns!B:C,2,0)</f>
        <v>312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2474</v>
      </c>
      <c r="H89" s="120">
        <v>2.02630400204812E14</v>
      </c>
      <c r="I89" s="18" t="s">
        <v>901</v>
      </c>
      <c r="J89" s="120" t="s">
        <v>2475</v>
      </c>
      <c r="K89" s="120" t="s">
        <v>900</v>
      </c>
      <c r="L89" s="120" t="s">
        <v>2177</v>
      </c>
      <c r="M89" s="120" t="s">
        <v>20</v>
      </c>
      <c r="N89" s="120">
        <v>224.0</v>
      </c>
      <c r="O89" s="120">
        <v>2730.0</v>
      </c>
      <c r="P89" s="120" t="s">
        <v>2152</v>
      </c>
      <c r="Q89" s="120" t="s">
        <v>2041</v>
      </c>
      <c r="R89" s="125">
        <v>45960.0</v>
      </c>
      <c r="S89" s="120">
        <v>1.0</v>
      </c>
      <c r="T89" s="120" t="s">
        <v>2170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 t="s">
        <v>2476</v>
      </c>
      <c r="AJ89" s="120">
        <v>2.0</v>
      </c>
      <c r="AK89" s="120" t="s">
        <v>2433</v>
      </c>
      <c r="AL89" s="124">
        <v>46119.0</v>
      </c>
      <c r="AM89" s="120" t="s">
        <v>2161</v>
      </c>
      <c r="AN89" s="120"/>
      <c r="AR89" s="120">
        <v>728.0</v>
      </c>
      <c r="AS89" s="120">
        <v>728.0</v>
      </c>
      <c r="AT89" s="120" t="s">
        <v>2155</v>
      </c>
      <c r="AU89" s="120" t="s">
        <v>2155</v>
      </c>
      <c r="AV89" s="120" t="s">
        <v>2155</v>
      </c>
      <c r="AW89" s="120">
        <v>64.0</v>
      </c>
      <c r="AX89" s="120">
        <v>2.0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2477</v>
      </c>
      <c r="BE89" s="120"/>
    </row>
    <row r="90" hidden="1">
      <c r="A90" s="122">
        <f>VLOOKUP(I90,Pns!B:C,2,0)</f>
        <v>427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2478</v>
      </c>
      <c r="H90" s="120">
        <v>2.02630400204811E14</v>
      </c>
      <c r="I90" s="18" t="s">
        <v>1196</v>
      </c>
      <c r="J90" s="120" t="s">
        <v>2479</v>
      </c>
      <c r="K90" s="120" t="s">
        <v>1197</v>
      </c>
      <c r="L90" s="120" t="s">
        <v>2177</v>
      </c>
      <c r="M90" s="120" t="s">
        <v>20</v>
      </c>
      <c r="N90" s="120">
        <v>340.44</v>
      </c>
      <c r="O90" s="120">
        <v>2732.0</v>
      </c>
      <c r="P90" s="120" t="s">
        <v>2152</v>
      </c>
      <c r="Q90" s="120" t="s">
        <v>2153</v>
      </c>
      <c r="R90" s="125">
        <v>45960.0</v>
      </c>
      <c r="S90" s="120">
        <v>2.0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2480</v>
      </c>
      <c r="AJ90" s="120">
        <v>2.0</v>
      </c>
      <c r="AK90" s="120" t="s">
        <v>2481</v>
      </c>
      <c r="AL90" s="124">
        <v>46196.0</v>
      </c>
      <c r="AM90" s="120" t="s">
        <v>2161</v>
      </c>
      <c r="AR90" s="120">
        <v>1123.45</v>
      </c>
      <c r="AS90" s="120">
        <v>2246.9</v>
      </c>
      <c r="AT90" s="120" t="s">
        <v>2155</v>
      </c>
      <c r="AU90" s="120" t="s">
        <v>2155</v>
      </c>
      <c r="AV90" s="120" t="s">
        <v>2155</v>
      </c>
      <c r="AW90" s="120">
        <v>53.0</v>
      </c>
      <c r="AX90" s="120">
        <v>1.0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2482</v>
      </c>
      <c r="BE90" s="120"/>
      <c r="BF90" s="120"/>
    </row>
    <row r="91">
      <c r="A91" s="122">
        <f>VLOOKUP(I91,Pns!B:C,2,0)</f>
        <v>125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2483</v>
      </c>
      <c r="H91" s="120">
        <v>2.02630400204783E14</v>
      </c>
      <c r="I91" s="18" t="s">
        <v>351</v>
      </c>
      <c r="J91" s="120" t="s">
        <v>2484</v>
      </c>
      <c r="K91" s="120" t="s">
        <v>2485</v>
      </c>
      <c r="L91" s="120">
        <v>81205.0</v>
      </c>
      <c r="M91" s="120" t="s">
        <v>37</v>
      </c>
      <c r="N91" s="120">
        <v>0.0</v>
      </c>
      <c r="O91" s="120">
        <v>2730.0</v>
      </c>
      <c r="P91" s="120" t="s">
        <v>2348</v>
      </c>
      <c r="Q91" s="120" t="s">
        <v>2041</v>
      </c>
      <c r="R91" s="125">
        <v>45960.0</v>
      </c>
      <c r="S91" s="120">
        <v>1.0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1.0</v>
      </c>
      <c r="AA91" s="120"/>
      <c r="AB91" s="120"/>
      <c r="AC91" s="120" t="s">
        <v>2183</v>
      </c>
      <c r="AI91" s="120"/>
      <c r="AJ91" s="120"/>
      <c r="AK91" s="120"/>
      <c r="AL91" s="124"/>
      <c r="AM91" s="120"/>
      <c r="AN91" s="120"/>
      <c r="AR91" s="120" t="s">
        <v>2171</v>
      </c>
      <c r="AS91" s="120" t="s">
        <v>2171</v>
      </c>
      <c r="AT91" s="120" t="s">
        <v>2155</v>
      </c>
      <c r="AU91" s="120" t="s">
        <v>2155</v>
      </c>
      <c r="AV91" s="120" t="s">
        <v>2155</v>
      </c>
      <c r="AW91" s="120" t="s">
        <v>2155</v>
      </c>
      <c r="AX91" s="120">
        <v>0.0</v>
      </c>
      <c r="AY91" s="120">
        <v>23.0</v>
      </c>
      <c r="AZ91" s="120">
        <v>1531.0</v>
      </c>
      <c r="BA91" s="120">
        <v>0.0</v>
      </c>
      <c r="BB91" s="120">
        <v>352.0</v>
      </c>
      <c r="BC91" s="120">
        <v>0.0</v>
      </c>
      <c r="BD91" s="120" t="s">
        <v>2486</v>
      </c>
      <c r="BE91" s="120" t="s">
        <v>2487</v>
      </c>
    </row>
    <row r="92">
      <c r="A92" s="123">
        <f>VLOOKUP(I92,Pns!B:C,2,0)</f>
        <v>740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2488</v>
      </c>
      <c r="H92" s="120">
        <v>2.02530400198639E14</v>
      </c>
      <c r="I92" s="18" t="s">
        <v>1913</v>
      </c>
      <c r="J92" s="120" t="s">
        <v>2489</v>
      </c>
      <c r="K92" s="120" t="s">
        <v>1914</v>
      </c>
      <c r="L92" s="120" t="s">
        <v>2177</v>
      </c>
      <c r="M92" s="120" t="s">
        <v>20</v>
      </c>
      <c r="N92" s="120">
        <v>51.37</v>
      </c>
      <c r="O92" s="120">
        <v>2730.0</v>
      </c>
      <c r="P92" s="120" t="s">
        <v>2152</v>
      </c>
      <c r="Q92" s="120" t="s">
        <v>2041</v>
      </c>
      <c r="R92" s="125">
        <v>45960.0</v>
      </c>
      <c r="S92" s="120">
        <v>2.0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0.0</v>
      </c>
      <c r="AA92" s="120"/>
      <c r="AB92" s="120"/>
      <c r="AC92" s="120"/>
      <c r="AI92" s="120"/>
      <c r="AJ92" s="120"/>
      <c r="AK92" s="120"/>
      <c r="AL92" s="124"/>
      <c r="AM92" s="120"/>
      <c r="AN92" s="120"/>
      <c r="AR92" s="120">
        <v>80.14</v>
      </c>
      <c r="AS92" s="120">
        <v>160.28</v>
      </c>
      <c r="AT92" s="120" t="s">
        <v>2155</v>
      </c>
      <c r="AU92" s="120" t="s">
        <v>2155</v>
      </c>
      <c r="AV92" s="120" t="s">
        <v>2155</v>
      </c>
      <c r="AW92" s="120">
        <v>115.0</v>
      </c>
      <c r="AX92" s="120">
        <v>40.0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2490</v>
      </c>
      <c r="BE92" s="120"/>
    </row>
    <row r="93" hidden="1">
      <c r="A93" s="123">
        <f>VLOOKUP(I93,Pns!B:C,2,0)</f>
        <v>747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2491</v>
      </c>
      <c r="H93" s="120">
        <v>2.02630400200921E14</v>
      </c>
      <c r="I93" s="18" t="s">
        <v>1927</v>
      </c>
      <c r="J93" s="120" t="s">
        <v>2492</v>
      </c>
      <c r="K93" s="120" t="s">
        <v>1928</v>
      </c>
      <c r="L93" s="120">
        <v>76275.0</v>
      </c>
      <c r="M93" s="120" t="s">
        <v>20</v>
      </c>
      <c r="N93" s="120">
        <v>0.0</v>
      </c>
      <c r="O93" s="120">
        <v>2734.0</v>
      </c>
      <c r="P93" s="120" t="s">
        <v>2152</v>
      </c>
      <c r="Q93" s="120" t="s">
        <v>2153</v>
      </c>
      <c r="R93" s="125">
        <v>45960.0</v>
      </c>
      <c r="S93" s="120">
        <v>1.0</v>
      </c>
      <c r="T93" s="120" t="s">
        <v>2170</v>
      </c>
      <c r="U93" s="125">
        <v>45960.0</v>
      </c>
      <c r="V93" s="125">
        <v>45960.0</v>
      </c>
      <c r="W93" s="124">
        <v>46031.0</v>
      </c>
      <c r="X93" s="120">
        <v>71.0</v>
      </c>
      <c r="Y93" s="120"/>
      <c r="Z93" s="120"/>
      <c r="AA93" s="120"/>
      <c r="AB93" s="120"/>
      <c r="AC93" s="120"/>
      <c r="AI93" s="120"/>
      <c r="AJ93" s="120"/>
      <c r="AK93" s="120"/>
      <c r="AL93" s="124"/>
      <c r="AM93" s="120"/>
      <c r="AN93" s="120"/>
      <c r="AR93" s="120" t="s">
        <v>2171</v>
      </c>
      <c r="AS93" s="120" t="s">
        <v>2171</v>
      </c>
      <c r="AT93" s="120" t="s">
        <v>2155</v>
      </c>
      <c r="AU93" s="120" t="s">
        <v>2155</v>
      </c>
      <c r="AV93" s="120" t="s">
        <v>2155</v>
      </c>
      <c r="AW93" s="120" t="s">
        <v>2155</v>
      </c>
      <c r="AX93" s="120">
        <v>5.0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2493</v>
      </c>
      <c r="BE93" s="120"/>
      <c r="BF93" s="120"/>
    </row>
    <row r="94">
      <c r="A94" s="122">
        <f>VLOOKUP(I94,Pns!B:C,2,0)</f>
        <v>525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2494</v>
      </c>
      <c r="H94" s="120">
        <v>2.02530400198649E14</v>
      </c>
      <c r="I94" s="18" t="s">
        <v>1357</v>
      </c>
      <c r="J94" s="120" t="s">
        <v>2495</v>
      </c>
      <c r="K94" s="120" t="s">
        <v>1358</v>
      </c>
      <c r="L94" s="120" t="s">
        <v>2496</v>
      </c>
      <c r="M94" s="120" t="s">
        <v>37</v>
      </c>
      <c r="N94" s="120">
        <v>7605.73</v>
      </c>
      <c r="O94" s="120">
        <v>2734.0</v>
      </c>
      <c r="P94" s="120" t="s">
        <v>2152</v>
      </c>
      <c r="Q94" s="120" t="s">
        <v>2041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46063.0</v>
      </c>
      <c r="X94" s="120">
        <v>103.0</v>
      </c>
      <c r="Y94" s="120"/>
      <c r="Z94" s="120">
        <v>0.0</v>
      </c>
      <c r="AA94" s="120">
        <v>3.040256119E9</v>
      </c>
      <c r="AB94" s="120" t="s">
        <v>2298</v>
      </c>
      <c r="AC94" s="120" t="s">
        <v>2183</v>
      </c>
      <c r="AI94" s="120"/>
      <c r="AJ94" s="120"/>
      <c r="AK94" s="120"/>
      <c r="AL94" s="124"/>
      <c r="AM94" s="120"/>
      <c r="AN94" s="120"/>
      <c r="AR94" s="120">
        <v>13157.91</v>
      </c>
      <c r="AS94" s="120">
        <v>13157.91</v>
      </c>
      <c r="AT94" s="120" t="s">
        <v>2155</v>
      </c>
      <c r="AU94" s="120" t="s">
        <v>2155</v>
      </c>
      <c r="AV94" s="120">
        <v>1.0</v>
      </c>
      <c r="AW94" s="120">
        <v>14.0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2497</v>
      </c>
      <c r="BE94" s="120" t="s">
        <v>2498</v>
      </c>
      <c r="BF94" s="120"/>
    </row>
    <row r="95">
      <c r="A95" s="123" t="str">
        <f>VLOOKUP(I95,Pns!B:C,2,0)</f>
        <v>225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2499</v>
      </c>
      <c r="H95" s="120">
        <v>2.02530400198648E14</v>
      </c>
      <c r="I95" s="18" t="s">
        <v>629</v>
      </c>
      <c r="J95" s="120" t="s">
        <v>2500</v>
      </c>
      <c r="K95" s="120" t="s">
        <v>2501</v>
      </c>
      <c r="L95" s="120" t="s">
        <v>2496</v>
      </c>
      <c r="M95" s="120" t="s">
        <v>37</v>
      </c>
      <c r="N95" s="120">
        <v>270.27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3.040258421E9</v>
      </c>
      <c r="AB95" s="120" t="s">
        <v>2298</v>
      </c>
      <c r="AC95" s="120" t="s">
        <v>2183</v>
      </c>
      <c r="AI95" s="120"/>
      <c r="AJ95" s="120"/>
      <c r="AK95" s="120"/>
      <c r="AL95" s="124"/>
      <c r="AM95" s="120"/>
      <c r="AR95" s="120">
        <v>500.0</v>
      </c>
      <c r="AS95" s="120">
        <v>500.0</v>
      </c>
      <c r="AT95" s="120">
        <v>1.0</v>
      </c>
      <c r="AU95" s="120">
        <v>1.0</v>
      </c>
      <c r="AV95" s="120">
        <v>1.0</v>
      </c>
      <c r="AW95" s="120">
        <v>20.0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</row>
    <row r="96">
      <c r="A96" s="123">
        <f>VLOOKUP(I96,Pns!B:C,2,0)</f>
        <v>591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2504</v>
      </c>
      <c r="H96" s="120">
        <v>2.02530400199115E14</v>
      </c>
      <c r="I96" s="18" t="s">
        <v>1531</v>
      </c>
      <c r="J96" s="120" t="s">
        <v>2505</v>
      </c>
      <c r="K96" s="120" t="s">
        <v>1532</v>
      </c>
      <c r="L96" s="120" t="s">
        <v>2496</v>
      </c>
      <c r="M96" s="120" t="s">
        <v>37</v>
      </c>
      <c r="N96" s="120">
        <v>6410.93</v>
      </c>
      <c r="O96" s="120">
        <v>2734.0</v>
      </c>
      <c r="P96" s="120" t="s">
        <v>2152</v>
      </c>
      <c r="Q96" s="120" t="s">
        <v>2041</v>
      </c>
      <c r="R96" s="124">
        <v>45965.0</v>
      </c>
      <c r="S96" s="120">
        <v>1.0</v>
      </c>
      <c r="T96" s="120" t="s">
        <v>2170</v>
      </c>
      <c r="U96" s="124">
        <v>45965.0</v>
      </c>
      <c r="V96" s="124">
        <v>45965.0</v>
      </c>
      <c r="W96" s="124">
        <v>46063.0</v>
      </c>
      <c r="X96" s="120">
        <v>98.0</v>
      </c>
      <c r="Y96" s="120"/>
      <c r="Z96" s="120">
        <v>1.0</v>
      </c>
      <c r="AA96" s="120"/>
      <c r="AB96" s="120"/>
      <c r="AC96" s="120" t="s">
        <v>2183</v>
      </c>
      <c r="AI96" s="120"/>
      <c r="AJ96" s="120"/>
      <c r="AK96" s="120"/>
      <c r="AL96" s="124"/>
      <c r="AM96" s="120"/>
      <c r="AN96" s="120"/>
      <c r="AR96" s="120">
        <v>20066.2</v>
      </c>
      <c r="AS96" s="120">
        <v>20066.2</v>
      </c>
      <c r="AT96" s="120">
        <v>1.0</v>
      </c>
      <c r="AU96" s="120">
        <v>2.0</v>
      </c>
      <c r="AV96" s="120">
        <v>3.0</v>
      </c>
      <c r="AW96" s="120">
        <v>16.0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 t="s">
        <v>2401</v>
      </c>
      <c r="BF96" s="120"/>
    </row>
    <row r="97">
      <c r="A97" s="123">
        <f>VLOOKUP(I97,Pns!B:C,2,0)</f>
        <v>551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2507</v>
      </c>
      <c r="H97" s="120">
        <v>2.02530400200299E14</v>
      </c>
      <c r="I97" s="18" t="s">
        <v>1411</v>
      </c>
      <c r="J97" s="120" t="s">
        <v>2508</v>
      </c>
      <c r="K97" s="120" t="s">
        <v>286</v>
      </c>
      <c r="L97" s="120">
        <v>86887.0</v>
      </c>
      <c r="M97" s="120" t="s">
        <v>37</v>
      </c>
      <c r="N97" s="120">
        <v>1548.77</v>
      </c>
      <c r="O97" s="120">
        <v>2734.0</v>
      </c>
      <c r="P97" s="120" t="s">
        <v>2152</v>
      </c>
      <c r="Q97" s="120" t="s">
        <v>2041</v>
      </c>
      <c r="R97" s="125">
        <v>46003.0</v>
      </c>
      <c r="S97" s="120">
        <v>1.0</v>
      </c>
      <c r="T97" s="120" t="s">
        <v>2170</v>
      </c>
      <c r="U97" s="125">
        <v>46003.0</v>
      </c>
      <c r="V97" s="125">
        <v>46003.0</v>
      </c>
      <c r="W97" s="124">
        <v>46063.0</v>
      </c>
      <c r="X97" s="120">
        <v>60.0</v>
      </c>
      <c r="Y97" s="120"/>
      <c r="Z97" s="120">
        <v>3.0</v>
      </c>
      <c r="AA97" s="120"/>
      <c r="AB97" s="120"/>
      <c r="AC97" s="120" t="s">
        <v>2183</v>
      </c>
      <c r="AI97" s="120"/>
      <c r="AJ97" s="120"/>
      <c r="AK97" s="120"/>
      <c r="AL97" s="124"/>
      <c r="AM97" s="120"/>
      <c r="AR97" s="120">
        <v>2803.27</v>
      </c>
      <c r="AS97" s="120">
        <v>2803.27</v>
      </c>
      <c r="AT97" s="120" t="s">
        <v>2155</v>
      </c>
      <c r="AU97" s="120" t="s">
        <v>2155</v>
      </c>
      <c r="AV97" s="120" t="s">
        <v>2155</v>
      </c>
      <c r="AW97" s="120">
        <v>5.0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2509</v>
      </c>
      <c r="BE97" s="120" t="s">
        <v>2510</v>
      </c>
      <c r="BF97" s="120"/>
    </row>
    <row r="98">
      <c r="A98" s="122">
        <f>VLOOKUP(I98,Pns!B:C,2,0)</f>
        <v>92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2511</v>
      </c>
      <c r="H98" s="120">
        <v>2.02630400204916E14</v>
      </c>
      <c r="I98" s="18" t="s">
        <v>265</v>
      </c>
      <c r="J98" s="120" t="s">
        <v>2396</v>
      </c>
      <c r="K98" s="120" t="s">
        <v>262</v>
      </c>
      <c r="L98" s="120">
        <v>71653.0</v>
      </c>
      <c r="M98" s="120" t="s">
        <v>37</v>
      </c>
      <c r="N98" s="120">
        <v>1583.0</v>
      </c>
      <c r="O98" s="120">
        <v>2732.0</v>
      </c>
      <c r="P98" s="120" t="s">
        <v>2348</v>
      </c>
      <c r="Q98" s="120" t="s">
        <v>2041</v>
      </c>
      <c r="R98" s="125">
        <v>46008.0</v>
      </c>
      <c r="S98" s="120">
        <v>1.0</v>
      </c>
      <c r="T98" s="120" t="s">
        <v>2170</v>
      </c>
      <c r="U98" s="125">
        <v>46008.0</v>
      </c>
      <c r="V98" s="125">
        <v>46008.0</v>
      </c>
      <c r="W98" s="124">
        <v>46210.0</v>
      </c>
      <c r="X98" s="120">
        <v>202.0</v>
      </c>
      <c r="Y98" s="120"/>
      <c r="Z98" s="120">
        <v>0.0</v>
      </c>
      <c r="AA98" s="120"/>
      <c r="AB98" s="120"/>
      <c r="AC98" s="120" t="s">
        <v>2183</v>
      </c>
      <c r="AI98" s="120"/>
      <c r="AJ98" s="120"/>
      <c r="AK98" s="120"/>
      <c r="AL98" s="124"/>
      <c r="AM98" s="120"/>
      <c r="AN98" s="120"/>
      <c r="AR98" s="120">
        <v>3039.36</v>
      </c>
      <c r="AS98" s="120">
        <v>3039.36</v>
      </c>
      <c r="AT98" s="120">
        <v>1.0</v>
      </c>
      <c r="AU98" s="120">
        <v>2.0</v>
      </c>
      <c r="AV98" s="120">
        <v>4.0</v>
      </c>
      <c r="AW98" s="120">
        <v>21.0</v>
      </c>
      <c r="AX98" s="120">
        <v>0.0</v>
      </c>
      <c r="AY98" s="120">
        <v>0.0</v>
      </c>
      <c r="AZ98" s="120" t="s">
        <v>2155</v>
      </c>
      <c r="BA98" s="120">
        <v>0.0</v>
      </c>
      <c r="BB98" s="120">
        <v>0.0</v>
      </c>
      <c r="BC98" s="120">
        <v>0.0</v>
      </c>
      <c r="BD98" s="120" t="s">
        <v>2512</v>
      </c>
      <c r="BE98" s="120" t="s">
        <v>2513</v>
      </c>
    </row>
    <row r="99">
      <c r="A99" s="123" t="str">
        <f>VLOOKUP(I99,Pns!B:C,2,0)</f>
        <v>555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2514</v>
      </c>
      <c r="H99" s="120">
        <v>2.02630400200687E14</v>
      </c>
      <c r="I99" s="18" t="s">
        <v>1424</v>
      </c>
      <c r="J99" s="120" t="s">
        <v>2515</v>
      </c>
      <c r="K99" s="120" t="s">
        <v>1426</v>
      </c>
      <c r="L99" s="120" t="s">
        <v>2177</v>
      </c>
      <c r="M99" s="120" t="s">
        <v>20</v>
      </c>
      <c r="N99" s="120">
        <v>0.0</v>
      </c>
      <c r="O99" s="120">
        <v>2730.0</v>
      </c>
      <c r="P99" s="120" t="s">
        <v>2152</v>
      </c>
      <c r="Q99" s="120" t="s">
        <v>2041</v>
      </c>
      <c r="R99" s="125">
        <v>46021.0</v>
      </c>
      <c r="S99" s="120">
        <v>1.0</v>
      </c>
      <c r="T99" s="120" t="s">
        <v>2170</v>
      </c>
      <c r="U99" s="125">
        <v>46021.0</v>
      </c>
      <c r="V99" s="125">
        <v>46021.0</v>
      </c>
      <c r="W99" s="124">
        <v>46198.0</v>
      </c>
      <c r="X99" s="120">
        <v>177.0</v>
      </c>
      <c r="Y99" s="120"/>
      <c r="Z99" s="120"/>
      <c r="AA99" s="120"/>
      <c r="AB99" s="120"/>
      <c r="AC99" s="120"/>
      <c r="AI99" s="120"/>
      <c r="AJ99" s="120"/>
      <c r="AK99" s="120"/>
      <c r="AL99" s="124"/>
      <c r="AM99" s="120"/>
      <c r="AN99" s="120"/>
      <c r="AR99" s="120" t="s">
        <v>2171</v>
      </c>
      <c r="AS99" s="120" t="s">
        <v>2171</v>
      </c>
      <c r="AT99" s="120" t="s">
        <v>2155</v>
      </c>
      <c r="AU99" s="120" t="s">
        <v>2155</v>
      </c>
      <c r="AV99" s="120" t="s">
        <v>2155</v>
      </c>
      <c r="AW99" s="120" t="s">
        <v>2155</v>
      </c>
      <c r="AX99" s="120">
        <v>2.0</v>
      </c>
      <c r="AY99" s="120">
        <v>0.0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2516</v>
      </c>
      <c r="BE99" s="120"/>
      <c r="BF99" s="120"/>
    </row>
    <row r="100">
      <c r="A100" s="122">
        <f>VLOOKUP(I100,Pns!B:C,2,0)</f>
        <v>548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2517</v>
      </c>
      <c r="H100" s="120">
        <v>2.02630400200859E14</v>
      </c>
      <c r="I100" s="18" t="s">
        <v>1401</v>
      </c>
      <c r="J100" s="120" t="s">
        <v>2518</v>
      </c>
      <c r="K100" s="120" t="s">
        <v>161</v>
      </c>
      <c r="L100" s="120">
        <v>71379.0</v>
      </c>
      <c r="M100" s="120" t="s">
        <v>20</v>
      </c>
      <c r="N100" s="120">
        <v>33.9</v>
      </c>
      <c r="O100" s="120">
        <v>2730.0</v>
      </c>
      <c r="P100" s="120" t="s">
        <v>2152</v>
      </c>
      <c r="Q100" s="120" t="s">
        <v>2041</v>
      </c>
      <c r="R100" s="124">
        <v>46029.0</v>
      </c>
      <c r="S100" s="120">
        <v>1.0</v>
      </c>
      <c r="T100" s="120" t="s">
        <v>2170</v>
      </c>
      <c r="U100" s="124">
        <v>46029.0</v>
      </c>
      <c r="V100" s="124">
        <v>46029.0</v>
      </c>
      <c r="W100" s="124">
        <v>46063.0</v>
      </c>
      <c r="X100" s="120">
        <v>34.0</v>
      </c>
      <c r="Y100" s="120"/>
      <c r="Z100" s="120"/>
      <c r="AA100" s="120"/>
      <c r="AB100" s="120"/>
      <c r="AC100" s="120"/>
      <c r="AI100" s="120" t="s">
        <v>2519</v>
      </c>
      <c r="AJ100" s="120">
        <v>12.0</v>
      </c>
      <c r="AK100" s="120" t="s">
        <v>2520</v>
      </c>
      <c r="AL100" s="124">
        <v>46175.0</v>
      </c>
      <c r="AM100" s="120" t="s">
        <v>2161</v>
      </c>
      <c r="AN100" s="120"/>
      <c r="AR100" s="120">
        <v>87.8</v>
      </c>
      <c r="AS100" s="120">
        <v>87.8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0.0</v>
      </c>
      <c r="AY100" s="120">
        <v>0.0</v>
      </c>
      <c r="AZ100" s="120" t="s">
        <v>2155</v>
      </c>
      <c r="BA100" s="120">
        <v>0.0</v>
      </c>
      <c r="BB100" s="120">
        <v>14.0</v>
      </c>
      <c r="BC100" s="120">
        <v>0.0</v>
      </c>
      <c r="BD100" s="120" t="s">
        <v>2521</v>
      </c>
      <c r="BE100" s="120" t="s">
        <v>2522</v>
      </c>
      <c r="BF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2523</v>
      </c>
      <c r="H101" s="120">
        <v>2.0263040020086E14</v>
      </c>
      <c r="I101" s="18" t="s">
        <v>1401</v>
      </c>
      <c r="J101" s="120" t="s">
        <v>2518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2734.0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2519</v>
      </c>
      <c r="AJ101" s="120">
        <v>12.0</v>
      </c>
      <c r="AK101" s="120" t="s">
        <v>2520</v>
      </c>
      <c r="AL101" s="124">
        <v>46175.0</v>
      </c>
      <c r="AM101" s="120" t="s">
        <v>2161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2524</v>
      </c>
      <c r="BE101" s="120" t="s">
        <v>2522</v>
      </c>
      <c r="BF101" s="120"/>
    </row>
    <row r="102">
      <c r="A102" s="122">
        <f>VLOOKUP(I102,Pns!B:C,2,0)</f>
        <v>93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2525</v>
      </c>
      <c r="H102" s="120">
        <v>2.02630400201248E14</v>
      </c>
      <c r="I102" s="18" t="s">
        <v>268</v>
      </c>
      <c r="J102" s="120" t="s">
        <v>2526</v>
      </c>
      <c r="K102" s="120" t="s">
        <v>269</v>
      </c>
      <c r="L102" s="120" t="s">
        <v>2496</v>
      </c>
      <c r="M102" s="120" t="s">
        <v>37</v>
      </c>
      <c r="N102" s="120">
        <v>1815.39</v>
      </c>
      <c r="O102" s="120">
        <v>2734.0</v>
      </c>
      <c r="P102" s="120" t="s">
        <v>2152</v>
      </c>
      <c r="Q102" s="120" t="s">
        <v>2041</v>
      </c>
      <c r="R102" s="124">
        <v>46045.0</v>
      </c>
      <c r="S102" s="120">
        <v>1.0</v>
      </c>
      <c r="T102" s="120" t="s">
        <v>2170</v>
      </c>
      <c r="U102" s="124">
        <v>46045.0</v>
      </c>
      <c r="V102" s="124">
        <v>46045.0</v>
      </c>
      <c r="W102" s="124">
        <v>46063.0</v>
      </c>
      <c r="X102" s="120">
        <v>18.0</v>
      </c>
      <c r="Y102" s="120"/>
      <c r="Z102" s="120">
        <v>4.0</v>
      </c>
      <c r="AA102" s="120"/>
      <c r="AB102" s="120"/>
      <c r="AC102" s="120" t="s">
        <v>2183</v>
      </c>
      <c r="AI102" s="120"/>
      <c r="AJ102" s="120"/>
      <c r="AK102" s="120"/>
      <c r="AL102" s="124"/>
      <c r="AM102" s="120"/>
      <c r="AN102" s="120"/>
      <c r="AR102" s="120">
        <v>5881.85</v>
      </c>
      <c r="AS102" s="120">
        <v>5881.85</v>
      </c>
      <c r="AT102" s="120">
        <v>3.0</v>
      </c>
      <c r="AU102" s="120">
        <v>4.0</v>
      </c>
      <c r="AV102" s="120">
        <v>5.0</v>
      </c>
      <c r="AW102" s="120">
        <v>51.0</v>
      </c>
      <c r="AX102" s="120">
        <v>0.0</v>
      </c>
      <c r="AY102" s="120">
        <v>1.0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2527</v>
      </c>
      <c r="BE102" s="120" t="s">
        <v>2528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2529</v>
      </c>
      <c r="H103" s="120">
        <v>2.02630400204816E14</v>
      </c>
      <c r="I103" s="18" t="s">
        <v>385</v>
      </c>
      <c r="J103" s="120" t="s">
        <v>2530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2730.0</v>
      </c>
      <c r="P103" s="120" t="s">
        <v>2152</v>
      </c>
      <c r="Q103" s="120" t="s">
        <v>2041</v>
      </c>
      <c r="R103" s="124">
        <v>46057.0</v>
      </c>
      <c r="S103" s="120">
        <v>1.0</v>
      </c>
      <c r="T103" s="120" t="s">
        <v>2170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2531</v>
      </c>
      <c r="AJ103" s="120">
        <v>3.0</v>
      </c>
      <c r="AK103" s="120" t="s">
        <v>2481</v>
      </c>
      <c r="AL103" s="124">
        <v>46196.0</v>
      </c>
      <c r="AM103" s="120" t="s">
        <v>2161</v>
      </c>
      <c r="AN103" s="120"/>
      <c r="AR103" s="120">
        <v>13501.85</v>
      </c>
      <c r="AS103" s="120">
        <v>13501.85</v>
      </c>
      <c r="AT103" s="120" t="s">
        <v>2155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2532</v>
      </c>
      <c r="BE103" s="120" t="s">
        <v>2533</v>
      </c>
      <c r="BF103" s="120"/>
    </row>
    <row r="104">
      <c r="A104" s="122">
        <f>VLOOKUP(I104,Pns!B:C,2,0)</f>
        <v>5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2534</v>
      </c>
      <c r="H104" s="120">
        <v>2.02630400204968E14</v>
      </c>
      <c r="I104" s="18" t="s">
        <v>24</v>
      </c>
      <c r="J104" s="120" t="s">
        <v>2341</v>
      </c>
      <c r="K104" s="120" t="s">
        <v>22</v>
      </c>
      <c r="L104" s="120">
        <v>33269.0</v>
      </c>
      <c r="M104" s="120" t="s">
        <v>23</v>
      </c>
      <c r="N104" s="120">
        <v>821.67</v>
      </c>
      <c r="O104" s="120">
        <v>2732.0</v>
      </c>
      <c r="P104" s="120" t="s">
        <v>2152</v>
      </c>
      <c r="Q104" s="120" t="s">
        <v>2041</v>
      </c>
      <c r="R104" s="124">
        <v>46057.0</v>
      </c>
      <c r="S104" s="120">
        <v>2.0</v>
      </c>
      <c r="T104" s="120" t="s">
        <v>2170</v>
      </c>
      <c r="U104" s="124">
        <v>46057.0</v>
      </c>
      <c r="V104" s="124">
        <v>46057.0</v>
      </c>
      <c r="W104" s="124">
        <v>46212.0</v>
      </c>
      <c r="X104" s="120">
        <v>155.0</v>
      </c>
      <c r="Y104" s="120"/>
      <c r="Z104" s="120">
        <v>1.0</v>
      </c>
      <c r="AA104" s="120"/>
      <c r="AB104" s="120"/>
      <c r="AC104" s="120" t="s">
        <v>2342</v>
      </c>
      <c r="AI104" s="120"/>
      <c r="AJ104" s="120"/>
      <c r="AK104" s="120"/>
      <c r="AL104" s="124"/>
      <c r="AM104" s="120"/>
      <c r="AN104" s="120"/>
      <c r="AR104" s="120">
        <v>4502.73</v>
      </c>
      <c r="AS104" s="120">
        <v>9005.46</v>
      </c>
      <c r="AT104" s="120">
        <v>5.0</v>
      </c>
      <c r="AU104" s="120">
        <v>9.0</v>
      </c>
      <c r="AV104" s="120">
        <v>15.0</v>
      </c>
      <c r="AW104" s="120">
        <v>205.0</v>
      </c>
      <c r="AX104" s="120">
        <v>0.0</v>
      </c>
      <c r="AY104" s="120">
        <v>0.0</v>
      </c>
      <c r="AZ104" s="120" t="s">
        <v>2155</v>
      </c>
      <c r="BA104" s="120">
        <v>0.0</v>
      </c>
      <c r="BB104" s="120">
        <v>6.0</v>
      </c>
      <c r="BC104" s="120">
        <v>0.0</v>
      </c>
      <c r="BD104" s="120" t="s">
        <v>2535</v>
      </c>
      <c r="BE104" s="120" t="s">
        <v>2536</v>
      </c>
      <c r="BF104" s="120"/>
    </row>
    <row r="105">
      <c r="A105" s="123" t="str">
        <f>VLOOKUP(I105,Pns!B:C,2,0)</f>
        <v>134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2537</v>
      </c>
      <c r="H105" s="120">
        <v>2.02630400204827E14</v>
      </c>
      <c r="I105" s="18" t="s">
        <v>385</v>
      </c>
      <c r="J105" s="120" t="s">
        <v>2530</v>
      </c>
      <c r="K105" s="120" t="s">
        <v>387</v>
      </c>
      <c r="L105" s="120">
        <v>76005.0</v>
      </c>
      <c r="M105" s="120" t="s">
        <v>20</v>
      </c>
      <c r="N105" s="120">
        <v>3426.87</v>
      </c>
      <c r="O105" s="120">
        <v>2732.0</v>
      </c>
      <c r="P105" s="120" t="s">
        <v>2348</v>
      </c>
      <c r="Q105" s="120" t="s">
        <v>2041</v>
      </c>
      <c r="R105" s="124">
        <v>46057.0</v>
      </c>
      <c r="S105" s="120">
        <v>1.0</v>
      </c>
      <c r="T105" s="120" t="s">
        <v>2170</v>
      </c>
      <c r="U105" s="124">
        <v>46057.0</v>
      </c>
      <c r="V105" s="124">
        <v>46057.0</v>
      </c>
      <c r="W105" s="124">
        <v>46216.0</v>
      </c>
      <c r="X105" s="120">
        <v>159.0</v>
      </c>
      <c r="Y105" s="120">
        <v>1.0</v>
      </c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13501.85</v>
      </c>
      <c r="AS105" s="120">
        <v>13501.85</v>
      </c>
      <c r="AT105" s="120" t="s">
        <v>2155</v>
      </c>
      <c r="AU105" s="120">
        <v>1.0</v>
      </c>
      <c r="AV105" s="120">
        <v>1.0</v>
      </c>
      <c r="AW105" s="120">
        <v>45.0</v>
      </c>
      <c r="AX105" s="120">
        <v>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2538</v>
      </c>
      <c r="BE105" s="120" t="s">
        <v>2539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2540</v>
      </c>
      <c r="H106" s="120">
        <v>2.02630400204813E14</v>
      </c>
      <c r="I106" s="18" t="s">
        <v>385</v>
      </c>
      <c r="J106" s="120" t="s">
        <v>2530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2734.0</v>
      </c>
      <c r="P106" s="120" t="s">
        <v>2152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 t="s">
        <v>2531</v>
      </c>
      <c r="AJ106" s="120">
        <v>3.0</v>
      </c>
      <c r="AK106" s="120" t="s">
        <v>2481</v>
      </c>
      <c r="AL106" s="124">
        <v>46196.0</v>
      </c>
      <c r="AM106" s="120" t="s">
        <v>2161</v>
      </c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2532</v>
      </c>
      <c r="BE106" s="120" t="s">
        <v>2541</v>
      </c>
    </row>
    <row r="107">
      <c r="A107" s="123" t="str">
        <f>VLOOKUP(I107,Pns!B:C,2,0)</f>
        <v>564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2542</v>
      </c>
      <c r="H107" s="120">
        <v>2.0263040020171E14</v>
      </c>
      <c r="I107" s="18" t="s">
        <v>1458</v>
      </c>
      <c r="J107" s="120" t="s">
        <v>2543</v>
      </c>
      <c r="K107" s="120" t="s">
        <v>1457</v>
      </c>
      <c r="L107" s="120" t="s">
        <v>2177</v>
      </c>
      <c r="M107" s="120" t="s">
        <v>20</v>
      </c>
      <c r="N107" s="120">
        <v>2929.88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46063.0</v>
      </c>
      <c r="X107" s="120">
        <v>6.0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9668.6</v>
      </c>
      <c r="AS107" s="120">
        <v>9668.6</v>
      </c>
      <c r="AT107" s="120" t="s">
        <v>2155</v>
      </c>
      <c r="AU107" s="120">
        <v>2.0</v>
      </c>
      <c r="AV107" s="120">
        <v>2.0</v>
      </c>
      <c r="AW107" s="120">
        <v>16.0</v>
      </c>
      <c r="AX107" s="120">
        <v>20.0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2544</v>
      </c>
      <c r="BE107" s="120"/>
      <c r="BF107" s="120"/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2545</v>
      </c>
      <c r="H108" s="120">
        <v>2.02630400204671E14</v>
      </c>
      <c r="I108" s="18" t="s">
        <v>164</v>
      </c>
      <c r="J108" s="120" t="s">
        <v>2546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2732.0</v>
      </c>
      <c r="P108" s="120" t="s">
        <v>2152</v>
      </c>
      <c r="Q108" s="120" t="s">
        <v>2041</v>
      </c>
      <c r="R108" s="124">
        <v>46057.0</v>
      </c>
      <c r="S108" s="120">
        <v>2.0</v>
      </c>
      <c r="T108" s="120" t="s">
        <v>2431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2155</v>
      </c>
      <c r="AU108" s="120" t="s">
        <v>2155</v>
      </c>
      <c r="AV108" s="120" t="s">
        <v>2155</v>
      </c>
      <c r="AW108" s="120" t="s">
        <v>2155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2547</v>
      </c>
      <c r="BE108" s="120" t="s">
        <v>2548</v>
      </c>
      <c r="BF108" s="120"/>
    </row>
    <row r="109">
      <c r="A109" s="123" t="str">
        <f>VLOOKUP(I109,Pns!B:C,2,0)</f>
        <v>286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2549</v>
      </c>
      <c r="H109" s="120">
        <v>2.02630400201714E14</v>
      </c>
      <c r="I109" s="18" t="s">
        <v>818</v>
      </c>
      <c r="J109" s="120" t="s">
        <v>2550</v>
      </c>
      <c r="K109" s="120" t="s">
        <v>820</v>
      </c>
      <c r="L109" s="120" t="s">
        <v>2177</v>
      </c>
      <c r="M109" s="120" t="s">
        <v>20</v>
      </c>
      <c r="N109" s="120">
        <v>113.58</v>
      </c>
      <c r="O109" s="120">
        <v>2734.0</v>
      </c>
      <c r="P109" s="120" t="s">
        <v>2152</v>
      </c>
      <c r="Q109" s="120" t="s">
        <v>2041</v>
      </c>
      <c r="R109" s="124">
        <v>46057.0</v>
      </c>
      <c r="S109" s="120">
        <v>1.0</v>
      </c>
      <c r="T109" s="120" t="s">
        <v>2170</v>
      </c>
      <c r="U109" s="124">
        <v>46057.0</v>
      </c>
      <c r="V109" s="124">
        <v>46057.0</v>
      </c>
      <c r="W109" s="124">
        <v>46198.0</v>
      </c>
      <c r="X109" s="120">
        <v>141.0</v>
      </c>
      <c r="Y109" s="120"/>
      <c r="Z109" s="120">
        <v>0.0</v>
      </c>
      <c r="AC109" s="120"/>
      <c r="AI109" s="120"/>
      <c r="AJ109" s="120"/>
      <c r="AK109" s="120"/>
      <c r="AL109" s="124"/>
      <c r="AM109" s="120"/>
      <c r="AR109" s="120">
        <v>253.29</v>
      </c>
      <c r="AS109" s="120">
        <v>253.29</v>
      </c>
      <c r="AT109" s="120" t="s">
        <v>2155</v>
      </c>
      <c r="AU109" s="120" t="s">
        <v>2155</v>
      </c>
      <c r="AV109" s="120" t="s">
        <v>2155</v>
      </c>
      <c r="AW109" s="120">
        <v>4.0</v>
      </c>
      <c r="AX109" s="120">
        <v>1.0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2551</v>
      </c>
      <c r="BE109" s="120"/>
      <c r="BF109" s="120"/>
    </row>
    <row r="110">
      <c r="A110" s="123" t="str">
        <f>VLOOKUP(I110,Pns!B:C,2,0)</f>
        <v>367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2552</v>
      </c>
      <c r="H110" s="120">
        <v>2.0263040020197E14</v>
      </c>
      <c r="I110" s="18" t="s">
        <v>1057</v>
      </c>
      <c r="J110" s="120" t="s">
        <v>2429</v>
      </c>
      <c r="K110" s="120" t="s">
        <v>2430</v>
      </c>
      <c r="L110" s="120" t="s">
        <v>2177</v>
      </c>
      <c r="M110" s="120" t="s">
        <v>20</v>
      </c>
      <c r="N110" s="120">
        <v>17.2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2.0</v>
      </c>
      <c r="T110" s="120" t="s">
        <v>2431</v>
      </c>
      <c r="U110" s="124">
        <v>46057.0</v>
      </c>
      <c r="V110" s="124">
        <v>46057.0</v>
      </c>
      <c r="W110" s="124">
        <v>46071.0</v>
      </c>
      <c r="X110" s="120">
        <v>14.0</v>
      </c>
      <c r="Y110" s="120"/>
      <c r="Z110" s="120">
        <v>46.0</v>
      </c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29.76</v>
      </c>
      <c r="AS110" s="120">
        <v>59.52</v>
      </c>
      <c r="AT110" s="120">
        <v>2.0</v>
      </c>
      <c r="AU110" s="120">
        <v>3.0</v>
      </c>
      <c r="AV110" s="120">
        <v>4.0</v>
      </c>
      <c r="AW110" s="120">
        <v>71.0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2553</v>
      </c>
      <c r="BE110" s="120" t="s">
        <v>2554</v>
      </c>
      <c r="BF110" s="120"/>
    </row>
    <row r="111">
      <c r="A111" s="122">
        <f>VLOOKUP(I111,Pns!B:C,2,0)</f>
        <v>58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2555</v>
      </c>
      <c r="H111" s="120">
        <v>2.02630400204668E14</v>
      </c>
      <c r="I111" s="18" t="s">
        <v>164</v>
      </c>
      <c r="J111" s="120" t="s">
        <v>2546</v>
      </c>
      <c r="K111" s="120" t="s">
        <v>161</v>
      </c>
      <c r="L111" s="120">
        <v>71379.0</v>
      </c>
      <c r="M111" s="120" t="s">
        <v>20</v>
      </c>
      <c r="N111" s="120">
        <v>5.6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2431</v>
      </c>
      <c r="U111" s="124">
        <v>46057.0</v>
      </c>
      <c r="V111" s="124">
        <v>46057.0</v>
      </c>
      <c r="W111" s="124">
        <v>46190.0</v>
      </c>
      <c r="X111" s="120">
        <v>133.0</v>
      </c>
      <c r="Y111" s="120"/>
      <c r="Z111" s="120"/>
      <c r="AA111" s="120"/>
      <c r="AB111" s="120"/>
      <c r="AC111" s="120"/>
      <c r="AI111" s="120"/>
      <c r="AJ111" s="120"/>
      <c r="AK111" s="120"/>
      <c r="AL111" s="124"/>
      <c r="AM111" s="120"/>
      <c r="AN111" s="120">
        <v>3.0420260000452E13</v>
      </c>
      <c r="AR111" s="120">
        <v>10.47</v>
      </c>
      <c r="AS111" s="120">
        <v>20.94</v>
      </c>
      <c r="AT111" s="120" t="s">
        <v>2155</v>
      </c>
      <c r="AU111" s="120" t="s">
        <v>2155</v>
      </c>
      <c r="AV111" s="120" t="s">
        <v>2155</v>
      </c>
      <c r="AW111" s="120" t="s">
        <v>2155</v>
      </c>
      <c r="AX111" s="120">
        <v>10.0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2547</v>
      </c>
      <c r="BE111" s="120" t="s">
        <v>2548</v>
      </c>
    </row>
    <row r="112">
      <c r="A112" s="123" t="str">
        <f>VLOOKUP(I112,Pns!B:C,2,0)</f>
        <v>560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2556</v>
      </c>
      <c r="H112" s="120">
        <v>2.02630400201661E14</v>
      </c>
      <c r="I112" s="18" t="s">
        <v>1439</v>
      </c>
      <c r="J112" s="120" t="s">
        <v>2210</v>
      </c>
      <c r="K112" s="120" t="s">
        <v>483</v>
      </c>
      <c r="L112" s="120" t="s">
        <v>2177</v>
      </c>
      <c r="M112" s="120" t="s">
        <v>20</v>
      </c>
      <c r="N112" s="120">
        <v>429.03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2170</v>
      </c>
      <c r="U112" s="124">
        <v>46057.0</v>
      </c>
      <c r="V112" s="124">
        <v>46057.0</v>
      </c>
      <c r="W112" s="124">
        <v>46063.0</v>
      </c>
      <c r="X112" s="120">
        <v>6.0</v>
      </c>
      <c r="Y112" s="120"/>
      <c r="Z112" s="120">
        <v>0.0</v>
      </c>
      <c r="AA112" s="120"/>
      <c r="AB112" s="120"/>
      <c r="AC112" s="120" t="s">
        <v>2211</v>
      </c>
      <c r="AI112" s="120" t="s">
        <v>2557</v>
      </c>
      <c r="AJ112" s="120">
        <v>10.0</v>
      </c>
      <c r="AK112" s="120" t="s">
        <v>2520</v>
      </c>
      <c r="AL112" s="124">
        <v>46035.0</v>
      </c>
      <c r="AM112" s="120" t="s">
        <v>2161</v>
      </c>
      <c r="AR112" s="120">
        <v>1776.2</v>
      </c>
      <c r="AS112" s="120">
        <v>3552.4</v>
      </c>
      <c r="AT112" s="120">
        <v>2.0</v>
      </c>
      <c r="AU112" s="120">
        <v>4.0</v>
      </c>
      <c r="AV112" s="120">
        <v>11.0</v>
      </c>
      <c r="AW112" s="120">
        <v>134.0</v>
      </c>
      <c r="AX112" s="120">
        <v>50.0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2558</v>
      </c>
      <c r="BE112" s="120" t="s">
        <v>2559</v>
      </c>
    </row>
    <row r="113">
      <c r="A113" s="123">
        <f>VLOOKUP(I113,Pns!B:C,2,0)</f>
        <v>763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2560</v>
      </c>
      <c r="H113" s="120">
        <v>2.02630400201964E14</v>
      </c>
      <c r="I113" s="18" t="s">
        <v>1954</v>
      </c>
      <c r="J113" s="120" t="s">
        <v>2561</v>
      </c>
      <c r="K113" s="120" t="s">
        <v>1955</v>
      </c>
      <c r="L113" s="120" t="s">
        <v>2177</v>
      </c>
      <c r="M113" s="120" t="s">
        <v>20</v>
      </c>
      <c r="N113" s="120">
        <v>31.95</v>
      </c>
      <c r="O113" s="120">
        <v>2734.0</v>
      </c>
      <c r="P113" s="120" t="s">
        <v>2152</v>
      </c>
      <c r="Q113" s="120" t="s">
        <v>2041</v>
      </c>
      <c r="R113" s="124">
        <v>46059.0</v>
      </c>
      <c r="S113" s="120">
        <v>2.0</v>
      </c>
      <c r="T113" s="120" t="s">
        <v>2170</v>
      </c>
      <c r="U113" s="124">
        <v>46059.0</v>
      </c>
      <c r="V113" s="124">
        <v>46059.0</v>
      </c>
      <c r="W113" s="124">
        <v>46071.0</v>
      </c>
      <c r="X113" s="120">
        <v>12.0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N113" s="120"/>
      <c r="AR113" s="120">
        <v>103.52</v>
      </c>
      <c r="AS113" s="120">
        <v>207.04</v>
      </c>
      <c r="AT113" s="120" t="s">
        <v>2155</v>
      </c>
      <c r="AU113" s="120" t="s">
        <v>2155</v>
      </c>
      <c r="AV113" s="120" t="s">
        <v>2155</v>
      </c>
      <c r="AW113" s="120">
        <v>1.0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2553</v>
      </c>
      <c r="BE113" s="120" t="s">
        <v>2554</v>
      </c>
    </row>
    <row r="114">
      <c r="A114" s="123">
        <f>VLOOKUP(I114,Pns!B:C,2,0)</f>
        <v>764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2562</v>
      </c>
      <c r="H114" s="120">
        <v>2.02630400201971E14</v>
      </c>
      <c r="I114" s="18" t="s">
        <v>1957</v>
      </c>
      <c r="J114" s="120" t="s">
        <v>2563</v>
      </c>
      <c r="K114" s="120" t="s">
        <v>1140</v>
      </c>
      <c r="L114" s="120" t="s">
        <v>2177</v>
      </c>
      <c r="M114" s="120" t="s">
        <v>20</v>
      </c>
      <c r="N114" s="120">
        <v>84.94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1.0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>
        <v>7.0</v>
      </c>
      <c r="AA114" s="120"/>
      <c r="AB114" s="120"/>
      <c r="AC114" s="120"/>
      <c r="AI114" s="120"/>
      <c r="AJ114" s="120"/>
      <c r="AK114" s="120"/>
      <c r="AL114" s="124"/>
      <c r="AM114" s="120"/>
      <c r="AR114" s="120">
        <v>283.7</v>
      </c>
      <c r="AS114" s="120">
        <v>283.7</v>
      </c>
      <c r="AT114" s="120" t="s">
        <v>2155</v>
      </c>
      <c r="AU114" s="120" t="s">
        <v>2155</v>
      </c>
      <c r="AV114" s="120" t="s">
        <v>2155</v>
      </c>
      <c r="AW114" s="120">
        <v>4.0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2553</v>
      </c>
      <c r="BE114" s="120" t="s">
        <v>2554</v>
      </c>
      <c r="BF114" s="120"/>
    </row>
    <row r="115">
      <c r="A115" s="123">
        <f>VLOOKUP(I115,Pns!B:C,2,0)</f>
        <v>765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2564</v>
      </c>
      <c r="H115" s="120">
        <v>2.02630400201716E14</v>
      </c>
      <c r="I115" s="18" t="s">
        <v>1958</v>
      </c>
      <c r="J115" s="120" t="s">
        <v>2565</v>
      </c>
      <c r="K115" s="120" t="s">
        <v>391</v>
      </c>
      <c r="L115" s="120">
        <v>76275.0</v>
      </c>
      <c r="M115" s="120" t="s">
        <v>20</v>
      </c>
      <c r="N115" s="120">
        <v>0.0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30.0</v>
      </c>
      <c r="T115" s="120" t="s">
        <v>2170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/>
      <c r="AA115" s="120"/>
      <c r="AB115" s="120"/>
      <c r="AC115" s="120"/>
      <c r="AI115" s="120"/>
      <c r="AJ115" s="120"/>
      <c r="AK115" s="120"/>
      <c r="AL115" s="124"/>
      <c r="AM115" s="120"/>
      <c r="AR115" s="120" t="s">
        <v>2171</v>
      </c>
      <c r="AS115" s="120" t="s">
        <v>2171</v>
      </c>
      <c r="AT115" s="120" t="s">
        <v>2155</v>
      </c>
      <c r="AU115" s="120" t="s">
        <v>2155</v>
      </c>
      <c r="AV115" s="120" t="s">
        <v>2155</v>
      </c>
      <c r="AW115" s="120" t="s">
        <v>2155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2566</v>
      </c>
      <c r="BE115" s="120"/>
      <c r="BF115" s="120"/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2567</v>
      </c>
      <c r="H116" s="120">
        <v>2.02630400201717E14</v>
      </c>
      <c r="I116" s="18" t="s">
        <v>1958</v>
      </c>
      <c r="J116" s="120" t="s">
        <v>2565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2730.0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N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2566</v>
      </c>
      <c r="BE116" s="120"/>
      <c r="BF116" s="120"/>
    </row>
    <row r="117">
      <c r="A117" s="123">
        <f>VLOOKUP(I117,Pns!B:C,2,0)</f>
        <v>609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2568</v>
      </c>
      <c r="H117" s="120">
        <v>2.02630400201707E14</v>
      </c>
      <c r="I117" s="18" t="s">
        <v>1579</v>
      </c>
      <c r="J117" s="120" t="s">
        <v>2294</v>
      </c>
      <c r="K117" s="120" t="s">
        <v>1580</v>
      </c>
      <c r="L117" s="120" t="s">
        <v>2177</v>
      </c>
      <c r="M117" s="120" t="s">
        <v>20</v>
      </c>
      <c r="N117" s="120">
        <v>96.56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1.0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>
        <v>0.0</v>
      </c>
      <c r="AA117" s="120"/>
      <c r="AB117" s="120"/>
      <c r="AC117" s="120"/>
      <c r="AI117" s="120"/>
      <c r="AJ117" s="120"/>
      <c r="AK117" s="120"/>
      <c r="AL117" s="124"/>
      <c r="AM117" s="120"/>
      <c r="AR117" s="120">
        <v>193.11</v>
      </c>
      <c r="AS117" s="120">
        <v>193.11</v>
      </c>
      <c r="AT117" s="120" t="s">
        <v>2155</v>
      </c>
      <c r="AU117" s="120" t="s">
        <v>2155</v>
      </c>
      <c r="AV117" s="120" t="s">
        <v>2155</v>
      </c>
      <c r="AW117" s="120">
        <v>12.0</v>
      </c>
      <c r="AX117" s="120">
        <v>2.0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2569</v>
      </c>
      <c r="BE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2570</v>
      </c>
      <c r="H118" s="120">
        <v>2.02630400201709E14</v>
      </c>
      <c r="I118" s="18" t="s">
        <v>1579</v>
      </c>
      <c r="J118" s="120" t="s">
        <v>2294</v>
      </c>
      <c r="K118" s="120" t="s">
        <v>1580</v>
      </c>
      <c r="L118" s="120" t="s">
        <v>2177</v>
      </c>
      <c r="M118" s="120" t="s">
        <v>20</v>
      </c>
      <c r="N118" s="120">
        <v>96.56</v>
      </c>
      <c r="O118" s="120">
        <v>2732.0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2569</v>
      </c>
      <c r="BE118" s="120"/>
    </row>
    <row r="119">
      <c r="A119" s="123">
        <f>VLOOKUP(I119,Pns!B:C,2,0)</f>
        <v>618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2571</v>
      </c>
      <c r="H119" s="120">
        <v>2.02630400203167E14</v>
      </c>
      <c r="I119" s="18" t="s">
        <v>1603</v>
      </c>
      <c r="J119" s="120" t="s">
        <v>2278</v>
      </c>
      <c r="K119" s="120" t="s">
        <v>1604</v>
      </c>
      <c r="L119" s="120">
        <v>26433.0</v>
      </c>
      <c r="M119" s="120" t="s">
        <v>23</v>
      </c>
      <c r="N119" s="120">
        <v>9185.28</v>
      </c>
      <c r="O119" s="120">
        <v>2730.0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2279</v>
      </c>
      <c r="AI119" s="120"/>
      <c r="AJ119" s="120"/>
      <c r="AK119" s="120"/>
      <c r="AL119" s="124"/>
      <c r="AM119" s="120"/>
      <c r="AR119" s="120">
        <v>34444.79</v>
      </c>
      <c r="AS119" s="120">
        <v>34444.79</v>
      </c>
      <c r="AT119" s="120" t="s">
        <v>2155</v>
      </c>
      <c r="AU119" s="120">
        <v>1.0</v>
      </c>
      <c r="AV119" s="120">
        <v>1.0</v>
      </c>
      <c r="AW119" s="120">
        <v>13.0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2572</v>
      </c>
      <c r="BE119" s="120" t="s">
        <v>2401</v>
      </c>
      <c r="BF119" s="120"/>
    </row>
    <row r="120">
      <c r="A120" s="123">
        <f>VLOOKUP(I120,Pns!B:C,2,0)</f>
        <v>15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2573</v>
      </c>
      <c r="H120" s="120">
        <v>2.02630400202562E14</v>
      </c>
      <c r="I120" s="18" t="s">
        <v>63</v>
      </c>
      <c r="J120" s="120" t="s">
        <v>2328</v>
      </c>
      <c r="K120" s="120" t="s">
        <v>64</v>
      </c>
      <c r="L120" s="120" t="s">
        <v>2177</v>
      </c>
      <c r="M120" s="120" t="s">
        <v>23</v>
      </c>
      <c r="N120" s="120">
        <v>886.29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46094.0</v>
      </c>
      <c r="X120" s="120">
        <v>35.0</v>
      </c>
      <c r="Y120" s="120"/>
      <c r="Z120" s="120">
        <v>0.0</v>
      </c>
      <c r="AA120" s="120">
        <v>3.040261353E9</v>
      </c>
      <c r="AB120" s="120" t="s">
        <v>2298</v>
      </c>
      <c r="AC120" s="120" t="s">
        <v>2183</v>
      </c>
      <c r="AI120" s="120"/>
      <c r="AJ120" s="120"/>
      <c r="AK120" s="120"/>
      <c r="AL120" s="124"/>
      <c r="AM120" s="120"/>
      <c r="AR120" s="120">
        <v>1772.58</v>
      </c>
      <c r="AS120" s="120">
        <v>1772.58</v>
      </c>
      <c r="AT120" s="120" t="s">
        <v>2155</v>
      </c>
      <c r="AU120" s="120">
        <v>1.0</v>
      </c>
      <c r="AV120" s="120">
        <v>2.0</v>
      </c>
      <c r="AW120" s="120">
        <v>10.0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2572</v>
      </c>
      <c r="BE120" s="120" t="s">
        <v>2574</v>
      </c>
      <c r="BF120" s="120"/>
    </row>
    <row r="121">
      <c r="A121" s="123">
        <f>VLOOKUP(I121,Pns!B:C,2,0)</f>
        <v>768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2575</v>
      </c>
      <c r="H121" s="120">
        <v>2.02630400204059E14</v>
      </c>
      <c r="I121" s="18" t="s">
        <v>1963</v>
      </c>
      <c r="J121" s="120" t="s">
        <v>2576</v>
      </c>
      <c r="K121" s="120" t="s">
        <v>1964</v>
      </c>
      <c r="L121" s="120">
        <v>88044.0</v>
      </c>
      <c r="M121" s="120" t="s">
        <v>20</v>
      </c>
      <c r="N121" s="120">
        <v>0.0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46153.0</v>
      </c>
      <c r="X121" s="120">
        <v>94.0</v>
      </c>
      <c r="Y121" s="120"/>
      <c r="Z121" s="120"/>
      <c r="AC121" s="120"/>
      <c r="AI121" s="120"/>
      <c r="AJ121" s="120"/>
      <c r="AK121" s="120"/>
      <c r="AL121" s="124"/>
      <c r="AM121" s="120"/>
      <c r="AR121" s="120" t="s">
        <v>2171</v>
      </c>
      <c r="AS121" s="120" t="s">
        <v>2171</v>
      </c>
      <c r="AT121" s="120" t="s">
        <v>2155</v>
      </c>
      <c r="AU121" s="120" t="s">
        <v>2155</v>
      </c>
      <c r="AV121" s="120" t="s">
        <v>2155</v>
      </c>
      <c r="AW121" s="120" t="s">
        <v>2155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2577</v>
      </c>
      <c r="BE121" s="120" t="s">
        <v>2578</v>
      </c>
    </row>
    <row r="122">
      <c r="A122" s="122">
        <f>VLOOKUP(I122,Pns!B:C,2,0)</f>
        <v>442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2579</v>
      </c>
      <c r="H122" s="120">
        <v>2.02630400203142E14</v>
      </c>
      <c r="I122" s="18" t="s">
        <v>1231</v>
      </c>
      <c r="J122" s="120" t="s">
        <v>2263</v>
      </c>
      <c r="K122" s="120" t="s">
        <v>1232</v>
      </c>
      <c r="L122" s="120" t="s">
        <v>2234</v>
      </c>
      <c r="M122" s="120" t="s">
        <v>23</v>
      </c>
      <c r="N122" s="120">
        <v>2752.52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46112.0</v>
      </c>
      <c r="X122" s="120">
        <v>53.0</v>
      </c>
      <c r="Y122" s="120"/>
      <c r="Z122" s="120">
        <v>0.0</v>
      </c>
      <c r="AA122" s="120"/>
      <c r="AB122" s="120"/>
      <c r="AC122" s="120" t="s">
        <v>2183</v>
      </c>
      <c r="AI122" s="120"/>
      <c r="AJ122" s="120"/>
      <c r="AK122" s="120"/>
      <c r="AL122" s="124"/>
      <c r="AM122" s="120"/>
      <c r="AN122" s="120"/>
      <c r="AR122" s="120">
        <v>4761.86</v>
      </c>
      <c r="AS122" s="120">
        <v>4761.86</v>
      </c>
      <c r="AT122" s="120" t="s">
        <v>2155</v>
      </c>
      <c r="AU122" s="120" t="s">
        <v>2155</v>
      </c>
      <c r="AV122" s="120" t="s">
        <v>2155</v>
      </c>
      <c r="AW122" s="120">
        <v>2.0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2572</v>
      </c>
      <c r="BE122" s="120" t="s">
        <v>2401</v>
      </c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2580</v>
      </c>
      <c r="H123" s="120">
        <v>2.02630400201932E14</v>
      </c>
      <c r="I123" s="18" t="s">
        <v>1196</v>
      </c>
      <c r="J123" s="120" t="s">
        <v>2479</v>
      </c>
      <c r="K123" s="120" t="s">
        <v>1197</v>
      </c>
      <c r="L123" s="120" t="s">
        <v>2177</v>
      </c>
      <c r="M123" s="120" t="s">
        <v>20</v>
      </c>
      <c r="N123" s="120">
        <v>340.44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2.0</v>
      </c>
      <c r="T123" s="120" t="s">
        <v>2170</v>
      </c>
      <c r="U123" s="124">
        <v>46059.0</v>
      </c>
      <c r="V123" s="124">
        <v>46059.0</v>
      </c>
      <c r="W123" s="124">
        <v>46198.0</v>
      </c>
      <c r="X123" s="120">
        <v>139.0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2155</v>
      </c>
      <c r="AU123" s="120" t="s">
        <v>2155</v>
      </c>
      <c r="AV123" s="120" t="s">
        <v>2155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2581</v>
      </c>
      <c r="BE123" s="120"/>
    </row>
    <row r="124">
      <c r="A124" s="122">
        <f>VLOOKUP(I124,Pns!B:C,2,0)</f>
        <v>452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2582</v>
      </c>
      <c r="H124" s="120">
        <v>2.02630400204849E14</v>
      </c>
      <c r="I124" s="18" t="s">
        <v>1247</v>
      </c>
      <c r="J124" s="120" t="s">
        <v>2583</v>
      </c>
      <c r="K124" s="120" t="s">
        <v>1248</v>
      </c>
      <c r="L124" s="120" t="s">
        <v>2177</v>
      </c>
      <c r="M124" s="120" t="s">
        <v>20</v>
      </c>
      <c r="N124" s="120">
        <v>73.53</v>
      </c>
      <c r="O124" s="120">
        <v>2732.0</v>
      </c>
      <c r="P124" s="120" t="s">
        <v>2152</v>
      </c>
      <c r="Q124" s="120" t="s">
        <v>2041</v>
      </c>
      <c r="R124" s="124">
        <v>46062.0</v>
      </c>
      <c r="S124" s="120">
        <v>10.0</v>
      </c>
      <c r="T124" s="120" t="s">
        <v>2170</v>
      </c>
      <c r="U124" s="124">
        <v>46062.0</v>
      </c>
      <c r="V124" s="124">
        <v>46062.0</v>
      </c>
      <c r="W124" s="124">
        <v>46199.0</v>
      </c>
      <c r="X124" s="120">
        <v>137.0</v>
      </c>
      <c r="Y124" s="120"/>
      <c r="Z124" s="120">
        <v>0.0</v>
      </c>
      <c r="AC124" s="120"/>
      <c r="AI124" s="120" t="s">
        <v>2584</v>
      </c>
      <c r="AJ124" s="120">
        <v>36.0</v>
      </c>
      <c r="AK124" s="120" t="s">
        <v>2481</v>
      </c>
      <c r="AL124" s="124">
        <v>46206.0</v>
      </c>
      <c r="AM124" s="120" t="s">
        <v>2161</v>
      </c>
      <c r="AR124" s="120">
        <v>168.38</v>
      </c>
      <c r="AS124" s="120">
        <v>1683.8</v>
      </c>
      <c r="AT124" s="120" t="s">
        <v>2155</v>
      </c>
      <c r="AU124" s="120" t="s">
        <v>2155</v>
      </c>
      <c r="AV124" s="120">
        <v>2.0</v>
      </c>
      <c r="AW124" s="120">
        <v>58.0</v>
      </c>
      <c r="AX124" s="120">
        <v>0.0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2585</v>
      </c>
      <c r="BE124" s="120" t="s">
        <v>2586</v>
      </c>
    </row>
    <row r="125">
      <c r="A125" s="122">
        <f>VLOOKUP(I125,Pns!B:C,2,0)</f>
        <v>428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2587</v>
      </c>
      <c r="H125" s="120">
        <v>2.02630400204851E14</v>
      </c>
      <c r="I125" s="18" t="s">
        <v>1200</v>
      </c>
      <c r="J125" s="120" t="s">
        <v>2588</v>
      </c>
      <c r="K125" s="120" t="s">
        <v>1201</v>
      </c>
      <c r="L125" s="120" t="s">
        <v>2177</v>
      </c>
      <c r="M125" s="120" t="s">
        <v>20</v>
      </c>
      <c r="N125" s="120">
        <v>0.0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2.0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2589</v>
      </c>
      <c r="AJ125" s="120">
        <v>10.0</v>
      </c>
      <c r="AK125" s="120" t="s">
        <v>2481</v>
      </c>
      <c r="AL125" s="124">
        <v>46205.0</v>
      </c>
      <c r="AM125" s="120" t="s">
        <v>2161</v>
      </c>
      <c r="AR125" s="120" t="s">
        <v>2171</v>
      </c>
      <c r="AS125" s="120" t="s">
        <v>2171</v>
      </c>
      <c r="AT125" s="120" t="s">
        <v>2155</v>
      </c>
      <c r="AU125" s="120" t="s">
        <v>2155</v>
      </c>
      <c r="AV125" s="120" t="s">
        <v>2155</v>
      </c>
      <c r="AW125" s="120">
        <v>1.0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10.0</v>
      </c>
      <c r="BC125" s="120">
        <v>0.0</v>
      </c>
      <c r="BD125" s="120" t="s">
        <v>2590</v>
      </c>
      <c r="BE125" s="120" t="s">
        <v>2591</v>
      </c>
      <c r="BF125" s="120"/>
    </row>
    <row r="126">
      <c r="A126" s="122">
        <f>VLOOKUP(I126,Pns!B:C,2,0)</f>
        <v>427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2592</v>
      </c>
      <c r="H126" s="120">
        <v>2.02630400201933E14</v>
      </c>
      <c r="I126" s="18" t="s">
        <v>1196</v>
      </c>
      <c r="J126" s="120" t="s">
        <v>2479</v>
      </c>
      <c r="K126" s="120" t="s">
        <v>1197</v>
      </c>
      <c r="L126" s="120" t="s">
        <v>2177</v>
      </c>
      <c r="M126" s="120" t="s">
        <v>20</v>
      </c>
      <c r="N126" s="120">
        <v>340.44</v>
      </c>
      <c r="O126" s="120">
        <v>2734.0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46198.0</v>
      </c>
      <c r="X126" s="120">
        <v>136.0</v>
      </c>
      <c r="Y126" s="120"/>
      <c r="Z126" s="120">
        <v>0.0</v>
      </c>
      <c r="AA126" s="120"/>
      <c r="AB126" s="120"/>
      <c r="AC126" s="120"/>
      <c r="AI126" s="120"/>
      <c r="AJ126" s="120"/>
      <c r="AK126" s="120"/>
      <c r="AL126" s="124"/>
      <c r="AM126" s="120"/>
      <c r="AN126" s="120"/>
      <c r="AR126" s="120">
        <v>1123.45</v>
      </c>
      <c r="AS126" s="120">
        <v>2246.9</v>
      </c>
      <c r="AT126" s="120" t="s">
        <v>2155</v>
      </c>
      <c r="AU126" s="120" t="s">
        <v>2155</v>
      </c>
      <c r="AV126" s="120" t="s">
        <v>2155</v>
      </c>
      <c r="AW126" s="120">
        <v>53.0</v>
      </c>
      <c r="AX126" s="120">
        <v>1.0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2581</v>
      </c>
      <c r="BE126" s="120"/>
      <c r="BF126" s="120"/>
    </row>
    <row r="127">
      <c r="A127" s="122">
        <f>VLOOKUP(I127,Pns!B:C,2,0)</f>
        <v>125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2593</v>
      </c>
      <c r="H127" s="120">
        <v>2.02630400204782E14</v>
      </c>
      <c r="I127" s="18" t="s">
        <v>351</v>
      </c>
      <c r="J127" s="120" t="s">
        <v>2484</v>
      </c>
      <c r="K127" s="120" t="s">
        <v>2485</v>
      </c>
      <c r="L127" s="120">
        <v>81205.0</v>
      </c>
      <c r="M127" s="120" t="s">
        <v>37</v>
      </c>
      <c r="N127" s="120">
        <v>0.0</v>
      </c>
      <c r="O127" s="120">
        <v>2734.0</v>
      </c>
      <c r="P127" s="120" t="s">
        <v>2348</v>
      </c>
      <c r="Q127" s="120" t="s">
        <v>2041</v>
      </c>
      <c r="R127" s="124">
        <v>46062.0</v>
      </c>
      <c r="S127" s="120">
        <v>1.0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1.0</v>
      </c>
      <c r="AA127" s="120"/>
      <c r="AB127" s="120"/>
      <c r="AC127" s="120" t="s">
        <v>2183</v>
      </c>
      <c r="AI127" s="120"/>
      <c r="AJ127" s="120"/>
      <c r="AK127" s="120"/>
      <c r="AL127" s="124"/>
      <c r="AM127" s="120"/>
      <c r="AR127" s="120" t="s">
        <v>2171</v>
      </c>
      <c r="AS127" s="120" t="s">
        <v>2171</v>
      </c>
      <c r="AT127" s="120" t="s">
        <v>2155</v>
      </c>
      <c r="AU127" s="120" t="s">
        <v>2155</v>
      </c>
      <c r="AV127" s="120" t="s">
        <v>2155</v>
      </c>
      <c r="AW127" s="120" t="s">
        <v>2155</v>
      </c>
      <c r="AX127" s="120">
        <v>0.0</v>
      </c>
      <c r="AY127" s="120">
        <v>23.0</v>
      </c>
      <c r="AZ127" s="120">
        <v>1531.0</v>
      </c>
      <c r="BA127" s="120">
        <v>0.0</v>
      </c>
      <c r="BB127" s="120">
        <v>352.0</v>
      </c>
      <c r="BC127" s="120">
        <v>0.0</v>
      </c>
      <c r="BD127" s="120" t="s">
        <v>2594</v>
      </c>
      <c r="BE127" s="120" t="s">
        <v>2487</v>
      </c>
      <c r="BF127" s="120"/>
    </row>
    <row r="128">
      <c r="A128" s="123">
        <f>VLOOKUP(I128,Pns!B:C,2,0)</f>
        <v>773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2595</v>
      </c>
      <c r="H128" s="120">
        <v>2.02630400201972E14</v>
      </c>
      <c r="I128" s="18" t="s">
        <v>1980</v>
      </c>
      <c r="J128" s="120" t="s">
        <v>2596</v>
      </c>
      <c r="K128" s="120" t="s">
        <v>1981</v>
      </c>
      <c r="L128" s="120" t="s">
        <v>2177</v>
      </c>
      <c r="M128" s="120" t="s">
        <v>20</v>
      </c>
      <c r="N128" s="120">
        <v>762.72</v>
      </c>
      <c r="O128" s="120">
        <v>2734.0</v>
      </c>
      <c r="P128" s="120" t="s">
        <v>2152</v>
      </c>
      <c r="Q128" s="120" t="s">
        <v>2041</v>
      </c>
      <c r="R128" s="124">
        <v>46062.0</v>
      </c>
      <c r="S128" s="120">
        <v>2.0</v>
      </c>
      <c r="T128" s="120" t="s">
        <v>2170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R128" s="120">
        <v>2890.72</v>
      </c>
      <c r="AS128" s="120">
        <v>5781.44</v>
      </c>
      <c r="AT128" s="120" t="s">
        <v>2155</v>
      </c>
      <c r="AU128" s="120" t="s">
        <v>2155</v>
      </c>
      <c r="AV128" s="120" t="s">
        <v>2155</v>
      </c>
      <c r="AW128" s="120">
        <v>4.0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2594</v>
      </c>
      <c r="BE128" s="120" t="s">
        <v>2554</v>
      </c>
      <c r="BF128" s="120"/>
    </row>
    <row r="129">
      <c r="A129" s="122">
        <f>VLOOKUP(I129,Pns!B:C,2,0)</f>
        <v>428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2597</v>
      </c>
      <c r="H129" s="120">
        <v>2.02630400204852E14</v>
      </c>
      <c r="I129" s="18" t="s">
        <v>1200</v>
      </c>
      <c r="J129" s="120" t="s">
        <v>2588</v>
      </c>
      <c r="K129" s="120" t="s">
        <v>1201</v>
      </c>
      <c r="L129" s="120" t="s">
        <v>2177</v>
      </c>
      <c r="M129" s="120" t="s">
        <v>20</v>
      </c>
      <c r="N129" s="120">
        <v>0.0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46199.0</v>
      </c>
      <c r="X129" s="120">
        <v>137.0</v>
      </c>
      <c r="Y129" s="120"/>
      <c r="Z129" s="120">
        <v>0.0</v>
      </c>
      <c r="AA129" s="120"/>
      <c r="AB129" s="120"/>
      <c r="AC129" s="120"/>
      <c r="AI129" s="120" t="s">
        <v>2589</v>
      </c>
      <c r="AJ129" s="120">
        <v>10.0</v>
      </c>
      <c r="AK129" s="120" t="s">
        <v>2481</v>
      </c>
      <c r="AL129" s="124">
        <v>46205.0</v>
      </c>
      <c r="AM129" s="120" t="s">
        <v>2161</v>
      </c>
      <c r="AR129" s="120" t="s">
        <v>2171</v>
      </c>
      <c r="AS129" s="120" t="s">
        <v>2171</v>
      </c>
      <c r="AT129" s="120" t="s">
        <v>2155</v>
      </c>
      <c r="AU129" s="120" t="s">
        <v>2155</v>
      </c>
      <c r="AV129" s="120" t="s">
        <v>2155</v>
      </c>
      <c r="AW129" s="120">
        <v>1.0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10.0</v>
      </c>
      <c r="BC129" s="120">
        <v>0.0</v>
      </c>
      <c r="BD129" s="120" t="s">
        <v>2590</v>
      </c>
      <c r="BE129" s="120" t="s">
        <v>2591</v>
      </c>
    </row>
    <row r="130">
      <c r="A130" s="123">
        <f>VLOOKUP(I130,Pns!B:C,2,0)</f>
        <v>774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2598</v>
      </c>
      <c r="H130" s="120">
        <v>2.02630400201978E14</v>
      </c>
      <c r="I130" s="18" t="s">
        <v>1983</v>
      </c>
      <c r="J130" s="120" t="s">
        <v>2599</v>
      </c>
      <c r="K130" s="120" t="s">
        <v>1984</v>
      </c>
      <c r="L130" s="120" t="s">
        <v>2177</v>
      </c>
      <c r="M130" s="120" t="s">
        <v>20</v>
      </c>
      <c r="N130" s="120">
        <v>599.45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1.0</v>
      </c>
      <c r="AA130" s="120"/>
      <c r="AB130" s="120"/>
      <c r="AC130" s="120"/>
      <c r="AI130" s="120"/>
      <c r="AJ130" s="120"/>
      <c r="AK130" s="120"/>
      <c r="AL130" s="124"/>
      <c r="AM130" s="120"/>
      <c r="AN130" s="120"/>
      <c r="AR130" s="120">
        <v>2325.87</v>
      </c>
      <c r="AS130" s="120">
        <v>4651.74</v>
      </c>
      <c r="AT130" s="120">
        <v>1.0</v>
      </c>
      <c r="AU130" s="120">
        <v>1.0</v>
      </c>
      <c r="AV130" s="120">
        <v>1.0</v>
      </c>
      <c r="AW130" s="120">
        <v>36.0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2594</v>
      </c>
      <c r="BE130" s="120" t="s">
        <v>2554</v>
      </c>
      <c r="BF130" s="120"/>
      <c r="BG130" s="120"/>
    </row>
    <row r="131">
      <c r="A131" s="123">
        <f>VLOOKUP(I131,Pns!B:C,2,0)</f>
        <v>757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2600</v>
      </c>
      <c r="H131" s="120">
        <v>2.02630400201959E14</v>
      </c>
      <c r="I131" s="18" t="s">
        <v>1942</v>
      </c>
      <c r="J131" s="120" t="s">
        <v>2601</v>
      </c>
      <c r="K131" s="120" t="s">
        <v>823</v>
      </c>
      <c r="L131" s="120" t="s">
        <v>2177</v>
      </c>
      <c r="M131" s="120" t="s">
        <v>20</v>
      </c>
      <c r="N131" s="120">
        <v>0.01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8.0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10.0</v>
      </c>
      <c r="AA131" s="120"/>
      <c r="AB131" s="120"/>
      <c r="AC131" s="120"/>
      <c r="AI131" s="120"/>
      <c r="AJ131" s="120"/>
      <c r="AK131" s="120"/>
      <c r="AL131" s="124"/>
      <c r="AM131" s="120"/>
      <c r="AR131" s="120" t="s">
        <v>2602</v>
      </c>
      <c r="AS131" s="120">
        <v>0.16</v>
      </c>
      <c r="AT131" s="120" t="s">
        <v>2155</v>
      </c>
      <c r="AU131" s="120" t="s">
        <v>2155</v>
      </c>
      <c r="AV131" s="120" t="s">
        <v>2155</v>
      </c>
      <c r="AW131" s="120">
        <v>46.0</v>
      </c>
      <c r="AX131" s="120">
        <v>0.0</v>
      </c>
      <c r="AY131" s="120">
        <v>10.0</v>
      </c>
      <c r="AZ131" s="120">
        <v>40245.0</v>
      </c>
      <c r="BA131" s="120">
        <v>0.0</v>
      </c>
      <c r="BB131" s="120">
        <v>544.0</v>
      </c>
      <c r="BC131" s="120">
        <v>0.0</v>
      </c>
      <c r="BD131" s="120" t="s">
        <v>2594</v>
      </c>
      <c r="BE131" s="120" t="s">
        <v>2554</v>
      </c>
      <c r="BF131" s="120"/>
    </row>
    <row r="132">
      <c r="A132" s="123">
        <f>VLOOKUP(I132,Pns!B:C,2,0)</f>
        <v>756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2603</v>
      </c>
      <c r="H132" s="120">
        <v>2.02630400201966E14</v>
      </c>
      <c r="I132" s="18" t="s">
        <v>1940</v>
      </c>
      <c r="J132" s="120" t="s">
        <v>2604</v>
      </c>
      <c r="K132" s="120" t="s">
        <v>1941</v>
      </c>
      <c r="L132" s="120">
        <v>96906.0</v>
      </c>
      <c r="M132" s="120" t="s">
        <v>20</v>
      </c>
      <c r="N132" s="120">
        <v>13.75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1.0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7.0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29.84</v>
      </c>
      <c r="AS132" s="120">
        <v>29.84</v>
      </c>
      <c r="AT132" s="120">
        <v>4.0</v>
      </c>
      <c r="AU132" s="120">
        <v>4.0</v>
      </c>
      <c r="AV132" s="120">
        <v>4.0</v>
      </c>
      <c r="AW132" s="120">
        <v>6.0</v>
      </c>
      <c r="AX132" s="120">
        <v>0.0</v>
      </c>
      <c r="AY132" s="120">
        <v>0.0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2594</v>
      </c>
      <c r="BE132" s="120" t="s">
        <v>2554</v>
      </c>
      <c r="BF132" s="120"/>
    </row>
    <row r="133">
      <c r="A133" s="123">
        <f>VLOOKUP(I133,Pns!B:C,2,0)</f>
        <v>755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2605</v>
      </c>
      <c r="H133" s="120">
        <v>2.02630400201976E14</v>
      </c>
      <c r="I133" s="18" t="s">
        <v>1939</v>
      </c>
      <c r="J133" s="120" t="s">
        <v>2606</v>
      </c>
      <c r="K133" s="120" t="s">
        <v>820</v>
      </c>
      <c r="L133" s="120" t="s">
        <v>2177</v>
      </c>
      <c r="M133" s="120" t="s">
        <v>20</v>
      </c>
      <c r="N133" s="120">
        <v>1.91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2.0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25.0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1.91</v>
      </c>
      <c r="AS133" s="120">
        <v>3.82</v>
      </c>
      <c r="AT133" s="120">
        <v>3.0</v>
      </c>
      <c r="AU133" s="120">
        <v>3.0</v>
      </c>
      <c r="AV133" s="120">
        <v>5.0</v>
      </c>
      <c r="AW133" s="120">
        <v>51.0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2594</v>
      </c>
      <c r="BE133" s="120" t="s">
        <v>2554</v>
      </c>
      <c r="BF133" s="120"/>
    </row>
    <row r="134">
      <c r="A134" s="122">
        <f>VLOOKUP(I134,Pns!B:C,2,0)</f>
        <v>523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2607</v>
      </c>
      <c r="H134" s="120">
        <v>2.02630400201963E14</v>
      </c>
      <c r="I134" s="18" t="s">
        <v>1353</v>
      </c>
      <c r="J134" s="120" t="s">
        <v>2608</v>
      </c>
      <c r="K134" s="120" t="s">
        <v>1354</v>
      </c>
      <c r="L134" s="120">
        <v>81343.0</v>
      </c>
      <c r="M134" s="120" t="s">
        <v>20</v>
      </c>
      <c r="N134" s="120">
        <v>6.31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1.0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16.0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10.29</v>
      </c>
      <c r="AS134" s="120">
        <v>10.29</v>
      </c>
      <c r="AT134" s="120">
        <v>3.0</v>
      </c>
      <c r="AU134" s="120">
        <v>3.0</v>
      </c>
      <c r="AV134" s="120">
        <v>5.0</v>
      </c>
      <c r="AW134" s="120">
        <v>7.0</v>
      </c>
      <c r="AX134" s="120">
        <v>0.0</v>
      </c>
      <c r="AY134" s="120">
        <v>4.0</v>
      </c>
      <c r="AZ134" s="120">
        <v>54.0</v>
      </c>
      <c r="BA134" s="120">
        <v>0.0</v>
      </c>
      <c r="BB134" s="120">
        <v>0.0</v>
      </c>
      <c r="BC134" s="120">
        <v>0.0</v>
      </c>
      <c r="BD134" s="120" t="s">
        <v>2594</v>
      </c>
      <c r="BE134" s="120" t="s">
        <v>2554</v>
      </c>
    </row>
    <row r="135">
      <c r="A135" s="123">
        <f>VLOOKUP(I135,Pns!B:C,2,0)</f>
        <v>758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2609</v>
      </c>
      <c r="H135" s="120">
        <v>2.0263040020199E14</v>
      </c>
      <c r="I135" s="18" t="s">
        <v>1943</v>
      </c>
      <c r="J135" s="120" t="s">
        <v>2610</v>
      </c>
      <c r="K135" s="120" t="s">
        <v>1944</v>
      </c>
      <c r="L135" s="120">
        <v>624.0</v>
      </c>
      <c r="M135" s="120" t="s">
        <v>20</v>
      </c>
      <c r="N135" s="120">
        <v>12.64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46072.0</v>
      </c>
      <c r="X135" s="120">
        <v>10.0</v>
      </c>
      <c r="Y135" s="120"/>
      <c r="Z135" s="120">
        <v>5.0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37.17</v>
      </c>
      <c r="AS135" s="120">
        <v>37.17</v>
      </c>
      <c r="AT135" s="120">
        <v>2.0</v>
      </c>
      <c r="AU135" s="120">
        <v>2.0</v>
      </c>
      <c r="AV135" s="120">
        <v>3.0</v>
      </c>
      <c r="AW135" s="120">
        <v>11.0</v>
      </c>
      <c r="AX135" s="120">
        <v>0.0</v>
      </c>
      <c r="AY135" s="120">
        <v>13.0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2611</v>
      </c>
      <c r="BE135" s="120" t="s">
        <v>2246</v>
      </c>
    </row>
    <row r="136">
      <c r="A136" s="122">
        <f>VLOOKUP(I136,Pns!B:C,2,0)</f>
        <v>480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2612</v>
      </c>
      <c r="H136" s="120">
        <v>2.02630400201969E14</v>
      </c>
      <c r="I136" s="18" t="s">
        <v>1288</v>
      </c>
      <c r="J136" s="120" t="s">
        <v>2613</v>
      </c>
      <c r="K136" s="120" t="s">
        <v>114</v>
      </c>
      <c r="L136" s="120">
        <v>88044.0</v>
      </c>
      <c r="M136" s="120" t="s">
        <v>20</v>
      </c>
      <c r="N136" s="120">
        <v>1.44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8.0</v>
      </c>
      <c r="T136" s="120" t="s">
        <v>2170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33523.0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2.84</v>
      </c>
      <c r="AS136" s="120">
        <v>22.72</v>
      </c>
      <c r="AT136" s="120" t="s">
        <v>2155</v>
      </c>
      <c r="AU136" s="120">
        <v>92.0</v>
      </c>
      <c r="AV136" s="120">
        <v>132.0</v>
      </c>
      <c r="AW136" s="120">
        <v>455.0</v>
      </c>
      <c r="AX136" s="120">
        <v>0.0</v>
      </c>
      <c r="AY136" s="120">
        <v>28946.0</v>
      </c>
      <c r="AZ136" s="120">
        <v>108222.0</v>
      </c>
      <c r="BA136" s="120">
        <v>0.0</v>
      </c>
      <c r="BB136" s="120">
        <v>110.0</v>
      </c>
      <c r="BC136" s="120">
        <v>0.0</v>
      </c>
      <c r="BD136" s="120" t="s">
        <v>2594</v>
      </c>
      <c r="BE136" s="120" t="s">
        <v>2554</v>
      </c>
      <c r="BF136" s="120"/>
    </row>
    <row r="137">
      <c r="A137" s="123">
        <f>VLOOKUP(I137,Pns!B:C,2,0)</f>
        <v>768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2614</v>
      </c>
      <c r="H137" s="120">
        <v>2.02630400201962E14</v>
      </c>
      <c r="I137" s="18" t="s">
        <v>1963</v>
      </c>
      <c r="J137" s="120" t="s">
        <v>2576</v>
      </c>
      <c r="K137" s="120" t="s">
        <v>1964</v>
      </c>
      <c r="L137" s="120">
        <v>88044.0</v>
      </c>
      <c r="M137" s="120" t="s">
        <v>20</v>
      </c>
      <c r="N137" s="120">
        <v>0.0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1.0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/>
      <c r="AA137" s="120"/>
      <c r="AB137" s="120"/>
      <c r="AC137" s="120"/>
      <c r="AI137" s="120"/>
      <c r="AJ137" s="120"/>
      <c r="AK137" s="120"/>
      <c r="AL137" s="124"/>
      <c r="AM137" s="120"/>
      <c r="AR137" s="120" t="s">
        <v>2171</v>
      </c>
      <c r="AS137" s="120" t="s">
        <v>2171</v>
      </c>
      <c r="AT137" s="120" t="s">
        <v>2155</v>
      </c>
      <c r="AU137" s="120" t="s">
        <v>2155</v>
      </c>
      <c r="AV137" s="120" t="s">
        <v>2155</v>
      </c>
      <c r="AW137" s="120" t="s">
        <v>2155</v>
      </c>
      <c r="AX137" s="120">
        <v>0.0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2594</v>
      </c>
      <c r="BE137" s="120" t="s">
        <v>2554</v>
      </c>
      <c r="BF137" s="120"/>
      <c r="BG137" s="120"/>
    </row>
    <row r="138">
      <c r="A138" s="123">
        <f>VLOOKUP(I138,Pns!B:C,2,0)</f>
        <v>766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2615</v>
      </c>
      <c r="H138" s="120">
        <v>2.0263040020196E14</v>
      </c>
      <c r="I138" s="18" t="s">
        <v>1959</v>
      </c>
      <c r="J138" s="120" t="s">
        <v>2616</v>
      </c>
      <c r="K138" s="120" t="s">
        <v>1960</v>
      </c>
      <c r="L138" s="120">
        <v>22995.0</v>
      </c>
      <c r="M138" s="120" t="s">
        <v>20</v>
      </c>
      <c r="N138" s="120">
        <v>505.0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>
        <v>2.0</v>
      </c>
      <c r="AA138" s="120"/>
      <c r="AB138" s="120"/>
      <c r="AC138" s="120"/>
      <c r="AI138" s="120"/>
      <c r="AJ138" s="120"/>
      <c r="AK138" s="120"/>
      <c r="AL138" s="124"/>
      <c r="AM138" s="120"/>
      <c r="AN138" s="120"/>
      <c r="AR138" s="120">
        <v>1171.6</v>
      </c>
      <c r="AS138" s="120">
        <v>1171.6</v>
      </c>
      <c r="AT138" s="120">
        <v>2.0</v>
      </c>
      <c r="AU138" s="120">
        <v>2.0</v>
      </c>
      <c r="AV138" s="120">
        <v>2.0</v>
      </c>
      <c r="AW138" s="120">
        <v>3.0</v>
      </c>
      <c r="AX138" s="120">
        <v>0.0</v>
      </c>
      <c r="AY138" s="120">
        <v>0.0</v>
      </c>
      <c r="AZ138" s="120">
        <v>407.0</v>
      </c>
      <c r="BA138" s="120">
        <v>259.0</v>
      </c>
      <c r="BB138" s="120">
        <v>0.0</v>
      </c>
      <c r="BC138" s="120">
        <v>0.0</v>
      </c>
      <c r="BD138" s="120" t="s">
        <v>2594</v>
      </c>
      <c r="BE138" s="120" t="s">
        <v>2554</v>
      </c>
      <c r="BF138" s="120"/>
    </row>
    <row r="139">
      <c r="A139" s="123">
        <f>VLOOKUP(I139,Pns!B:C,2,0)</f>
        <v>767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2617</v>
      </c>
      <c r="H139" s="120">
        <v>2.02630400201968E14</v>
      </c>
      <c r="I139" s="18" t="s">
        <v>1961</v>
      </c>
      <c r="J139" s="120" t="s">
        <v>2618</v>
      </c>
      <c r="K139" s="120" t="s">
        <v>1191</v>
      </c>
      <c r="L139" s="120" t="s">
        <v>2619</v>
      </c>
      <c r="M139" s="120" t="s">
        <v>20</v>
      </c>
      <c r="N139" s="120">
        <v>0.0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24.0</v>
      </c>
      <c r="AA139" s="120"/>
      <c r="AB139" s="120"/>
      <c r="AC139" s="120"/>
      <c r="AI139" s="120"/>
      <c r="AJ139" s="120"/>
      <c r="AK139" s="120"/>
      <c r="AL139" s="124"/>
      <c r="AM139" s="120"/>
      <c r="AR139" s="120" t="s">
        <v>2171</v>
      </c>
      <c r="AS139" s="120" t="s">
        <v>2171</v>
      </c>
      <c r="AT139" s="120">
        <v>1.0</v>
      </c>
      <c r="AU139" s="120">
        <v>1.0</v>
      </c>
      <c r="AV139" s="120">
        <v>1.0</v>
      </c>
      <c r="AW139" s="120">
        <v>1.0</v>
      </c>
      <c r="AX139" s="120">
        <v>0.0</v>
      </c>
      <c r="AY139" s="120">
        <v>11.0</v>
      </c>
      <c r="AZ139" s="120">
        <v>1804.0</v>
      </c>
      <c r="BA139" s="120">
        <v>0.0</v>
      </c>
      <c r="BB139" s="120">
        <v>30.0</v>
      </c>
      <c r="BC139" s="120">
        <v>0.0</v>
      </c>
      <c r="BD139" s="120" t="s">
        <v>2594</v>
      </c>
      <c r="BE139" s="120" t="s">
        <v>2554</v>
      </c>
    </row>
    <row r="140">
      <c r="A140" s="123">
        <f>VLOOKUP(I140,Pns!B:C,2,0)</f>
        <v>775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2620</v>
      </c>
      <c r="H140" s="120">
        <v>2.02630400204848E14</v>
      </c>
      <c r="I140" s="18" t="s">
        <v>1987</v>
      </c>
      <c r="J140" s="120" t="s">
        <v>2621</v>
      </c>
      <c r="K140" s="120" t="s">
        <v>1988</v>
      </c>
      <c r="L140" s="120">
        <v>71379.0</v>
      </c>
      <c r="M140" s="120" t="s">
        <v>20</v>
      </c>
      <c r="N140" s="120">
        <v>518.31</v>
      </c>
      <c r="O140" s="120">
        <v>2730.0</v>
      </c>
      <c r="P140" s="120" t="s">
        <v>2152</v>
      </c>
      <c r="Q140" s="120" t="s">
        <v>2041</v>
      </c>
      <c r="R140" s="124">
        <v>46062.0</v>
      </c>
      <c r="S140" s="120">
        <v>2.0</v>
      </c>
      <c r="T140" s="120" t="s">
        <v>2170</v>
      </c>
      <c r="U140" s="124">
        <v>46062.0</v>
      </c>
      <c r="V140" s="124">
        <v>46062.0</v>
      </c>
      <c r="W140" s="124">
        <v>46199.0</v>
      </c>
      <c r="X140" s="120">
        <v>137.0</v>
      </c>
      <c r="Y140" s="120"/>
      <c r="Z140" s="120">
        <v>1.0</v>
      </c>
      <c r="AC140" s="120"/>
      <c r="AI140" s="120" t="s">
        <v>2622</v>
      </c>
      <c r="AJ140" s="120">
        <v>2.0</v>
      </c>
      <c r="AK140" s="120" t="s">
        <v>2481</v>
      </c>
      <c r="AL140" s="124">
        <v>46206.0</v>
      </c>
      <c r="AM140" s="120" t="s">
        <v>2161</v>
      </c>
      <c r="AR140" s="120">
        <v>1140.28</v>
      </c>
      <c r="AS140" s="120">
        <v>2280.56</v>
      </c>
      <c r="AT140" s="120">
        <v>1.0</v>
      </c>
      <c r="AU140" s="120">
        <v>1.0</v>
      </c>
      <c r="AV140" s="120">
        <v>2.0</v>
      </c>
      <c r="AW140" s="120">
        <v>20.0</v>
      </c>
      <c r="AX140" s="120">
        <v>2.0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2623</v>
      </c>
      <c r="BE140" s="120" t="s">
        <v>2624</v>
      </c>
      <c r="BF140" s="120"/>
    </row>
    <row r="141">
      <c r="A141" s="123" t="str">
        <f>VLOOKUP(I141,Pns!B:C,2,0)</f>
        <v>143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2625</v>
      </c>
      <c r="H141" s="120">
        <v>2.02630400201974E14</v>
      </c>
      <c r="I141" s="18" t="s">
        <v>405</v>
      </c>
      <c r="J141" s="120" t="s">
        <v>2626</v>
      </c>
      <c r="K141" s="120" t="s">
        <v>407</v>
      </c>
      <c r="L141" s="120" t="s">
        <v>2177</v>
      </c>
      <c r="M141" s="120" t="s">
        <v>20</v>
      </c>
      <c r="N141" s="120">
        <v>165.4</v>
      </c>
      <c r="O141" s="120">
        <v>2734.0</v>
      </c>
      <c r="P141" s="120" t="s">
        <v>2152</v>
      </c>
      <c r="Q141" s="120" t="s">
        <v>2041</v>
      </c>
      <c r="R141" s="124">
        <v>46064.0</v>
      </c>
      <c r="S141" s="120">
        <v>1.0</v>
      </c>
      <c r="T141" s="120" t="s">
        <v>2170</v>
      </c>
      <c r="U141" s="124">
        <v>46064.0</v>
      </c>
      <c r="V141" s="124">
        <v>46064.0</v>
      </c>
      <c r="W141" s="124">
        <v>46071.0</v>
      </c>
      <c r="X141" s="120">
        <v>7.0</v>
      </c>
      <c r="Y141" s="120"/>
      <c r="Z141" s="120">
        <v>0.0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>
        <v>439.95</v>
      </c>
      <c r="AS141" s="120">
        <v>439.95</v>
      </c>
      <c r="AT141" s="120">
        <v>1.0</v>
      </c>
      <c r="AU141" s="120">
        <v>1.0</v>
      </c>
      <c r="AV141" s="120">
        <v>1.0</v>
      </c>
      <c r="AW141" s="120">
        <v>12.0</v>
      </c>
      <c r="AX141" s="120">
        <v>1.0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2553</v>
      </c>
      <c r="BE141" s="120" t="s">
        <v>2554</v>
      </c>
      <c r="BF141" s="120"/>
    </row>
    <row r="142" hidden="1">
      <c r="A142" s="122" t="str">
        <f>VLOOKUP(I142,Pns!B:C,2,0)</f>
        <v>#N/A</v>
      </c>
      <c r="B142" s="123">
        <f>COUNTIF(Rac!A:A,A142)</f>
        <v>0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2627</v>
      </c>
      <c r="H142" s="120">
        <v>2.02630400202122E14</v>
      </c>
      <c r="I142" s="18" t="s">
        <v>2628</v>
      </c>
      <c r="J142" s="120" t="s">
        <v>2629</v>
      </c>
      <c r="K142" s="120" t="s">
        <v>2630</v>
      </c>
      <c r="L142" s="120" t="s">
        <v>2177</v>
      </c>
      <c r="M142" s="120" t="s">
        <v>20</v>
      </c>
      <c r="N142" s="120">
        <v>159.12</v>
      </c>
      <c r="O142" s="120">
        <v>2730.0</v>
      </c>
      <c r="P142" s="120" t="s">
        <v>2152</v>
      </c>
      <c r="Q142" s="120" t="s">
        <v>2153</v>
      </c>
      <c r="R142" s="124">
        <v>46076.0</v>
      </c>
      <c r="S142" s="120">
        <v>4.0</v>
      </c>
      <c r="T142" s="120" t="s">
        <v>2170</v>
      </c>
      <c r="U142" s="124">
        <v>46076.0</v>
      </c>
      <c r="V142" s="124">
        <v>46076.0</v>
      </c>
      <c r="W142" s="124">
        <v>46079.0</v>
      </c>
      <c r="X142" s="120">
        <v>3.0</v>
      </c>
      <c r="Y142" s="120"/>
      <c r="Z142" s="120">
        <v>2.0</v>
      </c>
      <c r="AA142" s="120"/>
      <c r="AB142" s="120"/>
      <c r="AC142" s="120"/>
      <c r="AI142" s="120"/>
      <c r="AJ142" s="120"/>
      <c r="AK142" s="120"/>
      <c r="AL142" s="124"/>
      <c r="AM142" s="120"/>
      <c r="AR142" s="120">
        <v>389.84</v>
      </c>
      <c r="AS142" s="120">
        <v>1559.36</v>
      </c>
      <c r="AT142" s="120">
        <v>1.0</v>
      </c>
      <c r="AU142" s="120">
        <v>1.0</v>
      </c>
      <c r="AV142" s="120">
        <v>1.0</v>
      </c>
      <c r="AW142" s="120">
        <v>2.0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2631</v>
      </c>
      <c r="BE142" s="120" t="s">
        <v>2632</v>
      </c>
      <c r="BF142" s="120"/>
      <c r="BG142" s="120"/>
    </row>
    <row r="143">
      <c r="A143" s="123">
        <f>VLOOKUP(I143,Pns!B:C,2,0)</f>
        <v>780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2633</v>
      </c>
      <c r="H143" s="120">
        <v>2.02630400202411E14</v>
      </c>
      <c r="I143" s="18" t="s">
        <v>1998</v>
      </c>
      <c r="J143" s="120" t="s">
        <v>2634</v>
      </c>
      <c r="K143" s="120" t="s">
        <v>1999</v>
      </c>
      <c r="L143" s="120" t="s">
        <v>2177</v>
      </c>
      <c r="M143" s="120" t="s">
        <v>23</v>
      </c>
      <c r="N143" s="120">
        <v>0.0</v>
      </c>
      <c r="O143" s="120">
        <v>2732.0</v>
      </c>
      <c r="P143" s="120" t="s">
        <v>2152</v>
      </c>
      <c r="Q143" s="120" t="s">
        <v>2041</v>
      </c>
      <c r="R143" s="124">
        <v>46090.0</v>
      </c>
      <c r="S143" s="120">
        <v>1.0</v>
      </c>
      <c r="T143" s="120" t="s">
        <v>2170</v>
      </c>
      <c r="U143" s="124">
        <v>46090.0</v>
      </c>
      <c r="V143" s="124">
        <v>46090.0</v>
      </c>
      <c r="W143" s="124">
        <v>46197.0</v>
      </c>
      <c r="X143" s="120">
        <v>107.0</v>
      </c>
      <c r="Y143" s="120"/>
      <c r="Z143" s="120"/>
      <c r="AA143" s="120"/>
      <c r="AB143" s="120"/>
      <c r="AC143" s="120"/>
      <c r="AI143" s="120"/>
      <c r="AJ143" s="120"/>
      <c r="AK143" s="120"/>
      <c r="AL143" s="124"/>
      <c r="AM143" s="120"/>
      <c r="AR143" s="120" t="s">
        <v>2171</v>
      </c>
      <c r="AS143" s="120" t="s">
        <v>2171</v>
      </c>
      <c r="AT143" s="120" t="s">
        <v>2155</v>
      </c>
      <c r="AU143" s="120" t="s">
        <v>2155</v>
      </c>
      <c r="AV143" s="120" t="s">
        <v>2155</v>
      </c>
      <c r="AW143" s="120" t="s">
        <v>2155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2635</v>
      </c>
      <c r="BE143" s="120"/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2636</v>
      </c>
      <c r="H144" s="120">
        <v>2.0263040020241E14</v>
      </c>
      <c r="I144" s="18" t="s">
        <v>1998</v>
      </c>
      <c r="J144" s="120" t="s">
        <v>2634</v>
      </c>
      <c r="K144" s="120" t="s">
        <v>1999</v>
      </c>
      <c r="L144" s="120" t="s">
        <v>2177</v>
      </c>
      <c r="M144" s="120" t="s">
        <v>23</v>
      </c>
      <c r="N144" s="120">
        <v>0.0</v>
      </c>
      <c r="O144" s="120">
        <v>2734.0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46091.0</v>
      </c>
      <c r="X144" s="120">
        <v>1.0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2637</v>
      </c>
      <c r="BE144" s="120"/>
      <c r="BF144" s="120"/>
      <c r="BG144" s="120"/>
    </row>
    <row r="145">
      <c r="A145" s="122">
        <f>VLOOKUP(I145,Pns!B:C,2,0)</f>
        <v>428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2638</v>
      </c>
      <c r="H145" s="120">
        <v>2.02630400204925E14</v>
      </c>
      <c r="I145" s="18" t="s">
        <v>1200</v>
      </c>
      <c r="J145" s="120" t="s">
        <v>2588</v>
      </c>
      <c r="K145" s="120" t="s">
        <v>1201</v>
      </c>
      <c r="L145" s="120" t="s">
        <v>2177</v>
      </c>
      <c r="M145" s="120" t="s">
        <v>20</v>
      </c>
      <c r="N145" s="120">
        <v>0.0</v>
      </c>
      <c r="O145" s="120">
        <v>2730.0</v>
      </c>
      <c r="P145" s="120" t="s">
        <v>2152</v>
      </c>
      <c r="Q145" s="120" t="s">
        <v>2041</v>
      </c>
      <c r="R145" s="124">
        <v>46098.0</v>
      </c>
      <c r="S145" s="120">
        <v>2.0</v>
      </c>
      <c r="T145" s="120" t="s">
        <v>2170</v>
      </c>
      <c r="U145" s="124">
        <v>46098.0</v>
      </c>
      <c r="V145" s="124">
        <v>46098.0</v>
      </c>
      <c r="W145" s="124">
        <v>46210.0</v>
      </c>
      <c r="X145" s="120">
        <v>112.0</v>
      </c>
      <c r="Y145" s="120"/>
      <c r="Z145" s="120">
        <v>0.0</v>
      </c>
      <c r="AA145" s="120"/>
      <c r="AB145" s="120"/>
      <c r="AC145" s="120"/>
      <c r="AI145" s="120" t="s">
        <v>2589</v>
      </c>
      <c r="AJ145" s="120">
        <v>10.0</v>
      </c>
      <c r="AK145" s="120" t="s">
        <v>2481</v>
      </c>
      <c r="AL145" s="124">
        <v>46205.0</v>
      </c>
      <c r="AM145" s="120" t="s">
        <v>2161</v>
      </c>
      <c r="AN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10.0</v>
      </c>
      <c r="BC145" s="120">
        <v>0.0</v>
      </c>
      <c r="BD145" s="120" t="s">
        <v>2639</v>
      </c>
      <c r="BE145" s="120"/>
      <c r="BF145" s="120"/>
      <c r="BG145" s="120"/>
    </row>
    <row r="146" hidden="1">
      <c r="A146" s="123">
        <f>VLOOKUP(I146,Pns!B:C,2,0)</f>
        <v>774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2640</v>
      </c>
      <c r="H146" s="120">
        <v>2.02630400202864E14</v>
      </c>
      <c r="I146" s="18" t="s">
        <v>1983</v>
      </c>
      <c r="J146" s="120" t="s">
        <v>2599</v>
      </c>
      <c r="K146" s="120" t="s">
        <v>1984</v>
      </c>
      <c r="L146" s="120" t="s">
        <v>2177</v>
      </c>
      <c r="M146" s="120" t="s">
        <v>20</v>
      </c>
      <c r="N146" s="120">
        <v>599.45</v>
      </c>
      <c r="O146" s="120">
        <v>2734.0</v>
      </c>
      <c r="P146" s="120" t="s">
        <v>2152</v>
      </c>
      <c r="Q146" s="120" t="s">
        <v>2153</v>
      </c>
      <c r="R146" s="124">
        <v>46099.0</v>
      </c>
      <c r="S146" s="120">
        <v>2.0</v>
      </c>
      <c r="T146" s="120" t="s">
        <v>2170</v>
      </c>
      <c r="U146" s="124">
        <v>46099.0</v>
      </c>
      <c r="V146" s="124">
        <v>46099.0</v>
      </c>
      <c r="W146" s="124">
        <v>46100.0</v>
      </c>
      <c r="X146" s="120">
        <v>1.0</v>
      </c>
      <c r="Y146" s="120"/>
      <c r="Z146" s="120">
        <v>1.0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2325.87</v>
      </c>
      <c r="AS146" s="120">
        <v>4651.74</v>
      </c>
      <c r="AT146" s="120">
        <v>1.0</v>
      </c>
      <c r="AU146" s="120">
        <v>1.0</v>
      </c>
      <c r="AV146" s="120">
        <v>1.0</v>
      </c>
      <c r="AW146" s="120">
        <v>36.0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2641</v>
      </c>
      <c r="BE146" s="120" t="s">
        <v>2642</v>
      </c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2643</v>
      </c>
      <c r="H147" s="120">
        <v>2.02630400202866E14</v>
      </c>
      <c r="I147" s="18" t="s">
        <v>1983</v>
      </c>
      <c r="J147" s="120" t="s">
        <v>2599</v>
      </c>
      <c r="K147" s="120" t="s">
        <v>1984</v>
      </c>
      <c r="L147" s="120" t="s">
        <v>2177</v>
      </c>
      <c r="M147" s="120" t="s">
        <v>20</v>
      </c>
      <c r="N147" s="120">
        <v>599.45</v>
      </c>
      <c r="O147" s="120">
        <v>2730.0</v>
      </c>
      <c r="P147" s="120" t="s">
        <v>2644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46134.0</v>
      </c>
      <c r="X147" s="120">
        <v>35.0</v>
      </c>
      <c r="Y147" s="120">
        <v>1.0</v>
      </c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2645</v>
      </c>
      <c r="BE147" s="120" t="s">
        <v>2646</v>
      </c>
      <c r="BF147" s="120"/>
      <c r="BG147" s="120"/>
    </row>
    <row r="148" hidden="1">
      <c r="A148" s="123" t="str">
        <f>VLOOKUP(I148,Pns!B:C,2,0)</f>
        <v>552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2647</v>
      </c>
      <c r="H148" s="120">
        <v>2.02630400202936E14</v>
      </c>
      <c r="I148" s="18" t="s">
        <v>1413</v>
      </c>
      <c r="J148" s="120" t="s">
        <v>2648</v>
      </c>
      <c r="K148" s="120" t="s">
        <v>2649</v>
      </c>
      <c r="L148" s="120" t="s">
        <v>2177</v>
      </c>
      <c r="M148" s="120" t="s">
        <v>20</v>
      </c>
      <c r="N148" s="120">
        <v>4001.57</v>
      </c>
      <c r="O148" s="120">
        <v>2741.0</v>
      </c>
      <c r="P148" s="120" t="s">
        <v>2152</v>
      </c>
      <c r="Q148" s="120" t="s">
        <v>2153</v>
      </c>
      <c r="R148" s="124">
        <v>46105.0</v>
      </c>
      <c r="S148" s="120">
        <v>1.0</v>
      </c>
      <c r="T148" s="120" t="s">
        <v>2170</v>
      </c>
      <c r="U148" s="124">
        <v>46105.0</v>
      </c>
      <c r="V148" s="124">
        <v>46105.0</v>
      </c>
      <c r="W148" s="124">
        <v>46170.0</v>
      </c>
      <c r="X148" s="120">
        <v>65.0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15766.17</v>
      </c>
      <c r="AS148" s="120">
        <v>15766.17</v>
      </c>
      <c r="AT148" s="120" t="s">
        <v>2155</v>
      </c>
      <c r="AU148" s="120" t="s">
        <v>2155</v>
      </c>
      <c r="AV148" s="120" t="s">
        <v>2155</v>
      </c>
      <c r="AW148" s="120">
        <v>1.0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1.0</v>
      </c>
      <c r="BC148" s="120">
        <v>0.0</v>
      </c>
      <c r="BD148" s="120" t="s">
        <v>2172</v>
      </c>
      <c r="BE148" s="120"/>
      <c r="BF148" s="120"/>
      <c r="BG148" s="120"/>
    </row>
    <row r="149">
      <c r="A149" s="123" t="str">
        <f>VLOOKUP(I149,Pns!B:C,2,0)</f>
        <v>785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2650</v>
      </c>
      <c r="H149" s="120">
        <v>2.02630400204058E14</v>
      </c>
      <c r="I149" s="18" t="s">
        <v>2008</v>
      </c>
      <c r="J149" s="120" t="s">
        <v>2651</v>
      </c>
      <c r="K149" s="120" t="s">
        <v>2010</v>
      </c>
      <c r="L149" s="120">
        <v>779.0</v>
      </c>
      <c r="M149" s="120" t="s">
        <v>20</v>
      </c>
      <c r="N149" s="120">
        <v>26.79</v>
      </c>
      <c r="O149" s="120">
        <v>2734.0</v>
      </c>
      <c r="P149" s="120" t="s">
        <v>2152</v>
      </c>
      <c r="Q149" s="120" t="s">
        <v>2041</v>
      </c>
      <c r="R149" s="124">
        <v>46140.0</v>
      </c>
      <c r="S149" s="120">
        <v>1.0</v>
      </c>
      <c r="T149" s="120" t="s">
        <v>2170</v>
      </c>
      <c r="U149" s="124">
        <v>46140.0</v>
      </c>
      <c r="V149" s="124">
        <v>46140.0</v>
      </c>
      <c r="W149" s="124">
        <v>46153.0</v>
      </c>
      <c r="X149" s="120">
        <v>13.0</v>
      </c>
      <c r="Y149" s="120"/>
      <c r="Z149" s="120">
        <v>5.0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59.48</v>
      </c>
      <c r="AS149" s="120">
        <v>59.48</v>
      </c>
      <c r="AT149" s="120">
        <v>1.0</v>
      </c>
      <c r="AU149" s="120">
        <v>1.0</v>
      </c>
      <c r="AV149" s="120">
        <v>1.0</v>
      </c>
      <c r="AW149" s="120">
        <v>4.0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3" t="str">
        <f>VLOOKUP(I150,Pns!B:C,2,0)</f>
        <v>784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2654</v>
      </c>
      <c r="H150" s="120">
        <v>2.02630400204057E14</v>
      </c>
      <c r="I150" s="18" t="s">
        <v>2006</v>
      </c>
      <c r="J150" s="120" t="s">
        <v>2655</v>
      </c>
      <c r="K150" s="120" t="s">
        <v>1075</v>
      </c>
      <c r="L150" s="120">
        <v>779.0</v>
      </c>
      <c r="M150" s="120" t="s">
        <v>20</v>
      </c>
      <c r="N150" s="120">
        <v>0.0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R150" s="120" t="s">
        <v>2171</v>
      </c>
      <c r="AS150" s="120" t="s">
        <v>2171</v>
      </c>
      <c r="AT150" s="120" t="s">
        <v>2155</v>
      </c>
      <c r="AU150" s="120" t="s">
        <v>2155</v>
      </c>
      <c r="AV150" s="120" t="s">
        <v>2155</v>
      </c>
      <c r="AW150" s="120" t="s">
        <v>2155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2652</v>
      </c>
      <c r="BE150" s="120" t="s">
        <v>2653</v>
      </c>
      <c r="BF150" s="120"/>
      <c r="BG150" s="120"/>
    </row>
    <row r="151">
      <c r="A151" s="122">
        <f>VLOOKUP(I151,Pns!B:C,2,0)</f>
        <v>58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2656</v>
      </c>
      <c r="H151" s="120">
        <v>2.02630400204141E14</v>
      </c>
      <c r="I151" s="18" t="s">
        <v>163</v>
      </c>
      <c r="J151" s="120" t="s">
        <v>2546</v>
      </c>
      <c r="K151" s="120" t="s">
        <v>161</v>
      </c>
      <c r="L151" s="120">
        <v>98891.0</v>
      </c>
      <c r="M151" s="120" t="s">
        <v>20</v>
      </c>
      <c r="N151" s="120">
        <v>5.73</v>
      </c>
      <c r="O151" s="120">
        <v>2730.0</v>
      </c>
      <c r="P151" s="120" t="s">
        <v>2152</v>
      </c>
      <c r="Q151" s="120" t="s">
        <v>2041</v>
      </c>
      <c r="R151" s="124">
        <v>46155.0</v>
      </c>
      <c r="S151" s="120">
        <v>2.0</v>
      </c>
      <c r="T151" s="120" t="s">
        <v>2431</v>
      </c>
      <c r="U151" s="124">
        <v>46155.0</v>
      </c>
      <c r="V151" s="124">
        <v>46155.0</v>
      </c>
      <c r="W151" s="124">
        <v>46156.0</v>
      </c>
      <c r="X151" s="120">
        <v>1.0</v>
      </c>
      <c r="Y151" s="120"/>
      <c r="Z151" s="120">
        <v>0.0</v>
      </c>
      <c r="AA151" s="120"/>
      <c r="AB151" s="120"/>
      <c r="AC151" s="120"/>
      <c r="AI151" s="120"/>
      <c r="AJ151" s="120"/>
      <c r="AK151" s="120"/>
      <c r="AL151" s="124"/>
      <c r="AM151" s="120"/>
      <c r="AR151" s="120">
        <v>9.91</v>
      </c>
      <c r="AS151" s="120">
        <v>19.82</v>
      </c>
      <c r="AT151" s="120" t="s">
        <v>2155</v>
      </c>
      <c r="AU151" s="120" t="s">
        <v>2155</v>
      </c>
      <c r="AV151" s="120" t="s">
        <v>2155</v>
      </c>
      <c r="AW151" s="120">
        <v>80.5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2657</v>
      </c>
      <c r="BE151" s="120" t="s">
        <v>2658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2659</v>
      </c>
      <c r="H152" s="120">
        <v>2.02630400204245E14</v>
      </c>
      <c r="I152" s="18" t="s">
        <v>163</v>
      </c>
      <c r="J152" s="120" t="s">
        <v>2546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2734.0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2431</v>
      </c>
      <c r="U152" s="124">
        <v>46155.0</v>
      </c>
      <c r="V152" s="124">
        <v>46155.0</v>
      </c>
      <c r="W152" s="124">
        <v>46157.0</v>
      </c>
      <c r="X152" s="120">
        <v>2.0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2660</v>
      </c>
      <c r="BE152" s="120" t="s">
        <v>2661</v>
      </c>
      <c r="BF152" s="120"/>
      <c r="BG152" s="120"/>
    </row>
    <row r="153" hidden="1">
      <c r="A153" s="122" t="str">
        <f>VLOOKUP(I153,Pns!B:C,2,0)</f>
        <v>#N/A</v>
      </c>
      <c r="B153" s="123">
        <f>COUNTIF(Rac!A:A,A153)</f>
        <v>0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2662</v>
      </c>
      <c r="H153" s="120">
        <v>2.0263040020478E14</v>
      </c>
      <c r="I153" s="18" t="s">
        <v>2663</v>
      </c>
      <c r="J153" s="120" t="s">
        <v>2664</v>
      </c>
      <c r="K153" s="120" t="s">
        <v>2665</v>
      </c>
      <c r="L153" s="120" t="s">
        <v>2177</v>
      </c>
      <c r="M153" s="120" t="s">
        <v>20</v>
      </c>
      <c r="N153" s="120">
        <v>0.0</v>
      </c>
      <c r="O153" s="120">
        <v>2730.0</v>
      </c>
      <c r="P153" s="120" t="s">
        <v>2152</v>
      </c>
      <c r="Q153" s="120" t="s">
        <v>2153</v>
      </c>
      <c r="R153" s="124">
        <v>46188.0</v>
      </c>
      <c r="S153" s="120">
        <v>1.0</v>
      </c>
      <c r="T153" s="120" t="s">
        <v>2666</v>
      </c>
      <c r="U153" s="124">
        <v>46188.0</v>
      </c>
      <c r="V153" s="124">
        <v>46188.0</v>
      </c>
      <c r="W153" s="124">
        <v>46196.0</v>
      </c>
      <c r="X153" s="120">
        <v>8.0</v>
      </c>
      <c r="Y153" s="120"/>
      <c r="Z153" s="120"/>
      <c r="AA153" s="120"/>
      <c r="AB153" s="120"/>
      <c r="AC153" s="120"/>
      <c r="AI153" s="120"/>
      <c r="AJ153" s="120"/>
      <c r="AK153" s="120"/>
      <c r="AL153" s="124"/>
      <c r="AM153" s="120"/>
      <c r="AR153" s="120" t="s">
        <v>2171</v>
      </c>
      <c r="AS153" s="120" t="s">
        <v>2171</v>
      </c>
      <c r="AT153" s="120" t="s">
        <v>2155</v>
      </c>
      <c r="AU153" s="120" t="s">
        <v>2155</v>
      </c>
      <c r="AV153" s="120" t="s">
        <v>2155</v>
      </c>
      <c r="AW153" s="120" t="s">
        <v>2155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2667</v>
      </c>
      <c r="BE153" s="120" t="s">
        <v>2668</v>
      </c>
      <c r="BF153" s="120"/>
      <c r="BG153" s="120"/>
    </row>
    <row r="154" hidden="1">
      <c r="A154" s="122" t="str">
        <f>VLOOKUP(I154,Pns!B:C,2,0)</f>
        <v>#N/A</v>
      </c>
      <c r="B154" s="123">
        <f>COUNTIF(Rac!A:A,A154)</f>
        <v>0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2669</v>
      </c>
      <c r="H154" s="120">
        <v>2.02630400204781E14</v>
      </c>
      <c r="I154" s="18" t="s">
        <v>2663</v>
      </c>
      <c r="J154" s="120" t="s">
        <v>2664</v>
      </c>
      <c r="K154" s="120" t="s">
        <v>2665</v>
      </c>
      <c r="L154" s="120" t="s">
        <v>2177</v>
      </c>
      <c r="M154" s="120" t="s">
        <v>20</v>
      </c>
      <c r="N154" s="120">
        <v>0.0</v>
      </c>
      <c r="O154" s="120">
        <v>2734.0</v>
      </c>
      <c r="P154" s="120" t="s">
        <v>2152</v>
      </c>
      <c r="Q154" s="120" t="s">
        <v>2153</v>
      </c>
      <c r="R154" s="124">
        <v>46188.0</v>
      </c>
      <c r="S154" s="120">
        <v>1.0</v>
      </c>
      <c r="T154" s="120" t="s">
        <v>2666</v>
      </c>
      <c r="U154" s="124">
        <v>46188.0</v>
      </c>
      <c r="V154" s="124">
        <v>46188.0</v>
      </c>
      <c r="W154" s="124">
        <v>46196.0</v>
      </c>
      <c r="X154" s="120">
        <v>8.0</v>
      </c>
      <c r="Y154" s="120"/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2171</v>
      </c>
      <c r="AS154" s="120" t="s">
        <v>2171</v>
      </c>
      <c r="AT154" s="120" t="s">
        <v>2155</v>
      </c>
      <c r="AU154" s="120" t="s">
        <v>2155</v>
      </c>
      <c r="AV154" s="120" t="s">
        <v>2155</v>
      </c>
      <c r="AW154" s="120" t="s">
        <v>2155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2670</v>
      </c>
      <c r="BE154" s="120" t="s">
        <v>2668</v>
      </c>
      <c r="BF154" s="120"/>
      <c r="BG154" s="120"/>
    </row>
    <row r="155">
      <c r="A155" s="123">
        <f>VLOOKUP(I155,Pns!B:C,2,0)</f>
        <v>71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2671</v>
      </c>
      <c r="H155" s="120">
        <v>2.02630400204876E14</v>
      </c>
      <c r="I155" s="18" t="s">
        <v>195</v>
      </c>
      <c r="J155" s="120" t="s">
        <v>2672</v>
      </c>
      <c r="K155" s="120" t="s">
        <v>196</v>
      </c>
      <c r="L155" s="120" t="s">
        <v>2496</v>
      </c>
      <c r="M155" s="120" t="s">
        <v>37</v>
      </c>
      <c r="N155" s="120">
        <v>81.66</v>
      </c>
      <c r="O155" s="120">
        <v>2734.0</v>
      </c>
      <c r="P155" s="120" t="s">
        <v>2152</v>
      </c>
      <c r="Q155" s="120" t="s">
        <v>2041</v>
      </c>
      <c r="R155" s="124">
        <v>46199.0</v>
      </c>
      <c r="S155" s="120">
        <v>1.0</v>
      </c>
      <c r="T155" s="120" t="s">
        <v>2170</v>
      </c>
      <c r="U155" s="124">
        <v>46199.0</v>
      </c>
      <c r="V155" s="124">
        <v>46199.0</v>
      </c>
      <c r="W155" s="124">
        <v>46203.0</v>
      </c>
      <c r="X155" s="120">
        <v>4.0</v>
      </c>
      <c r="Y155" s="120"/>
      <c r="Z155" s="120">
        <v>2.0</v>
      </c>
      <c r="AA155" s="120"/>
      <c r="AB155" s="120"/>
      <c r="AC155" s="120" t="s">
        <v>2183</v>
      </c>
      <c r="AI155" s="120"/>
      <c r="AJ155" s="120"/>
      <c r="AK155" s="120"/>
      <c r="AL155" s="124"/>
      <c r="AM155" s="120"/>
      <c r="AN155" s="120"/>
      <c r="AR155" s="120">
        <v>167.4</v>
      </c>
      <c r="AS155" s="120">
        <v>167.4</v>
      </c>
      <c r="AT155" s="120">
        <v>1.0</v>
      </c>
      <c r="AU155" s="120">
        <v>3.0</v>
      </c>
      <c r="AV155" s="120">
        <v>3.0</v>
      </c>
      <c r="AW155" s="120">
        <v>39.0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2673</v>
      </c>
      <c r="BE155" s="120" t="s">
        <v>2674</v>
      </c>
      <c r="BF155" s="120" t="s">
        <v>2675</v>
      </c>
      <c r="BG155" s="120" t="s">
        <v>2676</v>
      </c>
    </row>
    <row r="156">
      <c r="A156" s="122">
        <f>VLOOKUP(I156,Pns!B:C,2,0)</f>
        <v>543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2677</v>
      </c>
      <c r="H156" s="120">
        <v>2.02630400204993E14</v>
      </c>
      <c r="I156" s="18" t="s">
        <v>1386</v>
      </c>
      <c r="J156" s="120" t="s">
        <v>2678</v>
      </c>
      <c r="K156" s="120" t="s">
        <v>1387</v>
      </c>
      <c r="L156" s="120" t="s">
        <v>2177</v>
      </c>
      <c r="M156" s="120" t="s">
        <v>20</v>
      </c>
      <c r="N156" s="120">
        <v>108.09</v>
      </c>
      <c r="O156" s="120">
        <v>2734.0</v>
      </c>
      <c r="P156" s="120" t="s">
        <v>2152</v>
      </c>
      <c r="Q156" s="120" t="s">
        <v>2041</v>
      </c>
      <c r="R156" s="124">
        <v>46213.0</v>
      </c>
      <c r="S156" s="120">
        <v>1.0</v>
      </c>
      <c r="T156" s="120" t="s">
        <v>2170</v>
      </c>
      <c r="U156" s="124">
        <v>46213.0</v>
      </c>
      <c r="V156" s="124">
        <v>46213.0</v>
      </c>
      <c r="W156" s="124">
        <v>46216.0</v>
      </c>
      <c r="X156" s="120">
        <v>3.0</v>
      </c>
      <c r="Y156" s="120"/>
      <c r="Z156" s="120">
        <v>0.0</v>
      </c>
      <c r="AA156" s="120"/>
      <c r="AB156" s="120"/>
      <c r="AC156" s="120"/>
      <c r="AI156" s="120"/>
      <c r="AJ156" s="120"/>
      <c r="AK156" s="120"/>
      <c r="AL156" s="124"/>
      <c r="AM156" s="120"/>
      <c r="AR156" s="120">
        <v>350.21</v>
      </c>
      <c r="AS156" s="120">
        <v>350.21</v>
      </c>
      <c r="AT156" s="120">
        <v>1.0</v>
      </c>
      <c r="AU156" s="120">
        <v>3.0</v>
      </c>
      <c r="AV156" s="120">
        <v>4.0</v>
      </c>
      <c r="AW156" s="120">
        <v>103.0</v>
      </c>
      <c r="AX156" s="120">
        <v>1.0</v>
      </c>
      <c r="AY156" s="120" t="s">
        <v>2155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2679</v>
      </c>
      <c r="BE156" s="120" t="s">
        <v>2680</v>
      </c>
      <c r="BF156" s="120" t="s">
        <v>2681</v>
      </c>
      <c r="BG156" s="120" t="s">
        <v>2680</v>
      </c>
    </row>
    <row r="157">
      <c r="A157" s="123">
        <f>VLOOKUP(I157,Pns!B:C,2,0)</f>
        <v>12</v>
      </c>
      <c r="B157" s="123">
        <f>COUNTIF(Rac!A:A,A157)</f>
        <v>1</v>
      </c>
      <c r="C157" s="120">
        <v>313.0</v>
      </c>
      <c r="D157" s="120">
        <v>313.0</v>
      </c>
      <c r="E157" s="120">
        <v>381.0</v>
      </c>
      <c r="F157" s="120" t="s">
        <v>2167</v>
      </c>
      <c r="G157" s="18" t="s">
        <v>2682</v>
      </c>
      <c r="H157" s="120"/>
      <c r="I157" s="18" t="s">
        <v>49</v>
      </c>
      <c r="J157" s="120" t="s">
        <v>2207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2732.0</v>
      </c>
      <c r="P157" s="120" t="s">
        <v>2182</v>
      </c>
      <c r="Q157" s="120" t="s">
        <v>2073</v>
      </c>
      <c r="R157" s="124">
        <v>46216.0</v>
      </c>
      <c r="S157" s="120">
        <v>1.0</v>
      </c>
      <c r="T157" s="120" t="s">
        <v>2170</v>
      </c>
      <c r="U157" s="124">
        <v>46216.0</v>
      </c>
      <c r="V157" s="124">
        <v>46216.0</v>
      </c>
      <c r="W157" s="124">
        <v>46216.0</v>
      </c>
      <c r="X157" s="120">
        <v>0.0</v>
      </c>
      <c r="Y157" s="120"/>
      <c r="Z157" s="120">
        <v>0.0</v>
      </c>
      <c r="AC157" s="120" t="s">
        <v>2321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2155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2683</v>
      </c>
      <c r="BE157" s="120"/>
      <c r="BF157" s="120"/>
      <c r="BG157" s="120"/>
    </row>
    <row r="158" hidden="1">
      <c r="A158" s="123" t="str">
        <f>VLOOKUP(I158,Pns!B:C,2,0)</f>
        <v>784</v>
      </c>
      <c r="B158" s="123">
        <f>COUNTIF(Rac!A:A,A158)</f>
        <v>1</v>
      </c>
      <c r="C158" s="120">
        <v>313.0</v>
      </c>
      <c r="D158" s="120">
        <v>313.0</v>
      </c>
      <c r="E158" s="120">
        <v>304.0</v>
      </c>
      <c r="F158" s="120" t="s">
        <v>2167</v>
      </c>
      <c r="G158" s="18" t="s">
        <v>2684</v>
      </c>
      <c r="H158" s="120"/>
      <c r="I158" s="18" t="s">
        <v>2006</v>
      </c>
      <c r="J158" s="120" t="s">
        <v>2655</v>
      </c>
      <c r="K158" s="120" t="s">
        <v>1075</v>
      </c>
      <c r="L158" s="120">
        <v>779.0</v>
      </c>
      <c r="M158" s="120" t="s">
        <v>20</v>
      </c>
      <c r="N158" s="120">
        <v>0.0</v>
      </c>
      <c r="O158" s="120">
        <v>2736.0</v>
      </c>
      <c r="P158" s="120" t="s">
        <v>2182</v>
      </c>
      <c r="Q158" s="120" t="s">
        <v>2153</v>
      </c>
      <c r="R158" s="124">
        <v>46216.0</v>
      </c>
      <c r="S158" s="120">
        <v>1.0</v>
      </c>
      <c r="T158" s="120" t="s">
        <v>2170</v>
      </c>
      <c r="U158" s="124">
        <v>46216.0</v>
      </c>
      <c r="V158" s="124">
        <v>46216.0</v>
      </c>
      <c r="W158" s="124">
        <v>46216.0</v>
      </c>
      <c r="X158" s="120">
        <v>0.0</v>
      </c>
      <c r="Y158" s="120"/>
      <c r="Z158" s="120"/>
      <c r="AA158" s="120"/>
      <c r="AB158" s="120"/>
      <c r="AC158" s="120"/>
      <c r="AI158" s="120"/>
      <c r="AJ158" s="120"/>
      <c r="AK158" s="120"/>
      <c r="AL158" s="124"/>
      <c r="AM158" s="120"/>
      <c r="AN158" s="120"/>
      <c r="AR158" s="120" t="s">
        <v>2171</v>
      </c>
      <c r="AS158" s="120" t="s">
        <v>2171</v>
      </c>
      <c r="AT158" s="120" t="s">
        <v>2155</v>
      </c>
      <c r="AU158" s="120" t="s">
        <v>2155</v>
      </c>
      <c r="AV158" s="120" t="s">
        <v>2155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2685</v>
      </c>
      <c r="BE158" s="120"/>
      <c r="BF158" s="120"/>
      <c r="BG158" s="120"/>
    </row>
    <row r="159" hidden="1">
      <c r="A159" s="122" t="str">
        <f>VLOOKUP(I159,Pns!B:C,2,0)</f>
        <v>#N/A</v>
      </c>
      <c r="B159" s="123">
        <f>COUNTIF(Rac!A:A,A159)</f>
        <v>0</v>
      </c>
      <c r="C159" s="120">
        <v>329.0</v>
      </c>
      <c r="D159" s="120">
        <v>329.0</v>
      </c>
      <c r="E159" s="120">
        <v>304.0</v>
      </c>
      <c r="F159" s="120" t="s">
        <v>2167</v>
      </c>
      <c r="G159" s="18" t="s">
        <v>2686</v>
      </c>
      <c r="H159" s="120">
        <v>2.0263040020464E14</v>
      </c>
      <c r="I159" s="18" t="s">
        <v>2687</v>
      </c>
      <c r="J159" s="120" t="s">
        <v>2688</v>
      </c>
      <c r="K159" s="120" t="s">
        <v>2689</v>
      </c>
      <c r="L159" s="120" t="s">
        <v>2690</v>
      </c>
      <c r="M159" s="120" t="s">
        <v>20</v>
      </c>
      <c r="N159" s="120">
        <v>936.92</v>
      </c>
      <c r="O159" s="120">
        <v>2721.0</v>
      </c>
      <c r="P159" s="120" t="s">
        <v>2152</v>
      </c>
      <c r="Q159" s="120" t="s">
        <v>2153</v>
      </c>
      <c r="R159" s="124">
        <v>46185.0</v>
      </c>
      <c r="S159" s="120">
        <v>1.0</v>
      </c>
      <c r="T159" s="120" t="s">
        <v>2170</v>
      </c>
      <c r="U159" s="124">
        <v>46185.0</v>
      </c>
      <c r="V159" s="124">
        <v>46185.0</v>
      </c>
      <c r="W159" s="124">
        <v>46190.0</v>
      </c>
      <c r="X159" s="120">
        <v>5.0</v>
      </c>
      <c r="Y159" s="120"/>
      <c r="Z159" s="120">
        <v>1.0</v>
      </c>
      <c r="AA159" s="120"/>
      <c r="AB159" s="120"/>
      <c r="AC159" s="120"/>
      <c r="AI159" s="120"/>
      <c r="AJ159" s="120"/>
      <c r="AK159" s="120"/>
      <c r="AL159" s="124"/>
      <c r="AM159" s="120"/>
      <c r="AN159" s="120"/>
      <c r="AR159" s="120">
        <v>1527.18</v>
      </c>
      <c r="AS159" s="120">
        <v>1527.18</v>
      </c>
      <c r="AT159" s="120" t="s">
        <v>2155</v>
      </c>
      <c r="AU159" s="120" t="s">
        <v>2155</v>
      </c>
      <c r="AV159" s="120" t="s">
        <v>2155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2692</v>
      </c>
      <c r="BF159" s="120"/>
      <c r="BG159" s="120"/>
    </row>
    <row r="160">
      <c r="A160" s="123">
        <f>VLOOKUP(I160,Pns!B:C,2,0)</f>
        <v>12</v>
      </c>
      <c r="B160" s="123">
        <f>COUNTIF(Rac!A:A,A160)</f>
        <v>1</v>
      </c>
      <c r="C160" s="120">
        <v>329.0</v>
      </c>
      <c r="D160" s="120">
        <v>329.0</v>
      </c>
      <c r="E160" s="120">
        <v>381.0</v>
      </c>
      <c r="F160" s="120" t="s">
        <v>2167</v>
      </c>
      <c r="G160" s="18" t="s">
        <v>2693</v>
      </c>
      <c r="H160" s="120">
        <v>2.0263810022069E14</v>
      </c>
      <c r="I160" s="18" t="s">
        <v>49</v>
      </c>
      <c r="J160" s="120" t="s">
        <v>2207</v>
      </c>
      <c r="K160" s="120" t="s">
        <v>50</v>
      </c>
      <c r="L160" s="120">
        <v>198.0</v>
      </c>
      <c r="M160" s="120" t="s">
        <v>37</v>
      </c>
      <c r="N160" s="120">
        <v>288215.57</v>
      </c>
      <c r="O160" s="120">
        <v>2721.0</v>
      </c>
      <c r="P160" s="120" t="s">
        <v>2152</v>
      </c>
      <c r="Q160" s="120" t="s">
        <v>2073</v>
      </c>
      <c r="R160" s="124">
        <v>46195.0</v>
      </c>
      <c r="S160" s="120">
        <v>1.0</v>
      </c>
      <c r="T160" s="120" t="s">
        <v>2170</v>
      </c>
      <c r="U160" s="124">
        <v>46195.0</v>
      </c>
      <c r="V160" s="124">
        <v>46195.0</v>
      </c>
      <c r="W160" s="124">
        <v>46199.0</v>
      </c>
      <c r="X160" s="120">
        <v>4.0</v>
      </c>
      <c r="Z160" s="120">
        <v>0.0</v>
      </c>
      <c r="AA160" s="120">
        <v>3.810279428E9</v>
      </c>
      <c r="AB160" s="120" t="s">
        <v>2298</v>
      </c>
      <c r="AC160" s="120" t="s">
        <v>2299</v>
      </c>
      <c r="AI160" s="120"/>
      <c r="AJ160" s="120"/>
      <c r="AK160" s="120"/>
      <c r="AL160" s="124"/>
      <c r="AM160" s="120"/>
      <c r="AN160" s="120"/>
      <c r="AR160" s="120">
        <v>902114.72</v>
      </c>
      <c r="AS160" s="120">
        <v>902114.72</v>
      </c>
      <c r="AT160" s="120">
        <v>6.0</v>
      </c>
      <c r="AU160" s="120">
        <v>9.0</v>
      </c>
      <c r="AV160" s="120">
        <v>15.0</v>
      </c>
      <c r="AW160" s="120">
        <v>110.0</v>
      </c>
      <c r="AX160" s="120">
        <v>0.0</v>
      </c>
      <c r="AY160" s="120" t="s">
        <v>2155</v>
      </c>
      <c r="AZ160" s="120">
        <v>0.0</v>
      </c>
      <c r="BA160" s="120">
        <v>0.0</v>
      </c>
      <c r="BB160" s="120">
        <v>0.0</v>
      </c>
      <c r="BC160" s="120">
        <v>0.0</v>
      </c>
      <c r="BD160" s="120"/>
      <c r="BE160" s="120" t="s">
        <v>2694</v>
      </c>
      <c r="BF160" s="120"/>
    </row>
    <row r="161">
      <c r="A161" s="122">
        <f>VLOOKUP(I161,Pns!B:C,2,0)</f>
        <v>122</v>
      </c>
      <c r="B161" s="123">
        <f>COUNTIF(Rac!A:A,A161)</f>
        <v>1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2695</v>
      </c>
      <c r="H161" s="120">
        <v>2.02630400204914E14</v>
      </c>
      <c r="I161" s="18" t="s">
        <v>340</v>
      </c>
      <c r="J161" s="120" t="s">
        <v>2696</v>
      </c>
      <c r="K161" s="120" t="s">
        <v>341</v>
      </c>
      <c r="L161" s="120">
        <v>22373.0</v>
      </c>
      <c r="M161" s="120" t="s">
        <v>37</v>
      </c>
      <c r="N161" s="120">
        <v>3240.47</v>
      </c>
      <c r="O161" s="120">
        <v>2721.0</v>
      </c>
      <c r="P161" s="120" t="s">
        <v>2152</v>
      </c>
      <c r="Q161" s="120" t="s">
        <v>2073</v>
      </c>
      <c r="R161" s="124">
        <v>46205.0</v>
      </c>
      <c r="S161" s="120">
        <v>1.0</v>
      </c>
      <c r="T161" s="120" t="s">
        <v>2170</v>
      </c>
      <c r="U161" s="124">
        <v>46205.0</v>
      </c>
      <c r="V161" s="124">
        <v>46205.0</v>
      </c>
      <c r="W161" s="124">
        <v>46206.0</v>
      </c>
      <c r="X161" s="120">
        <v>1.0</v>
      </c>
      <c r="Y161" s="120"/>
      <c r="Z161" s="120">
        <v>2.0</v>
      </c>
      <c r="AA161" s="120"/>
      <c r="AB161" s="120"/>
      <c r="AC161" s="120" t="s">
        <v>2183</v>
      </c>
      <c r="AI161" s="120"/>
      <c r="AJ161" s="120"/>
      <c r="AK161" s="120"/>
      <c r="AL161" s="124"/>
      <c r="AM161" s="120"/>
      <c r="AN161" s="120"/>
      <c r="AR161" s="120">
        <v>16947.68</v>
      </c>
      <c r="AS161" s="120">
        <v>16947.68</v>
      </c>
      <c r="AT161" s="120">
        <v>4.0</v>
      </c>
      <c r="AU161" s="120">
        <v>6.0</v>
      </c>
      <c r="AV161" s="120">
        <v>13.0</v>
      </c>
      <c r="AW161" s="120">
        <v>107.0</v>
      </c>
      <c r="AX161" s="120">
        <v>0.0</v>
      </c>
      <c r="AY161" s="120">
        <v>7.0</v>
      </c>
      <c r="AZ161" s="120">
        <v>262.0</v>
      </c>
      <c r="BA161" s="120">
        <v>0.0</v>
      </c>
      <c r="BB161" s="120">
        <v>0.0</v>
      </c>
      <c r="BC161" s="120">
        <v>0.0</v>
      </c>
      <c r="BD161" s="120" t="s">
        <v>2697</v>
      </c>
      <c r="BE161" s="120" t="s">
        <v>2698</v>
      </c>
      <c r="BF161" s="120" t="s">
        <v>2699</v>
      </c>
      <c r="BG161" s="120" t="s">
        <v>2698</v>
      </c>
    </row>
    <row r="162" hidden="1">
      <c r="A162" s="122">
        <f>VLOOKUP(I162,Pns!B:C,2,0)</f>
        <v>82</v>
      </c>
      <c r="B162" s="123">
        <f>COUNTIF(Rac!A:A,A162)</f>
        <v>1</v>
      </c>
      <c r="C162" s="120">
        <v>329.0</v>
      </c>
      <c r="D162" s="120">
        <v>329.0</v>
      </c>
      <c r="E162" s="120">
        <v>304.0</v>
      </c>
      <c r="F162" s="120" t="s">
        <v>2167</v>
      </c>
      <c r="G162" s="18" t="s">
        <v>2700</v>
      </c>
      <c r="H162" s="120">
        <v>2.02630400204961E14</v>
      </c>
      <c r="I162" s="18" t="s">
        <v>230</v>
      </c>
      <c r="J162" s="120" t="s">
        <v>2701</v>
      </c>
      <c r="K162" s="120" t="s">
        <v>231</v>
      </c>
      <c r="L162" s="120" t="s">
        <v>2177</v>
      </c>
      <c r="M162" s="120" t="s">
        <v>20</v>
      </c>
      <c r="N162" s="120">
        <v>2273.0</v>
      </c>
      <c r="O162" s="120">
        <v>2709.0</v>
      </c>
      <c r="P162" s="120" t="s">
        <v>2152</v>
      </c>
      <c r="Q162" s="120" t="s">
        <v>2153</v>
      </c>
      <c r="R162" s="124">
        <v>46209.0</v>
      </c>
      <c r="S162" s="120">
        <v>1.0</v>
      </c>
      <c r="T162" s="120" t="s">
        <v>2170</v>
      </c>
      <c r="U162" s="124">
        <v>46209.0</v>
      </c>
      <c r="V162" s="124">
        <v>46209.0</v>
      </c>
      <c r="W162" s="124">
        <v>46216.0</v>
      </c>
      <c r="X162" s="120">
        <v>7.0</v>
      </c>
      <c r="Y162" s="120"/>
      <c r="Z162" s="120">
        <v>0.0</v>
      </c>
      <c r="AA162" s="120"/>
      <c r="AB162" s="120"/>
      <c r="AC162" s="120" t="s">
        <v>2702</v>
      </c>
      <c r="AI162" s="120"/>
      <c r="AJ162" s="120"/>
      <c r="AK162" s="120"/>
      <c r="AL162" s="124"/>
      <c r="AM162" s="120"/>
      <c r="AN162" s="120"/>
      <c r="AR162" s="120">
        <v>7591.82</v>
      </c>
      <c r="AS162" s="120">
        <v>7591.82</v>
      </c>
      <c r="AT162" s="120">
        <v>1.0</v>
      </c>
      <c r="AU162" s="120">
        <v>1.0</v>
      </c>
      <c r="AV162" s="120">
        <v>4.0</v>
      </c>
      <c r="AW162" s="120">
        <v>29.0</v>
      </c>
      <c r="AX162" s="120">
        <v>0.0</v>
      </c>
      <c r="AY162" s="120">
        <v>0.0</v>
      </c>
      <c r="AZ162" s="120" t="s">
        <v>2155</v>
      </c>
      <c r="BA162" s="120">
        <v>0.0</v>
      </c>
      <c r="BB162" s="120">
        <v>0.0</v>
      </c>
      <c r="BC162" s="120">
        <v>0.0</v>
      </c>
      <c r="BD162" s="120" t="s">
        <v>2697</v>
      </c>
      <c r="BE162" s="120" t="s">
        <v>2703</v>
      </c>
      <c r="BF162" s="120" t="s">
        <v>2699</v>
      </c>
      <c r="BG162" s="120" t="s">
        <v>2703</v>
      </c>
    </row>
    <row r="163">
      <c r="A163" s="122">
        <f>VLOOKUP(I163,Pns!B:C,2,0)</f>
        <v>82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2704</v>
      </c>
      <c r="H163" s="120">
        <v>2.0263040020496E14</v>
      </c>
      <c r="I163" s="18" t="s">
        <v>230</v>
      </c>
      <c r="J163" s="120" t="s">
        <v>2701</v>
      </c>
      <c r="K163" s="120" t="s">
        <v>231</v>
      </c>
      <c r="L163" s="120" t="s">
        <v>2177</v>
      </c>
      <c r="M163" s="120" t="s">
        <v>20</v>
      </c>
      <c r="N163" s="120">
        <v>2273.0</v>
      </c>
      <c r="O163" s="120">
        <v>2721.0</v>
      </c>
      <c r="P163" s="120" t="s">
        <v>2152</v>
      </c>
      <c r="Q163" s="120" t="s">
        <v>2073</v>
      </c>
      <c r="R163" s="124">
        <v>46209.0</v>
      </c>
      <c r="S163" s="120">
        <v>1.0</v>
      </c>
      <c r="T163" s="120" t="s">
        <v>2170</v>
      </c>
      <c r="U163" s="124">
        <v>46209.0</v>
      </c>
      <c r="V163" s="124">
        <v>46209.0</v>
      </c>
      <c r="W163" s="124">
        <v>46211.0</v>
      </c>
      <c r="X163" s="120">
        <v>2.0</v>
      </c>
      <c r="Y163" s="120"/>
      <c r="Z163" s="120">
        <v>0.0</v>
      </c>
      <c r="AA163" s="120"/>
      <c r="AB163" s="120"/>
      <c r="AC163" s="120" t="s">
        <v>2702</v>
      </c>
      <c r="AI163" s="120"/>
      <c r="AJ163" s="120"/>
      <c r="AK163" s="120"/>
      <c r="AL163" s="124"/>
      <c r="AM163" s="120"/>
      <c r="AN163" s="120"/>
      <c r="AR163" s="120">
        <v>7591.82</v>
      </c>
      <c r="AS163" s="120">
        <v>7591.82</v>
      </c>
      <c r="AT163" s="120">
        <v>1.0</v>
      </c>
      <c r="AU163" s="120">
        <v>1.0</v>
      </c>
      <c r="AV163" s="120">
        <v>4.0</v>
      </c>
      <c r="AW163" s="120">
        <v>29.0</v>
      </c>
      <c r="AX163" s="120">
        <v>0.0</v>
      </c>
      <c r="AY163" s="120">
        <v>0.0</v>
      </c>
      <c r="AZ163" s="120" t="s">
        <v>2155</v>
      </c>
      <c r="BA163" s="120">
        <v>0.0</v>
      </c>
      <c r="BB163" s="120">
        <v>0.0</v>
      </c>
      <c r="BC163" s="120">
        <v>0.0</v>
      </c>
      <c r="BD163" s="120" t="s">
        <v>2697</v>
      </c>
      <c r="BE163" s="120" t="s">
        <v>2703</v>
      </c>
      <c r="BF163" s="120" t="s">
        <v>2699</v>
      </c>
      <c r="BG163" s="120" t="s">
        <v>2703</v>
      </c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2167</v>
      </c>
      <c r="G164" s="18" t="s">
        <v>2705</v>
      </c>
      <c r="H164" s="120">
        <v>2.02630400202125E14</v>
      </c>
      <c r="I164" s="18" t="s">
        <v>2706</v>
      </c>
      <c r="J164" s="120" t="s">
        <v>2707</v>
      </c>
      <c r="K164" s="120" t="s">
        <v>2708</v>
      </c>
      <c r="L164" s="120" t="s">
        <v>2177</v>
      </c>
      <c r="M164" s="120" t="s">
        <v>20</v>
      </c>
      <c r="N164" s="120">
        <v>0.0</v>
      </c>
      <c r="O164" s="120">
        <v>2742.0</v>
      </c>
      <c r="P164" s="120" t="s">
        <v>2152</v>
      </c>
      <c r="Q164" s="120" t="s">
        <v>2153</v>
      </c>
      <c r="R164" s="124">
        <v>46079.0</v>
      </c>
      <c r="S164" s="120">
        <v>1.0</v>
      </c>
      <c r="T164" s="120" t="s">
        <v>2170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R164" s="120" t="s">
        <v>2171</v>
      </c>
      <c r="AS164" s="120" t="s">
        <v>2171</v>
      </c>
      <c r="AT164" s="120" t="s">
        <v>2155</v>
      </c>
      <c r="AU164" s="120" t="s">
        <v>2155</v>
      </c>
      <c r="AV164" s="120" t="s">
        <v>2155</v>
      </c>
      <c r="AW164" s="120" t="s">
        <v>2155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2709</v>
      </c>
      <c r="BE164" s="120" t="s">
        <v>2710</v>
      </c>
    </row>
    <row r="165">
      <c r="A165" s="122">
        <f>VLOOKUP(I165,Pns!B:C,2,0)</f>
        <v>89</v>
      </c>
      <c r="B165" s="123">
        <f>COUNTIF(Rac!A:A,A165)</f>
        <v>1</v>
      </c>
      <c r="C165" s="120">
        <v>386.0</v>
      </c>
      <c r="D165" s="120">
        <v>386.0</v>
      </c>
      <c r="E165" s="120">
        <v>304.0</v>
      </c>
      <c r="F165" s="120" t="s">
        <v>2167</v>
      </c>
      <c r="G165" s="18" t="s">
        <v>2711</v>
      </c>
      <c r="H165" s="120"/>
      <c r="I165" s="18" t="s">
        <v>255</v>
      </c>
      <c r="J165" s="120" t="s">
        <v>2712</v>
      </c>
      <c r="K165" s="120" t="s">
        <v>2713</v>
      </c>
      <c r="L165" s="120" t="s">
        <v>2177</v>
      </c>
      <c r="M165" s="120" t="s">
        <v>23</v>
      </c>
      <c r="N165" s="120">
        <v>1791.65</v>
      </c>
      <c r="O165" s="120">
        <v>2743.0</v>
      </c>
      <c r="P165" s="120" t="s">
        <v>2182</v>
      </c>
      <c r="Q165" s="120" t="s">
        <v>2041</v>
      </c>
      <c r="R165" s="124">
        <v>46213.0</v>
      </c>
      <c r="S165" s="120">
        <v>1.0</v>
      </c>
      <c r="T165" s="120" t="s">
        <v>2170</v>
      </c>
      <c r="U165" s="124">
        <v>46213.0</v>
      </c>
      <c r="V165" s="124">
        <v>46213.0</v>
      </c>
      <c r="W165" s="124">
        <v>46217.0</v>
      </c>
      <c r="X165" s="120">
        <v>4.0</v>
      </c>
      <c r="Y165" s="120"/>
      <c r="Z165" s="120">
        <v>0.0</v>
      </c>
      <c r="AA165" s="120"/>
      <c r="AB165" s="120"/>
      <c r="AC165" s="120" t="s">
        <v>2279</v>
      </c>
      <c r="AI165" s="120"/>
      <c r="AJ165" s="120"/>
      <c r="AK165" s="120"/>
      <c r="AL165" s="125"/>
      <c r="AM165" s="120"/>
      <c r="AN165" s="120"/>
      <c r="AR165" s="120">
        <v>3117.47</v>
      </c>
      <c r="AS165" s="120">
        <v>3117.47</v>
      </c>
      <c r="AT165" s="120">
        <v>1.0</v>
      </c>
      <c r="AU165" s="120">
        <v>1.0</v>
      </c>
      <c r="AV165" s="120">
        <v>3.0</v>
      </c>
      <c r="AW165" s="120">
        <v>215.0</v>
      </c>
      <c r="AX165" s="120">
        <v>0.0</v>
      </c>
      <c r="AY165" s="120" t="s">
        <v>2155</v>
      </c>
      <c r="AZ165" s="120">
        <v>0.0</v>
      </c>
      <c r="BA165" s="120">
        <v>0.0</v>
      </c>
      <c r="BB165" s="120">
        <v>0.0</v>
      </c>
      <c r="BC165" s="120">
        <v>0.0</v>
      </c>
      <c r="BD165" s="120"/>
      <c r="BE165" s="120"/>
    </row>
    <row r="166">
      <c r="A166" s="123" t="str">
        <f>VLOOKUP(I166,Pns!B:C,2,0)</f>
        <v>370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2714</v>
      </c>
      <c r="H166" s="120">
        <v>2.02230400166813E14</v>
      </c>
      <c r="I166" s="18" t="s">
        <v>1062</v>
      </c>
      <c r="J166" s="120" t="s">
        <v>2715</v>
      </c>
      <c r="K166" s="120" t="s">
        <v>1064</v>
      </c>
      <c r="L166" s="120" t="s">
        <v>2177</v>
      </c>
      <c r="M166" s="120" t="s">
        <v>20</v>
      </c>
      <c r="N166" s="120">
        <v>0.0</v>
      </c>
      <c r="O166" s="120">
        <v>2726.0</v>
      </c>
      <c r="P166" s="120" t="s">
        <v>2152</v>
      </c>
      <c r="Q166" s="120" t="s">
        <v>2073</v>
      </c>
      <c r="R166" s="124">
        <v>44726.0</v>
      </c>
      <c r="S166" s="120">
        <v>1.0</v>
      </c>
      <c r="T166" s="120" t="s">
        <v>2170</v>
      </c>
      <c r="U166" s="124">
        <v>44726.0</v>
      </c>
      <c r="V166" s="124">
        <v>44726.0</v>
      </c>
      <c r="W166" s="124">
        <v>45916.0</v>
      </c>
      <c r="X166" s="120">
        <v>1190.0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2716</v>
      </c>
      <c r="BE166" s="120" t="s">
        <v>2717</v>
      </c>
    </row>
    <row r="167">
      <c r="A167" s="123">
        <f>VLOOKUP(I167,Pns!B:C,2,0)</f>
        <v>163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2718</v>
      </c>
      <c r="H167" s="120">
        <v>2.02530400187157E14</v>
      </c>
      <c r="I167" s="18" t="s">
        <v>466</v>
      </c>
      <c r="J167" s="120" t="s">
        <v>2719</v>
      </c>
      <c r="K167" s="120" t="s">
        <v>467</v>
      </c>
      <c r="L167" s="120" t="s">
        <v>2177</v>
      </c>
      <c r="M167" s="120" t="s">
        <v>20</v>
      </c>
      <c r="N167" s="120">
        <v>137.33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5.0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>
        <v>2.0</v>
      </c>
      <c r="Z167" s="120">
        <v>0.0</v>
      </c>
      <c r="AA167" s="120"/>
      <c r="AB167" s="120"/>
      <c r="AC167" s="120"/>
      <c r="AI167" s="120"/>
      <c r="AJ167" s="120"/>
      <c r="AK167" s="120"/>
      <c r="AL167" s="124"/>
      <c r="AM167" s="120"/>
      <c r="AN167" s="120"/>
      <c r="AR167" s="120">
        <v>248.56</v>
      </c>
      <c r="AS167" s="120">
        <v>1242.8</v>
      </c>
      <c r="AT167" s="120" t="s">
        <v>2155</v>
      </c>
      <c r="AU167" s="120" t="s">
        <v>2155</v>
      </c>
      <c r="AV167" s="120">
        <v>2.0</v>
      </c>
      <c r="AW167" s="120">
        <v>2.0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2720</v>
      </c>
      <c r="BE167" s="120" t="s">
        <v>2721</v>
      </c>
    </row>
    <row r="168">
      <c r="A168" s="123" t="str">
        <f>VLOOKUP(I168,Pns!B:C,2,0)</f>
        <v>351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2722</v>
      </c>
      <c r="H168" s="120">
        <v>2.02330400170642E14</v>
      </c>
      <c r="I168" s="18" t="s">
        <v>1035</v>
      </c>
      <c r="J168" s="120" t="s">
        <v>2417</v>
      </c>
      <c r="K168" s="120" t="s">
        <v>2418</v>
      </c>
      <c r="L168" s="120">
        <v>74025.0</v>
      </c>
      <c r="M168" s="120" t="s">
        <v>23</v>
      </c>
      <c r="N168" s="120">
        <v>8738.4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1.0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Z168" s="120">
        <v>0.0</v>
      </c>
      <c r="AA168" s="120"/>
      <c r="AB168" s="120"/>
      <c r="AC168" s="120" t="s">
        <v>2419</v>
      </c>
      <c r="AI168" s="120"/>
      <c r="AJ168" s="120"/>
      <c r="AK168" s="120"/>
      <c r="AL168" s="125"/>
      <c r="AM168" s="120"/>
      <c r="AN168" s="120"/>
      <c r="AR168" s="120">
        <v>49284.58</v>
      </c>
      <c r="AS168" s="120">
        <v>49284.58</v>
      </c>
      <c r="AT168" s="120">
        <v>2.0</v>
      </c>
      <c r="AU168" s="120">
        <v>3.0</v>
      </c>
      <c r="AV168" s="120">
        <v>6.0</v>
      </c>
      <c r="AW168" s="120">
        <v>60.0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2723</v>
      </c>
      <c r="BE168" s="120" t="s">
        <v>2717</v>
      </c>
    </row>
    <row r="169">
      <c r="A169" s="122">
        <f>VLOOKUP(I169,Pns!B:C,2,0)</f>
        <v>109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2724</v>
      </c>
      <c r="H169" s="120">
        <v>2.02330400170614E14</v>
      </c>
      <c r="I169" s="18" t="s">
        <v>308</v>
      </c>
      <c r="J169" s="120" t="s">
        <v>2408</v>
      </c>
      <c r="K169" s="120" t="s">
        <v>309</v>
      </c>
      <c r="L169" s="120">
        <v>83326.0</v>
      </c>
      <c r="M169" s="120" t="s">
        <v>37</v>
      </c>
      <c r="N169" s="120">
        <v>3831.27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1.0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1.0</v>
      </c>
      <c r="AC169" s="120" t="s">
        <v>2409</v>
      </c>
      <c r="AI169" s="120"/>
      <c r="AJ169" s="120"/>
      <c r="AK169" s="120"/>
      <c r="AL169" s="124"/>
      <c r="AM169" s="120"/>
      <c r="AN169" s="120"/>
      <c r="AR169" s="120">
        <v>21608.37</v>
      </c>
      <c r="AS169" s="120">
        <v>21608.37</v>
      </c>
      <c r="AT169" s="120" t="s">
        <v>2155</v>
      </c>
      <c r="AU169" s="120">
        <v>1.0</v>
      </c>
      <c r="AV169" s="120">
        <v>4.0</v>
      </c>
      <c r="AW169" s="120">
        <v>65.0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2725</v>
      </c>
      <c r="BE169" s="120" t="s">
        <v>2726</v>
      </c>
      <c r="BF169" s="120"/>
    </row>
    <row r="170">
      <c r="A170" s="122">
        <f>VLOOKUP(I170,Pns!B:C,2,0)</f>
        <v>126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2727</v>
      </c>
      <c r="H170" s="120">
        <v>2.02530400188106E14</v>
      </c>
      <c r="I170" s="18" t="s">
        <v>355</v>
      </c>
      <c r="J170" s="120" t="s">
        <v>2728</v>
      </c>
      <c r="K170" s="120" t="s">
        <v>2729</v>
      </c>
      <c r="L170" s="120" t="s">
        <v>2177</v>
      </c>
      <c r="M170" s="120" t="s">
        <v>20</v>
      </c>
      <c r="N170" s="120">
        <v>62.24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20.0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/>
      <c r="AI170" s="120"/>
      <c r="AJ170" s="120"/>
      <c r="AK170" s="120"/>
      <c r="AL170" s="124"/>
      <c r="AM170" s="120"/>
      <c r="AN170" s="120"/>
      <c r="AR170" s="120">
        <v>132.57</v>
      </c>
      <c r="AS170" s="120">
        <v>2651.4</v>
      </c>
      <c r="AT170" s="120" t="s">
        <v>2155</v>
      </c>
      <c r="AU170" s="120">
        <v>7.0</v>
      </c>
      <c r="AV170" s="120">
        <v>7.0</v>
      </c>
      <c r="AW170" s="120">
        <v>151.0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2730</v>
      </c>
      <c r="BE170" s="120" t="s">
        <v>2731</v>
      </c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2732</v>
      </c>
      <c r="H171" s="120">
        <v>2.02530400188107E14</v>
      </c>
      <c r="I171" s="18" t="s">
        <v>291</v>
      </c>
      <c r="J171" s="120" t="s">
        <v>2733</v>
      </c>
      <c r="K171" s="120" t="s">
        <v>292</v>
      </c>
      <c r="L171" s="120" t="s">
        <v>2177</v>
      </c>
      <c r="M171" s="120" t="s">
        <v>37</v>
      </c>
      <c r="N171" s="120">
        <v>2857.18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1.0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Y171" s="120"/>
      <c r="Z171" s="120">
        <v>1.0</v>
      </c>
      <c r="AA171" s="120"/>
      <c r="AB171" s="120"/>
      <c r="AC171" s="120" t="s">
        <v>2183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/>
      <c r="BE171" s="120" t="s">
        <v>2731</v>
      </c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2734</v>
      </c>
      <c r="H172" s="120">
        <v>2.02530400188108E14</v>
      </c>
      <c r="I172" s="18" t="s">
        <v>324</v>
      </c>
      <c r="J172" s="120" t="s">
        <v>2735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2152</v>
      </c>
      <c r="Q172" s="120" t="s">
        <v>2153</v>
      </c>
      <c r="R172" s="124">
        <v>44782.0</v>
      </c>
      <c r="S172" s="120">
        <v>1.0</v>
      </c>
      <c r="T172" s="120" t="s">
        <v>2170</v>
      </c>
      <c r="U172" s="124">
        <v>44782.0</v>
      </c>
      <c r="V172" s="124">
        <v>44782.0</v>
      </c>
      <c r="W172" s="124">
        <v>45736.0</v>
      </c>
      <c r="X172" s="120">
        <v>954.0</v>
      </c>
      <c r="Y172" s="120"/>
      <c r="Z172" s="120">
        <v>1.0</v>
      </c>
      <c r="AA172" s="120"/>
      <c r="AB172" s="120"/>
      <c r="AC172" s="120" t="s">
        <v>2183</v>
      </c>
      <c r="AI172" s="120"/>
      <c r="AJ172" s="120"/>
      <c r="AK172" s="120"/>
      <c r="AL172" s="124"/>
      <c r="AM172" s="120"/>
      <c r="AN172" s="120"/>
      <c r="AR172" s="120" t="s">
        <v>2171</v>
      </c>
      <c r="AS172" s="120" t="s">
        <v>2171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2736</v>
      </c>
      <c r="BE172" s="120" t="s">
        <v>2731</v>
      </c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2737</v>
      </c>
      <c r="H173" s="120">
        <v>2.02530400188109E14</v>
      </c>
      <c r="I173" s="18" t="s">
        <v>324</v>
      </c>
      <c r="J173" s="120" t="s">
        <v>2735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2152</v>
      </c>
      <c r="Q173" s="120" t="s">
        <v>2153</v>
      </c>
      <c r="R173" s="124">
        <v>44782.0</v>
      </c>
      <c r="S173" s="120">
        <v>1.0</v>
      </c>
      <c r="T173" s="120" t="s">
        <v>2170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2183</v>
      </c>
      <c r="AI173" s="120"/>
      <c r="AJ173" s="120"/>
      <c r="AK173" s="120"/>
      <c r="AL173" s="125"/>
      <c r="AM173" s="120"/>
      <c r="AN173" s="120"/>
      <c r="AR173" s="120" t="s">
        <v>2171</v>
      </c>
      <c r="AS173" s="120" t="s">
        <v>2171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2738</v>
      </c>
      <c r="BE173" s="120" t="s">
        <v>2731</v>
      </c>
      <c r="BF173" s="120"/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2739</v>
      </c>
      <c r="H174" s="120">
        <v>2.0253040018811E14</v>
      </c>
      <c r="I174" s="18" t="s">
        <v>324</v>
      </c>
      <c r="J174" s="120" t="s">
        <v>2735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Z174" s="120">
        <v>1.0</v>
      </c>
      <c r="AA174" s="120"/>
      <c r="AB174" s="120"/>
      <c r="AC174" s="120" t="s">
        <v>2183</v>
      </c>
      <c r="AI174" s="120"/>
      <c r="AJ174" s="120"/>
      <c r="AK174" s="120"/>
      <c r="AL174" s="124"/>
      <c r="AM174" s="120"/>
      <c r="AN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2740</v>
      </c>
      <c r="BE174" s="120" t="s">
        <v>2731</v>
      </c>
    </row>
    <row r="175">
      <c r="A175" s="122">
        <f>VLOOKUP(I175,Pns!B:C,2,0)</f>
        <v>103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2741</v>
      </c>
      <c r="H175" s="120">
        <v>2.02530400188111E14</v>
      </c>
      <c r="I175" s="18" t="s">
        <v>291</v>
      </c>
      <c r="J175" s="120" t="s">
        <v>2733</v>
      </c>
      <c r="K175" s="120" t="s">
        <v>292</v>
      </c>
      <c r="L175" s="120" t="s">
        <v>2177</v>
      </c>
      <c r="M175" s="120" t="s">
        <v>37</v>
      </c>
      <c r="N175" s="120">
        <v>2857.18</v>
      </c>
      <c r="O175" s="120">
        <v>2726.0</v>
      </c>
      <c r="P175" s="120" t="s">
        <v>2152</v>
      </c>
      <c r="Q175" s="120" t="s">
        <v>2073</v>
      </c>
      <c r="R175" s="124">
        <v>44958.0</v>
      </c>
      <c r="S175" s="120">
        <v>1.0</v>
      </c>
      <c r="T175" s="120" t="s">
        <v>2170</v>
      </c>
      <c r="U175" s="124">
        <v>44958.0</v>
      </c>
      <c r="V175" s="124">
        <v>44958.0</v>
      </c>
      <c r="W175" s="124">
        <v>45916.0</v>
      </c>
      <c r="X175" s="120">
        <v>958.0</v>
      </c>
      <c r="Y175" s="120"/>
      <c r="Z175" s="120">
        <v>1.0</v>
      </c>
      <c r="AC175" s="120" t="s">
        <v>2183</v>
      </c>
      <c r="AI175" s="120"/>
      <c r="AJ175" s="120"/>
      <c r="AK175" s="120"/>
      <c r="AL175" s="124"/>
      <c r="AM175" s="120"/>
      <c r="AN175" s="120"/>
      <c r="AR175" s="120">
        <v>5171.5</v>
      </c>
      <c r="AS175" s="120">
        <v>5171.5</v>
      </c>
      <c r="AT175" s="120">
        <v>5.0</v>
      </c>
      <c r="AU175" s="120">
        <v>5.0</v>
      </c>
      <c r="AV175" s="120">
        <v>6.0</v>
      </c>
      <c r="AW175" s="120">
        <v>58.0</v>
      </c>
      <c r="AX175" s="120">
        <v>0.0</v>
      </c>
      <c r="AY175" s="120">
        <v>0.0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2742</v>
      </c>
      <c r="BE175" s="120" t="s">
        <v>2731</v>
      </c>
      <c r="BF175" s="120"/>
    </row>
    <row r="176">
      <c r="A176" s="122">
        <f>VLOOKUP(I176,Pns!B:C,2,0)</f>
        <v>394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2743</v>
      </c>
      <c r="H176" s="120">
        <v>2.02530400188112E14</v>
      </c>
      <c r="I176" s="18" t="s">
        <v>1113</v>
      </c>
      <c r="J176" s="120" t="s">
        <v>2744</v>
      </c>
      <c r="K176" s="120" t="s">
        <v>1492</v>
      </c>
      <c r="L176" s="120" t="s">
        <v>2177</v>
      </c>
      <c r="M176" s="120" t="s">
        <v>20</v>
      </c>
      <c r="N176" s="120">
        <v>27.41</v>
      </c>
      <c r="O176" s="120">
        <v>2726.0</v>
      </c>
      <c r="P176" s="120" t="s">
        <v>2152</v>
      </c>
      <c r="Q176" s="120" t="s">
        <v>2073</v>
      </c>
      <c r="R176" s="124">
        <v>44959.0</v>
      </c>
      <c r="S176" s="120">
        <v>10.0</v>
      </c>
      <c r="T176" s="120" t="s">
        <v>2431</v>
      </c>
      <c r="U176" s="124">
        <v>44959.0</v>
      </c>
      <c r="V176" s="124">
        <v>44959.0</v>
      </c>
      <c r="W176" s="124">
        <v>45916.0</v>
      </c>
      <c r="X176" s="120">
        <v>957.0</v>
      </c>
      <c r="Y176" s="120"/>
      <c r="Z176" s="120">
        <v>64.0</v>
      </c>
      <c r="AA176" s="120"/>
      <c r="AB176" s="120"/>
      <c r="AC176" s="120"/>
      <c r="AI176" s="120"/>
      <c r="AJ176" s="120"/>
      <c r="AK176" s="120"/>
      <c r="AL176" s="124"/>
      <c r="AM176" s="120"/>
      <c r="AN176" s="120"/>
      <c r="AR176" s="120">
        <v>103.87</v>
      </c>
      <c r="AS176" s="120">
        <v>1038.7</v>
      </c>
      <c r="AT176" s="120" t="s">
        <v>2155</v>
      </c>
      <c r="AU176" s="120" t="s">
        <v>2155</v>
      </c>
      <c r="AV176" s="120">
        <v>12.0</v>
      </c>
      <c r="AW176" s="120">
        <v>360.66</v>
      </c>
      <c r="AX176" s="120">
        <v>0.0</v>
      </c>
      <c r="AY176" s="120" t="s">
        <v>2155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2745</v>
      </c>
      <c r="BE176" s="120" t="s">
        <v>2731</v>
      </c>
      <c r="BF176" s="120"/>
    </row>
    <row r="177">
      <c r="A177" s="122">
        <f>VLOOKUP(I177,Pns!B:C,2,0)</f>
        <v>395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2746</v>
      </c>
      <c r="H177" s="120">
        <v>2.02530400188099E14</v>
      </c>
      <c r="I177" s="18" t="s">
        <v>1115</v>
      </c>
      <c r="J177" s="120" t="s">
        <v>2747</v>
      </c>
      <c r="K177" s="120" t="s">
        <v>1114</v>
      </c>
      <c r="L177" s="120" t="s">
        <v>2177</v>
      </c>
      <c r="M177" s="120" t="s">
        <v>20</v>
      </c>
      <c r="N177" s="120">
        <v>13.91</v>
      </c>
      <c r="O177" s="120">
        <v>2726.0</v>
      </c>
      <c r="P177" s="120" t="s">
        <v>2152</v>
      </c>
      <c r="Q177" s="120" t="s">
        <v>2073</v>
      </c>
      <c r="R177" s="124">
        <v>44960.0</v>
      </c>
      <c r="S177" s="120">
        <v>10.0</v>
      </c>
      <c r="T177" s="120" t="s">
        <v>2431</v>
      </c>
      <c r="U177" s="124">
        <v>44960.0</v>
      </c>
      <c r="V177" s="124">
        <v>44960.0</v>
      </c>
      <c r="W177" s="124">
        <v>45916.0</v>
      </c>
      <c r="X177" s="120">
        <v>956.0</v>
      </c>
      <c r="Y177" s="120"/>
      <c r="Z177" s="120"/>
      <c r="AA177" s="120"/>
      <c r="AB177" s="120"/>
      <c r="AC177" s="120"/>
      <c r="AI177" s="120" t="s">
        <v>2748</v>
      </c>
      <c r="AJ177" s="120">
        <v>10.0</v>
      </c>
      <c r="AK177" s="120" t="s">
        <v>2337</v>
      </c>
      <c r="AL177" s="124">
        <v>45708.0</v>
      </c>
      <c r="AM177" s="120" t="s">
        <v>2161</v>
      </c>
      <c r="AR177" s="120">
        <v>36.03</v>
      </c>
      <c r="AS177" s="120">
        <v>360.3</v>
      </c>
      <c r="AT177" s="120" t="s">
        <v>2155</v>
      </c>
      <c r="AU177" s="120" t="s">
        <v>2155</v>
      </c>
      <c r="AV177" s="120" t="s">
        <v>2155</v>
      </c>
      <c r="AW177" s="120">
        <v>8.0</v>
      </c>
      <c r="AX177" s="120">
        <v>30.0</v>
      </c>
      <c r="AY177" s="120">
        <v>0.0</v>
      </c>
      <c r="AZ177" s="120" t="s">
        <v>2155</v>
      </c>
      <c r="BA177" s="120">
        <v>0.0</v>
      </c>
      <c r="BB177" s="120">
        <v>60.0</v>
      </c>
      <c r="BC177" s="120">
        <v>0.0</v>
      </c>
      <c r="BD177" s="120" t="s">
        <v>2749</v>
      </c>
      <c r="BE177" s="120" t="s">
        <v>2750</v>
      </c>
    </row>
    <row r="178">
      <c r="A178" s="123" t="str">
        <f>VLOOKUP(I178,Pns!B:C,2,0)</f>
        <v>330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2751</v>
      </c>
      <c r="H178" s="120">
        <v>2.025304001881E14</v>
      </c>
      <c r="I178" s="18" t="s">
        <v>964</v>
      </c>
      <c r="J178" s="120" t="s">
        <v>2391</v>
      </c>
      <c r="K178" s="120" t="s">
        <v>965</v>
      </c>
      <c r="L178" s="120" t="s">
        <v>2177</v>
      </c>
      <c r="M178" s="120" t="s">
        <v>23</v>
      </c>
      <c r="N178" s="120">
        <v>12120.27</v>
      </c>
      <c r="O178" s="120">
        <v>2726.0</v>
      </c>
      <c r="P178" s="120" t="s">
        <v>2152</v>
      </c>
      <c r="Q178" s="120" t="s">
        <v>2073</v>
      </c>
      <c r="R178" s="124">
        <v>45019.0</v>
      </c>
      <c r="S178" s="120">
        <v>1.0</v>
      </c>
      <c r="T178" s="120" t="s">
        <v>2170</v>
      </c>
      <c r="U178" s="124">
        <v>45019.0</v>
      </c>
      <c r="V178" s="124">
        <v>45019.0</v>
      </c>
      <c r="W178" s="124">
        <v>45916.0</v>
      </c>
      <c r="X178" s="120">
        <v>897.0</v>
      </c>
      <c r="Y178" s="120">
        <v>0.0</v>
      </c>
      <c r="Z178" s="120">
        <v>2.0</v>
      </c>
      <c r="AA178" s="120">
        <v>3.040248579E9</v>
      </c>
      <c r="AB178" s="120" t="s">
        <v>2752</v>
      </c>
      <c r="AC178" s="120" t="s">
        <v>2753</v>
      </c>
      <c r="AI178" s="120"/>
      <c r="AJ178" s="120"/>
      <c r="AK178" s="120"/>
      <c r="AL178" s="124"/>
      <c r="AM178" s="120"/>
      <c r="AN178" s="120"/>
      <c r="AR178" s="120">
        <v>39269.66</v>
      </c>
      <c r="AS178" s="120">
        <v>39269.66</v>
      </c>
      <c r="AT178" s="120">
        <v>4.0</v>
      </c>
      <c r="AU178" s="120">
        <v>4.0</v>
      </c>
      <c r="AV178" s="120">
        <v>4.0</v>
      </c>
      <c r="AW178" s="120">
        <v>26.0</v>
      </c>
      <c r="AX178" s="120">
        <v>0.0</v>
      </c>
      <c r="AY178" s="120">
        <v>0.0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2754</v>
      </c>
      <c r="BE178" s="120" t="s">
        <v>2755</v>
      </c>
      <c r="BF178" s="120"/>
    </row>
    <row r="179" hidden="1">
      <c r="A179" s="122">
        <f>VLOOKUP(I179,Pns!B:C,2,0)</f>
        <v>96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2756</v>
      </c>
      <c r="H179" s="120">
        <v>2.02530400186605E14</v>
      </c>
      <c r="I179" s="18" t="s">
        <v>274</v>
      </c>
      <c r="J179" s="120" t="s">
        <v>2757</v>
      </c>
      <c r="K179" s="120" t="s">
        <v>2758</v>
      </c>
      <c r="L179" s="120">
        <v>22373.0</v>
      </c>
      <c r="M179" s="120" t="s">
        <v>37</v>
      </c>
      <c r="N179" s="120">
        <v>2148.65</v>
      </c>
      <c r="O179" s="120">
        <v>2726.0</v>
      </c>
      <c r="P179" s="120" t="s">
        <v>2152</v>
      </c>
      <c r="Q179" s="120" t="s">
        <v>2153</v>
      </c>
      <c r="R179" s="124">
        <v>45019.0</v>
      </c>
      <c r="S179" s="120">
        <v>1.0</v>
      </c>
      <c r="T179" s="120" t="s">
        <v>2170</v>
      </c>
      <c r="U179" s="124">
        <v>45019.0</v>
      </c>
      <c r="V179" s="124">
        <v>45019.0</v>
      </c>
      <c r="W179" s="124">
        <v>45736.0</v>
      </c>
      <c r="X179" s="120">
        <v>717.0</v>
      </c>
      <c r="Y179" s="120"/>
      <c r="Z179" s="120">
        <v>2.0</v>
      </c>
      <c r="AA179" s="120"/>
      <c r="AB179" s="120"/>
      <c r="AC179" s="120" t="s">
        <v>2183</v>
      </c>
      <c r="AI179" s="120"/>
      <c r="AJ179" s="120"/>
      <c r="AK179" s="120"/>
      <c r="AL179" s="124"/>
      <c r="AM179" s="120"/>
      <c r="AN179" s="120"/>
      <c r="AR179" s="120">
        <v>3824.6</v>
      </c>
      <c r="AS179" s="120">
        <v>3824.6</v>
      </c>
      <c r="AT179" s="120">
        <v>1.0</v>
      </c>
      <c r="AU179" s="120">
        <v>1.0</v>
      </c>
      <c r="AV179" s="120">
        <v>2.0</v>
      </c>
      <c r="AW179" s="120">
        <v>40.0</v>
      </c>
      <c r="AX179" s="120">
        <v>0.0</v>
      </c>
      <c r="AY179" s="120" t="s">
        <v>2155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2716</v>
      </c>
      <c r="BE179" s="120" t="s">
        <v>2717</v>
      </c>
      <c r="BF179" s="120"/>
    </row>
    <row r="180" hidden="1">
      <c r="A180" s="122">
        <f>VLOOKUP(I180,Pns!B:C,2,0)</f>
        <v>70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2759</v>
      </c>
      <c r="H180" s="120">
        <v>2.02530400186668E14</v>
      </c>
      <c r="I180" s="18" t="s">
        <v>192</v>
      </c>
      <c r="J180" s="120" t="s">
        <v>2760</v>
      </c>
      <c r="K180" s="120" t="s">
        <v>157</v>
      </c>
      <c r="L180" s="120">
        <v>22373.0</v>
      </c>
      <c r="M180" s="120" t="s">
        <v>37</v>
      </c>
      <c r="N180" s="120">
        <v>4905.59</v>
      </c>
      <c r="O180" s="120">
        <v>2726.0</v>
      </c>
      <c r="P180" s="120" t="s">
        <v>2152</v>
      </c>
      <c r="Q180" s="120" t="s">
        <v>2153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45736.0</v>
      </c>
      <c r="X180" s="120">
        <v>717.0</v>
      </c>
      <c r="Y180" s="120"/>
      <c r="Z180" s="120">
        <v>2.0</v>
      </c>
      <c r="AC180" s="120" t="s">
        <v>2183</v>
      </c>
      <c r="AI180" s="120"/>
      <c r="AJ180" s="120"/>
      <c r="AK180" s="120"/>
      <c r="AL180" s="124"/>
      <c r="AM180" s="120"/>
      <c r="AR180" s="120">
        <v>15403.54</v>
      </c>
      <c r="AS180" s="120">
        <v>15403.54</v>
      </c>
      <c r="AT180" s="120">
        <v>4.0</v>
      </c>
      <c r="AU180" s="120">
        <v>6.0</v>
      </c>
      <c r="AV180" s="120">
        <v>12.0</v>
      </c>
      <c r="AW180" s="120">
        <v>118.0</v>
      </c>
      <c r="AX180" s="120">
        <v>0.0</v>
      </c>
      <c r="AY180" s="120">
        <v>12.0</v>
      </c>
      <c r="AZ180" s="120">
        <v>68.0</v>
      </c>
      <c r="BA180" s="120">
        <v>0.0</v>
      </c>
      <c r="BB180" s="120">
        <v>0.0</v>
      </c>
      <c r="BC180" s="120">
        <v>0.0</v>
      </c>
      <c r="BD180" s="120" t="s">
        <v>2716</v>
      </c>
      <c r="BE180" s="120" t="s">
        <v>2717</v>
      </c>
      <c r="BF180" s="120"/>
    </row>
    <row r="181">
      <c r="A181" s="123" t="str">
        <f>VLOOKUP(I181,Pns!B:C,2,0)</f>
        <v>280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2761</v>
      </c>
      <c r="H181" s="120">
        <v>2.02330400172785E14</v>
      </c>
      <c r="I181" s="18" t="s">
        <v>799</v>
      </c>
      <c r="J181" s="120" t="s">
        <v>2762</v>
      </c>
      <c r="K181" s="120" t="s">
        <v>801</v>
      </c>
      <c r="L181" s="120" t="s">
        <v>2177</v>
      </c>
      <c r="M181" s="120" t="s">
        <v>20</v>
      </c>
      <c r="N181" s="120">
        <v>117.07</v>
      </c>
      <c r="O181" s="120">
        <v>2726.0</v>
      </c>
      <c r="P181" s="120" t="s">
        <v>2152</v>
      </c>
      <c r="Q181" s="120" t="s">
        <v>2073</v>
      </c>
      <c r="R181" s="124">
        <v>45020.0</v>
      </c>
      <c r="S181" s="120">
        <v>3.0</v>
      </c>
      <c r="T181" s="120" t="s">
        <v>2170</v>
      </c>
      <c r="U181" s="124">
        <v>45020.0</v>
      </c>
      <c r="V181" s="124">
        <v>45020.0</v>
      </c>
      <c r="W181" s="124">
        <v>45916.0</v>
      </c>
      <c r="X181" s="120">
        <v>896.0</v>
      </c>
      <c r="Z181" s="120">
        <v>3.0</v>
      </c>
      <c r="AA181" s="120"/>
      <c r="AB181" s="120"/>
      <c r="AC181" s="120"/>
      <c r="AI181" s="120"/>
      <c r="AJ181" s="120"/>
      <c r="AK181" s="120"/>
      <c r="AL181" s="124"/>
      <c r="AM181" s="120"/>
      <c r="AN181" s="120"/>
      <c r="AR181" s="120">
        <v>443.68</v>
      </c>
      <c r="AS181" s="120">
        <v>1331.04</v>
      </c>
      <c r="AT181" s="120">
        <v>6.0</v>
      </c>
      <c r="AU181" s="120">
        <v>10.0</v>
      </c>
      <c r="AV181" s="120">
        <v>13.0</v>
      </c>
      <c r="AW181" s="120">
        <v>244.0</v>
      </c>
      <c r="AX181" s="120">
        <v>10.0</v>
      </c>
      <c r="AY181" s="120" t="s">
        <v>2155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2716</v>
      </c>
      <c r="BE181" s="120" t="s">
        <v>2717</v>
      </c>
      <c r="BF181" s="120"/>
    </row>
    <row r="182">
      <c r="A182" s="123">
        <f>VLOOKUP(I182,Pns!B:C,2,0)</f>
        <v>75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2763</v>
      </c>
      <c r="H182" s="120">
        <v>2.02530400196285E14</v>
      </c>
      <c r="I182" s="18" t="s">
        <v>208</v>
      </c>
      <c r="J182" s="120" t="s">
        <v>2201</v>
      </c>
      <c r="K182" s="120" t="s">
        <v>209</v>
      </c>
      <c r="L182" s="120">
        <v>76275.0</v>
      </c>
      <c r="M182" s="120" t="s">
        <v>37</v>
      </c>
      <c r="N182" s="120">
        <v>17070.53</v>
      </c>
      <c r="O182" s="120">
        <v>2726.0</v>
      </c>
      <c r="P182" s="120" t="s">
        <v>2152</v>
      </c>
      <c r="Q182" s="120" t="s">
        <v>2073</v>
      </c>
      <c r="R182" s="124">
        <v>45020.0</v>
      </c>
      <c r="S182" s="120">
        <v>1.0</v>
      </c>
      <c r="T182" s="120" t="s">
        <v>2170</v>
      </c>
      <c r="U182" s="124">
        <v>45020.0</v>
      </c>
      <c r="V182" s="124">
        <v>45020.0</v>
      </c>
      <c r="W182" s="124">
        <v>45916.0</v>
      </c>
      <c r="X182" s="120">
        <v>896.0</v>
      </c>
      <c r="Z182" s="120">
        <v>0.0</v>
      </c>
      <c r="AA182" s="120">
        <v>3.040252386E9</v>
      </c>
      <c r="AB182" s="120" t="s">
        <v>2764</v>
      </c>
      <c r="AC182" s="120" t="s">
        <v>2384</v>
      </c>
      <c r="AI182" s="120"/>
      <c r="AJ182" s="120"/>
      <c r="AK182" s="120"/>
      <c r="AL182" s="124"/>
      <c r="AM182" s="120"/>
      <c r="AR182" s="120">
        <v>43700.56</v>
      </c>
      <c r="AS182" s="120">
        <v>43700.56</v>
      </c>
      <c r="AT182" s="120">
        <v>5.0</v>
      </c>
      <c r="AU182" s="120">
        <v>7.0</v>
      </c>
      <c r="AV182" s="120">
        <v>15.0</v>
      </c>
      <c r="AW182" s="120">
        <v>109.0</v>
      </c>
      <c r="AX182" s="120">
        <v>0.0</v>
      </c>
      <c r="AY182" s="120" t="s">
        <v>2155</v>
      </c>
      <c r="AZ182" s="120" t="s">
        <v>2155</v>
      </c>
      <c r="BA182" s="120">
        <v>0.0</v>
      </c>
      <c r="BB182" s="120">
        <v>0.0</v>
      </c>
      <c r="BC182" s="120">
        <v>0.0</v>
      </c>
      <c r="BD182" s="120" t="s">
        <v>2765</v>
      </c>
      <c r="BE182" s="120" t="s">
        <v>2766</v>
      </c>
      <c r="BF182" s="120"/>
    </row>
    <row r="183">
      <c r="A183" s="122">
        <f>VLOOKUP(I183,Pns!B:C,2,0)</f>
        <v>421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2767</v>
      </c>
      <c r="H183" s="120">
        <v>2.02530400192395E14</v>
      </c>
      <c r="I183" s="18" t="s">
        <v>1174</v>
      </c>
      <c r="J183" s="120" t="s">
        <v>2768</v>
      </c>
      <c r="K183" s="120" t="s">
        <v>1175</v>
      </c>
      <c r="L183" s="120" t="s">
        <v>2177</v>
      </c>
      <c r="M183" s="120" t="s">
        <v>23</v>
      </c>
      <c r="N183" s="120">
        <v>5410.0</v>
      </c>
      <c r="O183" s="120">
        <v>2726.0</v>
      </c>
      <c r="P183" s="120" t="s">
        <v>2152</v>
      </c>
      <c r="Q183" s="120" t="s">
        <v>2073</v>
      </c>
      <c r="R183" s="124">
        <v>45040.0</v>
      </c>
      <c r="S183" s="120">
        <v>1.0</v>
      </c>
      <c r="T183" s="120" t="s">
        <v>2170</v>
      </c>
      <c r="U183" s="124">
        <v>45040.0</v>
      </c>
      <c r="V183" s="124">
        <v>45040.0</v>
      </c>
      <c r="W183" s="124">
        <v>45916.0</v>
      </c>
      <c r="X183" s="120">
        <v>876.0</v>
      </c>
      <c r="Y183" s="120"/>
      <c r="Z183" s="120">
        <v>0.0</v>
      </c>
      <c r="AA183" s="120"/>
      <c r="AB183" s="120"/>
      <c r="AC183" s="120" t="s">
        <v>2183</v>
      </c>
      <c r="AI183" s="120"/>
      <c r="AJ183" s="120"/>
      <c r="AK183" s="120"/>
      <c r="AL183" s="124"/>
      <c r="AM183" s="120"/>
      <c r="AN183" s="120"/>
      <c r="AR183" s="120">
        <v>12551.2</v>
      </c>
      <c r="AS183" s="120">
        <v>12551.2</v>
      </c>
      <c r="AT183" s="120" t="s">
        <v>2155</v>
      </c>
      <c r="AU183" s="120" t="s">
        <v>2155</v>
      </c>
      <c r="AV183" s="120" t="s">
        <v>2155</v>
      </c>
      <c r="AW183" s="120">
        <v>6.0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2769</v>
      </c>
      <c r="BE183" s="120" t="s">
        <v>2401</v>
      </c>
      <c r="BF183" s="120"/>
    </row>
    <row r="184">
      <c r="A184" s="122">
        <f>VLOOKUP(I184,Pns!B:C,2,0)</f>
        <v>435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2770</v>
      </c>
      <c r="H184" s="120">
        <v>2.02330400172793E14</v>
      </c>
      <c r="I184" s="18" t="s">
        <v>1218</v>
      </c>
      <c r="J184" s="120" t="s">
        <v>2771</v>
      </c>
      <c r="K184" s="120" t="s">
        <v>1219</v>
      </c>
      <c r="L184" s="120" t="s">
        <v>2177</v>
      </c>
      <c r="M184" s="120" t="s">
        <v>20</v>
      </c>
      <c r="N184" s="120">
        <v>40.0</v>
      </c>
      <c r="O184" s="120">
        <v>2726.0</v>
      </c>
      <c r="P184" s="120" t="s">
        <v>2152</v>
      </c>
      <c r="Q184" s="120" t="s">
        <v>2073</v>
      </c>
      <c r="R184" s="124">
        <v>45056.0</v>
      </c>
      <c r="S184" s="120">
        <v>4.0</v>
      </c>
      <c r="T184" s="120" t="s">
        <v>2170</v>
      </c>
      <c r="U184" s="124">
        <v>45056.0</v>
      </c>
      <c r="V184" s="124">
        <v>45056.0</v>
      </c>
      <c r="W184" s="124">
        <v>45916.0</v>
      </c>
      <c r="X184" s="120">
        <v>860.0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62.0</v>
      </c>
      <c r="AS184" s="120">
        <v>248.0</v>
      </c>
      <c r="AT184" s="120" t="s">
        <v>2155</v>
      </c>
      <c r="AU184" s="120">
        <v>2.0</v>
      </c>
      <c r="AV184" s="120">
        <v>2.0</v>
      </c>
      <c r="AW184" s="120">
        <v>9.0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2716</v>
      </c>
      <c r="BE184" s="120" t="s">
        <v>2717</v>
      </c>
      <c r="BF184" s="120"/>
    </row>
    <row r="185">
      <c r="A185" s="122">
        <f>VLOOKUP(I185,Pns!B:C,2,0)</f>
        <v>436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2772</v>
      </c>
      <c r="H185" s="120">
        <v>2.023304001728E14</v>
      </c>
      <c r="I185" s="18" t="s">
        <v>1220</v>
      </c>
      <c r="J185" s="120" t="s">
        <v>2773</v>
      </c>
      <c r="K185" s="120" t="s">
        <v>1221</v>
      </c>
      <c r="L185" s="120">
        <v>58880.0</v>
      </c>
      <c r="M185" s="120" t="s">
        <v>20</v>
      </c>
      <c r="N185" s="120">
        <v>2534.85</v>
      </c>
      <c r="O185" s="120">
        <v>2726.0</v>
      </c>
      <c r="P185" s="120" t="s">
        <v>2152</v>
      </c>
      <c r="Q185" s="120" t="s">
        <v>2073</v>
      </c>
      <c r="R185" s="124">
        <v>45061.0</v>
      </c>
      <c r="S185" s="120">
        <v>1.0</v>
      </c>
      <c r="T185" s="120" t="s">
        <v>2170</v>
      </c>
      <c r="U185" s="124">
        <v>45061.0</v>
      </c>
      <c r="V185" s="124">
        <v>45061.0</v>
      </c>
      <c r="W185" s="124">
        <v>45916.0</v>
      </c>
      <c r="X185" s="120">
        <v>855.0</v>
      </c>
      <c r="Y185" s="120"/>
      <c r="Z185" s="120">
        <v>1.0</v>
      </c>
      <c r="AA185" s="120"/>
      <c r="AB185" s="120"/>
      <c r="AC185" s="120"/>
      <c r="AI185" s="120"/>
      <c r="AJ185" s="120"/>
      <c r="AK185" s="120"/>
      <c r="AL185" s="124"/>
      <c r="AM185" s="120"/>
      <c r="AN185" s="120"/>
      <c r="AR185" s="120">
        <v>9835.23</v>
      </c>
      <c r="AS185" s="120">
        <v>9835.23</v>
      </c>
      <c r="AT185" s="120" t="s">
        <v>2155</v>
      </c>
      <c r="AU185" s="120" t="s">
        <v>2155</v>
      </c>
      <c r="AV185" s="120">
        <v>2.0</v>
      </c>
      <c r="AW185" s="120">
        <v>40.0</v>
      </c>
      <c r="AX185" s="120">
        <v>10.0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2716</v>
      </c>
      <c r="BE185" s="120" t="s">
        <v>2717</v>
      </c>
      <c r="BF185" s="120"/>
    </row>
    <row r="186" hidden="1">
      <c r="A186" s="123" t="str">
        <f>VLOOKUP(I186,Pns!B:C,2,0)</f>
        <v>614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2774</v>
      </c>
      <c r="H186" s="120">
        <v>2.02430400185594E14</v>
      </c>
      <c r="I186" s="18" t="s">
        <v>1592</v>
      </c>
      <c r="J186" s="120" t="s">
        <v>2775</v>
      </c>
      <c r="K186" s="120" t="s">
        <v>1594</v>
      </c>
      <c r="L186" s="120">
        <v>78286.0</v>
      </c>
      <c r="M186" s="120" t="s">
        <v>23</v>
      </c>
      <c r="N186" s="120">
        <v>301.88</v>
      </c>
      <c r="O186" s="120">
        <v>2726.0</v>
      </c>
      <c r="P186" s="120" t="s">
        <v>2152</v>
      </c>
      <c r="Q186" s="120" t="s">
        <v>2153</v>
      </c>
      <c r="R186" s="125">
        <v>45621.0</v>
      </c>
      <c r="S186" s="120">
        <v>1.0</v>
      </c>
      <c r="T186" s="120" t="s">
        <v>2170</v>
      </c>
      <c r="U186" s="125">
        <v>45621.0</v>
      </c>
      <c r="V186" s="125">
        <v>45621.0</v>
      </c>
      <c r="W186" s="125">
        <v>45622.0</v>
      </c>
      <c r="X186" s="120">
        <v>1.0</v>
      </c>
      <c r="Z186" s="120">
        <v>17.0</v>
      </c>
      <c r="AA186" s="120"/>
      <c r="AB186" s="120"/>
      <c r="AC186" s="120" t="s">
        <v>2776</v>
      </c>
      <c r="AI186" s="120"/>
      <c r="AJ186" s="120"/>
      <c r="AK186" s="120"/>
      <c r="AL186" s="125"/>
      <c r="AM186" s="120"/>
      <c r="AR186" s="120">
        <v>736.58</v>
      </c>
      <c r="AS186" s="120">
        <v>736.58</v>
      </c>
      <c r="AT186" s="120" t="s">
        <v>2155</v>
      </c>
      <c r="AU186" s="120" t="s">
        <v>2155</v>
      </c>
      <c r="AV186" s="120" t="s">
        <v>2155</v>
      </c>
      <c r="AW186" s="120">
        <v>71.0</v>
      </c>
      <c r="AX186" s="120">
        <v>100.0</v>
      </c>
      <c r="AY186" s="120">
        <v>245.0</v>
      </c>
      <c r="AZ186" s="120">
        <v>2554.0</v>
      </c>
      <c r="BA186" s="120">
        <v>0.0</v>
      </c>
      <c r="BB186" s="120">
        <v>566.0</v>
      </c>
      <c r="BC186" s="120">
        <v>0.0</v>
      </c>
      <c r="BD186" s="120" t="s">
        <v>2777</v>
      </c>
      <c r="BE186" s="120" t="s">
        <v>2778</v>
      </c>
    </row>
    <row r="187">
      <c r="A187" s="123" t="str">
        <f>VLOOKUP(I187,Pns!B:C,2,0)</f>
        <v>227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2779</v>
      </c>
      <c r="H187" s="120">
        <v>2.02530400186399E14</v>
      </c>
      <c r="I187" s="18" t="s">
        <v>635</v>
      </c>
      <c r="J187" s="120" t="s">
        <v>2780</v>
      </c>
      <c r="K187" s="120" t="s">
        <v>637</v>
      </c>
      <c r="L187" s="120" t="s">
        <v>2177</v>
      </c>
      <c r="M187" s="120" t="s">
        <v>23</v>
      </c>
      <c r="N187" s="120">
        <v>332.99</v>
      </c>
      <c r="O187" s="120">
        <v>2726.0</v>
      </c>
      <c r="P187" s="120" t="s">
        <v>2152</v>
      </c>
      <c r="Q187" s="120" t="s">
        <v>2073</v>
      </c>
      <c r="R187" s="125">
        <v>45656.0</v>
      </c>
      <c r="S187" s="120">
        <v>1.0</v>
      </c>
      <c r="T187" s="120" t="s">
        <v>2170</v>
      </c>
      <c r="U187" s="125">
        <v>45656.0</v>
      </c>
      <c r="V187" s="125">
        <v>45656.0</v>
      </c>
      <c r="W187" s="124">
        <v>45916.0</v>
      </c>
      <c r="X187" s="120">
        <v>260.0</v>
      </c>
      <c r="Y187" s="120"/>
      <c r="Z187" s="120">
        <v>1.0</v>
      </c>
      <c r="AC187" s="120"/>
      <c r="AI187" s="120"/>
      <c r="AJ187" s="120"/>
      <c r="AK187" s="120"/>
      <c r="AL187" s="124"/>
      <c r="AM187" s="120"/>
      <c r="AN187" s="120"/>
      <c r="AR187" s="120">
        <v>592.72</v>
      </c>
      <c r="AS187" s="120">
        <v>592.72</v>
      </c>
      <c r="AT187" s="120" t="s">
        <v>2155</v>
      </c>
      <c r="AU187" s="120" t="s">
        <v>2155</v>
      </c>
      <c r="AV187" s="120" t="s">
        <v>2155</v>
      </c>
      <c r="AW187" s="120">
        <v>7.0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1.0</v>
      </c>
      <c r="BD187" s="120" t="s">
        <v>2781</v>
      </c>
      <c r="BE187" s="120" t="s">
        <v>2782</v>
      </c>
    </row>
    <row r="188">
      <c r="A188" s="123">
        <f>VLOOKUP(I188,Pns!B:C,2,0)</f>
        <v>621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2783</v>
      </c>
      <c r="H188" s="120">
        <v>2.02530400188103E14</v>
      </c>
      <c r="I188" s="18" t="s">
        <v>1609</v>
      </c>
      <c r="J188" s="120" t="s">
        <v>2784</v>
      </c>
      <c r="K188" s="120" t="s">
        <v>1610</v>
      </c>
      <c r="L188" s="120" t="s">
        <v>2177</v>
      </c>
      <c r="M188" s="120" t="s">
        <v>20</v>
      </c>
      <c r="N188" s="120">
        <v>0.0</v>
      </c>
      <c r="O188" s="120">
        <v>2726.0</v>
      </c>
      <c r="P188" s="120" t="s">
        <v>2152</v>
      </c>
      <c r="Q188" s="120" t="s">
        <v>2073</v>
      </c>
      <c r="R188" s="124">
        <v>45667.0</v>
      </c>
      <c r="S188" s="120">
        <v>1.0</v>
      </c>
      <c r="T188" s="120" t="s">
        <v>2170</v>
      </c>
      <c r="U188" s="124">
        <v>45667.0</v>
      </c>
      <c r="V188" s="124">
        <v>45667.0</v>
      </c>
      <c r="W188" s="124">
        <v>45916.0</v>
      </c>
      <c r="X188" s="120">
        <v>249.0</v>
      </c>
      <c r="Z188" s="120">
        <v>0.0</v>
      </c>
      <c r="AA188" s="120"/>
      <c r="AB188" s="120"/>
      <c r="AC188" s="120"/>
      <c r="AR188" s="120" t="s">
        <v>2171</v>
      </c>
      <c r="AS188" s="120" t="s">
        <v>2171</v>
      </c>
      <c r="AT188" s="120" t="s">
        <v>2155</v>
      </c>
      <c r="AU188" s="120" t="s">
        <v>2155</v>
      </c>
      <c r="AV188" s="120" t="s">
        <v>2155</v>
      </c>
      <c r="AW188" s="120">
        <v>16.0</v>
      </c>
      <c r="AX188" s="120">
        <v>5.0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2785</v>
      </c>
      <c r="BE188" s="120" t="s">
        <v>2786</v>
      </c>
      <c r="BF188" s="120"/>
    </row>
    <row r="189">
      <c r="A189" s="123">
        <f>VLOOKUP(I189,Pns!B:C,2,0)</f>
        <v>622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2787</v>
      </c>
      <c r="H189" s="120">
        <v>2.02530400188104E14</v>
      </c>
      <c r="I189" s="18" t="s">
        <v>1611</v>
      </c>
      <c r="J189" s="120" t="s">
        <v>2788</v>
      </c>
      <c r="K189" s="120" t="s">
        <v>1612</v>
      </c>
      <c r="L189" s="120" t="s">
        <v>2177</v>
      </c>
      <c r="M189" s="120" t="s">
        <v>20</v>
      </c>
      <c r="N189" s="120">
        <v>0.0</v>
      </c>
      <c r="O189" s="120">
        <v>2726.0</v>
      </c>
      <c r="P189" s="120" t="s">
        <v>2152</v>
      </c>
      <c r="Q189" s="120" t="s">
        <v>2073</v>
      </c>
      <c r="R189" s="124">
        <v>45667.0</v>
      </c>
      <c r="S189" s="120">
        <v>3.0</v>
      </c>
      <c r="T189" s="120" t="s">
        <v>2170</v>
      </c>
      <c r="U189" s="124">
        <v>45667.0</v>
      </c>
      <c r="V189" s="124">
        <v>45667.0</v>
      </c>
      <c r="W189" s="124">
        <v>45916.0</v>
      </c>
      <c r="X189" s="120">
        <v>249.0</v>
      </c>
      <c r="Y189" s="120"/>
      <c r="Z189" s="120">
        <v>0.0</v>
      </c>
      <c r="AC189" s="120"/>
      <c r="AI189" s="120"/>
      <c r="AJ189" s="120"/>
      <c r="AK189" s="120"/>
      <c r="AL189" s="124"/>
      <c r="AM189" s="120"/>
      <c r="AR189" s="120" t="s">
        <v>2171</v>
      </c>
      <c r="AS189" s="120" t="s">
        <v>2171</v>
      </c>
      <c r="AT189" s="120" t="s">
        <v>2155</v>
      </c>
      <c r="AU189" s="120" t="s">
        <v>2155</v>
      </c>
      <c r="AV189" s="120" t="s">
        <v>2155</v>
      </c>
      <c r="AW189" s="120">
        <v>4.0</v>
      </c>
      <c r="AX189" s="120">
        <v>0.0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2789</v>
      </c>
      <c r="BE189" s="120" t="s">
        <v>2786</v>
      </c>
    </row>
    <row r="190">
      <c r="A190" s="123">
        <f>VLOOKUP(I190,Pns!B:C,2,0)</f>
        <v>209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2790</v>
      </c>
      <c r="H190" s="120">
        <v>2.02630400204449E14</v>
      </c>
      <c r="I190" s="18" t="s">
        <v>590</v>
      </c>
      <c r="J190" s="120" t="s">
        <v>2791</v>
      </c>
      <c r="K190" s="120" t="s">
        <v>588</v>
      </c>
      <c r="L190" s="120" t="s">
        <v>2177</v>
      </c>
      <c r="M190" s="120" t="s">
        <v>23</v>
      </c>
      <c r="N190" s="120">
        <v>865.97</v>
      </c>
      <c r="O190" s="120">
        <v>2726.0</v>
      </c>
      <c r="P190" s="120" t="s">
        <v>2152</v>
      </c>
      <c r="Q190" s="120" t="s">
        <v>2073</v>
      </c>
      <c r="R190" s="124">
        <v>45680.0</v>
      </c>
      <c r="S190" s="120">
        <v>2.0</v>
      </c>
      <c r="T190" s="120" t="s">
        <v>2170</v>
      </c>
      <c r="U190" s="124">
        <v>45680.0</v>
      </c>
      <c r="V190" s="124">
        <v>45680.0</v>
      </c>
      <c r="W190" s="124">
        <v>45831.0</v>
      </c>
      <c r="X190" s="120">
        <v>151.0</v>
      </c>
      <c r="Y190" s="120">
        <v>1.0</v>
      </c>
      <c r="Z190" s="120">
        <v>1.0</v>
      </c>
      <c r="AA190" s="120"/>
      <c r="AB190" s="120"/>
      <c r="AC190" s="120" t="s">
        <v>2190</v>
      </c>
      <c r="AI190" s="120"/>
      <c r="AJ190" s="120"/>
      <c r="AK190" s="120"/>
      <c r="AL190" s="124"/>
      <c r="AM190" s="120"/>
      <c r="AN190" s="120"/>
      <c r="AR190" s="120">
        <v>4884.08</v>
      </c>
      <c r="AS190" s="120">
        <v>9768.16</v>
      </c>
      <c r="AT190" s="120">
        <v>7.0</v>
      </c>
      <c r="AU190" s="120">
        <v>9.0</v>
      </c>
      <c r="AV190" s="120">
        <v>23.0</v>
      </c>
      <c r="AW190" s="120">
        <v>126.0</v>
      </c>
      <c r="AX190" s="120">
        <v>10.0</v>
      </c>
      <c r="AY190" s="120" t="s">
        <v>2155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2792</v>
      </c>
      <c r="BE190" s="120" t="s">
        <v>2793</v>
      </c>
      <c r="BF190" s="120"/>
    </row>
    <row r="191">
      <c r="A191" s="123">
        <f>VLOOKUP(I191,Pns!B:C,2,0)</f>
        <v>571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2794</v>
      </c>
      <c r="H191" s="120">
        <v>2.02530400188797E14</v>
      </c>
      <c r="I191" s="18" t="s">
        <v>1480</v>
      </c>
      <c r="J191" s="120" t="s">
        <v>2441</v>
      </c>
      <c r="K191" s="120" t="s">
        <v>1481</v>
      </c>
      <c r="L191" s="120" t="s">
        <v>2177</v>
      </c>
      <c r="M191" s="120" t="s">
        <v>20</v>
      </c>
      <c r="N191" s="120">
        <v>707.92</v>
      </c>
      <c r="O191" s="120">
        <v>2726.0</v>
      </c>
      <c r="P191" s="120" t="s">
        <v>2152</v>
      </c>
      <c r="Q191" s="120" t="s">
        <v>2073</v>
      </c>
      <c r="R191" s="124">
        <v>45763.0</v>
      </c>
      <c r="S191" s="120">
        <v>1.0</v>
      </c>
      <c r="T191" s="120" t="s">
        <v>2170</v>
      </c>
      <c r="U191" s="124">
        <v>45763.0</v>
      </c>
      <c r="V191" s="124">
        <v>45763.0</v>
      </c>
      <c r="W191" s="124">
        <v>45916.0</v>
      </c>
      <c r="X191" s="120">
        <v>153.0</v>
      </c>
      <c r="Z191" s="120">
        <v>0.0</v>
      </c>
      <c r="AA191" s="120"/>
      <c r="AB191" s="120"/>
      <c r="AC191" s="120"/>
      <c r="AI191" s="120"/>
      <c r="AJ191" s="120"/>
      <c r="AK191" s="120"/>
      <c r="AL191" s="124"/>
      <c r="AM191" s="120"/>
      <c r="AR191" s="120">
        <v>1578.66</v>
      </c>
      <c r="AS191" s="120">
        <v>1578.66</v>
      </c>
      <c r="AT191" s="120" t="s">
        <v>2155</v>
      </c>
      <c r="AU191" s="120">
        <v>1.0</v>
      </c>
      <c r="AV191" s="120">
        <v>2.0</v>
      </c>
      <c r="AW191" s="120">
        <v>10.0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2795</v>
      </c>
      <c r="BE191" s="120" t="s">
        <v>2795</v>
      </c>
    </row>
    <row r="192" hidden="1">
      <c r="A192" s="122">
        <f>VLOOKUP(I192,Pns!B:C,2,0)</f>
        <v>11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2796</v>
      </c>
      <c r="H192" s="120">
        <v>2.02530400194093E14</v>
      </c>
      <c r="I192" s="18" t="s">
        <v>47</v>
      </c>
      <c r="J192" s="120" t="s">
        <v>2797</v>
      </c>
      <c r="K192" s="120" t="s">
        <v>2798</v>
      </c>
      <c r="L192" s="120">
        <v>22373.0</v>
      </c>
      <c r="M192" s="120" t="s">
        <v>37</v>
      </c>
      <c r="N192" s="120">
        <v>15334.12</v>
      </c>
      <c r="O192" s="120">
        <v>2726.0</v>
      </c>
      <c r="P192" s="120" t="s">
        <v>2152</v>
      </c>
      <c r="Q192" s="120" t="s">
        <v>2153</v>
      </c>
      <c r="R192" s="124">
        <v>45771.0</v>
      </c>
      <c r="S192" s="120">
        <v>1.0</v>
      </c>
      <c r="T192" s="120" t="s">
        <v>2170</v>
      </c>
      <c r="U192" s="124">
        <v>45771.0</v>
      </c>
      <c r="V192" s="124">
        <v>45771.0</v>
      </c>
      <c r="W192" s="124">
        <v>45853.0</v>
      </c>
      <c r="X192" s="120">
        <v>82.0</v>
      </c>
      <c r="Y192" s="120"/>
      <c r="Z192" s="120">
        <v>0.0</v>
      </c>
      <c r="AA192" s="120"/>
      <c r="AB192" s="120"/>
      <c r="AC192" s="120" t="s">
        <v>2279</v>
      </c>
      <c r="AI192" s="120"/>
      <c r="AJ192" s="120"/>
      <c r="AK192" s="120"/>
      <c r="AL192" s="124"/>
      <c r="AM192" s="120"/>
      <c r="AN192" s="120"/>
      <c r="AR192" s="120">
        <v>59496.38</v>
      </c>
      <c r="AS192" s="120">
        <v>59496.38</v>
      </c>
      <c r="AT192" s="120">
        <v>2.0</v>
      </c>
      <c r="AU192" s="120">
        <v>4.0</v>
      </c>
      <c r="AV192" s="120">
        <v>7.0</v>
      </c>
      <c r="AW192" s="120">
        <v>130.0</v>
      </c>
      <c r="AX192" s="120">
        <v>0.0</v>
      </c>
      <c r="AY192" s="120">
        <v>12.0</v>
      </c>
      <c r="AZ192" s="120">
        <v>4.0</v>
      </c>
      <c r="BA192" s="120">
        <v>0.0</v>
      </c>
      <c r="BB192" s="120">
        <v>0.0</v>
      </c>
      <c r="BC192" s="120">
        <v>0.0</v>
      </c>
      <c r="BD192" s="120" t="s">
        <v>2799</v>
      </c>
      <c r="BE192" s="120" t="s">
        <v>2401</v>
      </c>
    </row>
    <row r="193" hidden="1">
      <c r="A193" s="122" t="str">
        <f>VLOOKUP(I193,Pns!B:C,2,0)</f>
        <v>#N/A</v>
      </c>
      <c r="B193" s="123">
        <f>COUNTIF(Rac!A:A,A193)</f>
        <v>0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2800</v>
      </c>
      <c r="H193" s="120">
        <v>2.02530400189153E14</v>
      </c>
      <c r="I193" s="18" t="s">
        <v>2801</v>
      </c>
      <c r="J193" s="120" t="s">
        <v>2802</v>
      </c>
      <c r="K193" s="120" t="s">
        <v>2803</v>
      </c>
      <c r="L193" s="120" t="s">
        <v>2177</v>
      </c>
      <c r="M193" s="120" t="s">
        <v>20</v>
      </c>
      <c r="N193" s="120">
        <v>351.52</v>
      </c>
      <c r="O193" s="120">
        <v>2726.0</v>
      </c>
      <c r="P193" s="120" t="s">
        <v>2152</v>
      </c>
      <c r="Q193" s="120" t="s">
        <v>2153</v>
      </c>
      <c r="R193" s="124">
        <v>45777.0</v>
      </c>
      <c r="S193" s="120">
        <v>1.0</v>
      </c>
      <c r="T193" s="120" t="s">
        <v>2170</v>
      </c>
      <c r="U193" s="124">
        <v>45777.0</v>
      </c>
      <c r="V193" s="124">
        <v>45777.0</v>
      </c>
      <c r="W193" s="124">
        <v>45782.0</v>
      </c>
      <c r="X193" s="120">
        <v>5.0</v>
      </c>
      <c r="Z193" s="120">
        <v>0.0</v>
      </c>
      <c r="AA193" s="120"/>
      <c r="AB193" s="120"/>
      <c r="AC193" s="120"/>
      <c r="AI193" s="120"/>
      <c r="AJ193" s="120"/>
      <c r="AK193" s="120"/>
      <c r="AL193" s="124"/>
      <c r="AM193" s="120"/>
      <c r="AN193" s="120"/>
      <c r="AR193" s="120">
        <v>1100.25</v>
      </c>
      <c r="AS193" s="120">
        <v>1100.25</v>
      </c>
      <c r="AT193" s="120" t="s">
        <v>2155</v>
      </c>
      <c r="AU193" s="120" t="s">
        <v>2155</v>
      </c>
      <c r="AV193" s="120" t="s">
        <v>2155</v>
      </c>
      <c r="AW193" s="120">
        <v>23.0</v>
      </c>
      <c r="AX193" s="120" t="s">
        <v>2155</v>
      </c>
      <c r="AY193" s="120">
        <v>0.0</v>
      </c>
      <c r="AZ193" s="120" t="s">
        <v>2155</v>
      </c>
      <c r="BA193" s="120">
        <v>0.0</v>
      </c>
      <c r="BB193" s="120">
        <v>0.0</v>
      </c>
      <c r="BC193" s="120">
        <v>0.0</v>
      </c>
      <c r="BD193" s="120" t="s">
        <v>2804</v>
      </c>
      <c r="BE193" s="120" t="s">
        <v>2805</v>
      </c>
      <c r="BF193" s="120"/>
    </row>
    <row r="194">
      <c r="A194" s="123">
        <f>VLOOKUP(I194,Pns!B:C,2,0)</f>
        <v>182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2806</v>
      </c>
      <c r="H194" s="120">
        <v>2.02530400189463E14</v>
      </c>
      <c r="I194" s="18" t="s">
        <v>524</v>
      </c>
      <c r="J194" s="120" t="s">
        <v>2807</v>
      </c>
      <c r="K194" s="120" t="s">
        <v>2808</v>
      </c>
      <c r="L194" s="120">
        <v>33269.0</v>
      </c>
      <c r="M194" s="120" t="s">
        <v>23</v>
      </c>
      <c r="N194" s="120">
        <v>665.18</v>
      </c>
      <c r="O194" s="120">
        <v>2726.0</v>
      </c>
      <c r="P194" s="120" t="s">
        <v>2152</v>
      </c>
      <c r="Q194" s="120" t="s">
        <v>2073</v>
      </c>
      <c r="R194" s="124">
        <v>45782.0</v>
      </c>
      <c r="S194" s="120">
        <v>1.0</v>
      </c>
      <c r="T194" s="120" t="s">
        <v>2170</v>
      </c>
      <c r="U194" s="124">
        <v>45782.0</v>
      </c>
      <c r="V194" s="124">
        <v>45782.0</v>
      </c>
      <c r="W194" s="124">
        <v>45916.0</v>
      </c>
      <c r="X194" s="120">
        <v>134.0</v>
      </c>
      <c r="Z194" s="120">
        <v>1.0</v>
      </c>
      <c r="AC194" s="120" t="s">
        <v>2190</v>
      </c>
      <c r="AI194" s="120"/>
      <c r="AJ194" s="120"/>
      <c r="AK194" s="120"/>
      <c r="AL194" s="124"/>
      <c r="AM194" s="120"/>
      <c r="AR194" s="120">
        <v>3838.11</v>
      </c>
      <c r="AS194" s="120">
        <v>3838.11</v>
      </c>
      <c r="AT194" s="120">
        <v>6.0</v>
      </c>
      <c r="AU194" s="120">
        <v>12.0</v>
      </c>
      <c r="AV194" s="120">
        <v>28.0</v>
      </c>
      <c r="AW194" s="120">
        <v>248.0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2809</v>
      </c>
      <c r="BE194" s="120" t="s">
        <v>2810</v>
      </c>
      <c r="BF194" s="120" t="s">
        <v>2811</v>
      </c>
    </row>
    <row r="195">
      <c r="A195" s="123" t="str">
        <f>VLOOKUP(I195,Pns!B:C,2,0)</f>
        <v>420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2812</v>
      </c>
      <c r="H195" s="120">
        <v>2.02530400189357E14</v>
      </c>
      <c r="I195" s="18" t="s">
        <v>1172</v>
      </c>
      <c r="J195" s="120" t="s">
        <v>2813</v>
      </c>
      <c r="K195" s="120" t="s">
        <v>2814</v>
      </c>
      <c r="L195" s="120" t="s">
        <v>2177</v>
      </c>
      <c r="M195" s="120" t="s">
        <v>23</v>
      </c>
      <c r="N195" s="120">
        <v>8200.09</v>
      </c>
      <c r="O195" s="120">
        <v>2726.0</v>
      </c>
      <c r="P195" s="120" t="s">
        <v>2152</v>
      </c>
      <c r="Q195" s="120" t="s">
        <v>2073</v>
      </c>
      <c r="R195" s="124">
        <v>45782.0</v>
      </c>
      <c r="S195" s="120">
        <v>1.0</v>
      </c>
      <c r="T195" s="120" t="s">
        <v>2170</v>
      </c>
      <c r="U195" s="124">
        <v>45782.0</v>
      </c>
      <c r="V195" s="124">
        <v>45782.0</v>
      </c>
      <c r="W195" s="124">
        <v>45916.0</v>
      </c>
      <c r="X195" s="120">
        <v>134.0</v>
      </c>
      <c r="Y195" s="120"/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4"/>
      <c r="AM195" s="120"/>
      <c r="AR195" s="120">
        <v>26650.3</v>
      </c>
      <c r="AS195" s="120">
        <v>26650.3</v>
      </c>
      <c r="AT195" s="120" t="s">
        <v>2155</v>
      </c>
      <c r="AU195" s="120" t="s">
        <v>2155</v>
      </c>
      <c r="AV195" s="120" t="s">
        <v>2155</v>
      </c>
      <c r="AW195" s="120">
        <v>14.0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2815</v>
      </c>
      <c r="BE195" s="120" t="s">
        <v>2816</v>
      </c>
      <c r="BF195" s="120"/>
    </row>
    <row r="196">
      <c r="A196" s="123" t="str">
        <f>VLOOKUP(I196,Pns!B:C,2,0)</f>
        <v>563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2817</v>
      </c>
      <c r="H196" s="120">
        <v>2.02530400189466E14</v>
      </c>
      <c r="I196" s="18" t="s">
        <v>1451</v>
      </c>
      <c r="J196" s="120" t="s">
        <v>2818</v>
      </c>
      <c r="K196" s="120" t="s">
        <v>1453</v>
      </c>
      <c r="L196" s="120" t="s">
        <v>2177</v>
      </c>
      <c r="M196" s="120" t="s">
        <v>23</v>
      </c>
      <c r="N196" s="120">
        <v>2194.58</v>
      </c>
      <c r="O196" s="120">
        <v>2726.0</v>
      </c>
      <c r="P196" s="120" t="s">
        <v>2152</v>
      </c>
      <c r="Q196" s="120" t="s">
        <v>2073</v>
      </c>
      <c r="R196" s="124">
        <v>45784.0</v>
      </c>
      <c r="S196" s="120">
        <v>1.0</v>
      </c>
      <c r="T196" s="120" t="s">
        <v>2170</v>
      </c>
      <c r="U196" s="124">
        <v>45784.0</v>
      </c>
      <c r="V196" s="124">
        <v>45784.0</v>
      </c>
      <c r="W196" s="124">
        <v>45916.0</v>
      </c>
      <c r="X196" s="120">
        <v>132.0</v>
      </c>
      <c r="Z196" s="120">
        <v>0.0</v>
      </c>
      <c r="AA196" s="120"/>
      <c r="AB196" s="120"/>
      <c r="AC196" s="120" t="s">
        <v>2190</v>
      </c>
      <c r="AI196" s="120"/>
      <c r="AJ196" s="120"/>
      <c r="AK196" s="120"/>
      <c r="AL196" s="124"/>
      <c r="AM196" s="120"/>
      <c r="AN196" s="120"/>
      <c r="AR196" s="120">
        <v>3818.57</v>
      </c>
      <c r="AS196" s="120">
        <v>3818.57</v>
      </c>
      <c r="AT196" s="120" t="s">
        <v>2155</v>
      </c>
      <c r="AU196" s="120">
        <v>2.0</v>
      </c>
      <c r="AV196" s="120">
        <v>3.0</v>
      </c>
      <c r="AW196" s="120">
        <v>42.0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2819</v>
      </c>
      <c r="BE196" s="120" t="s">
        <v>2810</v>
      </c>
      <c r="BF196" s="120" t="s">
        <v>2811</v>
      </c>
    </row>
    <row r="197">
      <c r="A197" s="122">
        <f>VLOOKUP(I197,Pns!B:C,2,0)</f>
        <v>490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2820</v>
      </c>
      <c r="H197" s="120">
        <v>2.02530400189414E14</v>
      </c>
      <c r="I197" s="18" t="s">
        <v>1299</v>
      </c>
      <c r="J197" s="120" t="s">
        <v>2821</v>
      </c>
      <c r="K197" s="120" t="s">
        <v>1300</v>
      </c>
      <c r="L197" s="120">
        <v>33269.0</v>
      </c>
      <c r="M197" s="120" t="s">
        <v>20</v>
      </c>
      <c r="N197" s="120">
        <v>88.4</v>
      </c>
      <c r="O197" s="120">
        <v>2726.0</v>
      </c>
      <c r="P197" s="120" t="s">
        <v>2152</v>
      </c>
      <c r="Q197" s="120" t="s">
        <v>2073</v>
      </c>
      <c r="R197" s="124">
        <v>45792.0</v>
      </c>
      <c r="S197" s="120">
        <v>4.0</v>
      </c>
      <c r="T197" s="120" t="s">
        <v>2170</v>
      </c>
      <c r="U197" s="124">
        <v>45792.0</v>
      </c>
      <c r="V197" s="124">
        <v>45792.0</v>
      </c>
      <c r="W197" s="124">
        <v>45916.0</v>
      </c>
      <c r="X197" s="120">
        <v>124.0</v>
      </c>
      <c r="Y197" s="120"/>
      <c r="Z197" s="120">
        <v>1.0</v>
      </c>
      <c r="AC197" s="120"/>
      <c r="AI197" s="120"/>
      <c r="AJ197" s="120"/>
      <c r="AK197" s="120"/>
      <c r="AL197" s="124"/>
      <c r="AM197" s="120"/>
      <c r="AN197" s="120"/>
      <c r="AR197" s="120">
        <v>331.48</v>
      </c>
      <c r="AS197" s="120">
        <v>1325.92</v>
      </c>
      <c r="AT197" s="120" t="s">
        <v>2155</v>
      </c>
      <c r="AU197" s="120">
        <v>4.0</v>
      </c>
      <c r="AV197" s="120">
        <v>4.0</v>
      </c>
      <c r="AW197" s="120">
        <v>19.0</v>
      </c>
      <c r="AX197" s="120">
        <v>0.0</v>
      </c>
      <c r="AY197" s="120" t="s">
        <v>2155</v>
      </c>
      <c r="AZ197" s="120">
        <v>356.0</v>
      </c>
      <c r="BA197" s="120">
        <v>0.0</v>
      </c>
      <c r="BB197" s="120">
        <v>0.0</v>
      </c>
      <c r="BC197" s="120">
        <v>0.0</v>
      </c>
      <c r="BD197" s="120" t="s">
        <v>2822</v>
      </c>
      <c r="BE197" s="120" t="s">
        <v>2823</v>
      </c>
    </row>
    <row r="198">
      <c r="A198" s="123" t="str">
        <f>VLOOKUP(I198,Pns!B:C,2,0)</f>
        <v>261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2824</v>
      </c>
      <c r="H198" s="120">
        <v>2.02530400191059E14</v>
      </c>
      <c r="I198" s="18" t="s">
        <v>744</v>
      </c>
      <c r="J198" s="120" t="s">
        <v>2825</v>
      </c>
      <c r="K198" s="120" t="s">
        <v>746</v>
      </c>
      <c r="L198" s="120" t="s">
        <v>2177</v>
      </c>
      <c r="M198" s="120" t="s">
        <v>20</v>
      </c>
      <c r="N198" s="120">
        <v>94.65</v>
      </c>
      <c r="O198" s="120">
        <v>2726.0</v>
      </c>
      <c r="P198" s="120" t="s">
        <v>2644</v>
      </c>
      <c r="Q198" s="120" t="s">
        <v>2073</v>
      </c>
      <c r="R198" s="124">
        <v>45798.0</v>
      </c>
      <c r="S198" s="120">
        <v>3.0</v>
      </c>
      <c r="T198" s="120" t="s">
        <v>2170</v>
      </c>
      <c r="U198" s="124">
        <v>45798.0</v>
      </c>
      <c r="V198" s="124">
        <v>45798.0</v>
      </c>
      <c r="W198" s="124">
        <v>45916.0</v>
      </c>
      <c r="X198" s="120">
        <v>118.0</v>
      </c>
      <c r="Y198" s="120">
        <v>2.0</v>
      </c>
      <c r="Z198" s="120">
        <v>0.0</v>
      </c>
      <c r="AC198" s="120"/>
      <c r="AI198" s="120"/>
      <c r="AJ198" s="120"/>
      <c r="AK198" s="120"/>
      <c r="AL198" s="124"/>
      <c r="AM198" s="120"/>
      <c r="AN198" s="120"/>
      <c r="AR198" s="120">
        <v>205.4</v>
      </c>
      <c r="AS198" s="120">
        <v>616.2</v>
      </c>
      <c r="AT198" s="120" t="s">
        <v>2155</v>
      </c>
      <c r="AU198" s="120" t="s">
        <v>2155</v>
      </c>
      <c r="AV198" s="120" t="s">
        <v>2155</v>
      </c>
      <c r="AW198" s="120">
        <v>57.0</v>
      </c>
      <c r="AX198" s="120">
        <v>1.0</v>
      </c>
      <c r="AY198" s="120">
        <v>0.0</v>
      </c>
      <c r="AZ198" s="120">
        <v>0.0</v>
      </c>
      <c r="BA198" s="120">
        <v>0.0</v>
      </c>
      <c r="BB198" s="120">
        <v>6.0</v>
      </c>
      <c r="BC198" s="120">
        <v>0.0</v>
      </c>
      <c r="BD198" s="120" t="s">
        <v>2826</v>
      </c>
      <c r="BE198" s="120" t="s">
        <v>2827</v>
      </c>
    </row>
    <row r="199">
      <c r="A199" s="123">
        <f>VLOOKUP(I199,Pns!B:C,2,0)</f>
        <v>12</v>
      </c>
      <c r="B199" s="123">
        <f>COUNTIF(Rac!A:A,A199)</f>
        <v>1</v>
      </c>
      <c r="C199" s="120">
        <v>396.0</v>
      </c>
      <c r="D199" s="120">
        <v>396.0</v>
      </c>
      <c r="E199" s="120">
        <v>381.0</v>
      </c>
      <c r="F199" s="120" t="s">
        <v>2167</v>
      </c>
      <c r="G199" s="18" t="s">
        <v>2828</v>
      </c>
      <c r="H199" s="120">
        <v>2.0253810021387E14</v>
      </c>
      <c r="I199" s="18" t="s">
        <v>49</v>
      </c>
      <c r="J199" s="120" t="s">
        <v>2207</v>
      </c>
      <c r="K199" s="120" t="s">
        <v>50</v>
      </c>
      <c r="L199" s="120">
        <v>198.0</v>
      </c>
      <c r="M199" s="120" t="s">
        <v>37</v>
      </c>
      <c r="N199" s="120">
        <v>288215.57</v>
      </c>
      <c r="O199" s="120">
        <v>2726.0</v>
      </c>
      <c r="P199" s="120" t="s">
        <v>2152</v>
      </c>
      <c r="Q199" s="120" t="s">
        <v>2073</v>
      </c>
      <c r="R199" s="124">
        <v>45799.0</v>
      </c>
      <c r="S199" s="120">
        <v>1.0</v>
      </c>
      <c r="T199" s="120" t="s">
        <v>2170</v>
      </c>
      <c r="U199" s="124">
        <v>45799.0</v>
      </c>
      <c r="V199" s="124">
        <v>45799.0</v>
      </c>
      <c r="W199" s="125">
        <v>45975.0</v>
      </c>
      <c r="X199" s="120">
        <v>176.0</v>
      </c>
      <c r="Z199" s="120">
        <v>0.0</v>
      </c>
      <c r="AA199" s="120">
        <v>3.810264674E9</v>
      </c>
      <c r="AB199" s="120" t="s">
        <v>2298</v>
      </c>
      <c r="AC199" s="120" t="s">
        <v>2299</v>
      </c>
      <c r="AI199" s="120"/>
      <c r="AJ199" s="120"/>
      <c r="AK199" s="120"/>
      <c r="AL199" s="124"/>
      <c r="AM199" s="120"/>
      <c r="AN199" s="120"/>
      <c r="AR199" s="120">
        <v>902114.72</v>
      </c>
      <c r="AS199" s="120">
        <v>902114.72</v>
      </c>
      <c r="AT199" s="120">
        <v>6.0</v>
      </c>
      <c r="AU199" s="120">
        <v>9.0</v>
      </c>
      <c r="AV199" s="120">
        <v>15.0</v>
      </c>
      <c r="AW199" s="120">
        <v>110.0</v>
      </c>
      <c r="AX199" s="120">
        <v>0.0</v>
      </c>
      <c r="AY199" s="120" t="s">
        <v>2155</v>
      </c>
      <c r="AZ199" s="120">
        <v>0.0</v>
      </c>
      <c r="BA199" s="120">
        <v>0.0</v>
      </c>
      <c r="BB199" s="120">
        <v>0.0</v>
      </c>
      <c r="BC199" s="120">
        <v>0.0</v>
      </c>
      <c r="BD199" s="120"/>
      <c r="BE199" s="120" t="s">
        <v>2829</v>
      </c>
    </row>
    <row r="200">
      <c r="A200" s="123" t="str">
        <f>VLOOKUP(I200,Pns!B:C,2,0)</f>
        <v>350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2830</v>
      </c>
      <c r="H200" s="120">
        <v>2.02530400192016E14</v>
      </c>
      <c r="I200" s="18" t="s">
        <v>1032</v>
      </c>
      <c r="J200" s="120" t="s">
        <v>2831</v>
      </c>
      <c r="K200" s="120" t="s">
        <v>2832</v>
      </c>
      <c r="L200" s="120" t="s">
        <v>2177</v>
      </c>
      <c r="M200" s="120" t="s">
        <v>20</v>
      </c>
      <c r="N200" s="120">
        <v>43.36</v>
      </c>
      <c r="O200" s="120">
        <v>2726.0</v>
      </c>
      <c r="P200" s="120" t="s">
        <v>2152</v>
      </c>
      <c r="Q200" s="120" t="s">
        <v>2073</v>
      </c>
      <c r="R200" s="124">
        <v>45813.0</v>
      </c>
      <c r="S200" s="120">
        <v>4.0</v>
      </c>
      <c r="T200" s="120" t="s">
        <v>2170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/>
      <c r="Z200" s="120">
        <v>0.0</v>
      </c>
      <c r="AI200" s="120"/>
      <c r="AJ200" s="120"/>
      <c r="AK200" s="120"/>
      <c r="AL200" s="124"/>
      <c r="AM200" s="120"/>
      <c r="AN200" s="120"/>
      <c r="AR200" s="120">
        <v>250.18</v>
      </c>
      <c r="AS200" s="120">
        <v>1000.72</v>
      </c>
      <c r="AT200" s="120" t="s">
        <v>2155</v>
      </c>
      <c r="AU200" s="120">
        <v>4.0</v>
      </c>
      <c r="AV200" s="120">
        <v>4.0</v>
      </c>
      <c r="AW200" s="120">
        <v>26.0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2833</v>
      </c>
      <c r="BE200" s="120" t="s">
        <v>2834</v>
      </c>
    </row>
    <row r="201">
      <c r="A201" s="123" t="str">
        <f>VLOOKUP(I201,Pns!B:C,2,0)</f>
        <v>569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2835</v>
      </c>
      <c r="H201" s="120">
        <v>2.02530400192017E14</v>
      </c>
      <c r="I201" s="18" t="s">
        <v>1473</v>
      </c>
      <c r="J201" s="120" t="s">
        <v>2227</v>
      </c>
      <c r="K201" s="120" t="s">
        <v>1475</v>
      </c>
      <c r="L201" s="120" t="s">
        <v>2177</v>
      </c>
      <c r="M201" s="120" t="s">
        <v>20</v>
      </c>
      <c r="N201" s="120">
        <v>21.5</v>
      </c>
      <c r="O201" s="120">
        <v>2726.0</v>
      </c>
      <c r="P201" s="120" t="s">
        <v>2644</v>
      </c>
      <c r="Q201" s="120" t="s">
        <v>2073</v>
      </c>
      <c r="R201" s="124">
        <v>45813.0</v>
      </c>
      <c r="S201" s="120">
        <v>2.0</v>
      </c>
      <c r="T201" s="120" t="s">
        <v>2170</v>
      </c>
      <c r="U201" s="124">
        <v>45813.0</v>
      </c>
      <c r="V201" s="124">
        <v>45813.0</v>
      </c>
      <c r="W201" s="124">
        <v>45916.0</v>
      </c>
      <c r="X201" s="120">
        <v>103.0</v>
      </c>
      <c r="Y201" s="120">
        <v>1.0</v>
      </c>
      <c r="Z201" s="120">
        <v>0.0</v>
      </c>
      <c r="AC201" s="120"/>
      <c r="AI201" s="120" t="s">
        <v>2303</v>
      </c>
      <c r="AJ201" s="120">
        <v>4.0</v>
      </c>
      <c r="AK201" s="120">
        <v>4.0</v>
      </c>
      <c r="AL201" s="124">
        <v>46072.0</v>
      </c>
      <c r="AM201" s="120" t="s">
        <v>2161</v>
      </c>
      <c r="AN201" s="120"/>
      <c r="AR201" s="120">
        <v>21.5</v>
      </c>
      <c r="AS201" s="120">
        <v>43.0</v>
      </c>
      <c r="AT201" s="120" t="s">
        <v>2155</v>
      </c>
      <c r="AU201" s="120">
        <v>1.0</v>
      </c>
      <c r="AV201" s="120">
        <v>1.0</v>
      </c>
      <c r="AW201" s="120">
        <v>17.0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2836</v>
      </c>
      <c r="BE201" s="120" t="s">
        <v>2837</v>
      </c>
    </row>
    <row r="202">
      <c r="A202" s="123">
        <f>VLOOKUP(I202,Pns!B:C,2,0)</f>
        <v>65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2838</v>
      </c>
      <c r="H202" s="120">
        <v>2.0253040019202E14</v>
      </c>
      <c r="I202" s="18" t="s">
        <v>182</v>
      </c>
      <c r="J202" s="120" t="s">
        <v>2839</v>
      </c>
      <c r="K202" s="120" t="s">
        <v>1756</v>
      </c>
      <c r="L202" s="120" t="s">
        <v>2177</v>
      </c>
      <c r="M202" s="120" t="s">
        <v>20</v>
      </c>
      <c r="N202" s="120">
        <v>445.0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1.0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4"/>
      <c r="AM202" s="120"/>
      <c r="AN202" s="120"/>
      <c r="AR202" s="120">
        <v>952.3</v>
      </c>
      <c r="AS202" s="120">
        <v>952.3</v>
      </c>
      <c r="AT202" s="120" t="s">
        <v>2155</v>
      </c>
      <c r="AU202" s="120" t="s">
        <v>2155</v>
      </c>
      <c r="AV202" s="120" t="s">
        <v>2155</v>
      </c>
      <c r="AW202" s="120">
        <v>7.0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2840</v>
      </c>
      <c r="BE202" s="120" t="s">
        <v>2841</v>
      </c>
    </row>
    <row r="203">
      <c r="A203" s="123">
        <f>VLOOKUP(I203,Pns!B:C,2,0)</f>
        <v>208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2842</v>
      </c>
      <c r="H203" s="120">
        <v>2.02530400192014E14</v>
      </c>
      <c r="I203" s="18" t="s">
        <v>584</v>
      </c>
      <c r="J203" s="120" t="s">
        <v>2843</v>
      </c>
      <c r="K203" s="120" t="s">
        <v>2844</v>
      </c>
      <c r="L203" s="120">
        <v>96906.0</v>
      </c>
      <c r="M203" s="120" t="s">
        <v>20</v>
      </c>
      <c r="N203" s="120">
        <v>65.0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2.0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1.0</v>
      </c>
      <c r="AC203" s="120"/>
      <c r="AI203" s="120"/>
      <c r="AJ203" s="120"/>
      <c r="AK203" s="120"/>
      <c r="AL203" s="124"/>
      <c r="AM203" s="120"/>
      <c r="AN203" s="120"/>
      <c r="AR203" s="120">
        <v>100.75</v>
      </c>
      <c r="AS203" s="120">
        <v>201.5</v>
      </c>
      <c r="AT203" s="120" t="s">
        <v>2155</v>
      </c>
      <c r="AU203" s="120" t="s">
        <v>2155</v>
      </c>
      <c r="AV203" s="120">
        <v>2.0</v>
      </c>
      <c r="AW203" s="120">
        <v>13.0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2845</v>
      </c>
      <c r="BE203" s="120" t="s">
        <v>2846</v>
      </c>
    </row>
    <row r="204">
      <c r="A204" s="123" t="str">
        <f>VLOOKUP(I204,Pns!B:C,2,0)</f>
        <v>372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2847</v>
      </c>
      <c r="H204" s="120">
        <v>2.02530400192038E14</v>
      </c>
      <c r="I204" s="18" t="s">
        <v>1068</v>
      </c>
      <c r="J204" s="120" t="s">
        <v>2848</v>
      </c>
      <c r="K204" s="120" t="s">
        <v>746</v>
      </c>
      <c r="L204" s="120" t="s">
        <v>2177</v>
      </c>
      <c r="M204" s="120" t="s">
        <v>20</v>
      </c>
      <c r="N204" s="120">
        <v>90.42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 t="s">
        <v>2849</v>
      </c>
      <c r="AJ204" s="120">
        <v>4.0</v>
      </c>
      <c r="AK204" s="120" t="s">
        <v>2308</v>
      </c>
      <c r="AL204" s="124">
        <v>46120.0</v>
      </c>
      <c r="AM204" s="120" t="s">
        <v>2161</v>
      </c>
      <c r="AR204" s="120">
        <v>217.0</v>
      </c>
      <c r="AS204" s="120">
        <v>217.0</v>
      </c>
      <c r="AT204" s="120" t="s">
        <v>2155</v>
      </c>
      <c r="AU204" s="120" t="s">
        <v>2155</v>
      </c>
      <c r="AV204" s="120">
        <v>1.0</v>
      </c>
      <c r="AW204" s="120">
        <v>4.0</v>
      </c>
      <c r="AX204" s="120">
        <v>5.0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2850</v>
      </c>
      <c r="BE204" s="120" t="s">
        <v>2851</v>
      </c>
    </row>
    <row r="205">
      <c r="A205" s="122">
        <f>VLOOKUP(I205,Pns!B:C,2,0)</f>
        <v>5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2852</v>
      </c>
      <c r="H205" s="120">
        <v>2.02530400192063E14</v>
      </c>
      <c r="I205" s="18" t="s">
        <v>24</v>
      </c>
      <c r="J205" s="120" t="s">
        <v>2341</v>
      </c>
      <c r="K205" s="120" t="s">
        <v>22</v>
      </c>
      <c r="L205" s="120">
        <v>33269.0</v>
      </c>
      <c r="M205" s="120" t="s">
        <v>23</v>
      </c>
      <c r="N205" s="120">
        <v>821.67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A205" s="120">
        <v>3.040252936E9</v>
      </c>
      <c r="AB205" s="120" t="s">
        <v>2298</v>
      </c>
      <c r="AC205" s="120" t="s">
        <v>2183</v>
      </c>
      <c r="AI205" s="120"/>
      <c r="AJ205" s="120"/>
      <c r="AK205" s="120"/>
      <c r="AL205" s="124"/>
      <c r="AM205" s="120"/>
      <c r="AN205" s="120"/>
      <c r="AR205" s="120">
        <v>4502.73</v>
      </c>
      <c r="AS205" s="120">
        <v>9005.46</v>
      </c>
      <c r="AT205" s="120">
        <v>5.0</v>
      </c>
      <c r="AU205" s="120">
        <v>9.0</v>
      </c>
      <c r="AV205" s="120">
        <v>15.0</v>
      </c>
      <c r="AW205" s="120">
        <v>205.0</v>
      </c>
      <c r="AX205" s="120">
        <v>0.0</v>
      </c>
      <c r="AY205" s="120">
        <v>0.0</v>
      </c>
      <c r="AZ205" s="120" t="s">
        <v>2155</v>
      </c>
      <c r="BA205" s="120">
        <v>0.0</v>
      </c>
      <c r="BB205" s="120">
        <v>6.0</v>
      </c>
      <c r="BC205" s="120">
        <v>0.0</v>
      </c>
      <c r="BD205" s="120" t="s">
        <v>2853</v>
      </c>
      <c r="BE205" s="120" t="s">
        <v>2854</v>
      </c>
    </row>
    <row r="206">
      <c r="A206" s="123" t="str">
        <f>VLOOKUP(I206,Pns!B:C,2,0)</f>
        <v>677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2855</v>
      </c>
      <c r="H206" s="120">
        <v>2.02530400192039E14</v>
      </c>
      <c r="I206" s="18" t="s">
        <v>1758</v>
      </c>
      <c r="J206" s="120" t="s">
        <v>2856</v>
      </c>
      <c r="K206" s="120" t="s">
        <v>1760</v>
      </c>
      <c r="L206" s="120" t="s">
        <v>2177</v>
      </c>
      <c r="M206" s="120" t="s">
        <v>20</v>
      </c>
      <c r="N206" s="120">
        <v>25.35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A206" s="120"/>
      <c r="AB206" s="120"/>
      <c r="AC206" s="120"/>
      <c r="AI206" s="120"/>
      <c r="AJ206" s="120"/>
      <c r="AK206" s="120"/>
      <c r="AL206" s="124"/>
      <c r="AM206" s="120"/>
      <c r="AN206" s="120"/>
      <c r="AR206" s="120">
        <v>25.35</v>
      </c>
      <c r="AS206" s="120">
        <v>25.35</v>
      </c>
      <c r="AT206" s="120" t="s">
        <v>2155</v>
      </c>
      <c r="AU206" s="120" t="s">
        <v>2155</v>
      </c>
      <c r="AV206" s="120" t="s">
        <v>2155</v>
      </c>
      <c r="AW206" s="120">
        <v>2.0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2857</v>
      </c>
      <c r="BE206" s="120" t="s">
        <v>2858</v>
      </c>
    </row>
    <row r="207">
      <c r="A207" s="123" t="str">
        <f>VLOOKUP(I207,Pns!B:C,2,0)</f>
        <v>678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2859</v>
      </c>
      <c r="H207" s="120">
        <v>2.02530400192041E14</v>
      </c>
      <c r="I207" s="18" t="s">
        <v>1762</v>
      </c>
      <c r="J207" s="120" t="s">
        <v>2860</v>
      </c>
      <c r="K207" s="120" t="s">
        <v>1764</v>
      </c>
      <c r="L207" s="120" t="s">
        <v>2177</v>
      </c>
      <c r="M207" s="120" t="s">
        <v>20</v>
      </c>
      <c r="N207" s="120">
        <v>205.02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C207" s="120"/>
      <c r="AI207" s="120"/>
      <c r="AJ207" s="120"/>
      <c r="AK207" s="120"/>
      <c r="AL207" s="124"/>
      <c r="AM207" s="120"/>
      <c r="AN207" s="120"/>
      <c r="AR207" s="120">
        <v>420.3</v>
      </c>
      <c r="AS207" s="120">
        <v>420.3</v>
      </c>
      <c r="AT207" s="120" t="s">
        <v>2155</v>
      </c>
      <c r="AU207" s="120" t="s">
        <v>2155</v>
      </c>
      <c r="AV207" s="120">
        <v>3.0</v>
      </c>
      <c r="AW207" s="120">
        <v>6.0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2861</v>
      </c>
      <c r="BE207" s="120" t="s">
        <v>2862</v>
      </c>
    </row>
    <row r="208">
      <c r="A208" s="122">
        <f>VLOOKUP(I208,Pns!B:C,2,0)</f>
        <v>378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2863</v>
      </c>
      <c r="H208" s="120">
        <v>2.02530400192109E14</v>
      </c>
      <c r="I208" s="18" t="s">
        <v>1085</v>
      </c>
      <c r="J208" s="120" t="s">
        <v>2864</v>
      </c>
      <c r="K208" s="120" t="s">
        <v>1086</v>
      </c>
      <c r="L208" s="120" t="s">
        <v>2177</v>
      </c>
      <c r="M208" s="120" t="s">
        <v>20</v>
      </c>
      <c r="N208" s="120">
        <v>95.0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2.0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C208" s="120"/>
      <c r="AI208" s="120"/>
      <c r="AJ208" s="120"/>
      <c r="AK208" s="120"/>
      <c r="AL208" s="124"/>
      <c r="AM208" s="120"/>
      <c r="AN208" s="120">
        <v>3.042025000039E13</v>
      </c>
      <c r="AR208" s="120">
        <v>205.2</v>
      </c>
      <c r="AS208" s="120">
        <v>410.4</v>
      </c>
      <c r="AT208" s="120" t="s">
        <v>2155</v>
      </c>
      <c r="AU208" s="120">
        <v>2.0</v>
      </c>
      <c r="AV208" s="120">
        <v>3.0</v>
      </c>
      <c r="AW208" s="120">
        <v>3.0</v>
      </c>
      <c r="AX208" s="120">
        <v>0.0</v>
      </c>
      <c r="AY208" s="120">
        <v>0.0</v>
      </c>
      <c r="AZ208" s="120">
        <v>0.0</v>
      </c>
      <c r="BA208" s="120">
        <v>0.0</v>
      </c>
      <c r="BB208" s="120">
        <v>1.0</v>
      </c>
      <c r="BC208" s="120">
        <v>0.0</v>
      </c>
      <c r="BD208" s="120" t="s">
        <v>2865</v>
      </c>
      <c r="BE208" s="120" t="s">
        <v>2866</v>
      </c>
    </row>
    <row r="209">
      <c r="A209" s="123">
        <f>VLOOKUP(I209,Pns!B:C,2,0)</f>
        <v>619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2867</v>
      </c>
      <c r="H209" s="120">
        <v>2.02530400192042E14</v>
      </c>
      <c r="I209" s="18" t="s">
        <v>1605</v>
      </c>
      <c r="J209" s="120" t="s">
        <v>2868</v>
      </c>
      <c r="K209" s="120" t="s">
        <v>1606</v>
      </c>
      <c r="L209" s="120" t="s">
        <v>2177</v>
      </c>
      <c r="M209" s="120" t="s">
        <v>20</v>
      </c>
      <c r="N209" s="120">
        <v>193.24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1.0</v>
      </c>
      <c r="AC209" s="120"/>
      <c r="AI209" s="120" t="s">
        <v>2869</v>
      </c>
      <c r="AJ209" s="120">
        <v>1.0</v>
      </c>
      <c r="AK209" s="120" t="s">
        <v>2308</v>
      </c>
      <c r="AL209" s="124">
        <v>46105.0</v>
      </c>
      <c r="AM209" s="120" t="s">
        <v>2161</v>
      </c>
      <c r="AN209" s="120"/>
      <c r="AR209" s="120">
        <v>774.89</v>
      </c>
      <c r="AS209" s="120">
        <v>774.89</v>
      </c>
      <c r="AT209" s="120" t="s">
        <v>2155</v>
      </c>
      <c r="AU209" s="120" t="s">
        <v>2155</v>
      </c>
      <c r="AV209" s="120" t="s">
        <v>2155</v>
      </c>
      <c r="AW209" s="120">
        <v>21.0</v>
      </c>
      <c r="AX209" s="120">
        <v>10.0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2870</v>
      </c>
      <c r="BE209" s="120" t="s">
        <v>2871</v>
      </c>
    </row>
    <row r="210">
      <c r="A210" s="123" t="str">
        <f>VLOOKUP(I210,Pns!B:C,2,0)</f>
        <v>679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2872</v>
      </c>
      <c r="H210" s="120">
        <v>2.02530400192111E14</v>
      </c>
      <c r="I210" s="18" t="s">
        <v>1765</v>
      </c>
      <c r="J210" s="120" t="s">
        <v>2873</v>
      </c>
      <c r="K210" s="120" t="s">
        <v>1767</v>
      </c>
      <c r="L210" s="120" t="s">
        <v>2177</v>
      </c>
      <c r="M210" s="120" t="s">
        <v>20</v>
      </c>
      <c r="N210" s="120">
        <v>90.52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1.0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/>
      <c r="AC210" s="120"/>
      <c r="AI210" s="120"/>
      <c r="AJ210" s="120"/>
      <c r="AK210" s="120"/>
      <c r="AL210" s="125"/>
      <c r="AM210" s="120"/>
      <c r="AN210" s="120"/>
      <c r="AR210" s="120">
        <v>217.25</v>
      </c>
      <c r="AS210" s="120">
        <v>217.25</v>
      </c>
      <c r="AT210" s="120" t="s">
        <v>2155</v>
      </c>
      <c r="AU210" s="120" t="s">
        <v>2155</v>
      </c>
      <c r="AV210" s="120" t="s">
        <v>2155</v>
      </c>
      <c r="AW210" s="120" t="s">
        <v>2155</v>
      </c>
      <c r="AX210" s="120">
        <v>30.0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2874</v>
      </c>
      <c r="BE210" s="120" t="s">
        <v>2875</v>
      </c>
    </row>
    <row r="211">
      <c r="A211" s="123" t="str">
        <f>VLOOKUP(I211,Pns!B:C,2,0)</f>
        <v>680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2876</v>
      </c>
      <c r="H211" s="120">
        <v>2.0253040019211E14</v>
      </c>
      <c r="I211" s="18" t="s">
        <v>1768</v>
      </c>
      <c r="J211" s="120" t="s">
        <v>2877</v>
      </c>
      <c r="K211" s="120" t="s">
        <v>1770</v>
      </c>
      <c r="L211" s="120" t="s">
        <v>2177</v>
      </c>
      <c r="M211" s="120" t="s">
        <v>20</v>
      </c>
      <c r="N211" s="120">
        <v>3.74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8.0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62.0</v>
      </c>
      <c r="AC211" s="120"/>
      <c r="AI211" s="120" t="s">
        <v>2878</v>
      </c>
      <c r="AJ211" s="120">
        <v>60.0</v>
      </c>
      <c r="AK211" s="120" t="s">
        <v>2308</v>
      </c>
      <c r="AL211" s="125">
        <v>45960.0</v>
      </c>
      <c r="AM211" s="120" t="s">
        <v>2161</v>
      </c>
      <c r="AR211" s="120">
        <v>7.55</v>
      </c>
      <c r="AS211" s="120">
        <v>60.4</v>
      </c>
      <c r="AT211" s="120" t="s">
        <v>2155</v>
      </c>
      <c r="AU211" s="120" t="s">
        <v>2155</v>
      </c>
      <c r="AV211" s="120" t="s">
        <v>2155</v>
      </c>
      <c r="AW211" s="120">
        <v>188.0</v>
      </c>
      <c r="AX211" s="120">
        <v>2.0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2879</v>
      </c>
      <c r="BE211" s="120" t="s">
        <v>2880</v>
      </c>
    </row>
    <row r="212">
      <c r="A212" s="123" t="str">
        <f>VLOOKUP(I212,Pns!B:C,2,0)</f>
        <v>283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2881</v>
      </c>
      <c r="H212" s="120">
        <v>2.02530400192112E14</v>
      </c>
      <c r="I212" s="18" t="s">
        <v>809</v>
      </c>
      <c r="J212" s="120" t="s">
        <v>2882</v>
      </c>
      <c r="K212" s="120" t="s">
        <v>322</v>
      </c>
      <c r="L212" s="120" t="s">
        <v>2177</v>
      </c>
      <c r="M212" s="120" t="s">
        <v>20</v>
      </c>
      <c r="N212" s="120">
        <v>3.27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12.0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0.0</v>
      </c>
      <c r="AA212" s="120"/>
      <c r="AB212" s="120"/>
      <c r="AC212" s="120"/>
      <c r="AI212" s="120" t="s">
        <v>2883</v>
      </c>
      <c r="AJ212" s="120">
        <v>15.0</v>
      </c>
      <c r="AK212" s="120" t="s">
        <v>2308</v>
      </c>
      <c r="AL212" s="124">
        <v>46198.0</v>
      </c>
      <c r="AM212" s="120" t="s">
        <v>2161</v>
      </c>
      <c r="AN212" s="120"/>
      <c r="AR212" s="120">
        <v>17.86</v>
      </c>
      <c r="AS212" s="120">
        <v>214.32</v>
      </c>
      <c r="AT212" s="120">
        <v>12.0</v>
      </c>
      <c r="AU212" s="120">
        <v>12.0</v>
      </c>
      <c r="AV212" s="120">
        <v>12.0</v>
      </c>
      <c r="AW212" s="120">
        <v>545.0</v>
      </c>
      <c r="AX212" s="120">
        <v>1.0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2884</v>
      </c>
      <c r="BE212" s="120" t="s">
        <v>2885</v>
      </c>
    </row>
    <row r="213">
      <c r="A213" s="123" t="str">
        <f>VLOOKUP(I213,Pns!B:C,2,0)</f>
        <v>280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2886</v>
      </c>
      <c r="H213" s="120">
        <v>2.02530400192113E14</v>
      </c>
      <c r="I213" s="18" t="s">
        <v>799</v>
      </c>
      <c r="J213" s="120" t="s">
        <v>2762</v>
      </c>
      <c r="K213" s="120" t="s">
        <v>801</v>
      </c>
      <c r="L213" s="120" t="s">
        <v>2177</v>
      </c>
      <c r="M213" s="120" t="s">
        <v>20</v>
      </c>
      <c r="N213" s="120">
        <v>117.07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3.0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3.0</v>
      </c>
      <c r="AC213" s="120"/>
      <c r="AI213" s="120" t="s">
        <v>2887</v>
      </c>
      <c r="AJ213" s="120">
        <v>4.0</v>
      </c>
      <c r="AK213" s="120" t="s">
        <v>2433</v>
      </c>
      <c r="AL213" s="124">
        <v>45777.0</v>
      </c>
      <c r="AM213" s="120" t="s">
        <v>2888</v>
      </c>
      <c r="AN213" s="120"/>
      <c r="AR213" s="120">
        <v>443.68</v>
      </c>
      <c r="AS213" s="120">
        <v>1331.04</v>
      </c>
      <c r="AT213" s="120">
        <v>6.0</v>
      </c>
      <c r="AU213" s="120">
        <v>10.0</v>
      </c>
      <c r="AV213" s="120">
        <v>13.0</v>
      </c>
      <c r="AW213" s="120">
        <v>244.0</v>
      </c>
      <c r="AX213" s="120">
        <v>10.0</v>
      </c>
      <c r="AY213" s="120" t="s">
        <v>2155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2889</v>
      </c>
      <c r="BE213" s="120" t="s">
        <v>2890</v>
      </c>
    </row>
    <row r="214">
      <c r="A214" s="123" t="str">
        <f>VLOOKUP(I214,Pns!B:C,2,0)</f>
        <v>229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2891</v>
      </c>
      <c r="H214" s="120">
        <v>2.02530400192166E14</v>
      </c>
      <c r="I214" s="18" t="s">
        <v>643</v>
      </c>
      <c r="J214" s="120" t="s">
        <v>2892</v>
      </c>
      <c r="K214" s="120" t="s">
        <v>2893</v>
      </c>
      <c r="L214" s="120">
        <v>88044.0</v>
      </c>
      <c r="M214" s="120" t="s">
        <v>20</v>
      </c>
      <c r="N214" s="120">
        <v>0.0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1.0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0.0</v>
      </c>
      <c r="AC214" s="120"/>
      <c r="AI214" s="120"/>
      <c r="AJ214" s="120"/>
      <c r="AK214" s="120"/>
      <c r="AL214" s="124"/>
      <c r="AM214" s="120"/>
      <c r="AR214" s="120" t="s">
        <v>2171</v>
      </c>
      <c r="AS214" s="120" t="s">
        <v>2171</v>
      </c>
      <c r="AT214" s="120" t="s">
        <v>2155</v>
      </c>
      <c r="AU214" s="120" t="s">
        <v>2155</v>
      </c>
      <c r="AV214" s="120" t="s">
        <v>2155</v>
      </c>
      <c r="AW214" s="120" t="s">
        <v>2155</v>
      </c>
      <c r="AX214" s="120">
        <v>0.0</v>
      </c>
      <c r="AY214" s="120" t="s">
        <v>2155</v>
      </c>
      <c r="AZ214" s="120" t="s">
        <v>2155</v>
      </c>
      <c r="BA214" s="120">
        <v>0.0</v>
      </c>
      <c r="BB214" s="120">
        <v>0.0</v>
      </c>
      <c r="BC214" s="120">
        <v>0.0</v>
      </c>
      <c r="BD214" s="120" t="s">
        <v>2894</v>
      </c>
      <c r="BE214" s="120" t="s">
        <v>2895</v>
      </c>
    </row>
    <row r="215">
      <c r="A215" s="123" t="str">
        <f>VLOOKUP(I215,Pns!B:C,2,0)</f>
        <v>683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2896</v>
      </c>
      <c r="H215" s="120">
        <v>2.02530400192127E14</v>
      </c>
      <c r="I215" s="18" t="s">
        <v>1777</v>
      </c>
      <c r="J215" s="120" t="s">
        <v>2897</v>
      </c>
      <c r="K215" s="120" t="s">
        <v>1779</v>
      </c>
      <c r="L215" s="120">
        <v>71379.0</v>
      </c>
      <c r="M215" s="120" t="s">
        <v>20</v>
      </c>
      <c r="N215" s="120">
        <v>516.21</v>
      </c>
      <c r="O215" s="120">
        <v>2726.0</v>
      </c>
      <c r="P215" s="120" t="s">
        <v>2152</v>
      </c>
      <c r="Q215" s="120" t="s">
        <v>2073</v>
      </c>
      <c r="R215" s="124">
        <v>45814.0</v>
      </c>
      <c r="S215" s="120">
        <v>1.0</v>
      </c>
      <c r="T215" s="120" t="s">
        <v>2170</v>
      </c>
      <c r="U215" s="124">
        <v>45814.0</v>
      </c>
      <c r="V215" s="124">
        <v>45814.0</v>
      </c>
      <c r="W215" s="124">
        <v>45916.0</v>
      </c>
      <c r="X215" s="120">
        <v>102.0</v>
      </c>
      <c r="Z215" s="120">
        <v>0.0</v>
      </c>
      <c r="AC215" s="120"/>
      <c r="AI215" s="120"/>
      <c r="AJ215" s="120"/>
      <c r="AK215" s="120"/>
      <c r="AL215" s="124"/>
      <c r="AM215" s="120"/>
      <c r="AN215" s="120"/>
      <c r="AR215" s="120">
        <v>1166.64</v>
      </c>
      <c r="AS215" s="120">
        <v>1166.64</v>
      </c>
      <c r="AT215" s="120" t="s">
        <v>2155</v>
      </c>
      <c r="AU215" s="120" t="s">
        <v>2155</v>
      </c>
      <c r="AV215" s="120" t="s">
        <v>2155</v>
      </c>
      <c r="AW215" s="120">
        <v>7.0</v>
      </c>
      <c r="AX215" s="120">
        <v>50.0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2898</v>
      </c>
      <c r="BE215" s="120" t="s">
        <v>2899</v>
      </c>
    </row>
    <row r="216">
      <c r="A216" s="123">
        <f>VLOOKUP(I216,Pns!B:C,2,0)</f>
        <v>168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2900</v>
      </c>
      <c r="H216" s="120">
        <v>2.02630400204672E14</v>
      </c>
      <c r="I216" s="18" t="s">
        <v>490</v>
      </c>
      <c r="J216" s="120" t="s">
        <v>2901</v>
      </c>
      <c r="K216" s="120" t="s">
        <v>2902</v>
      </c>
      <c r="L216" s="120">
        <v>25693.0</v>
      </c>
      <c r="M216" s="120" t="s">
        <v>20</v>
      </c>
      <c r="N216" s="120">
        <v>5.18</v>
      </c>
      <c r="O216" s="120">
        <v>2726.0</v>
      </c>
      <c r="P216" s="120" t="s">
        <v>2152</v>
      </c>
      <c r="Q216" s="120" t="s">
        <v>2073</v>
      </c>
      <c r="R216" s="124">
        <v>45818.0</v>
      </c>
      <c r="S216" s="120">
        <v>15.0</v>
      </c>
      <c r="T216" s="120" t="s">
        <v>2170</v>
      </c>
      <c r="U216" s="124">
        <v>45818.0</v>
      </c>
      <c r="V216" s="124">
        <v>45818.0</v>
      </c>
      <c r="W216" s="124">
        <v>46190.0</v>
      </c>
      <c r="X216" s="120">
        <v>372.0</v>
      </c>
      <c r="Z216" s="120">
        <v>0.0</v>
      </c>
      <c r="AA216" s="120"/>
      <c r="AB216" s="120"/>
      <c r="AC216" s="120"/>
      <c r="AN216" s="120">
        <v>3.0420260000457E13</v>
      </c>
      <c r="AR216" s="120">
        <v>14.82</v>
      </c>
      <c r="AS216" s="120">
        <v>222.3</v>
      </c>
      <c r="AT216" s="120" t="s">
        <v>2155</v>
      </c>
      <c r="AU216" s="120">
        <v>10.0</v>
      </c>
      <c r="AV216" s="120">
        <v>10.0</v>
      </c>
      <c r="AW216" s="120">
        <v>413.0</v>
      </c>
      <c r="AX216" s="120">
        <v>2.0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2903</v>
      </c>
      <c r="BE216" s="120" t="s">
        <v>2904</v>
      </c>
    </row>
    <row r="217">
      <c r="A217" s="123">
        <f>VLOOKUP(I217,Pns!B:C,2,0)</f>
        <v>685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2905</v>
      </c>
      <c r="H217" s="120">
        <v>2.02530400192206E14</v>
      </c>
      <c r="I217" s="18" t="s">
        <v>1783</v>
      </c>
      <c r="J217" s="120" t="s">
        <v>2906</v>
      </c>
      <c r="K217" s="120" t="s">
        <v>1784</v>
      </c>
      <c r="L217" s="120" t="s">
        <v>2177</v>
      </c>
      <c r="M217" s="120" t="s">
        <v>20</v>
      </c>
      <c r="N217" s="120">
        <v>762.43</v>
      </c>
      <c r="O217" s="120">
        <v>2726.0</v>
      </c>
      <c r="P217" s="120" t="s">
        <v>2152</v>
      </c>
      <c r="Q217" s="120" t="s">
        <v>2073</v>
      </c>
      <c r="R217" s="124">
        <v>45819.0</v>
      </c>
      <c r="S217" s="120">
        <v>1.0</v>
      </c>
      <c r="T217" s="120" t="s">
        <v>2170</v>
      </c>
      <c r="U217" s="124">
        <v>45819.0</v>
      </c>
      <c r="V217" s="124">
        <v>45819.0</v>
      </c>
      <c r="W217" s="124">
        <v>46198.0</v>
      </c>
      <c r="X217" s="120">
        <v>379.0</v>
      </c>
      <c r="Z217" s="120">
        <v>0.0</v>
      </c>
      <c r="AC217" s="120"/>
      <c r="AR217" s="120">
        <v>1654.47</v>
      </c>
      <c r="AS217" s="120">
        <v>1654.47</v>
      </c>
      <c r="AT217" s="120" t="s">
        <v>2155</v>
      </c>
      <c r="AU217" s="120" t="s">
        <v>2155</v>
      </c>
      <c r="AV217" s="120" t="s">
        <v>2155</v>
      </c>
      <c r="AW217" s="120">
        <v>3.0</v>
      </c>
      <c r="AX217" s="120">
        <v>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2907</v>
      </c>
      <c r="BE217" s="120" t="s">
        <v>2908</v>
      </c>
    </row>
    <row r="218">
      <c r="A218" s="123">
        <f>VLOOKUP(I218,Pns!B:C,2,0)</f>
        <v>579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2909</v>
      </c>
      <c r="H218" s="120">
        <v>2.02530400192225E14</v>
      </c>
      <c r="I218" s="18" t="s">
        <v>1504</v>
      </c>
      <c r="J218" s="120" t="s">
        <v>2910</v>
      </c>
      <c r="K218" s="120" t="s">
        <v>1505</v>
      </c>
      <c r="L218" s="120" t="s">
        <v>2177</v>
      </c>
      <c r="M218" s="120" t="s">
        <v>20</v>
      </c>
      <c r="N218" s="120">
        <v>0.0</v>
      </c>
      <c r="O218" s="120">
        <v>2726.0</v>
      </c>
      <c r="P218" s="120" t="s">
        <v>2152</v>
      </c>
      <c r="Q218" s="120" t="s">
        <v>2073</v>
      </c>
      <c r="R218" s="124">
        <v>45819.0</v>
      </c>
      <c r="S218" s="120">
        <v>8.0</v>
      </c>
      <c r="T218" s="120" t="s">
        <v>2170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>
        <v>1.0</v>
      </c>
      <c r="AI218" s="120"/>
      <c r="AJ218" s="120"/>
      <c r="AK218" s="120"/>
      <c r="AL218" s="124"/>
      <c r="AM218" s="120"/>
      <c r="AN218" s="120"/>
      <c r="AR218" s="120" t="s">
        <v>2171</v>
      </c>
      <c r="AS218" s="120" t="s">
        <v>2171</v>
      </c>
      <c r="AT218" s="120" t="s">
        <v>2155</v>
      </c>
      <c r="AU218" s="120" t="s">
        <v>2155</v>
      </c>
      <c r="AV218" s="120" t="s">
        <v>2155</v>
      </c>
      <c r="AW218" s="120" t="s">
        <v>2155</v>
      </c>
      <c r="AX218" s="120">
        <v>15.0</v>
      </c>
      <c r="AY218" s="120">
        <v>8.0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2911</v>
      </c>
      <c r="BE218" s="120" t="s">
        <v>2912</v>
      </c>
    </row>
    <row r="219">
      <c r="A219" s="123">
        <f>VLOOKUP(I219,Pns!B:C,2,0)</f>
        <v>686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2913</v>
      </c>
      <c r="H219" s="120">
        <v>2.02530400192228E14</v>
      </c>
      <c r="I219" s="18" t="s">
        <v>1785</v>
      </c>
      <c r="J219" s="120" t="s">
        <v>2914</v>
      </c>
      <c r="K219" s="120" t="s">
        <v>1786</v>
      </c>
      <c r="L219" s="120" t="s">
        <v>2177</v>
      </c>
      <c r="M219" s="120" t="s">
        <v>20</v>
      </c>
      <c r="N219" s="120">
        <v>0.0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I219" s="120"/>
      <c r="AJ219" s="120"/>
      <c r="AK219" s="120"/>
      <c r="AL219" s="124"/>
      <c r="AM219" s="120"/>
      <c r="AN219" s="120"/>
      <c r="AR219" s="120" t="s">
        <v>2171</v>
      </c>
      <c r="AS219" s="120" t="s">
        <v>2171</v>
      </c>
      <c r="AT219" s="120" t="s">
        <v>2155</v>
      </c>
      <c r="AU219" s="120" t="s">
        <v>2155</v>
      </c>
      <c r="AV219" s="120" t="s">
        <v>2155</v>
      </c>
      <c r="AW219" s="120" t="s">
        <v>2155</v>
      </c>
      <c r="AX219" s="120">
        <v>15.0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2915</v>
      </c>
      <c r="BE219" s="120" t="s">
        <v>2916</v>
      </c>
    </row>
    <row r="220">
      <c r="A220" s="123">
        <f>VLOOKUP(I220,Pns!B:C,2,0)</f>
        <v>687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2917</v>
      </c>
      <c r="H220" s="120">
        <v>2.02530400192227E14</v>
      </c>
      <c r="I220" s="18" t="s">
        <v>1787</v>
      </c>
      <c r="J220" s="120" t="s">
        <v>2918</v>
      </c>
      <c r="K220" s="120" t="s">
        <v>1788</v>
      </c>
      <c r="L220" s="120" t="s">
        <v>2177</v>
      </c>
      <c r="M220" s="120" t="s">
        <v>20</v>
      </c>
      <c r="N220" s="120">
        <v>0.0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1.0</v>
      </c>
      <c r="T220" s="120" t="s">
        <v>2170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/>
      <c r="AA220" s="120"/>
      <c r="AB220" s="120"/>
      <c r="AC220" s="120"/>
      <c r="AN220" s="120"/>
      <c r="AR220" s="120" t="s">
        <v>2171</v>
      </c>
      <c r="AS220" s="120" t="s">
        <v>2171</v>
      </c>
      <c r="AT220" s="120" t="s">
        <v>2155</v>
      </c>
      <c r="AU220" s="120" t="s">
        <v>2155</v>
      </c>
      <c r="AV220" s="120" t="s">
        <v>2155</v>
      </c>
      <c r="AW220" s="120" t="s">
        <v>2155</v>
      </c>
      <c r="AX220" s="120">
        <v>10.0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2919</v>
      </c>
      <c r="BE220" s="120" t="s">
        <v>2920</v>
      </c>
    </row>
    <row r="221">
      <c r="A221" s="123">
        <f>VLOOKUP(I221,Pns!B:C,2,0)</f>
        <v>688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2921</v>
      </c>
      <c r="H221" s="120">
        <v>2.02530400192229E14</v>
      </c>
      <c r="I221" s="18" t="s">
        <v>1789</v>
      </c>
      <c r="J221" s="120" t="s">
        <v>2922</v>
      </c>
      <c r="K221" s="120" t="s">
        <v>1790</v>
      </c>
      <c r="L221" s="120">
        <v>55787.0</v>
      </c>
      <c r="M221" s="120" t="s">
        <v>20</v>
      </c>
      <c r="N221" s="120">
        <v>24.66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12.0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>
        <v>11.0</v>
      </c>
      <c r="AA221" s="120"/>
      <c r="AB221" s="120"/>
      <c r="AC221" s="120"/>
      <c r="AI221" s="120"/>
      <c r="AJ221" s="120"/>
      <c r="AK221" s="120"/>
      <c r="AL221" s="124"/>
      <c r="AM221" s="120"/>
      <c r="AR221" s="120">
        <v>91.72</v>
      </c>
      <c r="AS221" s="120">
        <v>1100.64</v>
      </c>
      <c r="AT221" s="120" t="s">
        <v>2155</v>
      </c>
      <c r="AU221" s="120" t="s">
        <v>2155</v>
      </c>
      <c r="AV221" s="120" t="s">
        <v>2155</v>
      </c>
      <c r="AW221" s="120">
        <v>63.0</v>
      </c>
      <c r="AX221" s="120">
        <v>0.0</v>
      </c>
      <c r="AY221" s="120" t="s">
        <v>2155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2923</v>
      </c>
      <c r="BE221" s="120" t="s">
        <v>2924</v>
      </c>
    </row>
    <row r="222">
      <c r="A222" s="123">
        <f>VLOOKUP(I222,Pns!B:C,2,0)</f>
        <v>689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2925</v>
      </c>
      <c r="H222" s="120">
        <v>2.02530400192226E14</v>
      </c>
      <c r="I222" s="18" t="s">
        <v>1791</v>
      </c>
      <c r="J222" s="120" t="s">
        <v>2926</v>
      </c>
      <c r="K222" s="120" t="s">
        <v>1792</v>
      </c>
      <c r="L222" s="120" t="s">
        <v>2177</v>
      </c>
      <c r="M222" s="120" t="s">
        <v>23</v>
      </c>
      <c r="N222" s="120">
        <v>1336.57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C222" s="120"/>
      <c r="AI222" s="120"/>
      <c r="AJ222" s="120"/>
      <c r="AK222" s="120"/>
      <c r="AL222" s="124"/>
      <c r="AM222" s="120"/>
      <c r="AR222" s="120">
        <v>5266.07</v>
      </c>
      <c r="AS222" s="120">
        <v>5266.07</v>
      </c>
      <c r="AT222" s="120" t="s">
        <v>2155</v>
      </c>
      <c r="AU222" s="120" t="s">
        <v>2155</v>
      </c>
      <c r="AV222" s="120" t="s">
        <v>2155</v>
      </c>
      <c r="AW222" s="120">
        <v>1.0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2927</v>
      </c>
      <c r="BE222" s="120" t="s">
        <v>2928</v>
      </c>
    </row>
    <row r="223">
      <c r="A223" s="123">
        <f>VLOOKUP(I223,Pns!B:C,2,0)</f>
        <v>690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2929</v>
      </c>
      <c r="H223" s="120">
        <v>2.02530400192264E14</v>
      </c>
      <c r="I223" s="18" t="s">
        <v>1793</v>
      </c>
      <c r="J223" s="120" t="s">
        <v>2930</v>
      </c>
      <c r="K223" s="120" t="s">
        <v>1794</v>
      </c>
      <c r="L223" s="120" t="s">
        <v>2177</v>
      </c>
      <c r="M223" s="120" t="s">
        <v>20</v>
      </c>
      <c r="N223" s="120">
        <v>437.28</v>
      </c>
      <c r="O223" s="120">
        <v>2726.0</v>
      </c>
      <c r="P223" s="120" t="s">
        <v>2152</v>
      </c>
      <c r="Q223" s="120" t="s">
        <v>2073</v>
      </c>
      <c r="R223" s="124">
        <v>45824.0</v>
      </c>
      <c r="S223" s="120">
        <v>2.0</v>
      </c>
      <c r="T223" s="120" t="s">
        <v>2170</v>
      </c>
      <c r="U223" s="124">
        <v>45824.0</v>
      </c>
      <c r="V223" s="124">
        <v>45824.0</v>
      </c>
      <c r="W223" s="124">
        <v>45916.0</v>
      </c>
      <c r="X223" s="120">
        <v>92.0</v>
      </c>
      <c r="Z223" s="120">
        <v>0.0</v>
      </c>
      <c r="AA223" s="120"/>
      <c r="AB223" s="120"/>
      <c r="AC223" s="120"/>
      <c r="AI223" s="120"/>
      <c r="AJ223" s="120"/>
      <c r="AK223" s="120"/>
      <c r="AL223" s="124"/>
      <c r="AM223" s="120"/>
      <c r="AN223" s="120"/>
      <c r="AR223" s="120">
        <v>1674.79</v>
      </c>
      <c r="AS223" s="120">
        <v>3349.58</v>
      </c>
      <c r="AT223" s="120" t="s">
        <v>2155</v>
      </c>
      <c r="AU223" s="120" t="s">
        <v>2155</v>
      </c>
      <c r="AV223" s="120" t="s">
        <v>2155</v>
      </c>
      <c r="AW223" s="120">
        <v>10.0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2931</v>
      </c>
      <c r="BE223" s="120" t="s">
        <v>2932</v>
      </c>
    </row>
    <row r="224">
      <c r="A224" s="123">
        <f>VLOOKUP(I224,Pns!B:C,2,0)</f>
        <v>691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2933</v>
      </c>
      <c r="H224" s="120">
        <v>2.0253040019231E14</v>
      </c>
      <c r="I224" s="18" t="s">
        <v>1795</v>
      </c>
      <c r="J224" s="120" t="s">
        <v>2934</v>
      </c>
      <c r="K224" s="120" t="s">
        <v>1796</v>
      </c>
      <c r="L224" s="120" t="s">
        <v>2177</v>
      </c>
      <c r="M224" s="120" t="s">
        <v>20</v>
      </c>
      <c r="N224" s="120">
        <v>149.55</v>
      </c>
      <c r="O224" s="120">
        <v>2726.0</v>
      </c>
      <c r="P224" s="120" t="s">
        <v>2152</v>
      </c>
      <c r="Q224" s="120" t="s">
        <v>2073</v>
      </c>
      <c r="R224" s="124">
        <v>45824.0</v>
      </c>
      <c r="S224" s="120">
        <v>4.0</v>
      </c>
      <c r="T224" s="120" t="s">
        <v>2170</v>
      </c>
      <c r="U224" s="124">
        <v>45824.0</v>
      </c>
      <c r="V224" s="124">
        <v>45824.0</v>
      </c>
      <c r="W224" s="124">
        <v>46198.0</v>
      </c>
      <c r="X224" s="120">
        <v>374.0</v>
      </c>
      <c r="Z224" s="120">
        <v>0.0</v>
      </c>
      <c r="AA224" s="120"/>
      <c r="AB224" s="120"/>
      <c r="AC224" s="120"/>
      <c r="AI224" s="120"/>
      <c r="AJ224" s="120"/>
      <c r="AK224" s="120"/>
      <c r="AL224" s="124"/>
      <c r="AM224" s="120"/>
      <c r="AN224" s="120"/>
      <c r="AR224" s="120">
        <v>149.55</v>
      </c>
      <c r="AS224" s="120">
        <v>598.2</v>
      </c>
      <c r="AT224" s="120" t="s">
        <v>2155</v>
      </c>
      <c r="AU224" s="120" t="s">
        <v>2155</v>
      </c>
      <c r="AV224" s="120" t="s">
        <v>2155</v>
      </c>
      <c r="AW224" s="120">
        <v>4.0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2935</v>
      </c>
      <c r="BE224" s="120" t="s">
        <v>2936</v>
      </c>
    </row>
    <row r="225">
      <c r="A225" s="123">
        <f>VLOOKUP(I225,Pns!B:C,2,0)</f>
        <v>692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2937</v>
      </c>
      <c r="H225" s="120">
        <v>2.02630400204662E14</v>
      </c>
      <c r="I225" s="18" t="s">
        <v>1798</v>
      </c>
      <c r="J225" s="120" t="s">
        <v>2938</v>
      </c>
      <c r="K225" s="120" t="s">
        <v>557</v>
      </c>
      <c r="L225" s="120">
        <v>80205.0</v>
      </c>
      <c r="M225" s="120" t="s">
        <v>20</v>
      </c>
      <c r="N225" s="120">
        <v>18.28</v>
      </c>
      <c r="O225" s="120">
        <v>2726.0</v>
      </c>
      <c r="P225" s="120" t="s">
        <v>2152</v>
      </c>
      <c r="Q225" s="120" t="s">
        <v>2073</v>
      </c>
      <c r="R225" s="124">
        <v>45824.0</v>
      </c>
      <c r="S225" s="120">
        <v>2.0</v>
      </c>
      <c r="T225" s="120" t="s">
        <v>2170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A225" s="120"/>
      <c r="AB225" s="120"/>
      <c r="AC225" s="120"/>
      <c r="AI225" s="120"/>
      <c r="AJ225" s="120"/>
      <c r="AK225" s="120"/>
      <c r="AL225" s="124"/>
      <c r="AM225" s="120"/>
      <c r="AN225" s="120">
        <v>3.0420260000449E13</v>
      </c>
      <c r="AR225" s="120">
        <v>42.41</v>
      </c>
      <c r="AS225" s="120">
        <v>84.82</v>
      </c>
      <c r="AT225" s="120">
        <v>1.0</v>
      </c>
      <c r="AU225" s="120">
        <v>1.0</v>
      </c>
      <c r="AV225" s="120">
        <v>3.0</v>
      </c>
      <c r="AW225" s="120">
        <v>35.0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2939</v>
      </c>
      <c r="BE225" s="120" t="s">
        <v>2940</v>
      </c>
    </row>
    <row r="226">
      <c r="A226" s="123">
        <f>VLOOKUP(I226,Pns!B:C,2,0)</f>
        <v>693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2941</v>
      </c>
      <c r="H226" s="120">
        <v>2.02630400204663E14</v>
      </c>
      <c r="I226" s="18" t="s">
        <v>1800</v>
      </c>
      <c r="J226" s="120" t="s">
        <v>2942</v>
      </c>
      <c r="K226" s="120" t="s">
        <v>557</v>
      </c>
      <c r="L226" s="120">
        <v>80205.0</v>
      </c>
      <c r="M226" s="120" t="s">
        <v>20</v>
      </c>
      <c r="N226" s="120">
        <v>18.44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2.0</v>
      </c>
      <c r="T226" s="120" t="s">
        <v>2170</v>
      </c>
      <c r="U226" s="124">
        <v>45824.0</v>
      </c>
      <c r="V226" s="124">
        <v>45824.0</v>
      </c>
      <c r="W226" s="124">
        <v>46190.0</v>
      </c>
      <c r="X226" s="120">
        <v>366.0</v>
      </c>
      <c r="Z226" s="120">
        <v>0.0</v>
      </c>
      <c r="AC226" s="120"/>
      <c r="AI226" s="120"/>
      <c r="AJ226" s="120"/>
      <c r="AK226" s="120"/>
      <c r="AL226" s="124"/>
      <c r="AM226" s="120"/>
      <c r="AN226" s="120">
        <v>3.042026000045E13</v>
      </c>
      <c r="AR226" s="120">
        <v>45.54</v>
      </c>
      <c r="AS226" s="120">
        <v>91.08</v>
      </c>
      <c r="AT226" s="120" t="s">
        <v>2155</v>
      </c>
      <c r="AU226" s="120" t="s">
        <v>2155</v>
      </c>
      <c r="AV226" s="120" t="s">
        <v>2155</v>
      </c>
      <c r="AW226" s="120">
        <v>34.0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2943</v>
      </c>
      <c r="BE226" s="120" t="s">
        <v>2944</v>
      </c>
    </row>
    <row r="227">
      <c r="A227" s="123">
        <f>VLOOKUP(I227,Pns!B:C,2,0)</f>
        <v>695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2945</v>
      </c>
      <c r="H227" s="120">
        <v>2.02630400203285E14</v>
      </c>
      <c r="I227" s="18" t="s">
        <v>1804</v>
      </c>
      <c r="J227" s="120" t="s">
        <v>2946</v>
      </c>
      <c r="K227" s="120" t="s">
        <v>1805</v>
      </c>
      <c r="L227" s="120" t="s">
        <v>2177</v>
      </c>
      <c r="M227" s="120" t="s">
        <v>23</v>
      </c>
      <c r="N227" s="120">
        <v>0.0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1.0</v>
      </c>
      <c r="T227" s="120" t="s">
        <v>2170</v>
      </c>
      <c r="U227" s="124">
        <v>45824.0</v>
      </c>
      <c r="V227" s="124">
        <v>45824.0</v>
      </c>
      <c r="W227" s="124">
        <v>46119.0</v>
      </c>
      <c r="X227" s="120">
        <v>295.0</v>
      </c>
      <c r="Z227" s="120"/>
      <c r="AA227" s="120"/>
      <c r="AB227" s="120"/>
      <c r="AC227" s="120"/>
      <c r="AI227" s="120"/>
      <c r="AJ227" s="120"/>
      <c r="AK227" s="120"/>
      <c r="AL227" s="124"/>
      <c r="AM227" s="120"/>
      <c r="AR227" s="120" t="s">
        <v>2171</v>
      </c>
      <c r="AS227" s="120" t="s">
        <v>2171</v>
      </c>
      <c r="AT227" s="120" t="s">
        <v>2155</v>
      </c>
      <c r="AU227" s="120" t="s">
        <v>2155</v>
      </c>
      <c r="AV227" s="120" t="s">
        <v>2155</v>
      </c>
      <c r="AW227" s="120" t="s">
        <v>2155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2947</v>
      </c>
      <c r="BE227" s="120"/>
    </row>
    <row r="228">
      <c r="A228" s="123">
        <f>VLOOKUP(I228,Pns!B:C,2,0)</f>
        <v>696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2948</v>
      </c>
      <c r="H228" s="120">
        <v>2.02530400192411E14</v>
      </c>
      <c r="I228" s="18" t="s">
        <v>1807</v>
      </c>
      <c r="J228" s="120" t="s">
        <v>2949</v>
      </c>
      <c r="K228" s="120" t="s">
        <v>1808</v>
      </c>
      <c r="L228" s="120" t="s">
        <v>2177</v>
      </c>
      <c r="M228" s="120" t="s">
        <v>20</v>
      </c>
      <c r="N228" s="120">
        <v>0.0</v>
      </c>
      <c r="O228" s="120">
        <v>2726.0</v>
      </c>
      <c r="P228" s="120" t="s">
        <v>2152</v>
      </c>
      <c r="Q228" s="120" t="s">
        <v>2073</v>
      </c>
      <c r="R228" s="124">
        <v>45826.0</v>
      </c>
      <c r="S228" s="120">
        <v>2.0</v>
      </c>
      <c r="T228" s="120" t="s">
        <v>2170</v>
      </c>
      <c r="U228" s="124">
        <v>45826.0</v>
      </c>
      <c r="V228" s="124">
        <v>45826.0</v>
      </c>
      <c r="W228" s="124">
        <v>45916.0</v>
      </c>
      <c r="X228" s="120">
        <v>90.0</v>
      </c>
      <c r="Z228" s="120">
        <v>0.0</v>
      </c>
      <c r="AA228" s="120"/>
      <c r="AB228" s="120"/>
      <c r="AC228" s="120"/>
      <c r="AI228" s="120" t="s">
        <v>2950</v>
      </c>
      <c r="AJ228" s="120">
        <v>2.0</v>
      </c>
      <c r="AK228" s="120" t="s">
        <v>2433</v>
      </c>
      <c r="AL228" s="124">
        <v>45049.0</v>
      </c>
      <c r="AM228" s="120" t="s">
        <v>2330</v>
      </c>
      <c r="AR228" s="120" t="s">
        <v>2171</v>
      </c>
      <c r="AS228" s="120" t="s">
        <v>2171</v>
      </c>
      <c r="AT228" s="120" t="s">
        <v>2155</v>
      </c>
      <c r="AU228" s="120" t="s">
        <v>2155</v>
      </c>
      <c r="AV228" s="120" t="s">
        <v>2155</v>
      </c>
      <c r="AW228" s="120">
        <v>2.0</v>
      </c>
      <c r="AX228" s="120">
        <v>0.1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2951</v>
      </c>
      <c r="BE228" s="120" t="s">
        <v>2952</v>
      </c>
    </row>
    <row r="229">
      <c r="A229" s="122">
        <f>VLOOKUP(I229,Pns!B:C,2,0)</f>
        <v>401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2953</v>
      </c>
      <c r="H229" s="120">
        <v>2.02530400198609E14</v>
      </c>
      <c r="I229" s="18" t="s">
        <v>1126</v>
      </c>
      <c r="J229" s="120" t="s">
        <v>2954</v>
      </c>
      <c r="K229" s="120" t="s">
        <v>1127</v>
      </c>
      <c r="L229" s="120" t="s">
        <v>2177</v>
      </c>
      <c r="M229" s="120" t="s">
        <v>23</v>
      </c>
      <c r="N229" s="120">
        <v>5240.64</v>
      </c>
      <c r="O229" s="120">
        <v>2726.0</v>
      </c>
      <c r="P229" s="120" t="s">
        <v>2152</v>
      </c>
      <c r="Q229" s="120" t="s">
        <v>2073</v>
      </c>
      <c r="R229" s="124">
        <v>45852.0</v>
      </c>
      <c r="S229" s="120">
        <v>1.0</v>
      </c>
      <c r="T229" s="120" t="s">
        <v>2170</v>
      </c>
      <c r="U229" s="124">
        <v>45852.0</v>
      </c>
      <c r="V229" s="124">
        <v>45852.0</v>
      </c>
      <c r="W229" s="125">
        <v>45960.0</v>
      </c>
      <c r="X229" s="120">
        <v>108.0</v>
      </c>
      <c r="Z229" s="120">
        <v>1.0</v>
      </c>
      <c r="AC229" s="120" t="s">
        <v>2392</v>
      </c>
      <c r="AI229" s="120"/>
      <c r="AJ229" s="120"/>
      <c r="AK229" s="120"/>
      <c r="AL229" s="124"/>
      <c r="AM229" s="120"/>
      <c r="AN229" s="120"/>
      <c r="AR229" s="120">
        <v>17294.1</v>
      </c>
      <c r="AS229" s="120">
        <v>17294.1</v>
      </c>
      <c r="AT229" s="120" t="s">
        <v>2155</v>
      </c>
      <c r="AU229" s="120">
        <v>1.0</v>
      </c>
      <c r="AV229" s="120">
        <v>1.0</v>
      </c>
      <c r="AW229" s="120">
        <v>24.0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2955</v>
      </c>
      <c r="BE229" s="120" t="s">
        <v>2956</v>
      </c>
    </row>
    <row r="230">
      <c r="A230" s="123" t="str">
        <f>VLOOKUP(I230,Pns!B:C,2,0)</f>
        <v>375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2957</v>
      </c>
      <c r="H230" s="120">
        <v>2.02530400195E14</v>
      </c>
      <c r="I230" s="18" t="s">
        <v>1076</v>
      </c>
      <c r="J230" s="120" t="s">
        <v>2958</v>
      </c>
      <c r="K230" s="120" t="s">
        <v>1078</v>
      </c>
      <c r="L230" s="120" t="s">
        <v>2177</v>
      </c>
      <c r="M230" s="120" t="s">
        <v>23</v>
      </c>
      <c r="N230" s="120">
        <v>1199.33</v>
      </c>
      <c r="O230" s="120">
        <v>2726.0</v>
      </c>
      <c r="P230" s="120" t="s">
        <v>2152</v>
      </c>
      <c r="Q230" s="120" t="s">
        <v>2073</v>
      </c>
      <c r="R230" s="124">
        <v>45861.0</v>
      </c>
      <c r="S230" s="120">
        <v>2.0</v>
      </c>
      <c r="T230" s="120" t="s">
        <v>2170</v>
      </c>
      <c r="U230" s="124">
        <v>45861.0</v>
      </c>
      <c r="V230" s="124">
        <v>45861.0</v>
      </c>
      <c r="W230" s="124">
        <v>45916.0</v>
      </c>
      <c r="X230" s="120">
        <v>55.0</v>
      </c>
      <c r="Z230" s="120">
        <v>1.0</v>
      </c>
      <c r="AC230" s="120" t="s">
        <v>2183</v>
      </c>
      <c r="AI230" s="120"/>
      <c r="AJ230" s="120"/>
      <c r="AK230" s="120"/>
      <c r="AL230" s="124"/>
      <c r="AM230" s="120"/>
      <c r="AR230" s="120">
        <v>4269.61</v>
      </c>
      <c r="AS230" s="120">
        <v>8539.22</v>
      </c>
      <c r="AT230" s="120" t="s">
        <v>2155</v>
      </c>
      <c r="AU230" s="120">
        <v>1.0</v>
      </c>
      <c r="AV230" s="120">
        <v>1.0</v>
      </c>
      <c r="AW230" s="120">
        <v>11.0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/>
      <c r="BE230" s="120" t="s">
        <v>2401</v>
      </c>
    </row>
    <row r="231">
      <c r="A231" s="123">
        <f>VLOOKUP(I231,Pns!B:C,2,0)</f>
        <v>686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2959</v>
      </c>
      <c r="H231" s="120">
        <v>2.02530400194631E14</v>
      </c>
      <c r="I231" s="18" t="s">
        <v>1785</v>
      </c>
      <c r="J231" s="120" t="s">
        <v>2914</v>
      </c>
      <c r="K231" s="120" t="s">
        <v>1786</v>
      </c>
      <c r="L231" s="120" t="s">
        <v>2177</v>
      </c>
      <c r="M231" s="120" t="s">
        <v>20</v>
      </c>
      <c r="N231" s="120">
        <v>0.0</v>
      </c>
      <c r="O231" s="120">
        <v>2726.0</v>
      </c>
      <c r="P231" s="120" t="s">
        <v>2152</v>
      </c>
      <c r="Q231" s="120" t="s">
        <v>2073</v>
      </c>
      <c r="R231" s="124">
        <v>45863.0</v>
      </c>
      <c r="S231" s="120">
        <v>4.0</v>
      </c>
      <c r="T231" s="120" t="s">
        <v>2170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/>
      <c r="AC231" s="120"/>
      <c r="AI231" s="120"/>
      <c r="AJ231" s="120"/>
      <c r="AK231" s="120"/>
      <c r="AL231" s="124"/>
      <c r="AM231" s="120"/>
      <c r="AR231" s="120" t="s">
        <v>2171</v>
      </c>
      <c r="AS231" s="120" t="s">
        <v>2171</v>
      </c>
      <c r="AT231" s="120" t="s">
        <v>2155</v>
      </c>
      <c r="AU231" s="120" t="s">
        <v>2155</v>
      </c>
      <c r="AV231" s="120" t="s">
        <v>2155</v>
      </c>
      <c r="AW231" s="120" t="s">
        <v>2155</v>
      </c>
      <c r="AX231" s="120">
        <v>15.0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2960</v>
      </c>
      <c r="BE231" s="120" t="s">
        <v>2172</v>
      </c>
    </row>
    <row r="232">
      <c r="A232" s="123">
        <f>VLOOKUP(I232,Pns!B:C,2,0)</f>
        <v>579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2961</v>
      </c>
      <c r="H232" s="120">
        <v>2.02530400194633E14</v>
      </c>
      <c r="I232" s="18" t="s">
        <v>1504</v>
      </c>
      <c r="J232" s="120" t="s">
        <v>2910</v>
      </c>
      <c r="K232" s="120" t="s">
        <v>1505</v>
      </c>
      <c r="L232" s="120" t="s">
        <v>2177</v>
      </c>
      <c r="M232" s="120" t="s">
        <v>20</v>
      </c>
      <c r="N232" s="120">
        <v>0.0</v>
      </c>
      <c r="O232" s="120">
        <v>2726.0</v>
      </c>
      <c r="P232" s="120" t="s">
        <v>2152</v>
      </c>
      <c r="Q232" s="120" t="s">
        <v>2073</v>
      </c>
      <c r="R232" s="124">
        <v>45863.0</v>
      </c>
      <c r="S232" s="120">
        <v>6.0</v>
      </c>
      <c r="T232" s="120" t="s">
        <v>2170</v>
      </c>
      <c r="U232" s="124">
        <v>45863.0</v>
      </c>
      <c r="V232" s="124">
        <v>45863.0</v>
      </c>
      <c r="W232" s="124">
        <v>45916.0</v>
      </c>
      <c r="X232" s="120">
        <v>53.0</v>
      </c>
      <c r="Z232" s="120">
        <v>1.0</v>
      </c>
      <c r="AA232" s="120"/>
      <c r="AB232" s="120"/>
      <c r="AC232" s="120"/>
      <c r="AR232" s="120" t="s">
        <v>2171</v>
      </c>
      <c r="AS232" s="120" t="s">
        <v>2171</v>
      </c>
      <c r="AT232" s="120" t="s">
        <v>2155</v>
      </c>
      <c r="AU232" s="120" t="s">
        <v>2155</v>
      </c>
      <c r="AV232" s="120" t="s">
        <v>2155</v>
      </c>
      <c r="AW232" s="120" t="s">
        <v>2155</v>
      </c>
      <c r="AX232" s="120">
        <v>15.0</v>
      </c>
      <c r="AY232" s="120">
        <v>8.0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2962</v>
      </c>
      <c r="BE232" s="120" t="s">
        <v>2172</v>
      </c>
    </row>
    <row r="233">
      <c r="A233" s="123">
        <f>VLOOKUP(I233,Pns!B:C,2,0)</f>
        <v>665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2963</v>
      </c>
      <c r="H233" s="120">
        <v>2.02530400195026E14</v>
      </c>
      <c r="I233" s="18" t="s">
        <v>1722</v>
      </c>
      <c r="J233" s="120" t="s">
        <v>2964</v>
      </c>
      <c r="K233" s="120" t="s">
        <v>1723</v>
      </c>
      <c r="L233" s="120" t="s">
        <v>2177</v>
      </c>
      <c r="M233" s="120" t="s">
        <v>20</v>
      </c>
      <c r="N233" s="120">
        <v>74.3</v>
      </c>
      <c r="O233" s="120">
        <v>2726.0</v>
      </c>
      <c r="P233" s="120" t="s">
        <v>2152</v>
      </c>
      <c r="Q233" s="120" t="s">
        <v>2073</v>
      </c>
      <c r="R233" s="124">
        <v>45875.0</v>
      </c>
      <c r="S233" s="120">
        <v>4.0</v>
      </c>
      <c r="T233" s="120" t="s">
        <v>2170</v>
      </c>
      <c r="U233" s="124">
        <v>45875.0</v>
      </c>
      <c r="V233" s="124">
        <v>45875.0</v>
      </c>
      <c r="W233" s="124">
        <v>46197.0</v>
      </c>
      <c r="X233" s="120">
        <v>322.0</v>
      </c>
      <c r="Z233" s="120">
        <v>0.0</v>
      </c>
      <c r="AA233" s="120"/>
      <c r="AB233" s="120"/>
      <c r="AC233" s="120"/>
      <c r="AI233" s="120"/>
      <c r="AJ233" s="120"/>
      <c r="AK233" s="120"/>
      <c r="AL233" s="124"/>
      <c r="AM233" s="120"/>
      <c r="AR233" s="120">
        <v>172.37</v>
      </c>
      <c r="AS233" s="120">
        <v>689.48</v>
      </c>
      <c r="AT233" s="120" t="s">
        <v>2155</v>
      </c>
      <c r="AU233" s="120" t="s">
        <v>2155</v>
      </c>
      <c r="AV233" s="120" t="s">
        <v>2155</v>
      </c>
      <c r="AW233" s="120">
        <v>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2965</v>
      </c>
      <c r="BE233" s="120"/>
    </row>
    <row r="234">
      <c r="A234" s="123">
        <f>VLOOKUP(I234,Pns!B:C,2,0)</f>
        <v>648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2966</v>
      </c>
      <c r="H234" s="120">
        <v>2.02530400195216E14</v>
      </c>
      <c r="I234" s="18" t="s">
        <v>1682</v>
      </c>
      <c r="J234" s="120" t="s">
        <v>2225</v>
      </c>
      <c r="K234" s="120" t="s">
        <v>1683</v>
      </c>
      <c r="L234" s="120" t="s">
        <v>2177</v>
      </c>
      <c r="M234" s="120" t="s">
        <v>20</v>
      </c>
      <c r="N234" s="120">
        <v>201.26</v>
      </c>
      <c r="O234" s="120">
        <v>2726.0</v>
      </c>
      <c r="P234" s="120" t="s">
        <v>2152</v>
      </c>
      <c r="Q234" s="120" t="s">
        <v>2073</v>
      </c>
      <c r="R234" s="124">
        <v>45887.0</v>
      </c>
      <c r="S234" s="120">
        <v>1.0</v>
      </c>
      <c r="T234" s="120" t="s">
        <v>2170</v>
      </c>
      <c r="U234" s="124">
        <v>45887.0</v>
      </c>
      <c r="V234" s="124">
        <v>45887.0</v>
      </c>
      <c r="W234" s="124">
        <v>45916.0</v>
      </c>
      <c r="X234" s="120">
        <v>29.0</v>
      </c>
      <c r="Z234" s="120">
        <v>4.0</v>
      </c>
      <c r="AC234" s="120"/>
      <c r="AI234" s="120"/>
      <c r="AJ234" s="120"/>
      <c r="AK234" s="120"/>
      <c r="AL234" s="124"/>
      <c r="AM234" s="120"/>
      <c r="AR234" s="120">
        <v>454.84</v>
      </c>
      <c r="AS234" s="120">
        <v>454.84</v>
      </c>
      <c r="AT234" s="120" t="s">
        <v>2155</v>
      </c>
      <c r="AU234" s="120">
        <v>1.0</v>
      </c>
      <c r="AV234" s="120">
        <v>1.0</v>
      </c>
      <c r="AW234" s="120">
        <v>22.0</v>
      </c>
      <c r="AX234" s="120">
        <v>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2967</v>
      </c>
      <c r="BE234" s="120" t="s">
        <v>2968</v>
      </c>
    </row>
    <row r="235">
      <c r="A235" s="123" t="str">
        <f>VLOOKUP(I235,Pns!B:C,2,0)</f>
        <v>656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2969</v>
      </c>
      <c r="H235" s="120">
        <v>2.02530400195897E14</v>
      </c>
      <c r="I235" s="18" t="s">
        <v>1696</v>
      </c>
      <c r="J235" s="120" t="s">
        <v>2970</v>
      </c>
      <c r="K235" s="120" t="s">
        <v>1608</v>
      </c>
      <c r="L235" s="120">
        <v>71379.0</v>
      </c>
      <c r="M235" s="120" t="s">
        <v>20</v>
      </c>
      <c r="N235" s="120">
        <v>1307.48</v>
      </c>
      <c r="O235" s="120">
        <v>2726.0</v>
      </c>
      <c r="P235" s="120" t="s">
        <v>2152</v>
      </c>
      <c r="Q235" s="120" t="s">
        <v>2073</v>
      </c>
      <c r="R235" s="124">
        <v>45888.0</v>
      </c>
      <c r="S235" s="120">
        <v>1.0</v>
      </c>
      <c r="T235" s="120" t="s">
        <v>2170</v>
      </c>
      <c r="U235" s="124">
        <v>45888.0</v>
      </c>
      <c r="V235" s="124">
        <v>45888.0</v>
      </c>
      <c r="W235" s="124">
        <v>45916.0</v>
      </c>
      <c r="X235" s="120">
        <v>28.0</v>
      </c>
      <c r="Z235" s="120">
        <v>0.0</v>
      </c>
      <c r="AC235" s="120"/>
      <c r="AI235" s="120" t="s">
        <v>2971</v>
      </c>
      <c r="AJ235" s="120">
        <v>4.0</v>
      </c>
      <c r="AK235" s="120" t="s">
        <v>2308</v>
      </c>
      <c r="AL235" s="124">
        <v>46063.0</v>
      </c>
      <c r="AM235" s="120" t="s">
        <v>2161</v>
      </c>
      <c r="AN235" s="120"/>
      <c r="AR235" s="120">
        <v>5412.98</v>
      </c>
      <c r="AS235" s="120">
        <v>5412.98</v>
      </c>
      <c r="AT235" s="120" t="s">
        <v>2155</v>
      </c>
      <c r="AU235" s="120" t="s">
        <v>2155</v>
      </c>
      <c r="AV235" s="120">
        <v>2.0</v>
      </c>
      <c r="AW235" s="120">
        <v>99.0</v>
      </c>
      <c r="AX235" s="120">
        <v>10.0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2972</v>
      </c>
      <c r="BE235" s="120" t="s">
        <v>2973</v>
      </c>
    </row>
    <row r="236">
      <c r="A236" s="122">
        <f>VLOOKUP(I236,Pns!B:C,2,0)</f>
        <v>58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2974</v>
      </c>
      <c r="H236" s="120">
        <v>2.02630400204665E14</v>
      </c>
      <c r="I236" s="18" t="s">
        <v>160</v>
      </c>
      <c r="J236" s="120" t="s">
        <v>2546</v>
      </c>
      <c r="K236" s="120" t="s">
        <v>161</v>
      </c>
      <c r="L236" s="120">
        <v>71379.0</v>
      </c>
      <c r="M236" s="120" t="s">
        <v>20</v>
      </c>
      <c r="N236" s="120">
        <v>15.23</v>
      </c>
      <c r="O236" s="120">
        <v>2726.0</v>
      </c>
      <c r="P236" s="120" t="s">
        <v>2152</v>
      </c>
      <c r="Q236" s="120" t="s">
        <v>2073</v>
      </c>
      <c r="R236" s="124">
        <v>45894.0</v>
      </c>
      <c r="S236" s="120">
        <v>4.0</v>
      </c>
      <c r="T236" s="120" t="s">
        <v>2431</v>
      </c>
      <c r="U236" s="124">
        <v>45894.0</v>
      </c>
      <c r="V236" s="124">
        <v>45894.0</v>
      </c>
      <c r="W236" s="124">
        <v>46190.0</v>
      </c>
      <c r="X236" s="120">
        <v>296.0</v>
      </c>
      <c r="Z236" s="120">
        <v>0.0</v>
      </c>
      <c r="AA236" s="120"/>
      <c r="AB236" s="120"/>
      <c r="AC236" s="120"/>
      <c r="AN236" s="120">
        <v>3.0420260000452E13</v>
      </c>
      <c r="AR236" s="120">
        <v>49.35</v>
      </c>
      <c r="AS236" s="120">
        <v>197.4</v>
      </c>
      <c r="AT236" s="120" t="s">
        <v>2155</v>
      </c>
      <c r="AU236" s="120" t="s">
        <v>2155</v>
      </c>
      <c r="AV236" s="120" t="s">
        <v>2155</v>
      </c>
      <c r="AW236" s="120">
        <v>3.0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2975</v>
      </c>
      <c r="BE236" s="120" t="s">
        <v>2548</v>
      </c>
    </row>
    <row r="237">
      <c r="A237" s="123">
        <f>VLOOKUP(I237,Pns!B:C,2,0)</f>
        <v>625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2976</v>
      </c>
      <c r="H237" s="120">
        <v>2.02530400195494E14</v>
      </c>
      <c r="I237" s="18" t="s">
        <v>1625</v>
      </c>
      <c r="J237" s="120" t="s">
        <v>2977</v>
      </c>
      <c r="K237" s="120" t="s">
        <v>1626</v>
      </c>
      <c r="L237" s="120" t="s">
        <v>2177</v>
      </c>
      <c r="M237" s="120" t="s">
        <v>20</v>
      </c>
      <c r="N237" s="120">
        <v>25.0</v>
      </c>
      <c r="O237" s="120">
        <v>2726.0</v>
      </c>
      <c r="P237" s="120" t="s">
        <v>2152</v>
      </c>
      <c r="Q237" s="120" t="s">
        <v>2073</v>
      </c>
      <c r="R237" s="124">
        <v>45894.0</v>
      </c>
      <c r="S237" s="120">
        <v>1.0</v>
      </c>
      <c r="T237" s="120" t="s">
        <v>2170</v>
      </c>
      <c r="U237" s="124">
        <v>45894.0</v>
      </c>
      <c r="V237" s="124">
        <v>45894.0</v>
      </c>
      <c r="W237" s="124">
        <v>45916.0</v>
      </c>
      <c r="X237" s="120">
        <v>22.0</v>
      </c>
      <c r="Z237" s="120">
        <v>0.0</v>
      </c>
      <c r="AC237" s="120"/>
      <c r="AI237" s="120"/>
      <c r="AJ237" s="120"/>
      <c r="AK237" s="120"/>
      <c r="AL237" s="124"/>
      <c r="AM237" s="120"/>
      <c r="AR237" s="120">
        <v>89.0</v>
      </c>
      <c r="AS237" s="120">
        <v>89.0</v>
      </c>
      <c r="AT237" s="120" t="s">
        <v>2155</v>
      </c>
      <c r="AU237" s="120">
        <v>1.0</v>
      </c>
      <c r="AV237" s="120">
        <v>1.0</v>
      </c>
      <c r="AW237" s="120">
        <v>7.0</v>
      </c>
      <c r="AX237" s="120">
        <v>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2978</v>
      </c>
      <c r="BE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2979</v>
      </c>
      <c r="H238" s="120">
        <v>2.02530400200511E14</v>
      </c>
      <c r="I238" s="18" t="s">
        <v>1401</v>
      </c>
      <c r="J238" s="120" t="s">
        <v>2518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2152</v>
      </c>
      <c r="Q238" s="120" t="s">
        <v>2073</v>
      </c>
      <c r="R238" s="124">
        <v>45897.0</v>
      </c>
      <c r="S238" s="120">
        <v>1.0</v>
      </c>
      <c r="T238" s="120" t="s">
        <v>2170</v>
      </c>
      <c r="U238" s="124">
        <v>45897.0</v>
      </c>
      <c r="V238" s="124">
        <v>45897.0</v>
      </c>
      <c r="W238" s="125">
        <v>46010.0</v>
      </c>
      <c r="X238" s="120">
        <v>113.0</v>
      </c>
      <c r="Z238" s="120"/>
      <c r="AC238" s="120"/>
      <c r="AI238" s="120" t="s">
        <v>2519</v>
      </c>
      <c r="AJ238" s="120">
        <v>12.0</v>
      </c>
      <c r="AK238" s="120" t="s">
        <v>2520</v>
      </c>
      <c r="AL238" s="124">
        <v>46175.0</v>
      </c>
      <c r="AM238" s="120" t="s">
        <v>2161</v>
      </c>
      <c r="AR238" s="120">
        <v>87.8</v>
      </c>
      <c r="AS238" s="120">
        <v>87.8</v>
      </c>
      <c r="AT238" s="120" t="s">
        <v>2155</v>
      </c>
      <c r="AU238" s="120" t="s">
        <v>2155</v>
      </c>
      <c r="AV238" s="120" t="s">
        <v>2155</v>
      </c>
      <c r="AW238" s="120" t="s">
        <v>2155</v>
      </c>
      <c r="AX238" s="120">
        <v>0.0</v>
      </c>
      <c r="AY238" s="120">
        <v>0.0</v>
      </c>
      <c r="AZ238" s="120" t="s">
        <v>2155</v>
      </c>
      <c r="BA238" s="120">
        <v>0.0</v>
      </c>
      <c r="BB238" s="120">
        <v>14.0</v>
      </c>
      <c r="BC238" s="120">
        <v>0.0</v>
      </c>
      <c r="BD238" s="120" t="s">
        <v>2980</v>
      </c>
      <c r="BE238" s="120" t="s">
        <v>2522</v>
      </c>
    </row>
    <row r="239">
      <c r="A239" s="122">
        <f>VLOOKUP(I239,Pns!B:C,2,0)</f>
        <v>548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2981</v>
      </c>
      <c r="H239" s="120">
        <v>2.0253040020051E14</v>
      </c>
      <c r="I239" s="18" t="s">
        <v>1401</v>
      </c>
      <c r="J239" s="120" t="s">
        <v>2518</v>
      </c>
      <c r="K239" s="120" t="s">
        <v>161</v>
      </c>
      <c r="L239" s="120">
        <v>71379.0</v>
      </c>
      <c r="M239" s="120" t="s">
        <v>20</v>
      </c>
      <c r="N239" s="120">
        <v>33.9</v>
      </c>
      <c r="O239" s="120">
        <v>2726.0</v>
      </c>
      <c r="P239" s="120" t="s">
        <v>2152</v>
      </c>
      <c r="Q239" s="120" t="s">
        <v>2073</v>
      </c>
      <c r="R239" s="124">
        <v>45904.0</v>
      </c>
      <c r="S239" s="120">
        <v>1.0</v>
      </c>
      <c r="T239" s="120" t="s">
        <v>2170</v>
      </c>
      <c r="U239" s="124">
        <v>45904.0</v>
      </c>
      <c r="V239" s="124">
        <v>45904.0</v>
      </c>
      <c r="W239" s="125">
        <v>46010.0</v>
      </c>
      <c r="X239" s="120">
        <v>106.0</v>
      </c>
      <c r="Y239" s="120"/>
      <c r="Z239" s="120"/>
      <c r="AA239" s="120"/>
      <c r="AB239" s="120"/>
      <c r="AC239" s="120"/>
      <c r="AD239" s="120"/>
      <c r="AE239" s="120"/>
      <c r="AF239" s="120"/>
      <c r="AG239" s="120"/>
      <c r="AH239" s="120"/>
      <c r="AI239" s="120"/>
      <c r="AJ239" s="120"/>
      <c r="AK239" s="120"/>
      <c r="AL239" s="124"/>
      <c r="AM239" s="120"/>
      <c r="AN239" s="120"/>
      <c r="AO239" s="120"/>
      <c r="AP239" s="120"/>
      <c r="AQ239" s="120"/>
      <c r="AR239" s="120">
        <v>87.8</v>
      </c>
      <c r="AS239" s="120">
        <v>87.8</v>
      </c>
      <c r="AT239" s="120" t="s">
        <v>2155</v>
      </c>
      <c r="AU239" s="120" t="s">
        <v>2155</v>
      </c>
      <c r="AV239" s="120" t="s">
        <v>2155</v>
      </c>
      <c r="AW239" s="120" t="s">
        <v>2155</v>
      </c>
      <c r="AX239" s="120">
        <v>0.0</v>
      </c>
      <c r="AY239" s="120">
        <v>0.0</v>
      </c>
      <c r="AZ239" s="120" t="s">
        <v>2155</v>
      </c>
      <c r="BA239" s="120">
        <v>0.0</v>
      </c>
      <c r="BB239" s="120">
        <v>14.0</v>
      </c>
      <c r="BC239" s="120">
        <v>0.0</v>
      </c>
      <c r="BD239" s="120" t="s">
        <v>2982</v>
      </c>
      <c r="BE239" s="120" t="s">
        <v>2983</v>
      </c>
    </row>
    <row r="240">
      <c r="A240" s="122">
        <f>VLOOKUP(I240,Pns!B:C,2,0)</f>
        <v>90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2984</v>
      </c>
      <c r="H240" s="120">
        <v>2.02630400203139E14</v>
      </c>
      <c r="I240" s="18" t="s">
        <v>258</v>
      </c>
      <c r="J240" s="120" t="s">
        <v>2985</v>
      </c>
      <c r="K240" s="120" t="s">
        <v>2986</v>
      </c>
      <c r="L240" s="120">
        <v>13068.0</v>
      </c>
      <c r="M240" s="120" t="s">
        <v>37</v>
      </c>
      <c r="N240" s="120">
        <v>1998.0</v>
      </c>
      <c r="O240" s="120">
        <v>2726.0</v>
      </c>
      <c r="P240" s="120" t="s">
        <v>2152</v>
      </c>
      <c r="Q240" s="120" t="s">
        <v>2073</v>
      </c>
      <c r="R240" s="124">
        <v>45912.0</v>
      </c>
      <c r="S240" s="120">
        <v>1.0</v>
      </c>
      <c r="T240" s="120" t="s">
        <v>2170</v>
      </c>
      <c r="U240" s="124">
        <v>45912.0</v>
      </c>
      <c r="V240" s="124">
        <v>45912.0</v>
      </c>
      <c r="W240" s="124">
        <v>46112.0</v>
      </c>
      <c r="X240" s="120">
        <v>200.0</v>
      </c>
      <c r="Z240" s="120">
        <v>0.0</v>
      </c>
      <c r="AA240" s="120">
        <v>3.040261371E9</v>
      </c>
      <c r="AB240" s="120" t="s">
        <v>2298</v>
      </c>
      <c r="AC240" s="120" t="s">
        <v>2183</v>
      </c>
      <c r="AI240" s="120"/>
      <c r="AJ240" s="120"/>
      <c r="AK240" s="120"/>
      <c r="AL240" s="124"/>
      <c r="AM240" s="120"/>
      <c r="AR240" s="120">
        <v>4235.76</v>
      </c>
      <c r="AS240" s="120">
        <v>4235.76</v>
      </c>
      <c r="AT240" s="120" t="s">
        <v>2155</v>
      </c>
      <c r="AU240" s="120" t="s">
        <v>2155</v>
      </c>
      <c r="AV240" s="120" t="s">
        <v>2155</v>
      </c>
      <c r="AW240" s="120">
        <v>1.0</v>
      </c>
      <c r="AX240" s="120">
        <v>0.0</v>
      </c>
      <c r="AY240" s="120">
        <v>0.0</v>
      </c>
      <c r="AZ240" s="120" t="s">
        <v>2155</v>
      </c>
      <c r="BA240" s="120">
        <v>0.0</v>
      </c>
      <c r="BB240" s="120">
        <v>1.0</v>
      </c>
      <c r="BC240" s="120">
        <v>0.0</v>
      </c>
      <c r="BD240" s="120"/>
      <c r="BE240" s="120" t="s">
        <v>2987</v>
      </c>
    </row>
    <row r="241">
      <c r="A241" s="123">
        <f>VLOOKUP(I241,Pns!B:C,2,0)</f>
        <v>675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2988</v>
      </c>
      <c r="H241" s="120">
        <v>2.02530400196352E14</v>
      </c>
      <c r="I241" s="18" t="s">
        <v>1751</v>
      </c>
      <c r="J241" s="120" t="s">
        <v>2989</v>
      </c>
      <c r="K241" s="120" t="s">
        <v>1752</v>
      </c>
      <c r="L241" s="120" t="s">
        <v>2177</v>
      </c>
      <c r="M241" s="120" t="s">
        <v>20</v>
      </c>
      <c r="N241" s="120">
        <v>687.41</v>
      </c>
      <c r="O241" s="120">
        <v>2726.0</v>
      </c>
      <c r="P241" s="120" t="s">
        <v>2152</v>
      </c>
      <c r="Q241" s="120" t="s">
        <v>2073</v>
      </c>
      <c r="R241" s="124">
        <v>45917.0</v>
      </c>
      <c r="S241" s="120">
        <v>1.0</v>
      </c>
      <c r="T241" s="120" t="s">
        <v>2170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C241" s="120"/>
      <c r="AI241" s="120"/>
      <c r="AJ241" s="120"/>
      <c r="AK241" s="120"/>
      <c r="AL241" s="124"/>
      <c r="AM241" s="120"/>
      <c r="AR241" s="120">
        <v>1367.94</v>
      </c>
      <c r="AS241" s="120">
        <v>1367.94</v>
      </c>
      <c r="AT241" s="120" t="s">
        <v>2155</v>
      </c>
      <c r="AU241" s="120">
        <v>1.0</v>
      </c>
      <c r="AV241" s="120">
        <v>2.0</v>
      </c>
      <c r="AW241" s="120">
        <v>11.0</v>
      </c>
      <c r="AX241" s="120">
        <v>10.0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2990</v>
      </c>
      <c r="BE241" s="120"/>
    </row>
    <row r="242">
      <c r="A242" s="123" t="str">
        <f>VLOOKUP(I242,Pns!B:C,2,0)</f>
        <v>672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2991</v>
      </c>
      <c r="H242" s="120">
        <v>2.0263040020092E14</v>
      </c>
      <c r="I242" s="18" t="s">
        <v>1743</v>
      </c>
      <c r="J242" s="120" t="s">
        <v>2992</v>
      </c>
      <c r="K242" s="120" t="s">
        <v>1745</v>
      </c>
      <c r="L242" s="120" t="s">
        <v>2177</v>
      </c>
      <c r="M242" s="120" t="s">
        <v>20</v>
      </c>
      <c r="N242" s="120">
        <v>410.0</v>
      </c>
      <c r="O242" s="120">
        <v>2726.0</v>
      </c>
      <c r="P242" s="120" t="s">
        <v>2348</v>
      </c>
      <c r="Q242" s="120" t="s">
        <v>2073</v>
      </c>
      <c r="R242" s="124">
        <v>45917.0</v>
      </c>
      <c r="S242" s="120">
        <v>1.0</v>
      </c>
      <c r="T242" s="120" t="s">
        <v>2170</v>
      </c>
      <c r="U242" s="124">
        <v>45917.0</v>
      </c>
      <c r="V242" s="124">
        <v>45917.0</v>
      </c>
      <c r="W242" s="124">
        <v>46203.0</v>
      </c>
      <c r="X242" s="120">
        <v>286.0</v>
      </c>
      <c r="Z242" s="120">
        <v>0.0</v>
      </c>
      <c r="AC242" s="120"/>
      <c r="AI242" s="120"/>
      <c r="AJ242" s="120"/>
      <c r="AK242" s="120"/>
      <c r="AL242" s="124"/>
      <c r="AM242" s="120"/>
      <c r="AR242" s="120">
        <v>1369.4</v>
      </c>
      <c r="AS242" s="120">
        <v>1369.4</v>
      </c>
      <c r="AT242" s="120" t="s">
        <v>2155</v>
      </c>
      <c r="AU242" s="120">
        <v>1.0</v>
      </c>
      <c r="AV242" s="120">
        <v>2.0</v>
      </c>
      <c r="AW242" s="120">
        <v>12.0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2993</v>
      </c>
      <c r="BE242" s="120"/>
    </row>
    <row r="243">
      <c r="A243" s="122">
        <f>VLOOKUP(I243,Pns!B:C,2,0)</f>
        <v>427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2994</v>
      </c>
      <c r="H243" s="120">
        <v>2.02530400196346E14</v>
      </c>
      <c r="I243" s="18" t="s">
        <v>1198</v>
      </c>
      <c r="J243" s="120" t="s">
        <v>2995</v>
      </c>
      <c r="K243" s="120" t="s">
        <v>1199</v>
      </c>
      <c r="L243" s="120" t="s">
        <v>2177</v>
      </c>
      <c r="M243" s="120" t="s">
        <v>20</v>
      </c>
      <c r="N243" s="120">
        <v>333.8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2.0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>
        <v>560.78</v>
      </c>
      <c r="AS243" s="120">
        <v>1121.56</v>
      </c>
      <c r="AT243" s="120" t="s">
        <v>2155</v>
      </c>
      <c r="AU243" s="120">
        <v>2.0</v>
      </c>
      <c r="AV243" s="120">
        <v>2.0</v>
      </c>
      <c r="AW243" s="120">
        <v>40.0</v>
      </c>
      <c r="AX243" s="120">
        <v>0.0</v>
      </c>
      <c r="AY243" s="120">
        <v>0.0</v>
      </c>
      <c r="AZ243" s="120">
        <v>0.0</v>
      </c>
      <c r="BA243" s="120">
        <v>0.0</v>
      </c>
      <c r="BB243" s="120">
        <v>2.0</v>
      </c>
      <c r="BC243" s="120">
        <v>2.0</v>
      </c>
      <c r="BD243" s="120" t="s">
        <v>2996</v>
      </c>
      <c r="BE243" s="120"/>
    </row>
    <row r="244">
      <c r="A244" s="123">
        <f>VLOOKUP(I244,Pns!B:C,2,0)</f>
        <v>631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2997</v>
      </c>
      <c r="H244" s="120">
        <v>2.02530400196345E14</v>
      </c>
      <c r="I244" s="18" t="s">
        <v>1637</v>
      </c>
      <c r="J244" s="120" t="s">
        <v>2998</v>
      </c>
      <c r="K244" s="120" t="s">
        <v>1638</v>
      </c>
      <c r="L244" s="120" t="s">
        <v>2177</v>
      </c>
      <c r="M244" s="120" t="s">
        <v>20</v>
      </c>
      <c r="N244" s="120">
        <v>0.0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0.0</v>
      </c>
      <c r="AC244" s="120"/>
      <c r="AI244" s="120"/>
      <c r="AJ244" s="120"/>
      <c r="AK244" s="120"/>
      <c r="AL244" s="124"/>
      <c r="AM244" s="120"/>
      <c r="AR244" s="120" t="s">
        <v>2171</v>
      </c>
      <c r="AS244" s="120" t="s">
        <v>2171</v>
      </c>
      <c r="AT244" s="120" t="s">
        <v>2155</v>
      </c>
      <c r="AU244" s="120">
        <v>1.0</v>
      </c>
      <c r="AV244" s="120">
        <v>1.0</v>
      </c>
      <c r="AW244" s="120">
        <v>1.0</v>
      </c>
      <c r="AX244" s="120">
        <v>2.0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2999</v>
      </c>
      <c r="BE244" s="120"/>
      <c r="BF244" s="120"/>
      <c r="BG244" s="120"/>
    </row>
    <row r="245">
      <c r="A245" s="123">
        <f>VLOOKUP(I245,Pns!B:C,2,0)</f>
        <v>629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3000</v>
      </c>
      <c r="H245" s="120">
        <v>2.02530400196353E14</v>
      </c>
      <c r="I245" s="18" t="s">
        <v>1634</v>
      </c>
      <c r="J245" s="120" t="s">
        <v>3001</v>
      </c>
      <c r="K245" s="120" t="s">
        <v>1752</v>
      </c>
      <c r="L245" s="120" t="s">
        <v>2177</v>
      </c>
      <c r="M245" s="120" t="s">
        <v>20</v>
      </c>
      <c r="N245" s="120">
        <v>921.86</v>
      </c>
      <c r="O245" s="120">
        <v>2726.0</v>
      </c>
      <c r="P245" s="120" t="s">
        <v>2152</v>
      </c>
      <c r="Q245" s="120" t="s">
        <v>2073</v>
      </c>
      <c r="R245" s="124">
        <v>45917.0</v>
      </c>
      <c r="S245" s="120">
        <v>2.0</v>
      </c>
      <c r="T245" s="120" t="s">
        <v>2170</v>
      </c>
      <c r="U245" s="124">
        <v>45917.0</v>
      </c>
      <c r="V245" s="124">
        <v>45917.0</v>
      </c>
      <c r="W245" s="124">
        <v>45917.0</v>
      </c>
      <c r="X245" s="120">
        <v>0.0</v>
      </c>
      <c r="Y245" s="120"/>
      <c r="Z245" s="120">
        <v>1.0</v>
      </c>
      <c r="AA245" s="120"/>
      <c r="AB245" s="120"/>
      <c r="AC245" s="120"/>
      <c r="AD245" s="120"/>
      <c r="AE245" s="120"/>
      <c r="AF245" s="120"/>
      <c r="AG245" s="120"/>
      <c r="AH245" s="120"/>
      <c r="AI245" s="120"/>
      <c r="AJ245" s="120"/>
      <c r="AK245" s="120"/>
      <c r="AL245" s="124"/>
      <c r="AM245" s="120"/>
      <c r="AN245" s="120"/>
      <c r="AO245" s="120"/>
      <c r="AP245" s="120"/>
      <c r="AQ245" s="120"/>
      <c r="AR245" s="120">
        <v>2996.03</v>
      </c>
      <c r="AS245" s="120">
        <v>5992.06</v>
      </c>
      <c r="AT245" s="120" t="s">
        <v>2155</v>
      </c>
      <c r="AU245" s="120">
        <v>1.0</v>
      </c>
      <c r="AV245" s="120">
        <v>2.0</v>
      </c>
      <c r="AW245" s="120">
        <v>13.0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3002</v>
      </c>
      <c r="BE245" s="120"/>
    </row>
    <row r="246">
      <c r="A246" s="123">
        <f>VLOOKUP(I246,Pns!B:C,2,0)</f>
        <v>636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3003</v>
      </c>
      <c r="H246" s="120">
        <v>2.0253040019635E14</v>
      </c>
      <c r="I246" s="18" t="s">
        <v>1650</v>
      </c>
      <c r="J246" s="120" t="s">
        <v>3004</v>
      </c>
      <c r="K246" s="120" t="s">
        <v>1651</v>
      </c>
      <c r="L246" s="120" t="s">
        <v>2177</v>
      </c>
      <c r="M246" s="120" t="s">
        <v>20</v>
      </c>
      <c r="N246" s="120">
        <v>155.2</v>
      </c>
      <c r="O246" s="120">
        <v>2726.0</v>
      </c>
      <c r="P246" s="120" t="s">
        <v>2152</v>
      </c>
      <c r="Q246" s="120" t="s">
        <v>2073</v>
      </c>
      <c r="R246" s="124">
        <v>45917.0</v>
      </c>
      <c r="S246" s="120">
        <v>1.0</v>
      </c>
      <c r="T246" s="120" t="s">
        <v>2170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 t="s">
        <v>3005</v>
      </c>
      <c r="AJ246" s="120">
        <v>1.0</v>
      </c>
      <c r="AK246" s="120" t="s">
        <v>2308</v>
      </c>
      <c r="AL246" s="124">
        <v>46063.0</v>
      </c>
      <c r="AM246" s="120" t="s">
        <v>2161</v>
      </c>
      <c r="AR246" s="120">
        <v>313.5</v>
      </c>
      <c r="AS246" s="120">
        <v>313.5</v>
      </c>
      <c r="AT246" s="120" t="s">
        <v>2155</v>
      </c>
      <c r="AU246" s="120">
        <v>1.0</v>
      </c>
      <c r="AV246" s="120">
        <v>1.0</v>
      </c>
      <c r="AW246" s="120">
        <v>1.0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3006</v>
      </c>
      <c r="BE246" s="120" t="s">
        <v>3007</v>
      </c>
      <c r="BF246" s="120"/>
      <c r="BG246" s="120"/>
    </row>
    <row r="247">
      <c r="A247" s="123">
        <f>VLOOKUP(I247,Pns!B:C,2,0)</f>
        <v>626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3008</v>
      </c>
      <c r="H247" s="120">
        <v>2.02530400196347E14</v>
      </c>
      <c r="I247" s="18" t="s">
        <v>1627</v>
      </c>
      <c r="J247" s="120" t="s">
        <v>3009</v>
      </c>
      <c r="K247" s="120" t="s">
        <v>1628</v>
      </c>
      <c r="L247" s="120" t="s">
        <v>2177</v>
      </c>
      <c r="M247" s="120" t="s">
        <v>20</v>
      </c>
      <c r="N247" s="120">
        <v>250.0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1.0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C247" s="120"/>
      <c r="AI247" s="120"/>
      <c r="AJ247" s="120"/>
      <c r="AK247" s="120"/>
      <c r="AL247" s="124"/>
      <c r="AM247" s="120"/>
      <c r="AR247" s="120">
        <v>392.5</v>
      </c>
      <c r="AS247" s="120">
        <v>392.5</v>
      </c>
      <c r="AT247" s="120" t="s">
        <v>2155</v>
      </c>
      <c r="AU247" s="120">
        <v>1.0</v>
      </c>
      <c r="AV247" s="120">
        <v>1.0</v>
      </c>
      <c r="AW247" s="120">
        <v>4.0</v>
      </c>
      <c r="AX247" s="120">
        <v>2.0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3010</v>
      </c>
      <c r="BE247" s="120"/>
    </row>
    <row r="248">
      <c r="A248" s="123">
        <f>VLOOKUP(I248,Pns!B:C,2,0)</f>
        <v>637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3011</v>
      </c>
      <c r="H248" s="120">
        <v>2.02530400196351E14</v>
      </c>
      <c r="I248" s="18" t="s">
        <v>1652</v>
      </c>
      <c r="J248" s="120" t="s">
        <v>3012</v>
      </c>
      <c r="K248" s="120" t="s">
        <v>1653</v>
      </c>
      <c r="L248" s="120" t="s">
        <v>2177</v>
      </c>
      <c r="M248" s="120" t="s">
        <v>20</v>
      </c>
      <c r="N248" s="120">
        <v>233.6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1.0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1.0</v>
      </c>
      <c r="AC248" s="120"/>
      <c r="AI248" s="120" t="s">
        <v>3013</v>
      </c>
      <c r="AJ248" s="120">
        <v>1.0</v>
      </c>
      <c r="AK248" s="120" t="s">
        <v>2308</v>
      </c>
      <c r="AL248" s="124">
        <v>46120.0</v>
      </c>
      <c r="AM248" s="120" t="s">
        <v>2161</v>
      </c>
      <c r="AR248" s="120">
        <v>471.87</v>
      </c>
      <c r="AS248" s="120">
        <v>471.87</v>
      </c>
      <c r="AT248" s="120" t="s">
        <v>2155</v>
      </c>
      <c r="AU248" s="120">
        <v>1.0</v>
      </c>
      <c r="AV248" s="120">
        <v>1.0</v>
      </c>
      <c r="AW248" s="120">
        <v>1.0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3014</v>
      </c>
      <c r="BE248" s="120" t="s">
        <v>3015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3016</v>
      </c>
      <c r="H249" s="120">
        <v>2.02630400204054E14</v>
      </c>
      <c r="I249" s="18" t="s">
        <v>1583</v>
      </c>
      <c r="J249" s="120" t="s">
        <v>3017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2152</v>
      </c>
      <c r="Q249" s="120" t="s">
        <v>2073</v>
      </c>
      <c r="R249" s="124">
        <v>45923.0</v>
      </c>
      <c r="S249" s="120">
        <v>1.0</v>
      </c>
      <c r="T249" s="120" t="s">
        <v>2170</v>
      </c>
      <c r="U249" s="124">
        <v>45923.0</v>
      </c>
      <c r="V249" s="124">
        <v>45923.0</v>
      </c>
      <c r="W249" s="124">
        <v>46153.0</v>
      </c>
      <c r="X249" s="120">
        <v>230.0</v>
      </c>
      <c r="Z249" s="120">
        <v>1.0</v>
      </c>
      <c r="AA249" s="120"/>
      <c r="AB249" s="120"/>
      <c r="AC249" s="120" t="s">
        <v>2190</v>
      </c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3018</v>
      </c>
      <c r="BE249" s="120" t="s">
        <v>2653</v>
      </c>
      <c r="BF249" s="120"/>
      <c r="BG249" s="120"/>
    </row>
    <row r="250">
      <c r="A250" s="123">
        <f>VLOOKUP(I250,Pns!B:C,2,0)</f>
        <v>611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3019</v>
      </c>
      <c r="H250" s="120">
        <v>2.0263040020314E14</v>
      </c>
      <c r="I250" s="18" t="s">
        <v>1583</v>
      </c>
      <c r="J250" s="120" t="s">
        <v>3017</v>
      </c>
      <c r="K250" s="120" t="s">
        <v>1584</v>
      </c>
      <c r="L250" s="120">
        <v>71513.0</v>
      </c>
      <c r="M250" s="120" t="s">
        <v>23</v>
      </c>
      <c r="N250" s="120">
        <v>788.5</v>
      </c>
      <c r="O250" s="120">
        <v>2726.0</v>
      </c>
      <c r="P250" s="120" t="s">
        <v>2152</v>
      </c>
      <c r="Q250" s="120" t="s">
        <v>2073</v>
      </c>
      <c r="R250" s="124">
        <v>45923.0</v>
      </c>
      <c r="S250" s="120">
        <v>1.0</v>
      </c>
      <c r="T250" s="120" t="s">
        <v>2170</v>
      </c>
      <c r="U250" s="124">
        <v>45923.0</v>
      </c>
      <c r="V250" s="124">
        <v>45923.0</v>
      </c>
      <c r="W250" s="124">
        <v>46112.0</v>
      </c>
      <c r="X250" s="120">
        <v>189.0</v>
      </c>
      <c r="Z250" s="120">
        <v>1.0</v>
      </c>
      <c r="AA250" s="120">
        <v>3.040256672E9</v>
      </c>
      <c r="AB250" s="120" t="s">
        <v>2298</v>
      </c>
      <c r="AC250" s="120" t="s">
        <v>2183</v>
      </c>
      <c r="AI250" s="120"/>
      <c r="AJ250" s="120"/>
      <c r="AK250" s="120"/>
      <c r="AL250" s="124"/>
      <c r="AM250" s="120"/>
      <c r="AR250" s="120">
        <v>4447.15</v>
      </c>
      <c r="AS250" s="120">
        <v>4447.15</v>
      </c>
      <c r="AT250" s="120">
        <v>8.0</v>
      </c>
      <c r="AU250" s="120">
        <v>12.0</v>
      </c>
      <c r="AV250" s="120">
        <v>30.0</v>
      </c>
      <c r="AW250" s="120">
        <v>263.0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3020</v>
      </c>
      <c r="BE250" s="120" t="s">
        <v>3021</v>
      </c>
      <c r="BF250" s="120"/>
      <c r="BG250" s="120"/>
    </row>
    <row r="251">
      <c r="A251" s="123" t="str">
        <f>VLOOKUP(I251,Pns!B:C,2,0)</f>
        <v>562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3022</v>
      </c>
      <c r="H251" s="120">
        <v>2.02530400198185E14</v>
      </c>
      <c r="I251" s="18" t="s">
        <v>1450</v>
      </c>
      <c r="J251" s="120" t="s">
        <v>3023</v>
      </c>
      <c r="K251" s="120" t="s">
        <v>3024</v>
      </c>
      <c r="L251" s="120" t="s">
        <v>3025</v>
      </c>
      <c r="M251" s="120" t="s">
        <v>23</v>
      </c>
      <c r="N251" s="120">
        <v>3756.42</v>
      </c>
      <c r="O251" s="120">
        <v>2726.0</v>
      </c>
      <c r="P251" s="120" t="s">
        <v>2152</v>
      </c>
      <c r="Q251" s="120" t="s">
        <v>2073</v>
      </c>
      <c r="R251" s="124">
        <v>45923.0</v>
      </c>
      <c r="S251" s="120">
        <v>1.0</v>
      </c>
      <c r="T251" s="120" t="s">
        <v>2170</v>
      </c>
      <c r="U251" s="124">
        <v>45923.0</v>
      </c>
      <c r="V251" s="124">
        <v>45923.0</v>
      </c>
      <c r="W251" s="125">
        <v>45947.0</v>
      </c>
      <c r="X251" s="120">
        <v>24.0</v>
      </c>
      <c r="Z251" s="120">
        <v>0.0</v>
      </c>
      <c r="AC251" s="120" t="s">
        <v>2183</v>
      </c>
      <c r="AI251" s="120"/>
      <c r="AJ251" s="120"/>
      <c r="AK251" s="120"/>
      <c r="AL251" s="124"/>
      <c r="AM251" s="120"/>
      <c r="AR251" s="120">
        <v>12546.44</v>
      </c>
      <c r="AS251" s="120">
        <v>12546.44</v>
      </c>
      <c r="AT251" s="120">
        <v>1.0</v>
      </c>
      <c r="AU251" s="120">
        <v>2.0</v>
      </c>
      <c r="AV251" s="120">
        <v>3.0</v>
      </c>
      <c r="AW251" s="120">
        <v>5.0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3026</v>
      </c>
      <c r="BE251" s="120" t="s">
        <v>3027</v>
      </c>
      <c r="BF251" s="120"/>
      <c r="BG251" s="120"/>
    </row>
    <row r="252">
      <c r="A252" s="123">
        <f>VLOOKUP(I252,Pns!B:C,2,0)</f>
        <v>696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3028</v>
      </c>
      <c r="H252" s="120">
        <v>2.02530400197233E14</v>
      </c>
      <c r="I252" s="18" t="s">
        <v>1807</v>
      </c>
      <c r="J252" s="120" t="s">
        <v>2949</v>
      </c>
      <c r="K252" s="120" t="s">
        <v>1808</v>
      </c>
      <c r="L252" s="120" t="s">
        <v>2177</v>
      </c>
      <c r="M252" s="120" t="s">
        <v>20</v>
      </c>
      <c r="N252" s="120">
        <v>0.0</v>
      </c>
      <c r="O252" s="120">
        <v>2726.0</v>
      </c>
      <c r="P252" s="120" t="s">
        <v>2152</v>
      </c>
      <c r="Q252" s="120" t="s">
        <v>2073</v>
      </c>
      <c r="R252" s="124">
        <v>45936.0</v>
      </c>
      <c r="S252" s="120">
        <v>2.0</v>
      </c>
      <c r="T252" s="120" t="s">
        <v>2170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R252" s="120" t="s">
        <v>2171</v>
      </c>
      <c r="AS252" s="120" t="s">
        <v>2171</v>
      </c>
      <c r="AT252" s="120" t="s">
        <v>2155</v>
      </c>
      <c r="AU252" s="120" t="s">
        <v>2155</v>
      </c>
      <c r="AV252" s="120" t="s">
        <v>2155</v>
      </c>
      <c r="AW252" s="120">
        <v>2.0</v>
      </c>
      <c r="AX252" s="120">
        <v>0.1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3029</v>
      </c>
      <c r="BE252" s="120"/>
      <c r="BF252" s="120"/>
      <c r="BG252" s="120"/>
    </row>
    <row r="253">
      <c r="A253" s="123" t="str">
        <f>VLOOKUP(I253,Pns!B:C,2,0)</f>
        <v>736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3030</v>
      </c>
      <c r="H253" s="120">
        <v>2.02530400197234E14</v>
      </c>
      <c r="I253" s="18" t="s">
        <v>1904</v>
      </c>
      <c r="J253" s="120" t="s">
        <v>3031</v>
      </c>
      <c r="K253" s="120" t="s">
        <v>1268</v>
      </c>
      <c r="L253" s="120">
        <v>96906.0</v>
      </c>
      <c r="M253" s="120" t="s">
        <v>20</v>
      </c>
      <c r="N253" s="120">
        <v>0.0</v>
      </c>
      <c r="O253" s="120">
        <v>2726.0</v>
      </c>
      <c r="P253" s="120" t="s">
        <v>2152</v>
      </c>
      <c r="Q253" s="120" t="s">
        <v>2073</v>
      </c>
      <c r="R253" s="124">
        <v>45936.0</v>
      </c>
      <c r="S253" s="120">
        <v>2.0</v>
      </c>
      <c r="T253" s="120" t="s">
        <v>2170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2171</v>
      </c>
      <c r="AS253" s="120" t="s">
        <v>2171</v>
      </c>
      <c r="AT253" s="120" t="s">
        <v>2155</v>
      </c>
      <c r="AU253" s="120" t="s">
        <v>2155</v>
      </c>
      <c r="AV253" s="120" t="s">
        <v>2155</v>
      </c>
      <c r="AW253" s="120">
        <v>2.0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3029</v>
      </c>
    </row>
    <row r="254">
      <c r="A254" s="123" t="str">
        <f>VLOOKUP(I254,Pns!B:C,2,0)</f>
        <v>737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3032</v>
      </c>
      <c r="H254" s="120">
        <v>2.02530400197235E14</v>
      </c>
      <c r="I254" s="18" t="s">
        <v>1906</v>
      </c>
      <c r="J254" s="120" t="s">
        <v>3033</v>
      </c>
      <c r="K254" s="120" t="s">
        <v>1908</v>
      </c>
      <c r="L254" s="120" t="s">
        <v>2177</v>
      </c>
      <c r="M254" s="120" t="s">
        <v>20</v>
      </c>
      <c r="N254" s="120">
        <v>0.0</v>
      </c>
      <c r="O254" s="120">
        <v>2726.0</v>
      </c>
      <c r="P254" s="120" t="s">
        <v>2152</v>
      </c>
      <c r="Q254" s="120" t="s">
        <v>2073</v>
      </c>
      <c r="R254" s="124">
        <v>45936.0</v>
      </c>
      <c r="S254" s="120">
        <v>2.0</v>
      </c>
      <c r="T254" s="120" t="s">
        <v>2170</v>
      </c>
      <c r="U254" s="124">
        <v>45936.0</v>
      </c>
      <c r="V254" s="124">
        <v>45936.0</v>
      </c>
      <c r="W254" s="124">
        <v>46198.0</v>
      </c>
      <c r="X254" s="120">
        <v>262.0</v>
      </c>
      <c r="Z254" s="120">
        <v>0.0</v>
      </c>
      <c r="AC254" s="120"/>
      <c r="AR254" s="120" t="s">
        <v>2171</v>
      </c>
      <c r="AS254" s="120" t="s">
        <v>2171</v>
      </c>
      <c r="AT254" s="120" t="s">
        <v>2155</v>
      </c>
      <c r="AU254" s="120" t="s">
        <v>2155</v>
      </c>
      <c r="AV254" s="120" t="s">
        <v>2155</v>
      </c>
      <c r="AW254" s="120">
        <v>2.0</v>
      </c>
      <c r="AX254" s="120">
        <v>5.0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3029</v>
      </c>
      <c r="BE254" s="120"/>
    </row>
    <row r="255">
      <c r="A255" s="123">
        <f>VLOOKUP(I255,Pns!B:C,2,0)</f>
        <v>752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3034</v>
      </c>
      <c r="H255" s="120">
        <v>2.02530400199482E14</v>
      </c>
      <c r="I255" s="18" t="s">
        <v>1934</v>
      </c>
      <c r="J255" s="120" t="s">
        <v>2274</v>
      </c>
      <c r="K255" s="120" t="s">
        <v>1935</v>
      </c>
      <c r="L255" s="120" t="s">
        <v>2177</v>
      </c>
      <c r="M255" s="120" t="s">
        <v>23</v>
      </c>
      <c r="N255" s="120">
        <v>3025.25</v>
      </c>
      <c r="O255" s="120">
        <v>2726.0</v>
      </c>
      <c r="P255" s="120" t="s">
        <v>2152</v>
      </c>
      <c r="Q255" s="120" t="s">
        <v>2073</v>
      </c>
      <c r="R255" s="125">
        <v>45982.0</v>
      </c>
      <c r="S255" s="120">
        <v>1.0</v>
      </c>
      <c r="T255" s="120" t="s">
        <v>2170</v>
      </c>
      <c r="U255" s="125">
        <v>45982.0</v>
      </c>
      <c r="V255" s="125">
        <v>45982.0</v>
      </c>
      <c r="W255" s="124">
        <v>46197.0</v>
      </c>
      <c r="X255" s="120">
        <v>215.0</v>
      </c>
      <c r="Z255" s="120">
        <v>0.0</v>
      </c>
      <c r="AC255" s="120"/>
      <c r="AR255" s="120">
        <v>12524.54</v>
      </c>
      <c r="AS255" s="120">
        <v>12524.54</v>
      </c>
      <c r="AT255" s="120" t="s">
        <v>2155</v>
      </c>
      <c r="AU255" s="120">
        <v>1.0</v>
      </c>
      <c r="AV255" s="120">
        <v>2.0</v>
      </c>
      <c r="AW255" s="120">
        <v>3.0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2275</v>
      </c>
      <c r="BE255" s="120"/>
      <c r="BF255" s="120"/>
      <c r="BG255" s="120"/>
    </row>
    <row r="256">
      <c r="A256" s="123">
        <f>VLOOKUP(I256,Pns!B:C,2,0)</f>
        <v>754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3035</v>
      </c>
      <c r="H256" s="120">
        <v>2.0253040019977E14</v>
      </c>
      <c r="I256" s="18" t="s">
        <v>1937</v>
      </c>
      <c r="J256" s="120" t="s">
        <v>3036</v>
      </c>
      <c r="K256" s="120" t="s">
        <v>1938</v>
      </c>
      <c r="L256" s="120">
        <v>72962.0</v>
      </c>
      <c r="M256" s="120" t="s">
        <v>20</v>
      </c>
      <c r="N256" s="120">
        <v>106.21</v>
      </c>
      <c r="O256" s="120">
        <v>2726.0</v>
      </c>
      <c r="P256" s="120" t="s">
        <v>2152</v>
      </c>
      <c r="Q256" s="120" t="s">
        <v>2073</v>
      </c>
      <c r="R256" s="125">
        <v>45987.0</v>
      </c>
      <c r="S256" s="120">
        <v>2.0</v>
      </c>
      <c r="T256" s="120" t="s">
        <v>2170</v>
      </c>
      <c r="U256" s="125">
        <v>45987.0</v>
      </c>
      <c r="V256" s="125">
        <v>45987.0</v>
      </c>
      <c r="W256" s="124">
        <v>46198.0</v>
      </c>
      <c r="X256" s="120">
        <v>211.0</v>
      </c>
      <c r="Y256" s="120"/>
      <c r="Z256" s="120">
        <v>0.0</v>
      </c>
      <c r="AC256" s="120"/>
      <c r="AI256" s="120"/>
      <c r="AJ256" s="120"/>
      <c r="AK256" s="120"/>
      <c r="AL256" s="124"/>
      <c r="AM256" s="120"/>
      <c r="AR256" s="120">
        <v>354.74</v>
      </c>
      <c r="AS256" s="120">
        <v>709.48</v>
      </c>
      <c r="AT256" s="120" t="s">
        <v>2155</v>
      </c>
      <c r="AU256" s="120" t="s">
        <v>2155</v>
      </c>
      <c r="AV256" s="120" t="s">
        <v>2155</v>
      </c>
      <c r="AW256" s="120">
        <v>75.0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4.0</v>
      </c>
      <c r="BC256" s="120">
        <v>0.0</v>
      </c>
      <c r="BD256" s="120" t="s">
        <v>3037</v>
      </c>
      <c r="BE256" s="120"/>
      <c r="BF256" s="120"/>
    </row>
    <row r="257">
      <c r="A257" s="123">
        <f>VLOOKUP(I257,Pns!B:C,2,0)</f>
        <v>657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3038</v>
      </c>
      <c r="H257" s="120">
        <v>2.02630400200964E14</v>
      </c>
      <c r="I257" s="18" t="s">
        <v>1698</v>
      </c>
      <c r="J257" s="120" t="s">
        <v>3039</v>
      </c>
      <c r="K257" s="120" t="s">
        <v>1699</v>
      </c>
      <c r="L257" s="120" t="s">
        <v>2177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46031.0</v>
      </c>
      <c r="S257" s="120">
        <v>1.0</v>
      </c>
      <c r="T257" s="120" t="s">
        <v>2170</v>
      </c>
      <c r="U257" s="124">
        <v>46031.0</v>
      </c>
      <c r="V257" s="124">
        <v>46031.0</v>
      </c>
      <c r="W257" s="124">
        <v>46197.0</v>
      </c>
      <c r="X257" s="120">
        <v>166.0</v>
      </c>
      <c r="Z257" s="120">
        <v>0.0</v>
      </c>
      <c r="AC257" s="120"/>
      <c r="AI257" s="120"/>
      <c r="AJ257" s="120"/>
      <c r="AK257" s="120"/>
      <c r="AL257" s="124"/>
      <c r="AM257" s="120"/>
      <c r="AR257" s="120" t="s">
        <v>2171</v>
      </c>
      <c r="AS257" s="120" t="s">
        <v>2171</v>
      </c>
      <c r="AT257" s="120">
        <v>3.0</v>
      </c>
      <c r="AU257" s="120">
        <v>4.0</v>
      </c>
      <c r="AV257" s="120">
        <v>4.0</v>
      </c>
      <c r="AW257" s="120">
        <v>4.0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3040</v>
      </c>
      <c r="BE257" s="120"/>
      <c r="BF257" s="120"/>
      <c r="BG257" s="120"/>
    </row>
    <row r="258">
      <c r="A258" s="123" t="str">
        <f>VLOOKUP(I258,Pns!B:C,2,0)</f>
        <v>560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3041</v>
      </c>
      <c r="H258" s="120">
        <v>2.02630400201093E14</v>
      </c>
      <c r="I258" s="18" t="s">
        <v>1439</v>
      </c>
      <c r="J258" s="120" t="s">
        <v>2210</v>
      </c>
      <c r="K258" s="120" t="s">
        <v>483</v>
      </c>
      <c r="L258" s="120" t="s">
        <v>2177</v>
      </c>
      <c r="M258" s="120" t="s">
        <v>20</v>
      </c>
      <c r="N258" s="120">
        <v>429.03</v>
      </c>
      <c r="O258" s="120">
        <v>2726.0</v>
      </c>
      <c r="P258" s="120" t="s">
        <v>2152</v>
      </c>
      <c r="Q258" s="120" t="s">
        <v>2073</v>
      </c>
      <c r="R258" s="124">
        <v>46036.0</v>
      </c>
      <c r="S258" s="120">
        <v>1.0</v>
      </c>
      <c r="T258" s="120" t="s">
        <v>2170</v>
      </c>
      <c r="U258" s="124">
        <v>46036.0</v>
      </c>
      <c r="V258" s="124">
        <v>46036.0</v>
      </c>
      <c r="W258" s="124">
        <v>46037.0</v>
      </c>
      <c r="X258" s="120">
        <v>1.0</v>
      </c>
      <c r="Z258" s="120">
        <v>0.0</v>
      </c>
      <c r="AC258" s="120" t="s">
        <v>2211</v>
      </c>
      <c r="AI258" s="120" t="s">
        <v>2557</v>
      </c>
      <c r="AJ258" s="120">
        <v>10.0</v>
      </c>
      <c r="AK258" s="120" t="s">
        <v>2520</v>
      </c>
      <c r="AL258" s="124">
        <v>46035.0</v>
      </c>
      <c r="AM258" s="120" t="s">
        <v>2161</v>
      </c>
      <c r="AR258" s="120">
        <v>1776.2</v>
      </c>
      <c r="AS258" s="120">
        <v>1776.2</v>
      </c>
      <c r="AT258" s="120">
        <v>2.0</v>
      </c>
      <c r="AU258" s="120">
        <v>4.0</v>
      </c>
      <c r="AV258" s="120">
        <v>11.0</v>
      </c>
      <c r="AW258" s="120">
        <v>134.0</v>
      </c>
      <c r="AX258" s="120">
        <v>50.0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3042</v>
      </c>
      <c r="BE258" s="120"/>
      <c r="BF258" s="120"/>
      <c r="BG258" s="120"/>
    </row>
    <row r="259">
      <c r="A259" s="123" t="str">
        <f>VLOOKUP(I259,Pns!B:C,2,0)</f>
        <v>368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3043</v>
      </c>
      <c r="H259" s="120">
        <v>2.02630400204818E14</v>
      </c>
      <c r="I259" s="18" t="s">
        <v>1058</v>
      </c>
      <c r="J259" s="120" t="s">
        <v>3044</v>
      </c>
      <c r="K259" s="120" t="s">
        <v>407</v>
      </c>
      <c r="L259" s="120" t="s">
        <v>2177</v>
      </c>
      <c r="M259" s="120" t="s">
        <v>20</v>
      </c>
      <c r="N259" s="120">
        <v>78.32</v>
      </c>
      <c r="O259" s="120">
        <v>2726.0</v>
      </c>
      <c r="P259" s="120" t="s">
        <v>2152</v>
      </c>
      <c r="Q259" s="120" t="s">
        <v>2073</v>
      </c>
      <c r="R259" s="124">
        <v>46037.0</v>
      </c>
      <c r="S259" s="120">
        <v>1.0</v>
      </c>
      <c r="T259" s="120" t="s">
        <v>2170</v>
      </c>
      <c r="U259" s="124">
        <v>46037.0</v>
      </c>
      <c r="V259" s="124">
        <v>46037.0</v>
      </c>
      <c r="W259" s="124">
        <v>46198.0</v>
      </c>
      <c r="X259" s="120">
        <v>161.0</v>
      </c>
      <c r="Z259" s="120">
        <v>0.0</v>
      </c>
      <c r="AC259" s="120"/>
      <c r="AI259" s="120" t="s">
        <v>3045</v>
      </c>
      <c r="AJ259" s="120">
        <v>5.0</v>
      </c>
      <c r="AK259" s="120" t="s">
        <v>2433</v>
      </c>
      <c r="AL259" s="124">
        <v>46119.0</v>
      </c>
      <c r="AM259" s="120" t="s">
        <v>2161</v>
      </c>
      <c r="AR259" s="120">
        <v>208.33</v>
      </c>
      <c r="AS259" s="120">
        <v>208.33</v>
      </c>
      <c r="AT259" s="120" t="s">
        <v>2155</v>
      </c>
      <c r="AU259" s="120" t="s">
        <v>2155</v>
      </c>
      <c r="AV259" s="120">
        <v>1.0</v>
      </c>
      <c r="AW259" s="120">
        <v>26.0</v>
      </c>
      <c r="AX259" s="120">
        <v>1.0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3046</v>
      </c>
      <c r="BE259" s="120"/>
      <c r="BF259" s="120"/>
      <c r="BG259" s="120"/>
    </row>
    <row r="260">
      <c r="A260" s="123">
        <f>VLOOKUP(I260,Pns!B:C,2,0)</f>
        <v>186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3047</v>
      </c>
      <c r="H260" s="120">
        <v>2.02630400201367E14</v>
      </c>
      <c r="I260" s="18" t="s">
        <v>533</v>
      </c>
      <c r="J260" s="120" t="s">
        <v>3048</v>
      </c>
      <c r="K260" s="120" t="s">
        <v>534</v>
      </c>
      <c r="L260" s="120">
        <v>30467.0</v>
      </c>
      <c r="M260" s="120" t="s">
        <v>37</v>
      </c>
      <c r="N260" s="120">
        <v>490.0</v>
      </c>
      <c r="O260" s="120">
        <v>2726.0</v>
      </c>
      <c r="P260" s="120" t="s">
        <v>2152</v>
      </c>
      <c r="Q260" s="120" t="s">
        <v>2073</v>
      </c>
      <c r="R260" s="124">
        <v>46049.0</v>
      </c>
      <c r="S260" s="120">
        <v>1.0</v>
      </c>
      <c r="T260" s="120" t="s">
        <v>2170</v>
      </c>
      <c r="U260" s="124">
        <v>46049.0</v>
      </c>
      <c r="V260" s="124">
        <v>46049.0</v>
      </c>
      <c r="W260" s="124">
        <v>46198.0</v>
      </c>
      <c r="X260" s="120">
        <v>149.0</v>
      </c>
      <c r="Z260" s="120">
        <v>0.0</v>
      </c>
      <c r="AC260" s="120" t="s">
        <v>2183</v>
      </c>
      <c r="AI260" s="120"/>
      <c r="AJ260" s="120"/>
      <c r="AK260" s="120"/>
      <c r="AL260" s="124"/>
      <c r="AM260" s="120"/>
      <c r="AR260" s="120">
        <v>1136.0</v>
      </c>
      <c r="AS260" s="120">
        <v>1136.0</v>
      </c>
      <c r="AT260" s="120">
        <v>1.0</v>
      </c>
      <c r="AU260" s="120">
        <v>2.0</v>
      </c>
      <c r="AV260" s="120">
        <v>3.0</v>
      </c>
      <c r="AW260" s="120">
        <v>20.0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3049</v>
      </c>
    </row>
    <row r="261">
      <c r="A261" s="123" t="str">
        <f>VLOOKUP(I261,Pns!B:C,2,0)</f>
        <v>560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3050</v>
      </c>
      <c r="H261" s="120">
        <v>2.02630400202412E14</v>
      </c>
      <c r="I261" s="18" t="s">
        <v>1439</v>
      </c>
      <c r="J261" s="120" t="s">
        <v>2210</v>
      </c>
      <c r="K261" s="120" t="s">
        <v>483</v>
      </c>
      <c r="L261" s="120" t="s">
        <v>2177</v>
      </c>
      <c r="M261" s="120" t="s">
        <v>20</v>
      </c>
      <c r="N261" s="120">
        <v>429.03</v>
      </c>
      <c r="O261" s="120">
        <v>2726.0</v>
      </c>
      <c r="P261" s="120" t="s">
        <v>2152</v>
      </c>
      <c r="Q261" s="120" t="s">
        <v>2073</v>
      </c>
      <c r="R261" s="124">
        <v>46090.0</v>
      </c>
      <c r="S261" s="120">
        <v>1.0</v>
      </c>
      <c r="T261" s="120" t="s">
        <v>2170</v>
      </c>
      <c r="U261" s="124">
        <v>46090.0</v>
      </c>
      <c r="V261" s="124">
        <v>46090.0</v>
      </c>
      <c r="W261" s="124">
        <v>46091.0</v>
      </c>
      <c r="X261" s="120">
        <v>1.0</v>
      </c>
      <c r="Z261" s="120">
        <v>0.0</v>
      </c>
      <c r="AC261" s="120" t="s">
        <v>2211</v>
      </c>
      <c r="AI261" s="120" t="s">
        <v>2557</v>
      </c>
      <c r="AJ261" s="120">
        <v>10.0</v>
      </c>
      <c r="AK261" s="120" t="s">
        <v>2520</v>
      </c>
      <c r="AL261" s="124">
        <v>46035.0</v>
      </c>
      <c r="AM261" s="120" t="s">
        <v>2161</v>
      </c>
      <c r="AR261" s="120">
        <v>1776.2</v>
      </c>
      <c r="AS261" s="120">
        <v>1776.2</v>
      </c>
      <c r="AT261" s="120">
        <v>2.0</v>
      </c>
      <c r="AU261" s="120">
        <v>4.0</v>
      </c>
      <c r="AV261" s="120">
        <v>11.0</v>
      </c>
      <c r="AW261" s="120">
        <v>134.0</v>
      </c>
      <c r="AX261" s="120">
        <v>50.0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3051</v>
      </c>
      <c r="BE261" s="120"/>
    </row>
    <row r="262">
      <c r="A262" s="123">
        <f>VLOOKUP(I262,Pns!B:C,2,0)</f>
        <v>15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3052</v>
      </c>
      <c r="H262" s="120">
        <v>2.02630400204637E14</v>
      </c>
      <c r="I262" s="18" t="s">
        <v>63</v>
      </c>
      <c r="J262" s="120" t="s">
        <v>2328</v>
      </c>
      <c r="K262" s="120" t="s">
        <v>64</v>
      </c>
      <c r="L262" s="120" t="s">
        <v>2177</v>
      </c>
      <c r="M262" s="120" t="s">
        <v>23</v>
      </c>
      <c r="N262" s="120">
        <v>886.29</v>
      </c>
      <c r="O262" s="120">
        <v>2726.0</v>
      </c>
      <c r="P262" s="120" t="s">
        <v>2152</v>
      </c>
      <c r="Q262" s="120" t="s">
        <v>2073</v>
      </c>
      <c r="R262" s="124">
        <v>46185.0</v>
      </c>
      <c r="S262" s="120">
        <v>1.0</v>
      </c>
      <c r="T262" s="120" t="s">
        <v>2170</v>
      </c>
      <c r="U262" s="124">
        <v>46185.0</v>
      </c>
      <c r="V262" s="124">
        <v>46185.0</v>
      </c>
      <c r="W262" s="124">
        <v>46190.0</v>
      </c>
      <c r="X262" s="120">
        <v>5.0</v>
      </c>
      <c r="Z262" s="120">
        <v>0.0</v>
      </c>
      <c r="AC262" s="120" t="s">
        <v>2183</v>
      </c>
      <c r="AR262" s="120">
        <v>1772.58</v>
      </c>
      <c r="AS262" s="120">
        <v>1772.58</v>
      </c>
      <c r="AT262" s="120" t="s">
        <v>2155</v>
      </c>
      <c r="AU262" s="120">
        <v>1.0</v>
      </c>
      <c r="AV262" s="120">
        <v>2.0</v>
      </c>
      <c r="AW262" s="120">
        <v>10.0</v>
      </c>
      <c r="AX262" s="120">
        <v>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3053</v>
      </c>
      <c r="BE262" s="120" t="s">
        <v>2692</v>
      </c>
      <c r="BF262" s="120"/>
      <c r="BG262" s="120"/>
    </row>
    <row r="263">
      <c r="A263" s="123">
        <f>VLOOKUP(I263,Pns!B:C,2,0)</f>
        <v>146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3054</v>
      </c>
      <c r="H263" s="120">
        <v>2.02630400204957E14</v>
      </c>
      <c r="I263" s="18" t="s">
        <v>418</v>
      </c>
      <c r="J263" s="120" t="s">
        <v>3055</v>
      </c>
      <c r="K263" s="120" t="s">
        <v>3056</v>
      </c>
      <c r="L263" s="120">
        <v>7213.0</v>
      </c>
      <c r="M263" s="120" t="s">
        <v>37</v>
      </c>
      <c r="N263" s="120">
        <v>24396.88</v>
      </c>
      <c r="O263" s="120">
        <v>2733.0</v>
      </c>
      <c r="P263" s="120" t="s">
        <v>2152</v>
      </c>
      <c r="Q263" s="120" t="s">
        <v>2041</v>
      </c>
      <c r="R263" s="124">
        <v>46211.0</v>
      </c>
      <c r="S263" s="120">
        <v>1.0</v>
      </c>
      <c r="T263" s="120" t="s">
        <v>2170</v>
      </c>
      <c r="U263" s="124">
        <v>46211.0</v>
      </c>
      <c r="V263" s="124">
        <v>46211.0</v>
      </c>
      <c r="W263" s="124">
        <v>46211.0</v>
      </c>
      <c r="X263" s="120">
        <v>0.0</v>
      </c>
      <c r="Y263" s="120"/>
      <c r="Z263" s="120">
        <v>0.0</v>
      </c>
      <c r="AC263" s="120" t="s">
        <v>2183</v>
      </c>
      <c r="AR263" s="120">
        <v>56600.76</v>
      </c>
      <c r="AS263" s="120">
        <v>56600.76</v>
      </c>
      <c r="AT263" s="120">
        <v>2.0</v>
      </c>
      <c r="AU263" s="120">
        <v>2.0</v>
      </c>
      <c r="AV263" s="120">
        <v>4.0</v>
      </c>
      <c r="AW263" s="120">
        <v>77.0</v>
      </c>
      <c r="AX263" s="120">
        <v>0.0</v>
      </c>
      <c r="AY263" s="120">
        <v>13.0</v>
      </c>
      <c r="AZ263" s="120">
        <v>39.0</v>
      </c>
      <c r="BA263" s="120">
        <v>0.0</v>
      </c>
      <c r="BB263" s="120">
        <v>12.0</v>
      </c>
      <c r="BC263" s="120">
        <v>0.0</v>
      </c>
      <c r="BD263" s="120" t="s">
        <v>2697</v>
      </c>
      <c r="BE263" s="120" t="s">
        <v>2703</v>
      </c>
      <c r="BF263" s="120" t="s">
        <v>2699</v>
      </c>
      <c r="BG263" s="120" t="s">
        <v>2703</v>
      </c>
    </row>
    <row r="264">
      <c r="A264" s="122" t="str">
        <f>VLOOKUP(I264,Pns!B:C,2,0)</f>
        <v>60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3057</v>
      </c>
      <c r="H264" s="120">
        <v>2.02630400204967E14</v>
      </c>
      <c r="I264" s="18" t="s">
        <v>168</v>
      </c>
      <c r="J264" s="120" t="s">
        <v>3058</v>
      </c>
      <c r="K264" s="120" t="s">
        <v>3059</v>
      </c>
      <c r="L264" s="120">
        <v>22373.0</v>
      </c>
      <c r="M264" s="120" t="s">
        <v>37</v>
      </c>
      <c r="N264" s="120">
        <v>2900.0</v>
      </c>
      <c r="O264" s="120">
        <v>2726.0</v>
      </c>
      <c r="P264" s="120" t="s">
        <v>2152</v>
      </c>
      <c r="Q264" s="120" t="s">
        <v>2073</v>
      </c>
      <c r="R264" s="124">
        <v>46212.0</v>
      </c>
      <c r="S264" s="120">
        <v>1.0</v>
      </c>
      <c r="T264" s="120" t="s">
        <v>2170</v>
      </c>
      <c r="U264" s="124">
        <v>46212.0</v>
      </c>
      <c r="V264" s="124">
        <v>46212.0</v>
      </c>
      <c r="W264" s="124">
        <v>46216.0</v>
      </c>
      <c r="X264" s="120">
        <v>4.0</v>
      </c>
      <c r="Y264" s="120">
        <v>1.0</v>
      </c>
      <c r="Z264" s="120">
        <v>18.0</v>
      </c>
      <c r="AC264" s="120" t="s">
        <v>3060</v>
      </c>
      <c r="AR264" s="120">
        <v>6438.0</v>
      </c>
      <c r="AS264" s="120">
        <v>6438.0</v>
      </c>
      <c r="AT264" s="120">
        <v>2.0</v>
      </c>
      <c r="AU264" s="120">
        <v>5.0</v>
      </c>
      <c r="AV264" s="120">
        <v>7.0</v>
      </c>
      <c r="AW264" s="120">
        <v>111.0</v>
      </c>
      <c r="AX264" s="120">
        <v>0.0</v>
      </c>
      <c r="AY264" s="120">
        <v>56.0</v>
      </c>
      <c r="AZ264" s="120" t="s">
        <v>2155</v>
      </c>
      <c r="BA264" s="120">
        <v>0.0</v>
      </c>
      <c r="BB264" s="120">
        <v>0.0</v>
      </c>
      <c r="BC264" s="120">
        <v>0.0</v>
      </c>
      <c r="BD264" s="120" t="s">
        <v>2673</v>
      </c>
      <c r="BE264" s="120" t="s">
        <v>3061</v>
      </c>
      <c r="BF264" s="120" t="s">
        <v>3062</v>
      </c>
      <c r="BG264" s="120"/>
    </row>
    <row r="265">
      <c r="A265" s="122">
        <f>VLOOKUP(I265,Pns!B:C,2,0)</f>
        <v>122</v>
      </c>
      <c r="B265" s="123">
        <f>COUNTIF(Rac!A:A,A265)</f>
        <v>1</v>
      </c>
      <c r="C265" s="120">
        <v>419.0</v>
      </c>
      <c r="D265" s="120">
        <v>419.0</v>
      </c>
      <c r="E265" s="120">
        <v>304.0</v>
      </c>
      <c r="F265" s="120" t="s">
        <v>2167</v>
      </c>
      <c r="G265" s="18" t="s">
        <v>3063</v>
      </c>
      <c r="H265" s="120">
        <v>2.02630400204958E14</v>
      </c>
      <c r="I265" s="18" t="s">
        <v>340</v>
      </c>
      <c r="J265" s="120" t="s">
        <v>2696</v>
      </c>
      <c r="K265" s="120" t="s">
        <v>341</v>
      </c>
      <c r="L265" s="120">
        <v>22373.0</v>
      </c>
      <c r="M265" s="120" t="s">
        <v>37</v>
      </c>
      <c r="N265" s="120">
        <v>3240.47</v>
      </c>
      <c r="O265" s="120">
        <v>2723.0</v>
      </c>
      <c r="P265" s="120" t="s">
        <v>2152</v>
      </c>
      <c r="Q265" s="120" t="s">
        <v>2073</v>
      </c>
      <c r="R265" s="124">
        <v>46210.0</v>
      </c>
      <c r="S265" s="120">
        <v>1.0</v>
      </c>
      <c r="T265" s="120" t="s">
        <v>2170</v>
      </c>
      <c r="U265" s="124">
        <v>46210.0</v>
      </c>
      <c r="V265" s="124">
        <v>46210.0</v>
      </c>
      <c r="W265" s="124">
        <v>46211.0</v>
      </c>
      <c r="X265" s="120">
        <v>1.0</v>
      </c>
      <c r="Z265" s="120">
        <v>2.0</v>
      </c>
      <c r="AC265" s="120" t="s">
        <v>2183</v>
      </c>
      <c r="AR265" s="120">
        <v>16947.68</v>
      </c>
      <c r="AS265" s="120">
        <v>16947.68</v>
      </c>
      <c r="AT265" s="120">
        <v>4.0</v>
      </c>
      <c r="AU265" s="120">
        <v>6.0</v>
      </c>
      <c r="AV265" s="120">
        <v>13.0</v>
      </c>
      <c r="AW265" s="120">
        <v>107.0</v>
      </c>
      <c r="AX265" s="120">
        <v>0.0</v>
      </c>
      <c r="AY265" s="120">
        <v>7.0</v>
      </c>
      <c r="AZ265" s="120">
        <v>262.0</v>
      </c>
      <c r="BA265" s="120">
        <v>0.0</v>
      </c>
      <c r="BB265" s="120">
        <v>0.0</v>
      </c>
      <c r="BC265" s="120">
        <v>0.0</v>
      </c>
      <c r="BD265" s="120" t="s">
        <v>2697</v>
      </c>
      <c r="BE265" s="120" t="s">
        <v>2703</v>
      </c>
      <c r="BF265" s="120" t="s">
        <v>2699</v>
      </c>
      <c r="BG265" s="120" t="s">
        <v>2703</v>
      </c>
    </row>
    <row r="266">
      <c r="A266" s="123">
        <f>VLOOKUP(I266,Pns!B:C,2,0)</f>
        <v>146</v>
      </c>
      <c r="B266" s="123">
        <f>COUNTIF(Rac!A:A,A266)</f>
        <v>1</v>
      </c>
      <c r="C266" s="120">
        <v>419.0</v>
      </c>
      <c r="D266" s="120">
        <v>419.0</v>
      </c>
      <c r="E266" s="120">
        <v>304.0</v>
      </c>
      <c r="F266" s="120" t="s">
        <v>2167</v>
      </c>
      <c r="G266" s="18" t="s">
        <v>3064</v>
      </c>
      <c r="H266" s="120">
        <v>2.0263040020497E14</v>
      </c>
      <c r="I266" s="18" t="s">
        <v>415</v>
      </c>
      <c r="J266" s="120" t="s">
        <v>3065</v>
      </c>
      <c r="K266" s="120" t="s">
        <v>413</v>
      </c>
      <c r="L266" s="120">
        <v>7213.0</v>
      </c>
      <c r="M266" s="120" t="s">
        <v>37</v>
      </c>
      <c r="N266" s="120">
        <v>22948.2</v>
      </c>
      <c r="O266" s="120">
        <v>2723.0</v>
      </c>
      <c r="P266" s="120" t="s">
        <v>2152</v>
      </c>
      <c r="Q266" s="120" t="s">
        <v>2073</v>
      </c>
      <c r="R266" s="124">
        <v>46211.0</v>
      </c>
      <c r="S266" s="120">
        <v>1.0</v>
      </c>
      <c r="T266" s="120" t="s">
        <v>2170</v>
      </c>
      <c r="U266" s="124">
        <v>46211.0</v>
      </c>
      <c r="V266" s="124">
        <v>46211.0</v>
      </c>
      <c r="W266" s="124">
        <v>46212.0</v>
      </c>
      <c r="X266" s="120">
        <v>1.0</v>
      </c>
      <c r="Z266" s="120">
        <v>0.0</v>
      </c>
      <c r="AC266" s="120" t="s">
        <v>2183</v>
      </c>
      <c r="AR266" s="120">
        <v>38552.98</v>
      </c>
      <c r="AS266" s="120">
        <v>38552.98</v>
      </c>
      <c r="AT266" s="120">
        <v>4.0</v>
      </c>
      <c r="AU266" s="120">
        <v>6.0</v>
      </c>
      <c r="AV266" s="120">
        <v>8.0</v>
      </c>
      <c r="AW266" s="120">
        <v>53.0</v>
      </c>
      <c r="AX266" s="120">
        <v>0.0</v>
      </c>
      <c r="AY266" s="120">
        <v>0.0</v>
      </c>
      <c r="AZ266" s="120">
        <v>37.0</v>
      </c>
      <c r="BA266" s="120">
        <v>0.0</v>
      </c>
      <c r="BB266" s="120">
        <v>12.0</v>
      </c>
      <c r="BC266" s="120">
        <v>0.0</v>
      </c>
      <c r="BD266" s="120" t="s">
        <v>2697</v>
      </c>
      <c r="BE266" s="120" t="s">
        <v>3066</v>
      </c>
      <c r="BF266" s="120" t="s">
        <v>2699</v>
      </c>
      <c r="BG266" s="120" t="s">
        <v>3066</v>
      </c>
    </row>
    <row r="267" hidden="1">
      <c r="A267" s="122">
        <f>VLOOKUP(I267,Pns!B:C,2,0)</f>
        <v>102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2167</v>
      </c>
      <c r="G267" s="18" t="s">
        <v>3067</v>
      </c>
      <c r="H267" s="120">
        <v>2.02630400204959E14</v>
      </c>
      <c r="I267" s="18" t="s">
        <v>289</v>
      </c>
      <c r="J267" s="120" t="s">
        <v>3068</v>
      </c>
      <c r="K267" s="120" t="s">
        <v>290</v>
      </c>
      <c r="L267" s="120">
        <v>22373.0</v>
      </c>
      <c r="M267" s="120" t="s">
        <v>23</v>
      </c>
      <c r="N267" s="120">
        <v>6969.0</v>
      </c>
      <c r="O267" s="120">
        <v>2719.0</v>
      </c>
      <c r="P267" s="120" t="s">
        <v>2152</v>
      </c>
      <c r="Q267" s="120" t="s">
        <v>2153</v>
      </c>
      <c r="R267" s="124">
        <v>46210.0</v>
      </c>
      <c r="S267" s="120">
        <v>1.0</v>
      </c>
      <c r="T267" s="120" t="s">
        <v>2170</v>
      </c>
      <c r="U267" s="124">
        <v>46210.0</v>
      </c>
      <c r="V267" s="124">
        <v>46210.0</v>
      </c>
      <c r="W267" s="124">
        <v>46211.0</v>
      </c>
      <c r="X267" s="120">
        <v>1.0</v>
      </c>
      <c r="Z267" s="120">
        <v>1.0</v>
      </c>
      <c r="AC267" s="120" t="s">
        <v>2183</v>
      </c>
      <c r="AR267" s="120">
        <v>16098.39</v>
      </c>
      <c r="AS267" s="120">
        <v>16098.39</v>
      </c>
      <c r="AT267" s="120" t="s">
        <v>2155</v>
      </c>
      <c r="AU267" s="120" t="s">
        <v>2155</v>
      </c>
      <c r="AV267" s="120">
        <v>3.0</v>
      </c>
      <c r="AW267" s="120">
        <v>93.0</v>
      </c>
      <c r="AX267" s="120">
        <v>0.0</v>
      </c>
      <c r="AY267" s="120">
        <v>1.0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2697</v>
      </c>
      <c r="BE267" s="120" t="s">
        <v>2703</v>
      </c>
      <c r="BF267" s="120" t="s">
        <v>2699</v>
      </c>
      <c r="BG267" s="120" t="s">
        <v>2703</v>
      </c>
    </row>
    <row r="268" hidden="1">
      <c r="A268" s="122" t="str">
        <f>VLOOKUP(I268,Pns!B:C,2,0)</f>
        <v>#N/A</v>
      </c>
      <c r="B268" s="123">
        <f>COUNTIF(Rac!A:A,A268)</f>
        <v>0</v>
      </c>
      <c r="C268" s="120">
        <v>685.0</v>
      </c>
      <c r="D268" s="120">
        <v>685.0</v>
      </c>
      <c r="E268" s="120">
        <v>304.0</v>
      </c>
      <c r="F268" s="120" t="s">
        <v>2167</v>
      </c>
      <c r="G268" s="18" t="s">
        <v>3069</v>
      </c>
      <c r="H268" s="120">
        <v>2.02630400204971E14</v>
      </c>
      <c r="I268" s="18" t="s">
        <v>3070</v>
      </c>
      <c r="J268" s="120" t="s">
        <v>3071</v>
      </c>
      <c r="K268" s="120" t="s">
        <v>1075</v>
      </c>
      <c r="L268" s="120">
        <v>22373.0</v>
      </c>
      <c r="M268" s="120" t="s">
        <v>20</v>
      </c>
      <c r="N268" s="120">
        <v>0.0</v>
      </c>
      <c r="O268" s="120">
        <v>2702.0</v>
      </c>
      <c r="P268" s="120" t="s">
        <v>2152</v>
      </c>
      <c r="Q268" s="120" t="s">
        <v>2153</v>
      </c>
      <c r="R268" s="124">
        <v>46212.0</v>
      </c>
      <c r="S268" s="120">
        <v>1.0</v>
      </c>
      <c r="T268" s="120" t="s">
        <v>2170</v>
      </c>
      <c r="U268" s="124">
        <v>46212.0</v>
      </c>
      <c r="V268" s="124">
        <v>46212.0</v>
      </c>
      <c r="W268" s="124">
        <v>46212.0</v>
      </c>
      <c r="X268" s="120">
        <v>0.0</v>
      </c>
      <c r="Z268" s="120"/>
      <c r="AC268" s="120"/>
      <c r="AR268" s="120" t="s">
        <v>2171</v>
      </c>
      <c r="AS268" s="120" t="s">
        <v>2171</v>
      </c>
      <c r="AT268" s="120" t="s">
        <v>2155</v>
      </c>
      <c r="AU268" s="120" t="s">
        <v>2155</v>
      </c>
      <c r="AV268" s="120" t="s">
        <v>2155</v>
      </c>
      <c r="AW268" s="120" t="s">
        <v>2155</v>
      </c>
      <c r="AX268" s="120">
        <v>0.0</v>
      </c>
      <c r="AY268" s="120">
        <v>0.0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2697</v>
      </c>
      <c r="BE268" s="120" t="s">
        <v>3066</v>
      </c>
      <c r="BF268" s="120" t="s">
        <v>2699</v>
      </c>
      <c r="BG268" s="120" t="s">
        <v>3066</v>
      </c>
    </row>
    <row r="269" hidden="1">
      <c r="A269" s="122">
        <f>VLOOKUP(I269,Pns!B:C,2,0)</f>
        <v>89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2167</v>
      </c>
      <c r="G269" s="18" t="s">
        <v>3072</v>
      </c>
      <c r="I269" s="18" t="s">
        <v>255</v>
      </c>
      <c r="J269" s="120" t="s">
        <v>2712</v>
      </c>
      <c r="K269" s="120" t="s">
        <v>2713</v>
      </c>
      <c r="L269" s="120" t="s">
        <v>2177</v>
      </c>
      <c r="M269" s="120" t="s">
        <v>23</v>
      </c>
      <c r="N269" s="120">
        <v>1791.65</v>
      </c>
      <c r="O269" s="120">
        <v>2729.0</v>
      </c>
      <c r="P269" s="120" t="s">
        <v>2182</v>
      </c>
      <c r="Q269" s="120" t="s">
        <v>2153</v>
      </c>
      <c r="R269" s="124">
        <v>46216.0</v>
      </c>
      <c r="S269" s="120">
        <v>1.0</v>
      </c>
      <c r="T269" s="120" t="s">
        <v>2170</v>
      </c>
      <c r="U269" s="124">
        <v>46216.0</v>
      </c>
      <c r="V269" s="124">
        <v>46216.0</v>
      </c>
      <c r="W269" s="124">
        <v>46216.0</v>
      </c>
      <c r="X269" s="120">
        <v>0.0</v>
      </c>
      <c r="Z269" s="120">
        <v>0.0</v>
      </c>
      <c r="AC269" s="120" t="s">
        <v>2279</v>
      </c>
      <c r="AR269" s="120">
        <v>3117.47</v>
      </c>
      <c r="AS269" s="120">
        <v>3117.47</v>
      </c>
      <c r="AT269" s="120">
        <v>1.0</v>
      </c>
      <c r="AU269" s="120">
        <v>1.0</v>
      </c>
      <c r="AV269" s="120">
        <v>3.0</v>
      </c>
      <c r="AW269" s="120">
        <v>215.0</v>
      </c>
      <c r="AX269" s="120">
        <v>0.0</v>
      </c>
      <c r="AY269" s="120" t="s">
        <v>2155</v>
      </c>
      <c r="AZ269" s="120">
        <v>0.0</v>
      </c>
      <c r="BA269" s="120">
        <v>0.0</v>
      </c>
      <c r="BB269" s="120">
        <v>0.0</v>
      </c>
      <c r="BC269" s="120">
        <v>0.0</v>
      </c>
      <c r="BD269" s="120" t="s">
        <v>3073</v>
      </c>
    </row>
    <row r="270">
      <c r="A270" s="122">
        <f>VLOOKUP(I270,Pns!B:C,2,0)</f>
        <v>89</v>
      </c>
      <c r="B270" s="123">
        <f>COUNTIF(Rac!A:A,A270)</f>
        <v>1</v>
      </c>
      <c r="C270" s="120">
        <v>685.0</v>
      </c>
      <c r="D270" s="120">
        <v>685.0</v>
      </c>
      <c r="E270" s="120">
        <v>304.0</v>
      </c>
      <c r="F270" s="120" t="s">
        <v>2167</v>
      </c>
      <c r="G270" s="18" t="s">
        <v>3074</v>
      </c>
      <c r="I270" s="18" t="s">
        <v>255</v>
      </c>
      <c r="J270" s="120" t="s">
        <v>2712</v>
      </c>
      <c r="K270" s="120" t="s">
        <v>2713</v>
      </c>
      <c r="L270" s="120" t="s">
        <v>2177</v>
      </c>
      <c r="M270" s="120" t="s">
        <v>23</v>
      </c>
      <c r="N270" s="120">
        <v>1791.65</v>
      </c>
      <c r="O270" s="120">
        <v>2722.0</v>
      </c>
      <c r="P270" s="120" t="s">
        <v>2182</v>
      </c>
      <c r="Q270" s="120" t="s">
        <v>2041</v>
      </c>
      <c r="R270" s="124">
        <v>46217.0</v>
      </c>
      <c r="S270" s="120">
        <v>1.0</v>
      </c>
      <c r="T270" s="120" t="s">
        <v>2170</v>
      </c>
      <c r="U270" s="124">
        <v>46217.0</v>
      </c>
      <c r="V270" s="124">
        <v>46217.0</v>
      </c>
      <c r="W270" s="124">
        <v>46217.0</v>
      </c>
      <c r="X270" s="120">
        <v>0.0</v>
      </c>
      <c r="Z270" s="120">
        <v>0.0</v>
      </c>
      <c r="AC270" s="120" t="s">
        <v>2279</v>
      </c>
      <c r="AR270" s="120">
        <v>3117.47</v>
      </c>
      <c r="AS270" s="120">
        <v>3117.47</v>
      </c>
      <c r="AT270" s="120">
        <v>1.0</v>
      </c>
      <c r="AU270" s="120">
        <v>1.0</v>
      </c>
      <c r="AV270" s="120">
        <v>3.0</v>
      </c>
      <c r="AW270" s="120">
        <v>215.0</v>
      </c>
      <c r="AX270" s="120">
        <v>0.0</v>
      </c>
      <c r="AY270" s="120" t="s">
        <v>2155</v>
      </c>
      <c r="AZ270" s="120">
        <v>0.0</v>
      </c>
      <c r="BA270" s="120">
        <v>0.0</v>
      </c>
      <c r="BB270" s="120">
        <v>0.0</v>
      </c>
      <c r="BC270" s="120">
        <v>0.0</v>
      </c>
      <c r="BD270" s="120" t="s">
        <v>3075</v>
      </c>
    </row>
    <row r="271">
      <c r="A271" s="126"/>
      <c r="B271" s="118"/>
      <c r="C271" s="120" t="s">
        <v>3076</v>
      </c>
      <c r="G271" s="18"/>
      <c r="I271" s="18"/>
      <c r="R271" s="124"/>
      <c r="U271" s="124"/>
      <c r="V271" s="124"/>
      <c r="W271" s="124"/>
    </row>
    <row r="272">
      <c r="A272" s="126"/>
      <c r="B272" s="118"/>
      <c r="G272" s="18"/>
      <c r="I272" s="18"/>
      <c r="R272" s="124"/>
      <c r="U272" s="124"/>
      <c r="V272" s="124"/>
      <c r="W272" s="124"/>
    </row>
    <row r="273">
      <c r="A273" s="126"/>
      <c r="B273" s="118"/>
      <c r="G273" s="18"/>
      <c r="I273" s="18"/>
      <c r="R273" s="124"/>
      <c r="U273" s="124"/>
      <c r="V273" s="124"/>
      <c r="W273" s="124"/>
    </row>
    <row r="274">
      <c r="A274" s="126"/>
      <c r="B274" s="118"/>
      <c r="G274" s="18"/>
      <c r="I274" s="18"/>
      <c r="R274" s="124"/>
      <c r="U274" s="124"/>
      <c r="V274" s="124"/>
      <c r="W274" s="124"/>
    </row>
    <row r="275">
      <c r="A275" s="126"/>
      <c r="B275" s="118"/>
      <c r="G275" s="18"/>
      <c r="I275" s="18"/>
      <c r="R275" s="124"/>
      <c r="U275" s="124"/>
      <c r="V275" s="124"/>
      <c r="W275" s="124"/>
    </row>
    <row r="276">
      <c r="G276" s="18"/>
      <c r="I276" s="18"/>
      <c r="R276" s="124"/>
      <c r="U276" s="124"/>
      <c r="V276" s="124"/>
      <c r="W276" s="124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1">
    <filterColumn colId="16">
      <filters blank="1">
        <filter val="AIFP"/>
        <filter val="IPLR"/>
      </filters>
    </filterColumn>
    <filterColumn colId="14">
      <filters blank="1">
        <filter val="2702"/>
        <filter val="2734"/>
        <filter val="2723"/>
        <filter val="2733"/>
        <filter val="2722"/>
        <filter val="2732"/>
        <filter val="2721"/>
        <filter val="2743"/>
        <filter val="2742"/>
        <filter val="2730"/>
        <filter val="2741"/>
        <filter val="2709"/>
        <filter val="2719"/>
        <filter val="2729"/>
        <filter val="2704"/>
        <filter val="2726"/>
        <filter val="2736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3077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46218</v>
      </c>
      <c r="B2" s="130">
        <v>3.0</v>
      </c>
      <c r="C2" s="131" t="s">
        <v>3078</v>
      </c>
      <c r="D2" s="131" t="s">
        <v>3079</v>
      </c>
      <c r="E2" s="131" t="s">
        <v>3080</v>
      </c>
      <c r="F2" s="131" t="s">
        <v>3081</v>
      </c>
      <c r="G2" s="131"/>
      <c r="H2" s="131" t="s">
        <v>3082</v>
      </c>
      <c r="I2" s="131" t="s">
        <v>3083</v>
      </c>
      <c r="J2" s="131" t="s">
        <v>3084</v>
      </c>
      <c r="K2" s="131"/>
      <c r="L2" s="131" t="s">
        <v>3085</v>
      </c>
      <c r="M2" s="131" t="s">
        <v>3086</v>
      </c>
      <c r="N2" s="131" t="s">
        <v>3087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3088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3088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3088</v>
      </c>
      <c r="C6" s="137">
        <f>COUNTIFS('Relat. SILOMS'!O:O,A6)</f>
        <v>15</v>
      </c>
      <c r="D6" s="137">
        <f>COUNTIFS('Relat. SILOMS'!O:O,A6,'Relat. SILOMS'!Q:Q,"IPLR")+COUNTIFS('Relat. SILOMS'!O:O,A6,'Relat. SILOMS'!Q:Q,"AIFP")</f>
        <v>11</v>
      </c>
      <c r="E6" s="137">
        <f>COUNTIFS('Relat. SILOMS'!O:O,A6,'Relat. SILOMS'!P:P,"Aguardando solu")</f>
        <v>1</v>
      </c>
      <c r="F6" s="137">
        <f>COUNTIFS('Relat. SILOMS'!O:O,A6,'Relat. SILOMS'!Q:Q,"IPLR",'Relat. SILOMS'!P:P,"Aguardando solu")+COUNTIFS('Relat. SILOMS'!O:O,A6,'Relat. SILOMS'!Q:Q,"AIFP",'Relat. SILOMS'!P:P,"Aguardando solu")</f>
        <v>1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3088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3089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3090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3091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3091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3091</v>
      </c>
      <c r="C12" s="137">
        <f>COUNTIFS('Relat. SILOMS'!O:O,A12)</f>
        <v>1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1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2082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2082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3092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3092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3093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3094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2077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3088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3088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3088</v>
      </c>
      <c r="C22" s="137">
        <f>COUNTIFS('Relat. SILOMS'!O:O,A22)</f>
        <v>1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1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3088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3095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3096</v>
      </c>
      <c r="C25" s="137">
        <f>COUNTIFS('Relat. SILOMS'!O:O,A25)</f>
        <v>1</v>
      </c>
      <c r="D25" s="137">
        <f>COUNTIFS('Relat. SILOMS'!O:O,A25,'Relat. SILOMS'!Q:Q,"IPLR")+COUNTIFS('Relat. SILOMS'!O:O,A25,'Relat. SILOMS'!Q:Q,"AIFP")</f>
        <v>1</v>
      </c>
      <c r="E25" s="137">
        <f>COUNTIFS('Relat. SILOMS'!O:O,A25,'Relat. SILOMS'!P:P,"Aguardando solu")</f>
        <v>1</v>
      </c>
      <c r="F25" s="137">
        <f>COUNTIFS('Relat. SILOMS'!O:O,A25,'Relat. SILOMS'!Q:Q,"IPLR",'Relat. SILOMS'!P:P,"Aguardando solu")+COUNTIFS('Relat. SILOMS'!O:O,A25,'Relat. SILOMS'!Q:Q,"AIFP",'Relat. SILOMS'!P:P,"Aguardando solu")</f>
        <v>1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1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1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3089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3091</v>
      </c>
      <c r="C27" s="137">
        <f>COUNTIFS('Relat. SILOMS'!O:O,A27)</f>
        <v>1</v>
      </c>
      <c r="D27" s="137">
        <f>COUNTIFS('Relat. SILOMS'!O:O,A27,'Relat. SILOMS'!Q:Q,"IPLR")+COUNTIFS('Relat. SILOMS'!O:O,A27,'Relat. SILOMS'!Q:Q,"AIFP")</f>
        <v>1</v>
      </c>
      <c r="E27" s="137">
        <f>COUNTIFS('Relat. SILOMS'!O:O,A27,'Relat. SILOMS'!P:P,"Aguardando solu")</f>
        <v>1</v>
      </c>
      <c r="F27" s="137">
        <f>COUNTIFS('Relat. SILOMS'!O:O,A27,'Relat. SILOMS'!Q:Q,"IPLR",'Relat. SILOMS'!P:P,"Aguardando solu")+COUNTIFS('Relat. SILOMS'!O:O,A27,'Relat. SILOMS'!Q:Q,"AIFP",'Relat. SILOMS'!P:P,"Aguardando solu")</f>
        <v>1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3091</v>
      </c>
      <c r="C28" s="137">
        <f>COUNTIFS('Relat. SILOMS'!O:O,A28)</f>
        <v>21</v>
      </c>
      <c r="D28" s="137">
        <f>COUNTIFS('Relat. SILOMS'!O:O,A28,'Relat. SILOMS'!Q:Q,"IPLR")+COUNTIFS('Relat. SILOMS'!O:O,A28,'Relat. SILOMS'!Q:Q,"AIFP")</f>
        <v>21</v>
      </c>
      <c r="E28" s="137">
        <f>COUNTIFS('Relat. SILOMS'!O:O,A28,'Relat. SILOMS'!P:P,"Aguardando solu")</f>
        <v>21</v>
      </c>
      <c r="F28" s="137">
        <f>COUNTIFS('Relat. SILOMS'!O:O,A28,'Relat. SILOMS'!Q:Q,"IPLR",'Relat. SILOMS'!P:P,"Aguardando solu")+COUNTIFS('Relat. SILOMS'!O:O,A28,'Relat. SILOMS'!Q:Q,"AIFP",'Relat. SILOMS'!P:P,"Aguardando solu")</f>
        <v>21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3089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3094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3091</v>
      </c>
      <c r="C31" s="137">
        <f>COUNTIFS('Relat. SILOMS'!O:O,A31)</f>
        <v>98</v>
      </c>
      <c r="D31" s="137">
        <f>COUNTIFS('Relat. SILOMS'!O:O,A31,'Relat. SILOMS'!Q:Q,"IPLR")+COUNTIFS('Relat. SILOMS'!O:O,A31,'Relat. SILOMS'!Q:Q,"AIFP")</f>
        <v>90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3097</v>
      </c>
      <c r="C32" s="137">
        <f t="shared" ref="C32:F32" si="1">SUM(C4:C31)</f>
        <v>268</v>
      </c>
      <c r="D32" s="137">
        <f t="shared" si="1"/>
        <v>229</v>
      </c>
      <c r="E32" s="137">
        <f t="shared" si="1"/>
        <v>26</v>
      </c>
      <c r="F32" s="137">
        <f t="shared" si="1"/>
        <v>24</v>
      </c>
      <c r="G32" s="138"/>
      <c r="H32" s="137">
        <f t="shared" ref="H32:J32" si="2">SUM(H4:H31)</f>
        <v>3</v>
      </c>
      <c r="I32" s="137">
        <f t="shared" si="2"/>
        <v>8</v>
      </c>
      <c r="J32" s="137">
        <f t="shared" si="2"/>
        <v>9</v>
      </c>
      <c r="K32" s="138"/>
      <c r="L32" s="137">
        <f t="shared" ref="L32:N32" si="3">SUM(L4:L31)</f>
        <v>3</v>
      </c>
      <c r="M32" s="137">
        <f t="shared" si="3"/>
        <v>8</v>
      </c>
      <c r="N32" s="137">
        <f t="shared" si="3"/>
        <v>9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2080</v>
      </c>
      <c r="H2" s="63" t="s">
        <v>2085</v>
      </c>
      <c r="I2" s="63" t="s">
        <v>2086</v>
      </c>
      <c r="J2" s="63" t="s">
        <v>2074</v>
      </c>
      <c r="K2" s="63" t="s">
        <v>2080</v>
      </c>
      <c r="L2" s="63" t="s">
        <v>2080</v>
      </c>
      <c r="M2" s="63" t="s">
        <v>2082</v>
      </c>
      <c r="N2" s="63" t="s">
        <v>2080</v>
      </c>
      <c r="O2" s="63" t="s">
        <v>2074</v>
      </c>
      <c r="P2" s="63" t="s">
        <v>2083</v>
      </c>
      <c r="Q2" s="63" t="s">
        <v>2080</v>
      </c>
      <c r="R2" s="63" t="s">
        <v>2077</v>
      </c>
      <c r="S2" s="63" t="s">
        <v>2075</v>
      </c>
      <c r="T2" s="63" t="s">
        <v>2078</v>
      </c>
      <c r="U2" s="63" t="s">
        <v>3098</v>
      </c>
      <c r="V2" s="63" t="s">
        <v>2081</v>
      </c>
      <c r="W2" s="63" t="s">
        <v>2080</v>
      </c>
      <c r="X2" s="63" t="s">
        <v>2076</v>
      </c>
      <c r="Y2" s="63" t="s">
        <v>2080</v>
      </c>
      <c r="Z2" s="63" t="s">
        <v>2078</v>
      </c>
      <c r="AA2" s="63" t="s">
        <v>2086</v>
      </c>
      <c r="AB2" s="63" t="s">
        <v>2075</v>
      </c>
      <c r="AC2" s="63" t="s">
        <v>2085</v>
      </c>
      <c r="AD2" s="63" t="s">
        <v>3099</v>
      </c>
      <c r="AE2" s="63" t="s">
        <v>2078</v>
      </c>
      <c r="AF2" s="63" t="s">
        <v>2087</v>
      </c>
      <c r="AG2" s="63" t="s">
        <v>2084</v>
      </c>
      <c r="AH2" s="63" t="s">
        <v>2078</v>
      </c>
      <c r="AI2" s="63" t="s">
        <v>2082</v>
      </c>
      <c r="AJ2" s="63" t="s">
        <v>2075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1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1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1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>1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7C45130-2725-4698-B1D0-79156AF2D0E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3100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2158</v>
      </c>
      <c r="F4" s="120">
        <v>2.02638100220813E14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2730.0</v>
      </c>
      <c r="N4" s="120" t="s">
        <v>2152</v>
      </c>
      <c r="O4" s="120" t="s">
        <v>2041</v>
      </c>
      <c r="P4" s="124">
        <v>46204.0</v>
      </c>
      <c r="Q4" s="120">
        <v>5.0</v>
      </c>
      <c r="R4" s="120" t="s">
        <v>2154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2159</v>
      </c>
      <c r="AH4" s="120">
        <v>60.0</v>
      </c>
      <c r="AI4" s="120" t="s">
        <v>2160</v>
      </c>
      <c r="AJ4" s="124">
        <v>46147.0</v>
      </c>
      <c r="AK4" s="120" t="s">
        <v>2161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2162</v>
      </c>
      <c r="BC4" s="120" t="s">
        <v>2163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2164</v>
      </c>
      <c r="F5" s="120">
        <v>2.02638100220824E14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2734.0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2165</v>
      </c>
      <c r="BC5" s="120" t="s">
        <v>2166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2167</v>
      </c>
      <c r="E6" s="18" t="s">
        <v>2168</v>
      </c>
      <c r="F6" s="120">
        <v>2.02530400196125E14</v>
      </c>
      <c r="G6" s="18" t="s">
        <v>1884</v>
      </c>
      <c r="H6" s="120" t="s">
        <v>2169</v>
      </c>
      <c r="I6" s="120" t="s">
        <v>1885</v>
      </c>
      <c r="J6" s="120">
        <v>6848.0</v>
      </c>
      <c r="K6" s="120" t="s">
        <v>20</v>
      </c>
      <c r="L6" s="120">
        <v>0.0</v>
      </c>
      <c r="M6" s="120">
        <v>2704.0</v>
      </c>
      <c r="N6" s="120" t="s">
        <v>2152</v>
      </c>
      <c r="O6" s="120" t="s">
        <v>2153</v>
      </c>
      <c r="P6" s="124">
        <v>45902.0</v>
      </c>
      <c r="Q6" s="120">
        <v>1.0</v>
      </c>
      <c r="R6" s="120" t="s">
        <v>2170</v>
      </c>
      <c r="S6" s="124">
        <v>45902.0</v>
      </c>
      <c r="T6" s="124">
        <v>45902.0</v>
      </c>
      <c r="U6" s="124">
        <v>45905.0</v>
      </c>
      <c r="V6" s="120">
        <v>3.0</v>
      </c>
      <c r="W6" s="120"/>
      <c r="X6" s="120">
        <v>0.0</v>
      </c>
      <c r="Y6" s="120"/>
      <c r="Z6" s="120"/>
      <c r="AA6" s="120"/>
      <c r="AG6" s="120"/>
      <c r="AH6" s="120"/>
      <c r="AI6" s="120"/>
      <c r="AJ6" s="124"/>
      <c r="AK6" s="120"/>
      <c r="AL6" s="120"/>
      <c r="AP6" s="120" t="s">
        <v>2171</v>
      </c>
      <c r="AQ6" s="120" t="s">
        <v>2171</v>
      </c>
      <c r="AR6" s="120" t="s">
        <v>2155</v>
      </c>
      <c r="AS6" s="120" t="s">
        <v>2155</v>
      </c>
      <c r="AT6" s="120" t="s">
        <v>2155</v>
      </c>
      <c r="AU6" s="120">
        <v>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 t="s">
        <v>2172</v>
      </c>
      <c r="BC6" s="120" t="s">
        <v>2172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2173</v>
      </c>
      <c r="F7" s="120">
        <v>2.02630400204962E14</v>
      </c>
      <c r="G7" s="18" t="s">
        <v>2174</v>
      </c>
      <c r="H7" s="120" t="s">
        <v>2175</v>
      </c>
      <c r="I7" s="120" t="s">
        <v>2176</v>
      </c>
      <c r="J7" s="120" t="s">
        <v>2177</v>
      </c>
      <c r="K7" s="120" t="s">
        <v>20</v>
      </c>
      <c r="L7" s="120">
        <v>22.0</v>
      </c>
      <c r="M7" s="120">
        <v>2704.0</v>
      </c>
      <c r="N7" s="120" t="s">
        <v>2152</v>
      </c>
      <c r="O7" s="120" t="s">
        <v>2153</v>
      </c>
      <c r="P7" s="124">
        <v>46160.0</v>
      </c>
      <c r="Q7" s="120">
        <v>1.0</v>
      </c>
      <c r="R7" s="120" t="s">
        <v>2170</v>
      </c>
      <c r="S7" s="124">
        <v>46160.0</v>
      </c>
      <c r="T7" s="124">
        <v>46160.0</v>
      </c>
      <c r="U7" s="124">
        <v>46211.0</v>
      </c>
      <c r="V7" s="120">
        <v>51.0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P7" s="120">
        <v>50.82</v>
      </c>
      <c r="AQ7" s="120">
        <v>50.82</v>
      </c>
      <c r="AR7" s="120" t="s">
        <v>2155</v>
      </c>
      <c r="AS7" s="120" t="s">
        <v>2155</v>
      </c>
      <c r="AT7" s="120">
        <v>9.0</v>
      </c>
      <c r="AU7" s="120">
        <v>63.0</v>
      </c>
      <c r="AV7" s="120">
        <v>30.0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/>
      <c r="BC7" s="120" t="s">
        <v>2178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2179</v>
      </c>
      <c r="F8" s="120"/>
      <c r="G8" s="18" t="s">
        <v>608</v>
      </c>
      <c r="H8" s="120" t="s">
        <v>2180</v>
      </c>
      <c r="I8" s="120" t="s">
        <v>2181</v>
      </c>
      <c r="J8" s="120" t="s">
        <v>2177</v>
      </c>
      <c r="K8" s="120" t="s">
        <v>23</v>
      </c>
      <c r="L8" s="120">
        <v>17412.17</v>
      </c>
      <c r="M8" s="120">
        <v>2728.0</v>
      </c>
      <c r="N8" s="120" t="s">
        <v>2182</v>
      </c>
      <c r="O8" s="120" t="s">
        <v>2041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46198.0</v>
      </c>
      <c r="V8" s="120">
        <v>0.0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2184</v>
      </c>
      <c r="F9" s="120"/>
      <c r="G9" s="18" t="s">
        <v>385</v>
      </c>
      <c r="H9" s="120" t="s">
        <v>2185</v>
      </c>
      <c r="I9" s="120" t="s">
        <v>2186</v>
      </c>
      <c r="J9" s="120" t="s">
        <v>2177</v>
      </c>
      <c r="K9" s="120" t="s">
        <v>23</v>
      </c>
      <c r="L9" s="120">
        <v>0.0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L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2187</v>
      </c>
      <c r="F10" s="120"/>
      <c r="G10" s="18" t="s">
        <v>118</v>
      </c>
      <c r="H10" s="120" t="s">
        <v>2188</v>
      </c>
      <c r="I10" s="120" t="s">
        <v>2189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2182</v>
      </c>
      <c r="O10" s="120" t="s">
        <v>2041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46203.0</v>
      </c>
      <c r="V10" s="120">
        <v>0.0</v>
      </c>
      <c r="W10" s="120"/>
      <c r="X10" s="120">
        <v>0.0</v>
      </c>
      <c r="Y10" s="120"/>
      <c r="Z10" s="120"/>
      <c r="AA10" s="120" t="s">
        <v>2190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2191</v>
      </c>
      <c r="F11" s="120"/>
      <c r="G11" s="18" t="s">
        <v>1501</v>
      </c>
      <c r="H11" s="120" t="s">
        <v>2192</v>
      </c>
      <c r="I11" s="120" t="s">
        <v>1503</v>
      </c>
      <c r="J11" s="120" t="s">
        <v>2177</v>
      </c>
      <c r="K11" s="120" t="s">
        <v>20</v>
      </c>
      <c r="L11" s="120">
        <v>40.09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2193</v>
      </c>
      <c r="F12" s="120"/>
      <c r="G12" s="18" t="s">
        <v>263</v>
      </c>
      <c r="H12" s="120" t="s">
        <v>2194</v>
      </c>
      <c r="I12" s="120" t="s">
        <v>262</v>
      </c>
      <c r="J12" s="120" t="s">
        <v>2177</v>
      </c>
      <c r="K12" s="120" t="s">
        <v>37</v>
      </c>
      <c r="L12" s="120">
        <v>379.96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 t="s">
        <v>2183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2195</v>
      </c>
      <c r="F13" s="120"/>
      <c r="G13" s="18" t="s">
        <v>2036</v>
      </c>
      <c r="H13" s="120" t="s">
        <v>2196</v>
      </c>
      <c r="I13" s="120" t="s">
        <v>2037</v>
      </c>
      <c r="J13" s="120" t="s">
        <v>2177</v>
      </c>
      <c r="K13" s="120" t="s">
        <v>20</v>
      </c>
      <c r="L13" s="120">
        <v>54.74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2197</v>
      </c>
      <c r="F14" s="120"/>
      <c r="G14" s="18" t="s">
        <v>905</v>
      </c>
      <c r="H14" s="120" t="s">
        <v>2198</v>
      </c>
      <c r="I14" s="120" t="s">
        <v>2199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2200</v>
      </c>
      <c r="F15" s="120"/>
      <c r="G15" s="18" t="s">
        <v>208</v>
      </c>
      <c r="H15" s="120" t="s">
        <v>2201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2182</v>
      </c>
      <c r="O15" s="120" t="s">
        <v>2041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46204.0</v>
      </c>
      <c r="V15" s="120">
        <v>0.0</v>
      </c>
      <c r="W15" s="120"/>
      <c r="X15" s="120">
        <v>0.0</v>
      </c>
      <c r="Y15" s="120"/>
      <c r="Z15" s="120"/>
      <c r="AA15" s="120" t="s">
        <v>2202</v>
      </c>
      <c r="AG15" s="120"/>
      <c r="AH15" s="120"/>
      <c r="AI15" s="120"/>
      <c r="AJ15" s="124"/>
      <c r="AK15" s="120"/>
      <c r="AL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2203</v>
      </c>
      <c r="F16" s="120"/>
      <c r="G16" s="18" t="s">
        <v>963</v>
      </c>
      <c r="H16" s="120" t="s">
        <v>2204</v>
      </c>
      <c r="I16" s="120" t="s">
        <v>962</v>
      </c>
      <c r="J16" s="120" t="s">
        <v>2177</v>
      </c>
      <c r="K16" s="120" t="s">
        <v>23</v>
      </c>
      <c r="L16" s="120">
        <v>7275.0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2205</v>
      </c>
      <c r="AG16" s="120"/>
      <c r="AH16" s="120"/>
      <c r="AI16" s="120"/>
      <c r="AJ16" s="124"/>
      <c r="AK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2206</v>
      </c>
      <c r="F17" s="120"/>
      <c r="G17" s="18" t="s">
        <v>49</v>
      </c>
      <c r="H17" s="120" t="s">
        <v>2207</v>
      </c>
      <c r="I17" s="120" t="s">
        <v>50</v>
      </c>
      <c r="J17" s="120">
        <v>198.0</v>
      </c>
      <c r="K17" s="120" t="s">
        <v>37</v>
      </c>
      <c r="L17" s="120">
        <v>453323.98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2208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2209</v>
      </c>
      <c r="F18" s="120"/>
      <c r="G18" s="18" t="s">
        <v>1439</v>
      </c>
      <c r="H18" s="120" t="s">
        <v>2210</v>
      </c>
      <c r="I18" s="120" t="s">
        <v>483</v>
      </c>
      <c r="J18" s="120" t="s">
        <v>2177</v>
      </c>
      <c r="K18" s="120" t="s">
        <v>20</v>
      </c>
      <c r="L18" s="120">
        <v>429.03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2212</v>
      </c>
      <c r="F19" s="120"/>
      <c r="G19" s="18" t="s">
        <v>2038</v>
      </c>
      <c r="H19" s="120" t="s">
        <v>2213</v>
      </c>
      <c r="I19" s="120" t="s">
        <v>746</v>
      </c>
      <c r="J19" s="120" t="s">
        <v>2177</v>
      </c>
      <c r="K19" s="120" t="s">
        <v>20</v>
      </c>
      <c r="L19" s="120">
        <v>66.39</v>
      </c>
      <c r="M19" s="120">
        <v>2728.0</v>
      </c>
      <c r="N19" s="120" t="s">
        <v>2182</v>
      </c>
      <c r="O19" s="120" t="s">
        <v>2041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46205.0</v>
      </c>
      <c r="V19" s="120">
        <v>0.0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2214</v>
      </c>
      <c r="F20" s="120"/>
      <c r="G20" s="18" t="s">
        <v>1166</v>
      </c>
      <c r="H20" s="120" t="s">
        <v>2215</v>
      </c>
      <c r="I20" s="120" t="s">
        <v>1162</v>
      </c>
      <c r="J20" s="120" t="s">
        <v>2177</v>
      </c>
      <c r="K20" s="120" t="s">
        <v>23</v>
      </c>
      <c r="L20" s="120">
        <v>4040.19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 t="s">
        <v>2216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2217</v>
      </c>
      <c r="F21" s="120"/>
      <c r="G21" s="18" t="s">
        <v>1032</v>
      </c>
      <c r="H21" s="120" t="s">
        <v>2218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2219</v>
      </c>
      <c r="F22" s="120"/>
      <c r="G22" s="18" t="s">
        <v>1166</v>
      </c>
      <c r="H22" s="120" t="s">
        <v>2215</v>
      </c>
      <c r="I22" s="120" t="s">
        <v>1162</v>
      </c>
      <c r="J22" s="120" t="s">
        <v>2177</v>
      </c>
      <c r="K22" s="120" t="s">
        <v>23</v>
      </c>
      <c r="L22" s="120">
        <v>4040.19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 t="s">
        <v>2216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2220</v>
      </c>
      <c r="F23" s="120"/>
      <c r="G23" s="18" t="s">
        <v>1091</v>
      </c>
      <c r="H23" s="120" t="s">
        <v>2221</v>
      </c>
      <c r="I23" s="120" t="s">
        <v>1092</v>
      </c>
      <c r="J23" s="120" t="s">
        <v>2177</v>
      </c>
      <c r="K23" s="120" t="s">
        <v>20</v>
      </c>
      <c r="L23" s="120">
        <v>681.23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2222</v>
      </c>
      <c r="F24" s="120"/>
      <c r="G24" s="18" t="s">
        <v>589</v>
      </c>
      <c r="H24" s="120" t="s">
        <v>2223</v>
      </c>
      <c r="I24" s="120" t="s">
        <v>588</v>
      </c>
      <c r="J24" s="120" t="s">
        <v>2177</v>
      </c>
      <c r="K24" s="120" t="s">
        <v>23</v>
      </c>
      <c r="L24" s="120">
        <v>633.0</v>
      </c>
      <c r="M24" s="120">
        <v>2728.0</v>
      </c>
      <c r="N24" s="120" t="s">
        <v>2182</v>
      </c>
      <c r="O24" s="120" t="s">
        <v>2041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46209.0</v>
      </c>
      <c r="V24" s="120">
        <v>0.0</v>
      </c>
      <c r="W24" s="120"/>
      <c r="X24" s="120">
        <v>0.0</v>
      </c>
      <c r="Y24" s="120"/>
      <c r="Z24" s="120"/>
      <c r="AA24" s="120" t="s">
        <v>2183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2224</v>
      </c>
      <c r="F25" s="120"/>
      <c r="G25" s="18" t="s">
        <v>1682</v>
      </c>
      <c r="H25" s="120" t="s">
        <v>2225</v>
      </c>
      <c r="I25" s="120" t="s">
        <v>1683</v>
      </c>
      <c r="J25" s="120" t="s">
        <v>2177</v>
      </c>
      <c r="K25" s="120" t="s">
        <v>20</v>
      </c>
      <c r="L25" s="120">
        <v>201.26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2226</v>
      </c>
      <c r="F26" s="120"/>
      <c r="G26" s="18" t="s">
        <v>1473</v>
      </c>
      <c r="H26" s="120" t="s">
        <v>2227</v>
      </c>
      <c r="I26" s="120" t="s">
        <v>1475</v>
      </c>
      <c r="J26" s="120" t="s">
        <v>2177</v>
      </c>
      <c r="K26" s="120" t="s">
        <v>20</v>
      </c>
      <c r="L26" s="120">
        <v>21.5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2228</v>
      </c>
      <c r="F27" s="120"/>
      <c r="G27" s="18" t="s">
        <v>1879</v>
      </c>
      <c r="H27" s="120" t="s">
        <v>2229</v>
      </c>
      <c r="I27" s="120" t="s">
        <v>1880</v>
      </c>
      <c r="J27" s="120" t="s">
        <v>2177</v>
      </c>
      <c r="K27" s="120" t="s">
        <v>20</v>
      </c>
      <c r="L27" s="120">
        <v>165.94</v>
      </c>
      <c r="M27" s="120">
        <v>2728.0</v>
      </c>
      <c r="N27" s="120" t="s">
        <v>2182</v>
      </c>
      <c r="O27" s="120" t="s">
        <v>2041</v>
      </c>
      <c r="P27" s="124">
        <v>46216.0</v>
      </c>
      <c r="Q27" s="120">
        <v>2.0</v>
      </c>
      <c r="R27" s="120" t="s">
        <v>2170</v>
      </c>
      <c r="S27" s="124">
        <v>46216.0</v>
      </c>
      <c r="T27" s="124">
        <v>46216.0</v>
      </c>
      <c r="U27" s="124">
        <v>46216.0</v>
      </c>
      <c r="V27" s="120">
        <v>0.0</v>
      </c>
      <c r="W27" s="120"/>
      <c r="X27" s="120">
        <v>1.0</v>
      </c>
      <c r="Y27" s="120"/>
      <c r="Z27" s="120"/>
      <c r="AA27" s="120"/>
      <c r="AG27" s="120"/>
      <c r="AH27" s="120"/>
      <c r="AI27" s="120"/>
      <c r="AJ27" s="124"/>
      <c r="AK27" s="120"/>
      <c r="AP27" s="120">
        <v>539.31</v>
      </c>
      <c r="AQ27" s="120">
        <v>1078.62</v>
      </c>
      <c r="AR27" s="120">
        <v>1.0</v>
      </c>
      <c r="AS27" s="120">
        <v>5.0</v>
      </c>
      <c r="AT27" s="120">
        <v>9.0</v>
      </c>
      <c r="AU27" s="120">
        <v>78.0</v>
      </c>
      <c r="AV27" s="120" t="s">
        <v>2155</v>
      </c>
      <c r="AW27" s="120" t="s">
        <v>2155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2230</v>
      </c>
      <c r="F28" s="120"/>
      <c r="G28" s="18" t="s">
        <v>1178</v>
      </c>
      <c r="H28" s="120" t="s">
        <v>2231</v>
      </c>
      <c r="I28" s="120" t="s">
        <v>1179</v>
      </c>
      <c r="J28" s="120" t="s">
        <v>2177</v>
      </c>
      <c r="K28" s="120" t="s">
        <v>23</v>
      </c>
      <c r="L28" s="120">
        <v>5434.26</v>
      </c>
      <c r="M28" s="120">
        <v>2728.0</v>
      </c>
      <c r="N28" s="120" t="s">
        <v>2182</v>
      </c>
      <c r="O28" s="120" t="s">
        <v>2041</v>
      </c>
      <c r="P28" s="124">
        <v>46217.0</v>
      </c>
      <c r="Q28" s="120">
        <v>1.0</v>
      </c>
      <c r="R28" s="120" t="s">
        <v>2170</v>
      </c>
      <c r="S28" s="124">
        <v>46217.0</v>
      </c>
      <c r="T28" s="124">
        <v>46217.0</v>
      </c>
      <c r="U28" s="124">
        <v>46217.0</v>
      </c>
      <c r="V28" s="120">
        <v>0.0</v>
      </c>
      <c r="W28" s="120"/>
      <c r="X28" s="120">
        <v>0.0</v>
      </c>
      <c r="Y28" s="120"/>
      <c r="Z28" s="120"/>
      <c r="AA28" s="120" t="s">
        <v>2190</v>
      </c>
      <c r="AG28" s="120"/>
      <c r="AH28" s="120"/>
      <c r="AI28" s="120"/>
      <c r="AJ28" s="124"/>
      <c r="AK28" s="120"/>
      <c r="AP28" s="120">
        <v>10977.2</v>
      </c>
      <c r="AQ28" s="120">
        <v>10977.2</v>
      </c>
      <c r="AR28" s="120">
        <v>2.0</v>
      </c>
      <c r="AS28" s="120">
        <v>2.0</v>
      </c>
      <c r="AT28" s="120">
        <v>4.0</v>
      </c>
      <c r="AU28" s="120">
        <v>26.0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2232</v>
      </c>
      <c r="F29" s="120">
        <v>2.02530400198667E14</v>
      </c>
      <c r="G29" s="18" t="s">
        <v>1857</v>
      </c>
      <c r="H29" s="120" t="s">
        <v>2233</v>
      </c>
      <c r="I29" s="120" t="s">
        <v>1232</v>
      </c>
      <c r="J29" s="120" t="s">
        <v>2234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2183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2236</v>
      </c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2237</v>
      </c>
      <c r="F30" s="120">
        <v>2.02430400180262E14</v>
      </c>
      <c r="G30" s="18" t="s">
        <v>1967</v>
      </c>
      <c r="H30" s="120" t="s">
        <v>2238</v>
      </c>
      <c r="I30" s="120" t="s">
        <v>1968</v>
      </c>
      <c r="J30" s="120" t="s">
        <v>2177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2239</v>
      </c>
      <c r="BC30" s="120" t="s">
        <v>2240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2241</v>
      </c>
      <c r="F31" s="120">
        <v>2.02430400179889E14</v>
      </c>
      <c r="G31" s="18" t="s">
        <v>1192</v>
      </c>
      <c r="H31" s="120" t="s">
        <v>2242</v>
      </c>
      <c r="I31" s="120" t="s">
        <v>1193</v>
      </c>
      <c r="J31" s="120" t="s">
        <v>2177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2239</v>
      </c>
      <c r="BC31" s="120" t="s">
        <v>2243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2244</v>
      </c>
      <c r="F32" s="120">
        <v>2.02430400179899E14</v>
      </c>
      <c r="G32" s="18" t="s">
        <v>1467</v>
      </c>
      <c r="H32" s="120" t="s">
        <v>2245</v>
      </c>
      <c r="I32" s="120" t="s">
        <v>1469</v>
      </c>
      <c r="J32" s="120" t="s">
        <v>2177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2239</v>
      </c>
      <c r="BC32" s="120" t="s">
        <v>2246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2247</v>
      </c>
      <c r="F33" s="120">
        <v>2.02430400180539E14</v>
      </c>
      <c r="G33" s="18" t="s">
        <v>2248</v>
      </c>
      <c r="H33" s="120" t="s">
        <v>2249</v>
      </c>
      <c r="I33" s="120" t="s">
        <v>2250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2239</v>
      </c>
      <c r="BC33" s="120" t="s">
        <v>2243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2251</v>
      </c>
      <c r="F34" s="120">
        <v>2.02430400180545E14</v>
      </c>
      <c r="G34" s="18" t="s">
        <v>1967</v>
      </c>
      <c r="H34" s="120" t="s">
        <v>2238</v>
      </c>
      <c r="I34" s="120" t="s">
        <v>1968</v>
      </c>
      <c r="J34" s="120" t="s">
        <v>2177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2239</v>
      </c>
      <c r="BC34" s="120" t="s">
        <v>2243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2252</v>
      </c>
      <c r="F35" s="120">
        <v>2.0263040020417E14</v>
      </c>
      <c r="G35" s="18" t="s">
        <v>1969</v>
      </c>
      <c r="H35" s="120" t="s">
        <v>2253</v>
      </c>
      <c r="I35" s="120" t="s">
        <v>1970</v>
      </c>
      <c r="J35" s="120" t="s">
        <v>2177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2254</v>
      </c>
      <c r="BC35" s="120" t="s">
        <v>2255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2256</v>
      </c>
      <c r="F36" s="120">
        <v>2.02430400180543E14</v>
      </c>
      <c r="G36" s="18" t="s">
        <v>1467</v>
      </c>
      <c r="H36" s="120" t="s">
        <v>2245</v>
      </c>
      <c r="I36" s="120" t="s">
        <v>1469</v>
      </c>
      <c r="J36" s="120" t="s">
        <v>2177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L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2239</v>
      </c>
      <c r="BC36" s="120" t="s">
        <v>2243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2257</v>
      </c>
      <c r="F37" s="120">
        <v>2.02430400180679E14</v>
      </c>
      <c r="G37" s="18" t="s">
        <v>1178</v>
      </c>
      <c r="H37" s="120" t="s">
        <v>2231</v>
      </c>
      <c r="I37" s="120" t="s">
        <v>1179</v>
      </c>
      <c r="J37" s="120" t="s">
        <v>2177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2190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2258</v>
      </c>
      <c r="BC37" s="120" t="s">
        <v>2259</v>
      </c>
      <c r="BD37" s="120" t="s">
        <v>2260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2261</v>
      </c>
      <c r="F38" s="120">
        <v>2.02430400180678E14</v>
      </c>
      <c r="G38" s="18" t="s">
        <v>1166</v>
      </c>
      <c r="H38" s="120" t="s">
        <v>2215</v>
      </c>
      <c r="I38" s="120" t="s">
        <v>1162</v>
      </c>
      <c r="J38" s="120" t="s">
        <v>2177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2216</v>
      </c>
      <c r="AG38" s="120"/>
      <c r="AH38" s="120"/>
      <c r="AI38" s="120"/>
      <c r="AJ38" s="124"/>
      <c r="AK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2258</v>
      </c>
      <c r="BC38" s="120" t="s">
        <v>2259</v>
      </c>
      <c r="BD38" s="120" t="s">
        <v>2260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2262</v>
      </c>
      <c r="F39" s="120">
        <v>2.02430400181973E14</v>
      </c>
      <c r="G39" s="18" t="s">
        <v>1231</v>
      </c>
      <c r="H39" s="120" t="s">
        <v>2263</v>
      </c>
      <c r="I39" s="120" t="s">
        <v>1232</v>
      </c>
      <c r="J39" s="120" t="s">
        <v>2234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2183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2264</v>
      </c>
      <c r="BC39" s="120" t="s">
        <v>2265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2266</v>
      </c>
      <c r="F40" s="120">
        <v>2.02430400182343E14</v>
      </c>
      <c r="G40" s="18" t="s">
        <v>165</v>
      </c>
      <c r="H40" s="120" t="s">
        <v>2267</v>
      </c>
      <c r="I40" s="120" t="s">
        <v>2268</v>
      </c>
      <c r="J40" s="120" t="s">
        <v>2177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2239</v>
      </c>
      <c r="BC40" s="120" t="s">
        <v>2269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2270</v>
      </c>
      <c r="F41" s="120">
        <v>2.02430400182556E14</v>
      </c>
      <c r="G41" s="18" t="s">
        <v>2271</v>
      </c>
      <c r="H41" s="120" t="s">
        <v>2272</v>
      </c>
      <c r="I41" s="120" t="s">
        <v>1739</v>
      </c>
      <c r="J41" s="120" t="s">
        <v>2177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2239</v>
      </c>
      <c r="BC41" s="120" t="s">
        <v>2240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2273</v>
      </c>
      <c r="F42" s="120">
        <v>2.02430400183018E14</v>
      </c>
      <c r="G42" s="18" t="s">
        <v>1934</v>
      </c>
      <c r="H42" s="120" t="s">
        <v>2274</v>
      </c>
      <c r="I42" s="120" t="s">
        <v>1935</v>
      </c>
      <c r="J42" s="120" t="s">
        <v>2177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2275</v>
      </c>
      <c r="BC42" s="120" t="s">
        <v>2259</v>
      </c>
      <c r="BD42" s="120" t="s">
        <v>2276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2277</v>
      </c>
      <c r="F43" s="120">
        <v>2.02430400183019E14</v>
      </c>
      <c r="G43" s="18" t="s">
        <v>1603</v>
      </c>
      <c r="H43" s="120" t="s">
        <v>2278</v>
      </c>
      <c r="I43" s="120" t="s">
        <v>1604</v>
      </c>
      <c r="J43" s="120">
        <v>26433.0</v>
      </c>
      <c r="K43" s="120" t="s">
        <v>23</v>
      </c>
      <c r="L43" s="120">
        <v>9185.28</v>
      </c>
      <c r="M43" s="120">
        <v>2730.0</v>
      </c>
      <c r="N43" s="120" t="s">
        <v>2152</v>
      </c>
      <c r="O43" s="120" t="s">
        <v>2041</v>
      </c>
      <c r="P43" s="124">
        <v>45502.0</v>
      </c>
      <c r="Q43" s="120">
        <v>1.0</v>
      </c>
      <c r="R43" s="120" t="s">
        <v>2170</v>
      </c>
      <c r="S43" s="124">
        <v>45502.0</v>
      </c>
      <c r="T43" s="124">
        <v>45502.0</v>
      </c>
      <c r="U43" s="124">
        <v>46063.0</v>
      </c>
      <c r="V43" s="120">
        <v>561.0</v>
      </c>
      <c r="W43" s="120"/>
      <c r="X43" s="120">
        <v>0.0</v>
      </c>
      <c r="Y43" s="120"/>
      <c r="Z43" s="120"/>
      <c r="AA43" s="120" t="s">
        <v>2279</v>
      </c>
      <c r="AG43" s="120"/>
      <c r="AH43" s="120"/>
      <c r="AI43" s="120"/>
      <c r="AJ43" s="124"/>
      <c r="AK43" s="120"/>
      <c r="AP43" s="120">
        <v>34444.79</v>
      </c>
      <c r="AQ43" s="120">
        <v>34444.79</v>
      </c>
      <c r="AR43" s="120" t="s">
        <v>2155</v>
      </c>
      <c r="AS43" s="120">
        <v>1.0</v>
      </c>
      <c r="AT43" s="120">
        <v>1.0</v>
      </c>
      <c r="AU43" s="120">
        <v>13.0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2280</v>
      </c>
      <c r="BC43" s="120" t="s">
        <v>2259</v>
      </c>
      <c r="BD43" s="120" t="s">
        <v>2276</v>
      </c>
      <c r="BE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2281</v>
      </c>
      <c r="F44" s="120">
        <v>2.02430400183062E14</v>
      </c>
      <c r="G44" s="18" t="s">
        <v>1817</v>
      </c>
      <c r="H44" s="120" t="s">
        <v>2282</v>
      </c>
      <c r="I44" s="120" t="s">
        <v>1555</v>
      </c>
      <c r="J44" s="120" t="s">
        <v>2177</v>
      </c>
      <c r="K44" s="120" t="s">
        <v>20</v>
      </c>
      <c r="L44" s="120">
        <v>6043.13</v>
      </c>
      <c r="M44" s="120">
        <v>2734.0</v>
      </c>
      <c r="N44" s="120" t="s">
        <v>2152</v>
      </c>
      <c r="O44" s="120" t="s">
        <v>2041</v>
      </c>
      <c r="P44" s="124">
        <v>45509.0</v>
      </c>
      <c r="Q44" s="120">
        <v>1.0</v>
      </c>
      <c r="R44" s="120" t="s">
        <v>2170</v>
      </c>
      <c r="S44" s="124">
        <v>45509.0</v>
      </c>
      <c r="T44" s="124">
        <v>45509.0</v>
      </c>
      <c r="U44" s="124">
        <v>46063.0</v>
      </c>
      <c r="V44" s="120">
        <v>554.0</v>
      </c>
      <c r="W44" s="120"/>
      <c r="X44" s="120">
        <v>5.0</v>
      </c>
      <c r="Y44" s="120"/>
      <c r="Z44" s="120"/>
      <c r="AA44" s="120"/>
      <c r="AG44" s="120"/>
      <c r="AH44" s="120"/>
      <c r="AI44" s="120"/>
      <c r="AJ44" s="124"/>
      <c r="AK44" s="120"/>
      <c r="AP44" s="120">
        <v>19640.17</v>
      </c>
      <c r="AQ44" s="120">
        <v>19640.17</v>
      </c>
      <c r="AR44" s="120" t="s">
        <v>2155</v>
      </c>
      <c r="AS44" s="120" t="s">
        <v>2155</v>
      </c>
      <c r="AT44" s="120" t="s">
        <v>2155</v>
      </c>
      <c r="AU44" s="120">
        <v>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2239</v>
      </c>
      <c r="BC44" s="120" t="s">
        <v>2240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2283</v>
      </c>
      <c r="F45" s="120">
        <v>2.02430400183439E14</v>
      </c>
      <c r="G45" s="18" t="s">
        <v>1896</v>
      </c>
      <c r="H45" s="120" t="s">
        <v>2284</v>
      </c>
      <c r="I45" s="120" t="s">
        <v>1898</v>
      </c>
      <c r="J45" s="120">
        <v>71379.0</v>
      </c>
      <c r="K45" s="120" t="s">
        <v>20</v>
      </c>
      <c r="L45" s="120">
        <v>272.68</v>
      </c>
      <c r="M45" s="120">
        <v>2734.0</v>
      </c>
      <c r="N45" s="120" t="s">
        <v>2152</v>
      </c>
      <c r="O45" s="120" t="s">
        <v>2153</v>
      </c>
      <c r="P45" s="124">
        <v>45524.0</v>
      </c>
      <c r="Q45" s="120">
        <v>1.0</v>
      </c>
      <c r="R45" s="120" t="s">
        <v>2170</v>
      </c>
      <c r="S45" s="124">
        <v>45524.0</v>
      </c>
      <c r="T45" s="124">
        <v>45524.0</v>
      </c>
      <c r="U45" s="124">
        <v>45525.0</v>
      </c>
      <c r="V45" s="120">
        <v>1.0</v>
      </c>
      <c r="W45" s="120"/>
      <c r="X45" s="120">
        <v>0.0</v>
      </c>
      <c r="Y45" s="120"/>
      <c r="Z45" s="120"/>
      <c r="AA45" s="120"/>
      <c r="AG45" s="120"/>
      <c r="AH45" s="120"/>
      <c r="AI45" s="120"/>
      <c r="AJ45" s="124"/>
      <c r="AK45" s="120"/>
      <c r="AP45" s="120">
        <v>605.35</v>
      </c>
      <c r="AQ45" s="120">
        <v>605.35</v>
      </c>
      <c r="AR45" s="120" t="s">
        <v>2155</v>
      </c>
      <c r="AS45" s="120" t="s">
        <v>2155</v>
      </c>
      <c r="AT45" s="120" t="s">
        <v>2155</v>
      </c>
      <c r="AU45" s="120">
        <v>7.0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2285</v>
      </c>
      <c r="BC45" s="120" t="s">
        <v>2286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2287</v>
      </c>
      <c r="F46" s="120">
        <v>2.02430400183438E14</v>
      </c>
      <c r="G46" s="18" t="s">
        <v>165</v>
      </c>
      <c r="H46" s="120" t="s">
        <v>2267</v>
      </c>
      <c r="I46" s="120" t="s">
        <v>2268</v>
      </c>
      <c r="J46" s="120" t="s">
        <v>2177</v>
      </c>
      <c r="K46" s="120" t="s">
        <v>20</v>
      </c>
      <c r="L46" s="120">
        <v>276.2</v>
      </c>
      <c r="M46" s="120">
        <v>2734.0</v>
      </c>
      <c r="N46" s="120" t="s">
        <v>2152</v>
      </c>
      <c r="O46" s="120" t="s">
        <v>2041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46063.0</v>
      </c>
      <c r="V46" s="120">
        <v>539.0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922.51</v>
      </c>
      <c r="AQ46" s="120">
        <v>922.51</v>
      </c>
      <c r="AR46" s="120" t="s">
        <v>2155</v>
      </c>
      <c r="AS46" s="120" t="s">
        <v>2155</v>
      </c>
      <c r="AT46" s="120">
        <v>1.0</v>
      </c>
      <c r="AU46" s="120">
        <v>13.0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2288</v>
      </c>
      <c r="BC46" s="120" t="s">
        <v>2289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2290</v>
      </c>
      <c r="F47" s="120">
        <v>2.02430400183533E14</v>
      </c>
      <c r="G47" s="18" t="s">
        <v>1380</v>
      </c>
      <c r="H47" s="120" t="s">
        <v>2291</v>
      </c>
      <c r="I47" s="120" t="s">
        <v>1381</v>
      </c>
      <c r="J47" s="120" t="s">
        <v>2177</v>
      </c>
      <c r="K47" s="120" t="s">
        <v>20</v>
      </c>
      <c r="L47" s="120">
        <v>19.03</v>
      </c>
      <c r="M47" s="120">
        <v>2734.0</v>
      </c>
      <c r="N47" s="120" t="s">
        <v>2152</v>
      </c>
      <c r="O47" s="120" t="s">
        <v>2041</v>
      </c>
      <c r="P47" s="124">
        <v>45531.0</v>
      </c>
      <c r="Q47" s="120">
        <v>15.0</v>
      </c>
      <c r="R47" s="120" t="s">
        <v>2170</v>
      </c>
      <c r="S47" s="124">
        <v>45531.0</v>
      </c>
      <c r="T47" s="124">
        <v>45531.0</v>
      </c>
      <c r="U47" s="124">
        <v>46197.0</v>
      </c>
      <c r="V47" s="120">
        <v>666.0</v>
      </c>
      <c r="W47" s="120"/>
      <c r="X47" s="120">
        <v>24.0</v>
      </c>
      <c r="Y47" s="120"/>
      <c r="Z47" s="120"/>
      <c r="AA47" s="120"/>
      <c r="AG47" s="120"/>
      <c r="AH47" s="120"/>
      <c r="AI47" s="120"/>
      <c r="AJ47" s="124"/>
      <c r="AK47" s="120"/>
      <c r="AP47" s="120">
        <v>62.03</v>
      </c>
      <c r="AQ47" s="120">
        <v>930.45</v>
      </c>
      <c r="AR47" s="120" t="s">
        <v>2155</v>
      </c>
      <c r="AS47" s="120" t="s">
        <v>2155</v>
      </c>
      <c r="AT47" s="120">
        <v>8.0</v>
      </c>
      <c r="AU47" s="120">
        <v>1229.0</v>
      </c>
      <c r="AV47" s="120">
        <v>0.0</v>
      </c>
      <c r="AW47" s="120">
        <v>0.0</v>
      </c>
      <c r="AX47" s="120" t="s">
        <v>2155</v>
      </c>
      <c r="AY47" s="120">
        <v>0.0</v>
      </c>
      <c r="AZ47" s="120">
        <v>10.0</v>
      </c>
      <c r="BA47" s="120">
        <v>0.0</v>
      </c>
      <c r="BB47" s="120" t="s">
        <v>2292</v>
      </c>
      <c r="BC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2293</v>
      </c>
      <c r="F48" s="120">
        <v>2.02530400192738E14</v>
      </c>
      <c r="G48" s="18" t="s">
        <v>1579</v>
      </c>
      <c r="H48" s="120" t="s">
        <v>2294</v>
      </c>
      <c r="I48" s="120" t="s">
        <v>1580</v>
      </c>
      <c r="J48" s="120" t="s">
        <v>2177</v>
      </c>
      <c r="K48" s="120" t="s">
        <v>20</v>
      </c>
      <c r="L48" s="120">
        <v>96.56</v>
      </c>
      <c r="M48" s="120">
        <v>2734.0</v>
      </c>
      <c r="N48" s="120" t="s">
        <v>2152</v>
      </c>
      <c r="O48" s="120" t="s">
        <v>2041</v>
      </c>
      <c r="P48" s="124">
        <v>45548.0</v>
      </c>
      <c r="Q48" s="120">
        <v>1.0</v>
      </c>
      <c r="R48" s="120" t="s">
        <v>2170</v>
      </c>
      <c r="S48" s="124">
        <v>45548.0</v>
      </c>
      <c r="T48" s="124">
        <v>45548.0</v>
      </c>
      <c r="U48" s="124">
        <v>46063.0</v>
      </c>
      <c r="V48" s="120">
        <v>515.0</v>
      </c>
      <c r="W48" s="120"/>
      <c r="X48" s="120">
        <v>0.0</v>
      </c>
      <c r="Y48" s="120"/>
      <c r="Z48" s="120"/>
      <c r="AA48" s="120"/>
      <c r="AG48" s="120"/>
      <c r="AH48" s="120"/>
      <c r="AI48" s="120"/>
      <c r="AJ48" s="124"/>
      <c r="AK48" s="120"/>
      <c r="AP48" s="120">
        <v>193.11</v>
      </c>
      <c r="AQ48" s="120">
        <v>193.11</v>
      </c>
      <c r="AR48" s="120" t="s">
        <v>2155</v>
      </c>
      <c r="AS48" s="120" t="s">
        <v>2155</v>
      </c>
      <c r="AT48" s="120" t="s">
        <v>2155</v>
      </c>
      <c r="AU48" s="120">
        <v>12.0</v>
      </c>
      <c r="AV48" s="120">
        <v>2.0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2295</v>
      </c>
      <c r="BC48" s="120" t="s">
        <v>2296</v>
      </c>
      <c r="BD48" s="120"/>
    </row>
    <row r="49">
      <c r="A49" s="120">
        <v>313.0</v>
      </c>
      <c r="B49" s="120">
        <v>313.0</v>
      </c>
      <c r="C49" s="120">
        <v>381.0</v>
      </c>
      <c r="D49" s="120" t="s">
        <v>2167</v>
      </c>
      <c r="E49" s="18" t="s">
        <v>2297</v>
      </c>
      <c r="F49" s="120">
        <v>2.02638100219464E14</v>
      </c>
      <c r="G49" s="18" t="s">
        <v>49</v>
      </c>
      <c r="H49" s="120" t="s">
        <v>2207</v>
      </c>
      <c r="I49" s="120" t="s">
        <v>50</v>
      </c>
      <c r="J49" s="120">
        <v>198.0</v>
      </c>
      <c r="K49" s="120" t="s">
        <v>37</v>
      </c>
      <c r="L49" s="120">
        <v>288215.57</v>
      </c>
      <c r="M49" s="120">
        <v>2734.0</v>
      </c>
      <c r="N49" s="120" t="s">
        <v>2152</v>
      </c>
      <c r="O49" s="120" t="s">
        <v>2041</v>
      </c>
      <c r="P49" s="124">
        <v>45552.0</v>
      </c>
      <c r="Q49" s="120">
        <v>1.0</v>
      </c>
      <c r="R49" s="120" t="s">
        <v>2170</v>
      </c>
      <c r="S49" s="124">
        <v>45552.0</v>
      </c>
      <c r="T49" s="124">
        <v>45552.0</v>
      </c>
      <c r="U49" s="124">
        <v>46156.0</v>
      </c>
      <c r="V49" s="120">
        <v>604.0</v>
      </c>
      <c r="W49" s="120"/>
      <c r="X49" s="120">
        <v>0.0</v>
      </c>
      <c r="Y49" s="120">
        <v>3.810277703E9</v>
      </c>
      <c r="Z49" s="120" t="s">
        <v>2298</v>
      </c>
      <c r="AA49" s="120" t="s">
        <v>2299</v>
      </c>
      <c r="AG49" s="120"/>
      <c r="AH49" s="120"/>
      <c r="AI49" s="120"/>
      <c r="AJ49" s="124"/>
      <c r="AK49" s="120"/>
      <c r="AP49" s="120">
        <v>902114.72</v>
      </c>
      <c r="AQ49" s="120">
        <v>902114.72</v>
      </c>
      <c r="AR49" s="120">
        <v>6.0</v>
      </c>
      <c r="AS49" s="120">
        <v>9.0</v>
      </c>
      <c r="AT49" s="120">
        <v>15.0</v>
      </c>
      <c r="AU49" s="120">
        <v>110.0</v>
      </c>
      <c r="AV49" s="120">
        <v>0.0</v>
      </c>
      <c r="AW49" s="120" t="s">
        <v>2155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2300</v>
      </c>
      <c r="BC49" s="120" t="s">
        <v>2301</v>
      </c>
    </row>
    <row r="50">
      <c r="A50" s="120">
        <v>313.0</v>
      </c>
      <c r="B50" s="120">
        <v>313.0</v>
      </c>
      <c r="C50" s="120">
        <v>304.0</v>
      </c>
      <c r="D50" s="120" t="s">
        <v>2167</v>
      </c>
      <c r="E50" s="18" t="s">
        <v>2302</v>
      </c>
      <c r="F50" s="120">
        <v>2.02530400192708E14</v>
      </c>
      <c r="G50" s="18" t="s">
        <v>1473</v>
      </c>
      <c r="H50" s="120" t="s">
        <v>2227</v>
      </c>
      <c r="I50" s="120" t="s">
        <v>1475</v>
      </c>
      <c r="J50" s="120" t="s">
        <v>2177</v>
      </c>
      <c r="K50" s="120" t="s">
        <v>20</v>
      </c>
      <c r="L50" s="120">
        <v>21.5</v>
      </c>
      <c r="M50" s="120">
        <v>2734.0</v>
      </c>
      <c r="N50" s="120" t="s">
        <v>2152</v>
      </c>
      <c r="O50" s="120" t="s">
        <v>2041</v>
      </c>
      <c r="P50" s="124">
        <v>45569.0</v>
      </c>
      <c r="Q50" s="120">
        <v>4.0</v>
      </c>
      <c r="R50" s="120" t="s">
        <v>2170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2303</v>
      </c>
      <c r="AH50" s="120">
        <v>4.0</v>
      </c>
      <c r="AI50" s="120">
        <v>4.0</v>
      </c>
      <c r="AJ50" s="124">
        <v>46072.0</v>
      </c>
      <c r="AK50" s="120" t="s">
        <v>2161</v>
      </c>
      <c r="AL50" s="120"/>
      <c r="AP50" s="120">
        <v>21.5</v>
      </c>
      <c r="AQ50" s="120">
        <v>86.0</v>
      </c>
      <c r="AR50" s="120" t="s">
        <v>2155</v>
      </c>
      <c r="AS50" s="120">
        <v>1.0</v>
      </c>
      <c r="AT50" s="120">
        <v>1.0</v>
      </c>
      <c r="AU50" s="120">
        <v>17.0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2304</v>
      </c>
      <c r="BC50" s="120"/>
      <c r="BD50" s="120"/>
      <c r="BE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2305</v>
      </c>
      <c r="F51" s="120">
        <v>2.02530400192767E14</v>
      </c>
      <c r="G51" s="18" t="s">
        <v>1585</v>
      </c>
      <c r="H51" s="120" t="s">
        <v>2306</v>
      </c>
      <c r="I51" s="120" t="s">
        <v>1587</v>
      </c>
      <c r="J51" s="120" t="s">
        <v>2177</v>
      </c>
      <c r="K51" s="120" t="s">
        <v>20</v>
      </c>
      <c r="L51" s="120">
        <v>172.29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1.0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2307</v>
      </c>
      <c r="AH51" s="120">
        <v>2.0</v>
      </c>
      <c r="AI51" s="120" t="s">
        <v>2308</v>
      </c>
      <c r="AJ51" s="124">
        <v>46136.0</v>
      </c>
      <c r="AK51" s="120" t="s">
        <v>2161</v>
      </c>
      <c r="AP51" s="120">
        <v>344.58</v>
      </c>
      <c r="AQ51" s="120">
        <v>344.58</v>
      </c>
      <c r="AR51" s="120" t="s">
        <v>2155</v>
      </c>
      <c r="AS51" s="120" t="s">
        <v>2155</v>
      </c>
      <c r="AT51" s="120">
        <v>1.0</v>
      </c>
      <c r="AU51" s="120">
        <v>15.0</v>
      </c>
      <c r="AV51" s="120">
        <v>1.0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2309</v>
      </c>
      <c r="BC51" s="120"/>
      <c r="BD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2310</v>
      </c>
      <c r="F52" s="120">
        <v>2.02530400192768E14</v>
      </c>
      <c r="G52" s="18" t="s">
        <v>1589</v>
      </c>
      <c r="H52" s="120" t="s">
        <v>2311</v>
      </c>
      <c r="I52" s="120" t="s">
        <v>1590</v>
      </c>
      <c r="J52" s="120" t="s">
        <v>2177</v>
      </c>
      <c r="K52" s="120" t="s">
        <v>20</v>
      </c>
      <c r="L52" s="120">
        <v>103.97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2312</v>
      </c>
      <c r="AH52" s="120">
        <v>2.0</v>
      </c>
      <c r="AI52" s="120" t="s">
        <v>2308</v>
      </c>
      <c r="AJ52" s="124">
        <v>46136.0</v>
      </c>
      <c r="AK52" s="120" t="s">
        <v>2161</v>
      </c>
      <c r="AL52" s="120"/>
      <c r="AP52" s="120">
        <v>253.69</v>
      </c>
      <c r="AQ52" s="120">
        <v>253.69</v>
      </c>
      <c r="AR52" s="120" t="s">
        <v>2155</v>
      </c>
      <c r="AS52" s="120" t="s">
        <v>2155</v>
      </c>
      <c r="AT52" s="120">
        <v>1.0</v>
      </c>
      <c r="AU52" s="120">
        <v>10.0</v>
      </c>
      <c r="AV52" s="120">
        <v>0.0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2313</v>
      </c>
      <c r="BC52" s="120" t="s">
        <v>2314</v>
      </c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2315</v>
      </c>
      <c r="F53" s="120">
        <v>2.02430400184929E14</v>
      </c>
      <c r="G53" s="18" t="s">
        <v>665</v>
      </c>
      <c r="H53" s="120" t="s">
        <v>2316</v>
      </c>
      <c r="I53" s="120" t="s">
        <v>2317</v>
      </c>
      <c r="J53" s="120" t="s">
        <v>2177</v>
      </c>
      <c r="K53" s="120" t="s">
        <v>20</v>
      </c>
      <c r="L53" s="120">
        <v>0.0</v>
      </c>
      <c r="M53" s="120">
        <v>2734.0</v>
      </c>
      <c r="N53" s="120" t="s">
        <v>2152</v>
      </c>
      <c r="O53" s="120" t="s">
        <v>2153</v>
      </c>
      <c r="P53" s="125">
        <v>45586.0</v>
      </c>
      <c r="Q53" s="120">
        <v>1.0</v>
      </c>
      <c r="R53" s="120" t="s">
        <v>2170</v>
      </c>
      <c r="S53" s="125">
        <v>45586.0</v>
      </c>
      <c r="T53" s="125">
        <v>45586.0</v>
      </c>
      <c r="U53" s="124">
        <v>46198.0</v>
      </c>
      <c r="V53" s="120">
        <v>612.0</v>
      </c>
      <c r="W53" s="120"/>
      <c r="X53" s="120">
        <v>0.0</v>
      </c>
      <c r="Y53" s="120"/>
      <c r="Z53" s="120"/>
      <c r="AA53" s="120"/>
      <c r="AG53" s="120"/>
      <c r="AH53" s="120"/>
      <c r="AI53" s="120"/>
      <c r="AJ53" s="124"/>
      <c r="AK53" s="120"/>
      <c r="AL53" s="120"/>
      <c r="AP53" s="120" t="s">
        <v>2171</v>
      </c>
      <c r="AQ53" s="120" t="s">
        <v>2171</v>
      </c>
      <c r="AR53" s="120" t="s">
        <v>2155</v>
      </c>
      <c r="AS53" s="120" t="s">
        <v>2155</v>
      </c>
      <c r="AT53" s="120">
        <v>1.0</v>
      </c>
      <c r="AU53" s="120">
        <v>1.0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2318</v>
      </c>
      <c r="BC53" s="120" t="s">
        <v>2319</v>
      </c>
      <c r="BD53" s="120"/>
    </row>
    <row r="54">
      <c r="A54" s="120">
        <v>313.0</v>
      </c>
      <c r="B54" s="120">
        <v>313.0</v>
      </c>
      <c r="C54" s="120">
        <v>381.0</v>
      </c>
      <c r="D54" s="120" t="s">
        <v>2167</v>
      </c>
      <c r="E54" s="18" t="s">
        <v>2320</v>
      </c>
      <c r="F54" s="120">
        <v>2.02538100215016E14</v>
      </c>
      <c r="G54" s="18" t="s">
        <v>49</v>
      </c>
      <c r="H54" s="120" t="s">
        <v>2207</v>
      </c>
      <c r="I54" s="120" t="s">
        <v>50</v>
      </c>
      <c r="J54" s="120">
        <v>198.0</v>
      </c>
      <c r="K54" s="120" t="s">
        <v>37</v>
      </c>
      <c r="L54" s="120">
        <v>288215.57</v>
      </c>
      <c r="M54" s="120">
        <v>2730.0</v>
      </c>
      <c r="N54" s="120" t="s">
        <v>2152</v>
      </c>
      <c r="O54" s="120" t="s">
        <v>2041</v>
      </c>
      <c r="P54" s="125">
        <v>45590.0</v>
      </c>
      <c r="Q54" s="120">
        <v>1.0</v>
      </c>
      <c r="R54" s="120" t="s">
        <v>2170</v>
      </c>
      <c r="S54" s="125">
        <v>45590.0</v>
      </c>
      <c r="T54" s="125">
        <v>45590.0</v>
      </c>
      <c r="U54" s="124">
        <v>46063.0</v>
      </c>
      <c r="V54" s="120">
        <v>473.0</v>
      </c>
      <c r="W54" s="120"/>
      <c r="X54" s="120">
        <v>0.0</v>
      </c>
      <c r="Y54" s="120"/>
      <c r="Z54" s="120"/>
      <c r="AA54" s="120" t="s">
        <v>2321</v>
      </c>
      <c r="AG54" s="120"/>
      <c r="AH54" s="120"/>
      <c r="AI54" s="120"/>
      <c r="AJ54" s="124"/>
      <c r="AK54" s="120"/>
      <c r="AL54" s="120"/>
      <c r="AP54" s="120">
        <v>902114.72</v>
      </c>
      <c r="AQ54" s="120">
        <v>902114.72</v>
      </c>
      <c r="AR54" s="120">
        <v>6.0</v>
      </c>
      <c r="AS54" s="120">
        <v>9.0</v>
      </c>
      <c r="AT54" s="120">
        <v>15.0</v>
      </c>
      <c r="AU54" s="120">
        <v>110.0</v>
      </c>
      <c r="AV54" s="120">
        <v>0.0</v>
      </c>
      <c r="AW54" s="120" t="s">
        <v>2155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2322</v>
      </c>
      <c r="BC54" s="120" t="s">
        <v>2323</v>
      </c>
    </row>
    <row r="55">
      <c r="A55" s="120">
        <v>313.0</v>
      </c>
      <c r="B55" s="120">
        <v>313.0</v>
      </c>
      <c r="C55" s="120">
        <v>304.0</v>
      </c>
      <c r="D55" s="120" t="s">
        <v>2167</v>
      </c>
      <c r="E55" s="18" t="s">
        <v>2324</v>
      </c>
      <c r="F55" s="120">
        <v>2.02430400185106E14</v>
      </c>
      <c r="G55" s="18" t="s">
        <v>208</v>
      </c>
      <c r="H55" s="120" t="s">
        <v>2201</v>
      </c>
      <c r="I55" s="120" t="s">
        <v>209</v>
      </c>
      <c r="J55" s="120">
        <v>76275.0</v>
      </c>
      <c r="K55" s="120" t="s">
        <v>37</v>
      </c>
      <c r="L55" s="120">
        <v>17070.53</v>
      </c>
      <c r="M55" s="120">
        <v>2734.0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2202</v>
      </c>
      <c r="AG55" s="120"/>
      <c r="AH55" s="120"/>
      <c r="AI55" s="120"/>
      <c r="AJ55" s="124"/>
      <c r="AK55" s="120"/>
      <c r="AP55" s="120">
        <v>43700.56</v>
      </c>
      <c r="AQ55" s="120">
        <v>43700.56</v>
      </c>
      <c r="AR55" s="120">
        <v>5.0</v>
      </c>
      <c r="AS55" s="120">
        <v>7.0</v>
      </c>
      <c r="AT55" s="120">
        <v>15.0</v>
      </c>
      <c r="AU55" s="120">
        <v>109.0</v>
      </c>
      <c r="AV55" s="120">
        <v>0.0</v>
      </c>
      <c r="AW55" s="120" t="s">
        <v>2155</v>
      </c>
      <c r="AX55" s="120" t="s">
        <v>2155</v>
      </c>
      <c r="AY55" s="120">
        <v>0.0</v>
      </c>
      <c r="AZ55" s="120">
        <v>0.0</v>
      </c>
      <c r="BA55" s="120">
        <v>0.0</v>
      </c>
      <c r="BB55" s="120" t="s">
        <v>2325</v>
      </c>
      <c r="BC55" s="120" t="s">
        <v>2326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2327</v>
      </c>
      <c r="F56" s="120">
        <v>2.02530400187551E14</v>
      </c>
      <c r="G56" s="18" t="s">
        <v>63</v>
      </c>
      <c r="H56" s="120" t="s">
        <v>2328</v>
      </c>
      <c r="I56" s="120" t="s">
        <v>64</v>
      </c>
      <c r="J56" s="120" t="s">
        <v>2177</v>
      </c>
      <c r="K56" s="120" t="s">
        <v>23</v>
      </c>
      <c r="L56" s="120">
        <v>886.29</v>
      </c>
      <c r="M56" s="120">
        <v>2734.0</v>
      </c>
      <c r="N56" s="120" t="s">
        <v>2152</v>
      </c>
      <c r="O56" s="120" t="s">
        <v>2041</v>
      </c>
      <c r="P56" s="125">
        <v>45593.0</v>
      </c>
      <c r="Q56" s="120">
        <v>1.0</v>
      </c>
      <c r="R56" s="120" t="s">
        <v>2170</v>
      </c>
      <c r="S56" s="125">
        <v>45593.0</v>
      </c>
      <c r="T56" s="125">
        <v>45593.0</v>
      </c>
      <c r="U56" s="124">
        <v>46203.0</v>
      </c>
      <c r="V56" s="120">
        <v>610.0</v>
      </c>
      <c r="W56" s="120"/>
      <c r="X56" s="120">
        <v>0.0</v>
      </c>
      <c r="Y56" s="120"/>
      <c r="Z56" s="120"/>
      <c r="AA56" s="120" t="s">
        <v>2183</v>
      </c>
      <c r="AG56" s="120" t="s">
        <v>2329</v>
      </c>
      <c r="AH56" s="120">
        <v>1.0</v>
      </c>
      <c r="AI56" s="120" t="s">
        <v>2308</v>
      </c>
      <c r="AJ56" s="124">
        <v>45726.0</v>
      </c>
      <c r="AK56" s="120" t="s">
        <v>2330</v>
      </c>
      <c r="AP56" s="120">
        <v>1772.58</v>
      </c>
      <c r="AQ56" s="120">
        <v>1772.58</v>
      </c>
      <c r="AR56" s="120" t="s">
        <v>2155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2331</v>
      </c>
      <c r="BC56" s="120" t="s">
        <v>2332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2333</v>
      </c>
      <c r="F57" s="120">
        <v>2.02430400185692E14</v>
      </c>
      <c r="G57" s="18" t="s">
        <v>1603</v>
      </c>
      <c r="H57" s="120" t="s">
        <v>2278</v>
      </c>
      <c r="I57" s="120" t="s">
        <v>1604</v>
      </c>
      <c r="J57" s="120">
        <v>26433.0</v>
      </c>
      <c r="K57" s="120" t="s">
        <v>23</v>
      </c>
      <c r="L57" s="120">
        <v>9185.28</v>
      </c>
      <c r="M57" s="120">
        <v>2734.0</v>
      </c>
      <c r="N57" s="120" t="s">
        <v>2152</v>
      </c>
      <c r="O57" s="120" t="s">
        <v>2153</v>
      </c>
      <c r="P57" s="125">
        <v>45596.0</v>
      </c>
      <c r="Q57" s="120">
        <v>1.0</v>
      </c>
      <c r="R57" s="120" t="s">
        <v>2170</v>
      </c>
      <c r="S57" s="125">
        <v>45596.0</v>
      </c>
      <c r="T57" s="125">
        <v>45596.0</v>
      </c>
      <c r="U57" s="125">
        <v>45624.0</v>
      </c>
      <c r="V57" s="120">
        <v>28.0</v>
      </c>
      <c r="W57" s="120"/>
      <c r="X57" s="120">
        <v>0.0</v>
      </c>
      <c r="Y57" s="120"/>
      <c r="Z57" s="120"/>
      <c r="AA57" s="120" t="s">
        <v>2279</v>
      </c>
      <c r="AG57" s="120"/>
      <c r="AH57" s="120"/>
      <c r="AI57" s="120"/>
      <c r="AJ57" s="124"/>
      <c r="AK57" s="120"/>
      <c r="AL57" s="120"/>
      <c r="AP57" s="120">
        <v>34444.79</v>
      </c>
      <c r="AQ57" s="120">
        <v>34444.79</v>
      </c>
      <c r="AR57" s="120" t="s">
        <v>2155</v>
      </c>
      <c r="AS57" s="120">
        <v>1.0</v>
      </c>
      <c r="AT57" s="120">
        <v>1.0</v>
      </c>
      <c r="AU57" s="120">
        <v>13.0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2334</v>
      </c>
      <c r="BC57" s="120" t="s">
        <v>2236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2335</v>
      </c>
      <c r="F58" s="120">
        <v>2.02530400188094E14</v>
      </c>
      <c r="G58" s="18" t="s">
        <v>63</v>
      </c>
      <c r="H58" s="120" t="s">
        <v>2328</v>
      </c>
      <c r="I58" s="120" t="s">
        <v>64</v>
      </c>
      <c r="J58" s="120" t="s">
        <v>2177</v>
      </c>
      <c r="K58" s="120" t="s">
        <v>23</v>
      </c>
      <c r="L58" s="120">
        <v>886.29</v>
      </c>
      <c r="M58" s="120">
        <v>2732.0</v>
      </c>
      <c r="N58" s="120" t="s">
        <v>2152</v>
      </c>
      <c r="O58" s="120" t="s">
        <v>2041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4">
        <v>46063.0</v>
      </c>
      <c r="V58" s="120">
        <v>467.0</v>
      </c>
      <c r="W58" s="120">
        <v>0.0</v>
      </c>
      <c r="X58" s="120">
        <v>0.0</v>
      </c>
      <c r="Y58" s="120"/>
      <c r="Z58" s="120"/>
      <c r="AA58" s="120" t="s">
        <v>2183</v>
      </c>
      <c r="AG58" s="120" t="s">
        <v>2336</v>
      </c>
      <c r="AH58" s="120">
        <v>1.0</v>
      </c>
      <c r="AI58" s="120" t="s">
        <v>2337</v>
      </c>
      <c r="AJ58" s="124">
        <v>45727.0</v>
      </c>
      <c r="AK58" s="120" t="s">
        <v>2330</v>
      </c>
      <c r="AL58" s="120"/>
      <c r="AP58" s="120">
        <v>1772.58</v>
      </c>
      <c r="AQ58" s="120">
        <v>1772.58</v>
      </c>
      <c r="AR58" s="120" t="s">
        <v>2155</v>
      </c>
      <c r="AS58" s="120">
        <v>1.0</v>
      </c>
      <c r="AT58" s="120">
        <v>2.0</v>
      </c>
      <c r="AU58" s="120">
        <v>10.0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2338</v>
      </c>
      <c r="BC58" s="120" t="s">
        <v>2339</v>
      </c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2340</v>
      </c>
      <c r="F59" s="120">
        <v>2.02530400186678E14</v>
      </c>
      <c r="G59" s="18" t="s">
        <v>24</v>
      </c>
      <c r="H59" s="120" t="s">
        <v>2341</v>
      </c>
      <c r="I59" s="120" t="s">
        <v>22</v>
      </c>
      <c r="J59" s="120">
        <v>33269.0</v>
      </c>
      <c r="K59" s="120" t="s">
        <v>23</v>
      </c>
      <c r="L59" s="120">
        <v>821.67</v>
      </c>
      <c r="M59" s="120">
        <v>2734.0</v>
      </c>
      <c r="N59" s="120" t="s">
        <v>2152</v>
      </c>
      <c r="O59" s="120" t="s">
        <v>2041</v>
      </c>
      <c r="P59" s="125">
        <v>45596.0</v>
      </c>
      <c r="Q59" s="120">
        <v>2.0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/>
      <c r="X59" s="120">
        <v>1.0</v>
      </c>
      <c r="Y59" s="120"/>
      <c r="Z59" s="120"/>
      <c r="AA59" s="120" t="s">
        <v>2342</v>
      </c>
      <c r="AG59" s="120"/>
      <c r="AH59" s="120"/>
      <c r="AI59" s="120"/>
      <c r="AJ59" s="124"/>
      <c r="AK59" s="120"/>
      <c r="AP59" s="120">
        <v>4502.73</v>
      </c>
      <c r="AQ59" s="120">
        <v>9005.46</v>
      </c>
      <c r="AR59" s="120">
        <v>5.0</v>
      </c>
      <c r="AS59" s="120">
        <v>9.0</v>
      </c>
      <c r="AT59" s="120">
        <v>15.0</v>
      </c>
      <c r="AU59" s="120">
        <v>205.0</v>
      </c>
      <c r="AV59" s="120">
        <v>0.0</v>
      </c>
      <c r="AW59" s="120">
        <v>0.0</v>
      </c>
      <c r="AX59" s="120" t="s">
        <v>2155</v>
      </c>
      <c r="AY59" s="120">
        <v>0.0</v>
      </c>
      <c r="AZ59" s="120">
        <v>6.0</v>
      </c>
      <c r="BA59" s="120">
        <v>0.0</v>
      </c>
      <c r="BB59" s="120" t="s">
        <v>2343</v>
      </c>
      <c r="BC59" s="120" t="s">
        <v>2344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2345</v>
      </c>
      <c r="F60" s="120">
        <v>2.02430400185327E14</v>
      </c>
      <c r="G60" s="18" t="s">
        <v>2346</v>
      </c>
      <c r="H60" s="120" t="s">
        <v>2347</v>
      </c>
      <c r="I60" s="120" t="s">
        <v>564</v>
      </c>
      <c r="J60" s="120">
        <v>96906.0</v>
      </c>
      <c r="K60" s="120" t="s">
        <v>20</v>
      </c>
      <c r="L60" s="120">
        <v>0.06</v>
      </c>
      <c r="M60" s="120">
        <v>2734.0</v>
      </c>
      <c r="N60" s="120" t="s">
        <v>2348</v>
      </c>
      <c r="O60" s="120" t="s">
        <v>2153</v>
      </c>
      <c r="P60" s="125">
        <v>45607.0</v>
      </c>
      <c r="Q60" s="120">
        <v>100.0</v>
      </c>
      <c r="R60" s="120" t="s">
        <v>2170</v>
      </c>
      <c r="S60" s="125">
        <v>45607.0</v>
      </c>
      <c r="T60" s="125">
        <v>45607.0</v>
      </c>
      <c r="U60" s="124">
        <v>45706.0</v>
      </c>
      <c r="V60" s="120">
        <v>99.0</v>
      </c>
      <c r="W60" s="120">
        <v>100.0</v>
      </c>
      <c r="X60" s="120">
        <v>2993.0</v>
      </c>
      <c r="Y60" s="120"/>
      <c r="Z60" s="120"/>
      <c r="AA60" s="120"/>
      <c r="AG60" s="120"/>
      <c r="AH60" s="120"/>
      <c r="AI60" s="120"/>
      <c r="AJ60" s="124"/>
      <c r="AK60" s="120"/>
      <c r="AL60" s="120"/>
      <c r="AP60" s="120">
        <v>0.12</v>
      </c>
      <c r="AQ60" s="120">
        <v>12.0</v>
      </c>
      <c r="AR60" s="120">
        <v>10.0</v>
      </c>
      <c r="AS60" s="120">
        <v>138.0</v>
      </c>
      <c r="AT60" s="120">
        <v>172.0</v>
      </c>
      <c r="AU60" s="120">
        <v>4161.0</v>
      </c>
      <c r="AV60" s="120">
        <v>0.0</v>
      </c>
      <c r="AW60" s="120">
        <v>3473.0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2349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2351</v>
      </c>
      <c r="F61" s="120">
        <v>2.02530400186552E14</v>
      </c>
      <c r="G61" s="18" t="s">
        <v>730</v>
      </c>
      <c r="H61" s="120" t="s">
        <v>2352</v>
      </c>
      <c r="I61" s="120" t="s">
        <v>732</v>
      </c>
      <c r="J61" s="120" t="s">
        <v>2177</v>
      </c>
      <c r="K61" s="120" t="s">
        <v>20</v>
      </c>
      <c r="L61" s="120">
        <v>4.16</v>
      </c>
      <c r="M61" s="120">
        <v>2734.0</v>
      </c>
      <c r="N61" s="120" t="s">
        <v>2152</v>
      </c>
      <c r="O61" s="120" t="s">
        <v>2041</v>
      </c>
      <c r="P61" s="124">
        <v>45672.0</v>
      </c>
      <c r="Q61" s="120">
        <v>3.0</v>
      </c>
      <c r="R61" s="120" t="s">
        <v>2170</v>
      </c>
      <c r="S61" s="124">
        <v>45672.0</v>
      </c>
      <c r="T61" s="124">
        <v>45672.0</v>
      </c>
      <c r="U61" s="124">
        <v>46063.0</v>
      </c>
      <c r="V61" s="120">
        <v>391.0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13.53</v>
      </c>
      <c r="AQ61" s="120">
        <v>40.59</v>
      </c>
      <c r="AR61" s="120" t="s">
        <v>2155</v>
      </c>
      <c r="AS61" s="120" t="s">
        <v>2155</v>
      </c>
      <c r="AT61" s="120">
        <v>1.0</v>
      </c>
      <c r="AU61" s="120">
        <v>13.0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2353</v>
      </c>
      <c r="BC61" s="120" t="s">
        <v>2354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2355</v>
      </c>
      <c r="F62" s="120">
        <v>2.02530400186656E14</v>
      </c>
      <c r="G62" s="18" t="s">
        <v>172</v>
      </c>
      <c r="H62" s="120" t="s">
        <v>2356</v>
      </c>
      <c r="I62" s="120" t="s">
        <v>173</v>
      </c>
      <c r="J62" s="120" t="s">
        <v>2177</v>
      </c>
      <c r="K62" s="120" t="s">
        <v>20</v>
      </c>
      <c r="L62" s="120">
        <v>0.0</v>
      </c>
      <c r="M62" s="120">
        <v>2730.0</v>
      </c>
      <c r="N62" s="120" t="s">
        <v>2152</v>
      </c>
      <c r="O62" s="120" t="s">
        <v>2041</v>
      </c>
      <c r="P62" s="124">
        <v>45681.0</v>
      </c>
      <c r="Q62" s="120">
        <v>1.0</v>
      </c>
      <c r="R62" s="120" t="s">
        <v>2170</v>
      </c>
      <c r="S62" s="124">
        <v>45681.0</v>
      </c>
      <c r="T62" s="124">
        <v>45681.0</v>
      </c>
      <c r="U62" s="124">
        <v>46063.0</v>
      </c>
      <c r="V62" s="120">
        <v>382.0</v>
      </c>
      <c r="W62" s="120"/>
      <c r="X62" s="120"/>
      <c r="Y62" s="120"/>
      <c r="Z62" s="120"/>
      <c r="AA62" s="120"/>
      <c r="AG62" s="120"/>
      <c r="AH62" s="120"/>
      <c r="AI62" s="120"/>
      <c r="AJ62" s="124"/>
      <c r="AK62" s="120"/>
      <c r="AL62" s="120"/>
      <c r="AP62" s="120" t="s">
        <v>2171</v>
      </c>
      <c r="AQ62" s="120" t="s">
        <v>2171</v>
      </c>
      <c r="AR62" s="120" t="s">
        <v>2155</v>
      </c>
      <c r="AS62" s="120" t="s">
        <v>2155</v>
      </c>
      <c r="AT62" s="120" t="s">
        <v>2155</v>
      </c>
      <c r="AU62" s="120" t="s">
        <v>2155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2359</v>
      </c>
      <c r="F63" s="120">
        <v>2.0253040018669E14</v>
      </c>
      <c r="G63" s="18" t="s">
        <v>1405</v>
      </c>
      <c r="H63" s="120" t="s">
        <v>2360</v>
      </c>
      <c r="I63" s="120" t="s">
        <v>1406</v>
      </c>
      <c r="J63" s="120">
        <v>16563.0</v>
      </c>
      <c r="K63" s="120" t="s">
        <v>20</v>
      </c>
      <c r="L63" s="120">
        <v>8.5</v>
      </c>
      <c r="M63" s="120">
        <v>2734.0</v>
      </c>
      <c r="N63" s="120" t="s">
        <v>2152</v>
      </c>
      <c r="O63" s="120" t="s">
        <v>2041</v>
      </c>
      <c r="P63" s="124">
        <v>45684.0</v>
      </c>
      <c r="Q63" s="120">
        <v>2.0</v>
      </c>
      <c r="R63" s="120" t="s">
        <v>2170</v>
      </c>
      <c r="S63" s="124">
        <v>45684.0</v>
      </c>
      <c r="T63" s="124">
        <v>45684.0</v>
      </c>
      <c r="U63" s="124">
        <v>46063.0</v>
      </c>
      <c r="V63" s="120">
        <v>379.0</v>
      </c>
      <c r="W63" s="120"/>
      <c r="X63" s="120">
        <v>0.0</v>
      </c>
      <c r="Y63" s="120"/>
      <c r="Z63" s="120"/>
      <c r="AA63" s="120"/>
      <c r="AG63" s="120"/>
      <c r="AH63" s="120"/>
      <c r="AI63" s="120"/>
      <c r="AJ63" s="124"/>
      <c r="AK63" s="120"/>
      <c r="AL63" s="120"/>
      <c r="AP63" s="120">
        <v>8.5</v>
      </c>
      <c r="AQ63" s="120">
        <v>17.0</v>
      </c>
      <c r="AR63" s="120" t="s">
        <v>2155</v>
      </c>
      <c r="AS63" s="120" t="s">
        <v>2155</v>
      </c>
      <c r="AT63" s="120" t="s">
        <v>2155</v>
      </c>
      <c r="AU63" s="120">
        <v>38.0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1.0</v>
      </c>
      <c r="BA63" s="120">
        <v>0.0</v>
      </c>
      <c r="BB63" s="120" t="s">
        <v>2343</v>
      </c>
      <c r="BC63" s="120" t="s">
        <v>2361</v>
      </c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2362</v>
      </c>
      <c r="F64" s="120">
        <v>2.02530400186917E14</v>
      </c>
      <c r="G64" s="18" t="s">
        <v>208</v>
      </c>
      <c r="H64" s="120" t="s">
        <v>2201</v>
      </c>
      <c r="I64" s="120" t="s">
        <v>209</v>
      </c>
      <c r="J64" s="120">
        <v>76275.0</v>
      </c>
      <c r="K64" s="120" t="s">
        <v>37</v>
      </c>
      <c r="L64" s="120">
        <v>17070.53</v>
      </c>
      <c r="M64" s="120">
        <v>2730.0</v>
      </c>
      <c r="N64" s="120" t="s">
        <v>2152</v>
      </c>
      <c r="O64" s="120" t="s">
        <v>2041</v>
      </c>
      <c r="P64" s="124">
        <v>45692.0</v>
      </c>
      <c r="Q64" s="120">
        <v>1.0</v>
      </c>
      <c r="R64" s="120" t="s">
        <v>2170</v>
      </c>
      <c r="S64" s="124">
        <v>45692.0</v>
      </c>
      <c r="T64" s="124">
        <v>45692.0</v>
      </c>
      <c r="U64" s="124">
        <v>46063.0</v>
      </c>
      <c r="V64" s="120">
        <v>371.0</v>
      </c>
      <c r="W64" s="120"/>
      <c r="X64" s="120">
        <v>0.0</v>
      </c>
      <c r="Y64" s="120"/>
      <c r="Z64" s="120"/>
      <c r="AA64" s="120" t="s">
        <v>2202</v>
      </c>
      <c r="AG64" s="120"/>
      <c r="AH64" s="120"/>
      <c r="AI64" s="120"/>
      <c r="AJ64" s="124"/>
      <c r="AK64" s="120"/>
      <c r="AP64" s="120">
        <v>43700.56</v>
      </c>
      <c r="AQ64" s="120">
        <v>43700.56</v>
      </c>
      <c r="AR64" s="120">
        <v>5.0</v>
      </c>
      <c r="AS64" s="120">
        <v>7.0</v>
      </c>
      <c r="AT64" s="120">
        <v>15.0</v>
      </c>
      <c r="AU64" s="120">
        <v>109.0</v>
      </c>
      <c r="AV64" s="120">
        <v>0.0</v>
      </c>
      <c r="AW64" s="120" t="s">
        <v>2155</v>
      </c>
      <c r="AX64" s="120" t="s">
        <v>2155</v>
      </c>
      <c r="AY64" s="120">
        <v>0.0</v>
      </c>
      <c r="AZ64" s="120">
        <v>0.0</v>
      </c>
      <c r="BA64" s="120">
        <v>0.0</v>
      </c>
      <c r="BB64" s="120" t="s">
        <v>2363</v>
      </c>
      <c r="BC64" s="120" t="s">
        <v>2344</v>
      </c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2364</v>
      </c>
      <c r="F65" s="120">
        <v>2.02530400192235E14</v>
      </c>
      <c r="G65" s="18" t="s">
        <v>1629</v>
      </c>
      <c r="H65" s="120" t="s">
        <v>2365</v>
      </c>
      <c r="I65" s="120" t="s">
        <v>1630</v>
      </c>
      <c r="J65" s="120" t="s">
        <v>2366</v>
      </c>
      <c r="K65" s="120" t="s">
        <v>20</v>
      </c>
      <c r="L65" s="120">
        <v>0.76</v>
      </c>
      <c r="M65" s="120">
        <v>2730.0</v>
      </c>
      <c r="N65" s="120" t="s">
        <v>2152</v>
      </c>
      <c r="O65" s="120" t="s">
        <v>2041</v>
      </c>
      <c r="P65" s="124">
        <v>45714.0</v>
      </c>
      <c r="Q65" s="120">
        <v>8.0</v>
      </c>
      <c r="R65" s="120" t="s">
        <v>2170</v>
      </c>
      <c r="S65" s="124">
        <v>45714.0</v>
      </c>
      <c r="T65" s="124">
        <v>45714.0</v>
      </c>
      <c r="U65" s="124">
        <v>46063.0</v>
      </c>
      <c r="V65" s="120">
        <v>349.0</v>
      </c>
      <c r="W65" s="120"/>
      <c r="X65" s="120">
        <v>2.0</v>
      </c>
      <c r="Y65" s="120">
        <v>3.040250467E9</v>
      </c>
      <c r="Z65" s="120" t="s">
        <v>2298</v>
      </c>
      <c r="AA65" s="120" t="s">
        <v>2367</v>
      </c>
      <c r="AG65" s="120"/>
      <c r="AH65" s="120"/>
      <c r="AI65" s="120"/>
      <c r="AJ65" s="124"/>
      <c r="AK65" s="120"/>
      <c r="AL65" s="120"/>
      <c r="AP65" s="120">
        <v>2.0</v>
      </c>
      <c r="AQ65" s="120">
        <v>16.0</v>
      </c>
      <c r="AR65" s="120" t="s">
        <v>2155</v>
      </c>
      <c r="AS65" s="120" t="s">
        <v>2155</v>
      </c>
      <c r="AT65" s="120" t="s">
        <v>2155</v>
      </c>
      <c r="AU65" s="120">
        <v>71.0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2368</v>
      </c>
      <c r="BC65" s="120" t="s">
        <v>2369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2370</v>
      </c>
      <c r="F66" s="120">
        <v>2.02530400187278E14</v>
      </c>
      <c r="G66" s="18" t="s">
        <v>1976</v>
      </c>
      <c r="H66" s="120" t="s">
        <v>2371</v>
      </c>
      <c r="I66" s="120" t="s">
        <v>1977</v>
      </c>
      <c r="J66" s="120" t="s">
        <v>2366</v>
      </c>
      <c r="K66" s="120" t="s">
        <v>20</v>
      </c>
      <c r="L66" s="120">
        <v>140.35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7.0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0.0</v>
      </c>
      <c r="Y66" s="120">
        <v>3.040250354E9</v>
      </c>
      <c r="Z66" s="120" t="s">
        <v>2372</v>
      </c>
      <c r="AA66" s="120" t="s">
        <v>2373</v>
      </c>
      <c r="AG66" s="120"/>
      <c r="AH66" s="120"/>
      <c r="AI66" s="120"/>
      <c r="AJ66" s="124"/>
      <c r="AK66" s="120"/>
      <c r="AP66" s="120">
        <v>259.65</v>
      </c>
      <c r="AQ66" s="120">
        <v>1817.55</v>
      </c>
      <c r="AR66" s="120" t="s">
        <v>2155</v>
      </c>
      <c r="AS66" s="120" t="s">
        <v>2155</v>
      </c>
      <c r="AT66" s="120" t="s">
        <v>2155</v>
      </c>
      <c r="AU66" s="120">
        <v>16.0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2376</v>
      </c>
      <c r="F67" s="120">
        <v>2.02530400187471E14</v>
      </c>
      <c r="G67" s="18" t="s">
        <v>1211</v>
      </c>
      <c r="H67" s="120" t="s">
        <v>2377</v>
      </c>
      <c r="I67" s="120" t="s">
        <v>1212</v>
      </c>
      <c r="J67" s="120">
        <v>60253.0</v>
      </c>
      <c r="K67" s="120" t="s">
        <v>37</v>
      </c>
      <c r="L67" s="120">
        <v>5715.0</v>
      </c>
      <c r="M67" s="120">
        <v>2734.0</v>
      </c>
      <c r="N67" s="120" t="s">
        <v>2152</v>
      </c>
      <c r="O67" s="120" t="s">
        <v>2041</v>
      </c>
      <c r="P67" s="124">
        <v>45722.0</v>
      </c>
      <c r="Q67" s="120">
        <v>1.0</v>
      </c>
      <c r="R67" s="120" t="s">
        <v>2170</v>
      </c>
      <c r="S67" s="124">
        <v>45722.0</v>
      </c>
      <c r="T67" s="124">
        <v>45722.0</v>
      </c>
      <c r="U67" s="124">
        <v>46063.0</v>
      </c>
      <c r="V67" s="120">
        <v>341.0</v>
      </c>
      <c r="W67" s="120"/>
      <c r="X67" s="120">
        <v>0.0</v>
      </c>
      <c r="Y67" s="120"/>
      <c r="Z67" s="120"/>
      <c r="AA67" s="120" t="s">
        <v>2183</v>
      </c>
      <c r="AG67" s="120"/>
      <c r="AH67" s="120"/>
      <c r="AI67" s="120"/>
      <c r="AJ67" s="124"/>
      <c r="AK67" s="120"/>
      <c r="AL67" s="120"/>
      <c r="AP67" s="120">
        <v>10915.65</v>
      </c>
      <c r="AQ67" s="120">
        <v>10915.65</v>
      </c>
      <c r="AR67" s="120" t="s">
        <v>2155</v>
      </c>
      <c r="AS67" s="120" t="s">
        <v>2155</v>
      </c>
      <c r="AT67" s="120" t="s">
        <v>2155</v>
      </c>
      <c r="AU67" s="120">
        <v>2.0</v>
      </c>
      <c r="AV67" s="120">
        <v>0.0</v>
      </c>
      <c r="AW67" s="120">
        <v>0.0</v>
      </c>
      <c r="AX67" s="120">
        <v>67.0</v>
      </c>
      <c r="AY67" s="120">
        <v>0.0</v>
      </c>
      <c r="AZ67" s="120">
        <v>9.0</v>
      </c>
      <c r="BA67" s="120">
        <v>0.0</v>
      </c>
      <c r="BB67" s="120" t="s">
        <v>2378</v>
      </c>
      <c r="BC67" s="120" t="s">
        <v>2236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2379</v>
      </c>
      <c r="F68" s="120">
        <v>2.02530400188031E14</v>
      </c>
      <c r="G68" s="18" t="s">
        <v>593</v>
      </c>
      <c r="H68" s="120" t="s">
        <v>2380</v>
      </c>
      <c r="I68" s="120" t="s">
        <v>594</v>
      </c>
      <c r="J68" s="120" t="s">
        <v>2177</v>
      </c>
      <c r="K68" s="120" t="s">
        <v>23</v>
      </c>
      <c r="L68" s="120">
        <v>1200.0</v>
      </c>
      <c r="M68" s="120">
        <v>2734.0</v>
      </c>
      <c r="N68" s="120" t="s">
        <v>2152</v>
      </c>
      <c r="O68" s="120" t="s">
        <v>2041</v>
      </c>
      <c r="P68" s="124">
        <v>45735.0</v>
      </c>
      <c r="Q68" s="120">
        <v>1.0</v>
      </c>
      <c r="R68" s="120" t="s">
        <v>2170</v>
      </c>
      <c r="S68" s="124">
        <v>45735.0</v>
      </c>
      <c r="T68" s="124">
        <v>45735.0</v>
      </c>
      <c r="U68" s="124">
        <v>46063.0</v>
      </c>
      <c r="V68" s="120">
        <v>328.0</v>
      </c>
      <c r="W68" s="120"/>
      <c r="X68" s="120">
        <v>0.0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2808.0</v>
      </c>
      <c r="AQ68" s="120">
        <v>2808.0</v>
      </c>
      <c r="AR68" s="120" t="s">
        <v>2155</v>
      </c>
      <c r="AS68" s="120">
        <v>1.0</v>
      </c>
      <c r="AT68" s="120">
        <v>3.0</v>
      </c>
      <c r="AU68" s="120">
        <v>3.0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2300</v>
      </c>
      <c r="BC68" s="120" t="s">
        <v>2382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2383</v>
      </c>
      <c r="F69" s="120">
        <v>2.02630400203676E14</v>
      </c>
      <c r="G69" s="18" t="s">
        <v>208</v>
      </c>
      <c r="H69" s="120" t="s">
        <v>2201</v>
      </c>
      <c r="I69" s="120" t="s">
        <v>209</v>
      </c>
      <c r="J69" s="120">
        <v>76275.0</v>
      </c>
      <c r="K69" s="120" t="s">
        <v>37</v>
      </c>
      <c r="L69" s="120">
        <v>17070.53</v>
      </c>
      <c r="M69" s="120">
        <v>2732.0</v>
      </c>
      <c r="N69" s="120" t="s">
        <v>2152</v>
      </c>
      <c r="O69" s="120" t="s">
        <v>2041</v>
      </c>
      <c r="P69" s="124">
        <v>45742.0</v>
      </c>
      <c r="Q69" s="120">
        <v>1.0</v>
      </c>
      <c r="R69" s="120" t="s">
        <v>2170</v>
      </c>
      <c r="S69" s="124">
        <v>45742.0</v>
      </c>
      <c r="T69" s="124">
        <v>45742.0</v>
      </c>
      <c r="U69" s="124">
        <v>46129.0</v>
      </c>
      <c r="V69" s="120">
        <v>387.0</v>
      </c>
      <c r="W69" s="120"/>
      <c r="X69" s="120">
        <v>0.0</v>
      </c>
      <c r="Y69" s="120">
        <v>3.040254478E9</v>
      </c>
      <c r="Z69" s="120" t="s">
        <v>2372</v>
      </c>
      <c r="AA69" s="120" t="s">
        <v>2384</v>
      </c>
      <c r="AG69" s="120"/>
      <c r="AH69" s="120"/>
      <c r="AI69" s="120"/>
      <c r="AJ69" s="124"/>
      <c r="AK69" s="120"/>
      <c r="AL69" s="120"/>
      <c r="AP69" s="120">
        <v>43700.56</v>
      </c>
      <c r="AQ69" s="120">
        <v>43700.56</v>
      </c>
      <c r="AR69" s="120">
        <v>5.0</v>
      </c>
      <c r="AS69" s="120">
        <v>7.0</v>
      </c>
      <c r="AT69" s="120">
        <v>15.0</v>
      </c>
      <c r="AU69" s="120">
        <v>109.0</v>
      </c>
      <c r="AV69" s="120">
        <v>0.0</v>
      </c>
      <c r="AW69" s="120" t="s">
        <v>2155</v>
      </c>
      <c r="AX69" s="120" t="s">
        <v>2155</v>
      </c>
      <c r="AY69" s="120">
        <v>0.0</v>
      </c>
      <c r="AZ69" s="120">
        <v>0.0</v>
      </c>
      <c r="BA69" s="120">
        <v>0.0</v>
      </c>
      <c r="BB69" s="120" t="s">
        <v>2385</v>
      </c>
      <c r="BC69" s="120" t="s">
        <v>2386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2387</v>
      </c>
      <c r="F70" s="120">
        <v>2.02530400188357E14</v>
      </c>
      <c r="G70" s="18" t="s">
        <v>1439</v>
      </c>
      <c r="H70" s="120" t="s">
        <v>2210</v>
      </c>
      <c r="I70" s="120" t="s">
        <v>483</v>
      </c>
      <c r="J70" s="120" t="s">
        <v>2177</v>
      </c>
      <c r="K70" s="120" t="s">
        <v>20</v>
      </c>
      <c r="L70" s="120">
        <v>429.03</v>
      </c>
      <c r="M70" s="120">
        <v>2730.0</v>
      </c>
      <c r="N70" s="120" t="s">
        <v>2152</v>
      </c>
      <c r="O70" s="120" t="s">
        <v>2041</v>
      </c>
      <c r="P70" s="124">
        <v>45747.0</v>
      </c>
      <c r="Q70" s="120">
        <v>1.0</v>
      </c>
      <c r="R70" s="120" t="s">
        <v>2170</v>
      </c>
      <c r="S70" s="124">
        <v>45747.0</v>
      </c>
      <c r="T70" s="124">
        <v>45747.0</v>
      </c>
      <c r="U70" s="124">
        <v>46063.0</v>
      </c>
      <c r="V70" s="120">
        <v>316.0</v>
      </c>
      <c r="W70" s="120"/>
      <c r="X70" s="120">
        <v>0.0</v>
      </c>
      <c r="Y70" s="120"/>
      <c r="Z70" s="120"/>
      <c r="AA70" s="120" t="s">
        <v>2211</v>
      </c>
      <c r="AG70" s="120"/>
      <c r="AH70" s="120"/>
      <c r="AI70" s="120"/>
      <c r="AJ70" s="124"/>
      <c r="AK70" s="120"/>
      <c r="AP70" s="120">
        <v>1776.2</v>
      </c>
      <c r="AQ70" s="120">
        <v>1776.2</v>
      </c>
      <c r="AR70" s="120">
        <v>2.0</v>
      </c>
      <c r="AS70" s="120">
        <v>4.0</v>
      </c>
      <c r="AT70" s="120">
        <v>11.0</v>
      </c>
      <c r="AU70" s="120">
        <v>134.0</v>
      </c>
      <c r="AV70" s="120">
        <v>50.0</v>
      </c>
      <c r="AW70" s="120">
        <v>0.0</v>
      </c>
      <c r="AX70" s="120">
        <v>0.0</v>
      </c>
      <c r="AY70" s="120">
        <v>0.0</v>
      </c>
      <c r="AZ70" s="120">
        <v>0.0</v>
      </c>
      <c r="BA70" s="120">
        <v>0.0</v>
      </c>
      <c r="BB70" s="120" t="s">
        <v>2388</v>
      </c>
      <c r="BC70" s="120" t="s">
        <v>2389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2390</v>
      </c>
      <c r="F71" s="120">
        <v>2.02530400188581E14</v>
      </c>
      <c r="G71" s="18" t="s">
        <v>964</v>
      </c>
      <c r="H71" s="120" t="s">
        <v>2391</v>
      </c>
      <c r="I71" s="120" t="s">
        <v>965</v>
      </c>
      <c r="J71" s="120" t="s">
        <v>2177</v>
      </c>
      <c r="K71" s="120" t="s">
        <v>23</v>
      </c>
      <c r="L71" s="120">
        <v>12120.27</v>
      </c>
      <c r="M71" s="120">
        <v>2730.0</v>
      </c>
      <c r="N71" s="120" t="s">
        <v>2152</v>
      </c>
      <c r="O71" s="120" t="s">
        <v>2041</v>
      </c>
      <c r="P71" s="124">
        <v>45748.0</v>
      </c>
      <c r="Q71" s="120">
        <v>1.0</v>
      </c>
      <c r="R71" s="120" t="s">
        <v>2170</v>
      </c>
      <c r="S71" s="124">
        <v>45748.0</v>
      </c>
      <c r="T71" s="124">
        <v>45748.0</v>
      </c>
      <c r="U71" s="124">
        <v>46063.0</v>
      </c>
      <c r="V71" s="120">
        <v>315.0</v>
      </c>
      <c r="W71" s="120"/>
      <c r="X71" s="120">
        <v>2.0</v>
      </c>
      <c r="Y71" s="120"/>
      <c r="Z71" s="120"/>
      <c r="AA71" s="120" t="s">
        <v>2392</v>
      </c>
      <c r="AG71" s="120"/>
      <c r="AH71" s="120"/>
      <c r="AI71" s="120"/>
      <c r="AJ71" s="124"/>
      <c r="AK71" s="120"/>
      <c r="AP71" s="120">
        <v>39269.66</v>
      </c>
      <c r="AQ71" s="120">
        <v>39269.66</v>
      </c>
      <c r="AR71" s="120">
        <v>4.0</v>
      </c>
      <c r="AS71" s="120">
        <v>4.0</v>
      </c>
      <c r="AT71" s="120">
        <v>4.0</v>
      </c>
      <c r="AU71" s="120">
        <v>26.0</v>
      </c>
      <c r="AV71" s="120">
        <v>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2393</v>
      </c>
      <c r="BC71" s="120" t="s">
        <v>2394</v>
      </c>
      <c r="BD71" s="120"/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2395</v>
      </c>
      <c r="F72" s="120">
        <v>2.02530400188768E14</v>
      </c>
      <c r="G72" s="18" t="s">
        <v>265</v>
      </c>
      <c r="H72" s="120" t="s">
        <v>2396</v>
      </c>
      <c r="I72" s="120" t="s">
        <v>262</v>
      </c>
      <c r="J72" s="120">
        <v>71653.0</v>
      </c>
      <c r="K72" s="120" t="s">
        <v>37</v>
      </c>
      <c r="L72" s="120">
        <v>1583.0</v>
      </c>
      <c r="M72" s="120">
        <v>2730.0</v>
      </c>
      <c r="N72" s="120" t="s">
        <v>2152</v>
      </c>
      <c r="O72" s="120" t="s">
        <v>2041</v>
      </c>
      <c r="P72" s="124">
        <v>45757.0</v>
      </c>
      <c r="Q72" s="120">
        <v>1.0</v>
      </c>
      <c r="R72" s="120" t="s">
        <v>2170</v>
      </c>
      <c r="S72" s="124">
        <v>45757.0</v>
      </c>
      <c r="T72" s="124">
        <v>45757.0</v>
      </c>
      <c r="U72" s="124">
        <v>46063.0</v>
      </c>
      <c r="V72" s="120">
        <v>306.0</v>
      </c>
      <c r="W72" s="120"/>
      <c r="X72" s="120">
        <v>0.0</v>
      </c>
      <c r="Y72" s="120">
        <v>3.040250835E9</v>
      </c>
      <c r="Z72" s="120" t="s">
        <v>2298</v>
      </c>
      <c r="AA72" s="120" t="s">
        <v>2183</v>
      </c>
      <c r="AG72" s="120"/>
      <c r="AH72" s="120"/>
      <c r="AI72" s="120"/>
      <c r="AJ72" s="124"/>
      <c r="AK72" s="120"/>
      <c r="AL72" s="120"/>
      <c r="AP72" s="120">
        <v>3039.36</v>
      </c>
      <c r="AQ72" s="120">
        <v>3039.36</v>
      </c>
      <c r="AR72" s="120">
        <v>1.0</v>
      </c>
      <c r="AS72" s="120">
        <v>2.0</v>
      </c>
      <c r="AT72" s="120">
        <v>4.0</v>
      </c>
      <c r="AU72" s="120">
        <v>21.0</v>
      </c>
      <c r="AV72" s="120">
        <v>0.0</v>
      </c>
      <c r="AW72" s="120">
        <v>0.0</v>
      </c>
      <c r="AX72" s="120" t="s">
        <v>2155</v>
      </c>
      <c r="AY72" s="120">
        <v>0.0</v>
      </c>
      <c r="AZ72" s="120">
        <v>0.0</v>
      </c>
      <c r="BA72" s="120">
        <v>0.0</v>
      </c>
      <c r="BB72" s="120" t="s">
        <v>2397</v>
      </c>
      <c r="BC72" s="120" t="s">
        <v>2398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2399</v>
      </c>
      <c r="F73" s="120">
        <v>2.0253040019384E14</v>
      </c>
      <c r="G73" s="18" t="s">
        <v>265</v>
      </c>
      <c r="H73" s="120" t="s">
        <v>2396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2734.0</v>
      </c>
      <c r="N73" s="120" t="s">
        <v>2152</v>
      </c>
      <c r="O73" s="120" t="s">
        <v>2041</v>
      </c>
      <c r="P73" s="124">
        <v>45771.0</v>
      </c>
      <c r="Q73" s="120">
        <v>1.0</v>
      </c>
      <c r="R73" s="120" t="s">
        <v>2170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0.0</v>
      </c>
      <c r="Y73" s="120"/>
      <c r="Z73" s="120"/>
      <c r="AA73" s="120" t="s">
        <v>2183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2400</v>
      </c>
      <c r="BC73" s="120" t="s">
        <v>2401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2402</v>
      </c>
      <c r="F74" s="120">
        <v>2.02530400192734E14</v>
      </c>
      <c r="G74" s="18" t="s">
        <v>1349</v>
      </c>
      <c r="H74" s="120" t="s">
        <v>2403</v>
      </c>
      <c r="I74" s="120" t="s">
        <v>1350</v>
      </c>
      <c r="J74" s="120" t="s">
        <v>2177</v>
      </c>
      <c r="K74" s="120" t="s">
        <v>20</v>
      </c>
      <c r="L74" s="120">
        <v>708.58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2.0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4.0</v>
      </c>
      <c r="Y74" s="120"/>
      <c r="Z74" s="120"/>
      <c r="AA74" s="120"/>
      <c r="AG74" s="120" t="s">
        <v>2404</v>
      </c>
      <c r="AH74" s="120">
        <v>2.0</v>
      </c>
      <c r="AI74" s="120" t="s">
        <v>2308</v>
      </c>
      <c r="AJ74" s="124">
        <v>46107.0</v>
      </c>
      <c r="AK74" s="120" t="s">
        <v>2161</v>
      </c>
      <c r="AL74" s="120"/>
      <c r="AP74" s="120">
        <v>3996.39</v>
      </c>
      <c r="AQ74" s="120">
        <v>7992.78</v>
      </c>
      <c r="AR74" s="120" t="s">
        <v>2155</v>
      </c>
      <c r="AS74" s="120">
        <v>1.0</v>
      </c>
      <c r="AT74" s="120">
        <v>2.0</v>
      </c>
      <c r="AU74" s="120">
        <v>45.0</v>
      </c>
      <c r="AV74" s="120">
        <v>2.0</v>
      </c>
      <c r="AW74" s="120" t="s">
        <v>2155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2405</v>
      </c>
      <c r="BC74" s="120" t="s">
        <v>2406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2407</v>
      </c>
      <c r="F75" s="120">
        <v>2.02530400188987E14</v>
      </c>
      <c r="G75" s="18" t="s">
        <v>308</v>
      </c>
      <c r="H75" s="120" t="s">
        <v>2408</v>
      </c>
      <c r="I75" s="120" t="s">
        <v>309</v>
      </c>
      <c r="J75" s="120">
        <v>83326.0</v>
      </c>
      <c r="K75" s="120" t="s">
        <v>37</v>
      </c>
      <c r="L75" s="120">
        <v>3831.27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1.0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1.0</v>
      </c>
      <c r="Y75" s="120"/>
      <c r="Z75" s="120"/>
      <c r="AA75" s="120" t="s">
        <v>2409</v>
      </c>
      <c r="AG75" s="120"/>
      <c r="AH75" s="120"/>
      <c r="AI75" s="120"/>
      <c r="AJ75" s="124"/>
      <c r="AK75" s="120"/>
      <c r="AL75" s="120"/>
      <c r="AP75" s="120">
        <v>21608.37</v>
      </c>
      <c r="AQ75" s="120">
        <v>21608.37</v>
      </c>
      <c r="AR75" s="120" t="s">
        <v>2155</v>
      </c>
      <c r="AS75" s="120">
        <v>1.0</v>
      </c>
      <c r="AT75" s="120">
        <v>4.0</v>
      </c>
      <c r="AU75" s="120">
        <v>65.0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2400</v>
      </c>
      <c r="BC75" s="120" t="s">
        <v>2410</v>
      </c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2411</v>
      </c>
      <c r="F76" s="120">
        <v>2.02530400188993E14</v>
      </c>
      <c r="G76" s="18" t="s">
        <v>2412</v>
      </c>
      <c r="H76" s="120" t="s">
        <v>2413</v>
      </c>
      <c r="I76" s="120" t="s">
        <v>391</v>
      </c>
      <c r="J76" s="120" t="s">
        <v>2177</v>
      </c>
      <c r="K76" s="120" t="s">
        <v>20</v>
      </c>
      <c r="L76" s="120">
        <v>5.32</v>
      </c>
      <c r="M76" s="120">
        <v>2734.0</v>
      </c>
      <c r="N76" s="120" t="s">
        <v>2152</v>
      </c>
      <c r="O76" s="120" t="s">
        <v>2153</v>
      </c>
      <c r="P76" s="124">
        <v>45772.0</v>
      </c>
      <c r="Q76" s="120">
        <v>5.0</v>
      </c>
      <c r="R76" s="120" t="s">
        <v>2170</v>
      </c>
      <c r="S76" s="124">
        <v>45772.0</v>
      </c>
      <c r="T76" s="124">
        <v>45772.0</v>
      </c>
      <c r="U76" s="124">
        <v>45772.0</v>
      </c>
      <c r="V76" s="120">
        <v>0.0</v>
      </c>
      <c r="W76" s="120"/>
      <c r="X76" s="120">
        <v>0.0</v>
      </c>
      <c r="Y76" s="120"/>
      <c r="Z76" s="120"/>
      <c r="AA76" s="120"/>
      <c r="AG76" s="120"/>
      <c r="AH76" s="120"/>
      <c r="AI76" s="120"/>
      <c r="AJ76" s="124"/>
      <c r="AK76" s="120"/>
      <c r="AP76" s="120">
        <v>19.51</v>
      </c>
      <c r="AQ76" s="120">
        <v>97.55</v>
      </c>
      <c r="AR76" s="120" t="s">
        <v>2155</v>
      </c>
      <c r="AS76" s="120" t="s">
        <v>2155</v>
      </c>
      <c r="AT76" s="120">
        <v>6.0</v>
      </c>
      <c r="AU76" s="120">
        <v>28.0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2414</v>
      </c>
      <c r="BC76" s="120" t="s">
        <v>2415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2416</v>
      </c>
      <c r="F77" s="120">
        <v>2.02630400204192E14</v>
      </c>
      <c r="G77" s="18" t="s">
        <v>1035</v>
      </c>
      <c r="H77" s="120" t="s">
        <v>2417</v>
      </c>
      <c r="I77" s="120" t="s">
        <v>2418</v>
      </c>
      <c r="J77" s="120">
        <v>74025.0</v>
      </c>
      <c r="K77" s="120" t="s">
        <v>23</v>
      </c>
      <c r="L77" s="120">
        <v>8738.4</v>
      </c>
      <c r="M77" s="120">
        <v>2730.0</v>
      </c>
      <c r="N77" s="120" t="s">
        <v>2152</v>
      </c>
      <c r="O77" s="120" t="s">
        <v>2041</v>
      </c>
      <c r="P77" s="124">
        <v>45772.0</v>
      </c>
      <c r="Q77" s="120">
        <v>1.0</v>
      </c>
      <c r="R77" s="120" t="s">
        <v>2170</v>
      </c>
      <c r="S77" s="124">
        <v>45772.0</v>
      </c>
      <c r="T77" s="124">
        <v>45772.0</v>
      </c>
      <c r="U77" s="124">
        <v>46198.0</v>
      </c>
      <c r="V77" s="120">
        <v>426.0</v>
      </c>
      <c r="W77" s="120"/>
      <c r="X77" s="120">
        <v>0.0</v>
      </c>
      <c r="Y77" s="120"/>
      <c r="Z77" s="120"/>
      <c r="AA77" s="120" t="s">
        <v>2419</v>
      </c>
      <c r="AG77" s="120"/>
      <c r="AH77" s="120"/>
      <c r="AI77" s="120"/>
      <c r="AJ77" s="124"/>
      <c r="AK77" s="120"/>
      <c r="AL77" s="120"/>
      <c r="AP77" s="120">
        <v>49284.58</v>
      </c>
      <c r="AQ77" s="120">
        <v>49284.58</v>
      </c>
      <c r="AR77" s="120">
        <v>2.0</v>
      </c>
      <c r="AS77" s="120">
        <v>3.0</v>
      </c>
      <c r="AT77" s="120">
        <v>6.0</v>
      </c>
      <c r="AU77" s="120">
        <v>60.0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2420</v>
      </c>
      <c r="BC77" s="120" t="s">
        <v>2421</v>
      </c>
    </row>
    <row r="78">
      <c r="A78" s="120">
        <v>313.0</v>
      </c>
      <c r="B78" s="120">
        <v>313.0</v>
      </c>
      <c r="C78" s="120">
        <v>381.0</v>
      </c>
      <c r="D78" s="120" t="s">
        <v>2167</v>
      </c>
      <c r="E78" s="18" t="s">
        <v>2422</v>
      </c>
      <c r="F78" s="120">
        <v>2.02538100207618E14</v>
      </c>
      <c r="G78" s="18" t="s">
        <v>248</v>
      </c>
      <c r="H78" s="120" t="s">
        <v>2423</v>
      </c>
      <c r="I78" s="120" t="s">
        <v>2424</v>
      </c>
      <c r="J78" s="120" t="s">
        <v>2177</v>
      </c>
      <c r="K78" s="120" t="s">
        <v>23</v>
      </c>
      <c r="L78" s="120">
        <v>0.0</v>
      </c>
      <c r="M78" s="120">
        <v>2732.0</v>
      </c>
      <c r="N78" s="120" t="s">
        <v>2152</v>
      </c>
      <c r="O78" s="120" t="s">
        <v>2153</v>
      </c>
      <c r="P78" s="124">
        <v>45775.0</v>
      </c>
      <c r="Q78" s="120">
        <v>1.0</v>
      </c>
      <c r="R78" s="120" t="s">
        <v>2170</v>
      </c>
      <c r="S78" s="124">
        <v>45775.0</v>
      </c>
      <c r="T78" s="124">
        <v>45775.0</v>
      </c>
      <c r="U78" s="125">
        <v>45943.0</v>
      </c>
      <c r="V78" s="120">
        <v>168.0</v>
      </c>
      <c r="W78" s="120"/>
      <c r="X78" s="120">
        <v>0.0</v>
      </c>
      <c r="Y78" s="120"/>
      <c r="Z78" s="120"/>
      <c r="AA78" s="120" t="s">
        <v>2425</v>
      </c>
      <c r="AG78" s="120"/>
      <c r="AH78" s="120"/>
      <c r="AI78" s="120"/>
      <c r="AJ78" s="124"/>
      <c r="AK78" s="120"/>
      <c r="AP78" s="120" t="s">
        <v>2171</v>
      </c>
      <c r="AQ78" s="120" t="s">
        <v>2171</v>
      </c>
      <c r="AR78" s="120" t="s">
        <v>2155</v>
      </c>
      <c r="AS78" s="120" t="s">
        <v>2155</v>
      </c>
      <c r="AT78" s="120" t="s">
        <v>2155</v>
      </c>
      <c r="AU78" s="120">
        <v>2.0</v>
      </c>
      <c r="AV78" s="120">
        <v>1.0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2426</v>
      </c>
      <c r="BC78" s="120" t="s">
        <v>2427</v>
      </c>
    </row>
    <row r="79">
      <c r="A79" s="120">
        <v>313.0</v>
      </c>
      <c r="B79" s="120">
        <v>313.0</v>
      </c>
      <c r="C79" s="120">
        <v>304.0</v>
      </c>
      <c r="D79" s="120" t="s">
        <v>2167</v>
      </c>
      <c r="E79" s="18" t="s">
        <v>2428</v>
      </c>
      <c r="F79" s="120">
        <v>2.02530400189023E14</v>
      </c>
      <c r="G79" s="18" t="s">
        <v>1057</v>
      </c>
      <c r="H79" s="120" t="s">
        <v>2429</v>
      </c>
      <c r="I79" s="120" t="s">
        <v>2430</v>
      </c>
      <c r="J79" s="120" t="s">
        <v>2177</v>
      </c>
      <c r="K79" s="120" t="s">
        <v>20</v>
      </c>
      <c r="L79" s="120">
        <v>17.2</v>
      </c>
      <c r="M79" s="120">
        <v>2730.0</v>
      </c>
      <c r="N79" s="120" t="s">
        <v>2152</v>
      </c>
      <c r="O79" s="120" t="s">
        <v>2041</v>
      </c>
      <c r="P79" s="124">
        <v>45775.0</v>
      </c>
      <c r="Q79" s="120">
        <v>2.0</v>
      </c>
      <c r="R79" s="120" t="s">
        <v>2431</v>
      </c>
      <c r="S79" s="124">
        <v>45775.0</v>
      </c>
      <c r="T79" s="124">
        <v>45775.0</v>
      </c>
      <c r="U79" s="124">
        <v>46063.0</v>
      </c>
      <c r="V79" s="120">
        <v>288.0</v>
      </c>
      <c r="W79" s="120"/>
      <c r="X79" s="120">
        <v>46.0</v>
      </c>
      <c r="Y79" s="120"/>
      <c r="Z79" s="120"/>
      <c r="AA79" s="120"/>
      <c r="AG79" s="120" t="s">
        <v>2432</v>
      </c>
      <c r="AH79" s="120">
        <v>30.0</v>
      </c>
      <c r="AI79" s="120" t="s">
        <v>2433</v>
      </c>
      <c r="AJ79" s="124">
        <v>45671.0</v>
      </c>
      <c r="AK79" s="120" t="s">
        <v>2330</v>
      </c>
      <c r="AP79" s="120">
        <v>29.76</v>
      </c>
      <c r="AQ79" s="120">
        <v>59.52</v>
      </c>
      <c r="AR79" s="120">
        <v>2.0</v>
      </c>
      <c r="AS79" s="120">
        <v>3.0</v>
      </c>
      <c r="AT79" s="120">
        <v>4.0</v>
      </c>
      <c r="AU79" s="120">
        <v>71.0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2434</v>
      </c>
      <c r="BC79" s="120" t="s">
        <v>2435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2436</v>
      </c>
      <c r="F80" s="120">
        <v>2.02630400203986E14</v>
      </c>
      <c r="G80" s="18" t="s">
        <v>59</v>
      </c>
      <c r="H80" s="120" t="s">
        <v>2437</v>
      </c>
      <c r="I80" s="120" t="s">
        <v>2438</v>
      </c>
      <c r="J80" s="120">
        <v>71379.0</v>
      </c>
      <c r="K80" s="120" t="s">
        <v>37</v>
      </c>
      <c r="L80" s="120">
        <v>2562.81</v>
      </c>
      <c r="M80" s="120">
        <v>2734.0</v>
      </c>
      <c r="N80" s="120" t="s">
        <v>2152</v>
      </c>
      <c r="O80" s="120" t="s">
        <v>2041</v>
      </c>
      <c r="P80" s="124">
        <v>45776.0</v>
      </c>
      <c r="Q80" s="120">
        <v>1.0</v>
      </c>
      <c r="R80" s="120" t="s">
        <v>2170</v>
      </c>
      <c r="S80" s="124">
        <v>45776.0</v>
      </c>
      <c r="T80" s="124">
        <v>45776.0</v>
      </c>
      <c r="U80" s="124">
        <v>46147.0</v>
      </c>
      <c r="V80" s="120">
        <v>371.0</v>
      </c>
      <c r="W80" s="120"/>
      <c r="X80" s="120">
        <v>0.0</v>
      </c>
      <c r="Y80" s="120">
        <v>3.040250827E9</v>
      </c>
      <c r="Z80" s="120" t="s">
        <v>2298</v>
      </c>
      <c r="AA80" s="120" t="s">
        <v>2183</v>
      </c>
      <c r="AG80" s="120"/>
      <c r="AH80" s="120"/>
      <c r="AI80" s="120"/>
      <c r="AJ80" s="124"/>
      <c r="AK80" s="120"/>
      <c r="AL80" s="120"/>
      <c r="AP80" s="120">
        <v>13916.07</v>
      </c>
      <c r="AQ80" s="120">
        <v>13916.07</v>
      </c>
      <c r="AR80" s="120">
        <v>2.0</v>
      </c>
      <c r="AS80" s="120">
        <v>2.0</v>
      </c>
      <c r="AT80" s="120">
        <v>5.0</v>
      </c>
      <c r="AU80" s="120">
        <v>72.0</v>
      </c>
      <c r="AV80" s="120">
        <v>0.0</v>
      </c>
      <c r="AW80" s="120">
        <v>2.0</v>
      </c>
      <c r="AX80" s="120" t="s">
        <v>2155</v>
      </c>
      <c r="AY80" s="120">
        <v>0.0</v>
      </c>
      <c r="AZ80" s="120">
        <v>0.0</v>
      </c>
      <c r="BA80" s="120">
        <v>0.0</v>
      </c>
      <c r="BB80" s="120" t="s">
        <v>2400</v>
      </c>
      <c r="BC80" s="120" t="s">
        <v>2439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2440</v>
      </c>
      <c r="F81" s="120">
        <v>2.02630400204367E14</v>
      </c>
      <c r="G81" s="18" t="s">
        <v>1480</v>
      </c>
      <c r="H81" s="120" t="s">
        <v>2441</v>
      </c>
      <c r="I81" s="120" t="s">
        <v>1481</v>
      </c>
      <c r="J81" s="120" t="s">
        <v>2177</v>
      </c>
      <c r="K81" s="120" t="s">
        <v>20</v>
      </c>
      <c r="L81" s="120">
        <v>707.92</v>
      </c>
      <c r="M81" s="120">
        <v>2730.0</v>
      </c>
      <c r="N81" s="120" t="s">
        <v>2152</v>
      </c>
      <c r="O81" s="120" t="s">
        <v>2041</v>
      </c>
      <c r="P81" s="124">
        <v>45818.0</v>
      </c>
      <c r="Q81" s="120">
        <v>1.0</v>
      </c>
      <c r="R81" s="120" t="s">
        <v>2170</v>
      </c>
      <c r="S81" s="124">
        <v>45818.0</v>
      </c>
      <c r="T81" s="124">
        <v>45818.0</v>
      </c>
      <c r="U81" s="124">
        <v>46167.0</v>
      </c>
      <c r="V81" s="120">
        <v>349.0</v>
      </c>
      <c r="W81" s="120"/>
      <c r="X81" s="120">
        <v>0.0</v>
      </c>
      <c r="Y81" s="120"/>
      <c r="Z81" s="120"/>
      <c r="AA81" s="120"/>
      <c r="AG81" s="120" t="s">
        <v>2442</v>
      </c>
      <c r="AH81" s="120">
        <v>7.0</v>
      </c>
      <c r="AI81" s="120" t="s">
        <v>2433</v>
      </c>
      <c r="AJ81" s="124">
        <v>46170.0</v>
      </c>
      <c r="AK81" s="120" t="s">
        <v>2161</v>
      </c>
      <c r="AP81" s="120">
        <v>1578.66</v>
      </c>
      <c r="AQ81" s="120">
        <v>1578.66</v>
      </c>
      <c r="AR81" s="120" t="s">
        <v>2155</v>
      </c>
      <c r="AS81" s="120">
        <v>1.0</v>
      </c>
      <c r="AT81" s="120">
        <v>2.0</v>
      </c>
      <c r="AU81" s="120">
        <v>10.0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2443</v>
      </c>
      <c r="BC81" s="120" t="s">
        <v>2444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2445</v>
      </c>
      <c r="F82" s="120">
        <v>2.02530400193217E14</v>
      </c>
      <c r="G82" s="18" t="s">
        <v>1571</v>
      </c>
      <c r="H82" s="120" t="s">
        <v>2446</v>
      </c>
      <c r="I82" s="120" t="s">
        <v>1573</v>
      </c>
      <c r="J82" s="120" t="s">
        <v>2177</v>
      </c>
      <c r="K82" s="120" t="s">
        <v>20</v>
      </c>
      <c r="L82" s="120">
        <v>0.0</v>
      </c>
      <c r="M82" s="120">
        <v>2734.0</v>
      </c>
      <c r="N82" s="120" t="s">
        <v>2152</v>
      </c>
      <c r="O82" s="120" t="s">
        <v>2041</v>
      </c>
      <c r="P82" s="124">
        <v>45838.0</v>
      </c>
      <c r="Q82" s="120">
        <v>1.0</v>
      </c>
      <c r="R82" s="120" t="s">
        <v>2170</v>
      </c>
      <c r="S82" s="124">
        <v>45838.0</v>
      </c>
      <c r="T82" s="124">
        <v>45838.0</v>
      </c>
      <c r="U82" s="124">
        <v>46063.0</v>
      </c>
      <c r="V82" s="120">
        <v>225.0</v>
      </c>
      <c r="W82" s="120"/>
      <c r="X82" s="120">
        <v>3.0</v>
      </c>
      <c r="Y82" s="120"/>
      <c r="Z82" s="120"/>
      <c r="AA82" s="120"/>
      <c r="AG82" s="120"/>
      <c r="AH82" s="120"/>
      <c r="AI82" s="120"/>
      <c r="AJ82" s="124"/>
      <c r="AK82" s="120"/>
      <c r="AP82" s="120" t="s">
        <v>2171</v>
      </c>
      <c r="AQ82" s="120" t="s">
        <v>2171</v>
      </c>
      <c r="AR82" s="120" t="s">
        <v>2155</v>
      </c>
      <c r="AS82" s="120" t="s">
        <v>2155</v>
      </c>
      <c r="AT82" s="120" t="s">
        <v>2155</v>
      </c>
      <c r="AU82" s="120" t="s">
        <v>2155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2449</v>
      </c>
      <c r="F83" s="120">
        <v>2.02530400193332E14</v>
      </c>
      <c r="G83" s="18" t="s">
        <v>308</v>
      </c>
      <c r="H83" s="120" t="s">
        <v>2408</v>
      </c>
      <c r="I83" s="120" t="s">
        <v>309</v>
      </c>
      <c r="J83" s="120">
        <v>83326.0</v>
      </c>
      <c r="K83" s="120" t="s">
        <v>37</v>
      </c>
      <c r="L83" s="120">
        <v>3831.27</v>
      </c>
      <c r="M83" s="120">
        <v>2730.0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1.0</v>
      </c>
      <c r="Y83" s="120">
        <v>3.04025421E9</v>
      </c>
      <c r="Z83" s="120" t="s">
        <v>2298</v>
      </c>
      <c r="AA83" s="120" t="s">
        <v>2183</v>
      </c>
      <c r="AG83" s="120"/>
      <c r="AH83" s="120"/>
      <c r="AI83" s="120"/>
      <c r="AJ83" s="124"/>
      <c r="AK83" s="120"/>
      <c r="AP83" s="120">
        <v>21608.37</v>
      </c>
      <c r="AQ83" s="120">
        <v>21608.37</v>
      </c>
      <c r="AR83" s="120" t="s">
        <v>2155</v>
      </c>
      <c r="AS83" s="120">
        <v>1.0</v>
      </c>
      <c r="AT83" s="120">
        <v>4.0</v>
      </c>
      <c r="AU83" s="120">
        <v>65.0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2450</v>
      </c>
      <c r="BC83" s="120" t="s">
        <v>2451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2452</v>
      </c>
      <c r="F84" s="120">
        <v>2.02530400193849E14</v>
      </c>
      <c r="G84" s="18" t="s">
        <v>1857</v>
      </c>
      <c r="H84" s="120" t="s">
        <v>2233</v>
      </c>
      <c r="I84" s="120" t="s">
        <v>1232</v>
      </c>
      <c r="J84" s="120" t="s">
        <v>2234</v>
      </c>
      <c r="K84" s="120" t="s">
        <v>23</v>
      </c>
      <c r="L84" s="120">
        <v>3085.22</v>
      </c>
      <c r="M84" s="120">
        <v>2734.0</v>
      </c>
      <c r="N84" s="120" t="s">
        <v>2152</v>
      </c>
      <c r="O84" s="120" t="s">
        <v>2041</v>
      </c>
      <c r="P84" s="124">
        <v>45848.0</v>
      </c>
      <c r="Q84" s="120">
        <v>1.0</v>
      </c>
      <c r="R84" s="120" t="s">
        <v>2170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 t="s">
        <v>2183</v>
      </c>
      <c r="AG84" s="120"/>
      <c r="AH84" s="120"/>
      <c r="AI84" s="120"/>
      <c r="AJ84" s="124"/>
      <c r="AK84" s="120"/>
      <c r="AP84" s="120">
        <v>5337.44</v>
      </c>
      <c r="AQ84" s="120">
        <v>5337.44</v>
      </c>
      <c r="AR84" s="120" t="s">
        <v>2155</v>
      </c>
      <c r="AS84" s="120" t="s">
        <v>2155</v>
      </c>
      <c r="AT84" s="120" t="s">
        <v>2155</v>
      </c>
      <c r="AU84" s="120">
        <v>4.0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2453</v>
      </c>
      <c r="BC84" s="120" t="s">
        <v>2401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2454</v>
      </c>
      <c r="F85" s="120">
        <v>2.02530400193858E14</v>
      </c>
      <c r="G85" s="18" t="s">
        <v>662</v>
      </c>
      <c r="H85" s="120" t="s">
        <v>2455</v>
      </c>
      <c r="I85" s="120" t="s">
        <v>2456</v>
      </c>
      <c r="J85" s="120" t="s">
        <v>2177</v>
      </c>
      <c r="K85" s="120" t="s">
        <v>23</v>
      </c>
      <c r="L85" s="120">
        <v>0.0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0.0</v>
      </c>
      <c r="Y85" s="120"/>
      <c r="Z85" s="120"/>
      <c r="AA85" s="120" t="s">
        <v>2457</v>
      </c>
      <c r="AG85" s="120"/>
      <c r="AH85" s="120"/>
      <c r="AI85" s="120"/>
      <c r="AJ85" s="124"/>
      <c r="AK85" s="120"/>
      <c r="AL85" s="120"/>
      <c r="AP85" s="120" t="s">
        <v>2171</v>
      </c>
      <c r="AQ85" s="120" t="s">
        <v>2171</v>
      </c>
      <c r="AR85" s="120" t="s">
        <v>2155</v>
      </c>
      <c r="AS85" s="120" t="s">
        <v>2155</v>
      </c>
      <c r="AT85" s="120" t="s">
        <v>2155</v>
      </c>
      <c r="AU85" s="120">
        <v>9.0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2460</v>
      </c>
      <c r="F86" s="120">
        <v>2.02530400193857E14</v>
      </c>
      <c r="G86" s="18" t="s">
        <v>1858</v>
      </c>
      <c r="H86" s="120" t="s">
        <v>2461</v>
      </c>
      <c r="I86" s="120" t="s">
        <v>1859</v>
      </c>
      <c r="J86" s="120" t="s">
        <v>2177</v>
      </c>
      <c r="K86" s="120" t="s">
        <v>20</v>
      </c>
      <c r="L86" s="120">
        <v>5742.05</v>
      </c>
      <c r="M86" s="120">
        <v>2730.0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/>
      <c r="AG86" s="120"/>
      <c r="AH86" s="120"/>
      <c r="AI86" s="120"/>
      <c r="AJ86" s="124"/>
      <c r="AK86" s="120"/>
      <c r="AP86" s="120">
        <v>9359.54</v>
      </c>
      <c r="AQ86" s="120">
        <v>9359.54</v>
      </c>
      <c r="AR86" s="120" t="s">
        <v>2155</v>
      </c>
      <c r="AS86" s="120" t="s">
        <v>2155</v>
      </c>
      <c r="AT86" s="120" t="s">
        <v>2155</v>
      </c>
      <c r="AU86" s="120">
        <v>1.0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2462</v>
      </c>
      <c r="BC86" s="120" t="s">
        <v>2463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2464</v>
      </c>
      <c r="F87" s="120">
        <v>2.0253040019386E14</v>
      </c>
      <c r="G87" s="18" t="s">
        <v>1863</v>
      </c>
      <c r="H87" s="120" t="s">
        <v>2465</v>
      </c>
      <c r="I87" s="120" t="s">
        <v>1864</v>
      </c>
      <c r="J87" s="120" t="s">
        <v>2177</v>
      </c>
      <c r="K87" s="120" t="s">
        <v>20</v>
      </c>
      <c r="L87" s="120">
        <v>4730.95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P87" s="120">
        <v>7711.44</v>
      </c>
      <c r="AQ87" s="120">
        <v>7711.44</v>
      </c>
      <c r="AR87" s="120" t="s">
        <v>2155</v>
      </c>
      <c r="AS87" s="120" t="s">
        <v>2155</v>
      </c>
      <c r="AT87" s="120" t="s">
        <v>2155</v>
      </c>
      <c r="AU87" s="120">
        <v>2.0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 t="s">
        <v>2467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2468</v>
      </c>
      <c r="F88" s="120">
        <v>2.02630400203164E14</v>
      </c>
      <c r="G88" s="18" t="s">
        <v>24</v>
      </c>
      <c r="H88" s="120" t="s">
        <v>2341</v>
      </c>
      <c r="I88" s="120" t="s">
        <v>22</v>
      </c>
      <c r="J88" s="120">
        <v>33269.0</v>
      </c>
      <c r="K88" s="120" t="s">
        <v>23</v>
      </c>
      <c r="L88" s="120">
        <v>821.67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2.0</v>
      </c>
      <c r="R88" s="120" t="s">
        <v>2170</v>
      </c>
      <c r="S88" s="124">
        <v>45848.0</v>
      </c>
      <c r="T88" s="124">
        <v>45848.0</v>
      </c>
      <c r="U88" s="124">
        <v>46112.0</v>
      </c>
      <c r="V88" s="120">
        <v>264.0</v>
      </c>
      <c r="W88" s="120"/>
      <c r="X88" s="120">
        <v>1.0</v>
      </c>
      <c r="Y88" s="120">
        <v>3.040256713E9</v>
      </c>
      <c r="Z88" s="120" t="s">
        <v>2298</v>
      </c>
      <c r="AA88" s="120" t="s">
        <v>2183</v>
      </c>
      <c r="AG88" s="120"/>
      <c r="AH88" s="120"/>
      <c r="AI88" s="120"/>
      <c r="AJ88" s="124"/>
      <c r="AK88" s="120"/>
      <c r="AL88" s="120"/>
      <c r="AP88" s="120">
        <v>4502.73</v>
      </c>
      <c r="AQ88" s="120">
        <v>9005.46</v>
      </c>
      <c r="AR88" s="120">
        <v>5.0</v>
      </c>
      <c r="AS88" s="120">
        <v>9.0</v>
      </c>
      <c r="AT88" s="120">
        <v>15.0</v>
      </c>
      <c r="AU88" s="120">
        <v>205.0</v>
      </c>
      <c r="AV88" s="120">
        <v>0.0</v>
      </c>
      <c r="AW88" s="120">
        <v>0.0</v>
      </c>
      <c r="AX88" s="120" t="s">
        <v>2155</v>
      </c>
      <c r="AY88" s="120">
        <v>0.0</v>
      </c>
      <c r="AZ88" s="120">
        <v>6.0</v>
      </c>
      <c r="BA88" s="120">
        <v>0.0</v>
      </c>
      <c r="BB88" s="120" t="s">
        <v>2469</v>
      </c>
      <c r="BC88" s="120" t="s">
        <v>2470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2471</v>
      </c>
      <c r="F89" s="120">
        <v>2.02530400194151E14</v>
      </c>
      <c r="G89" s="18" t="s">
        <v>1439</v>
      </c>
      <c r="H89" s="120" t="s">
        <v>2210</v>
      </c>
      <c r="I89" s="120" t="s">
        <v>483</v>
      </c>
      <c r="J89" s="120" t="s">
        <v>2177</v>
      </c>
      <c r="K89" s="120" t="s">
        <v>20</v>
      </c>
      <c r="L89" s="120">
        <v>429.03</v>
      </c>
      <c r="M89" s="120">
        <v>2730.0</v>
      </c>
      <c r="N89" s="120" t="s">
        <v>2152</v>
      </c>
      <c r="O89" s="120" t="s">
        <v>2041</v>
      </c>
      <c r="P89" s="124">
        <v>45852.0</v>
      </c>
      <c r="Q89" s="120">
        <v>2.0</v>
      </c>
      <c r="R89" s="120" t="s">
        <v>2170</v>
      </c>
      <c r="S89" s="124">
        <v>45852.0</v>
      </c>
      <c r="T89" s="124">
        <v>45852.0</v>
      </c>
      <c r="U89" s="124">
        <v>46063.0</v>
      </c>
      <c r="V89" s="120">
        <v>211.0</v>
      </c>
      <c r="W89" s="120"/>
      <c r="X89" s="120">
        <v>0.0</v>
      </c>
      <c r="Y89" s="120"/>
      <c r="Z89" s="120"/>
      <c r="AA89" s="120" t="s">
        <v>2211</v>
      </c>
      <c r="AG89" s="120"/>
      <c r="AH89" s="120"/>
      <c r="AI89" s="120"/>
      <c r="AJ89" s="124"/>
      <c r="AK89" s="120"/>
      <c r="AP89" s="120">
        <v>1776.2</v>
      </c>
      <c r="AQ89" s="120">
        <v>3552.4</v>
      </c>
      <c r="AR89" s="120">
        <v>2.0</v>
      </c>
      <c r="AS89" s="120">
        <v>4.0</v>
      </c>
      <c r="AT89" s="120">
        <v>11.0</v>
      </c>
      <c r="AU89" s="120">
        <v>134.0</v>
      </c>
      <c r="AV89" s="120">
        <v>50.0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2472</v>
      </c>
      <c r="BC89" s="120" t="s">
        <v>2473</v>
      </c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2474</v>
      </c>
      <c r="F90" s="120">
        <v>2.02630400204812E14</v>
      </c>
      <c r="G90" s="18" t="s">
        <v>901</v>
      </c>
      <c r="H90" s="120" t="s">
        <v>2475</v>
      </c>
      <c r="I90" s="120" t="s">
        <v>900</v>
      </c>
      <c r="J90" s="120" t="s">
        <v>2177</v>
      </c>
      <c r="K90" s="120" t="s">
        <v>20</v>
      </c>
      <c r="L90" s="120">
        <v>224.0</v>
      </c>
      <c r="M90" s="120">
        <v>2730.0</v>
      </c>
      <c r="N90" s="120" t="s">
        <v>2152</v>
      </c>
      <c r="O90" s="120" t="s">
        <v>2041</v>
      </c>
      <c r="P90" s="125">
        <v>45960.0</v>
      </c>
      <c r="Q90" s="120">
        <v>1.0</v>
      </c>
      <c r="R90" s="120" t="s">
        <v>2170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 t="s">
        <v>2476</v>
      </c>
      <c r="AH90" s="120">
        <v>2.0</v>
      </c>
      <c r="AI90" s="120" t="s">
        <v>2433</v>
      </c>
      <c r="AJ90" s="124">
        <v>46119.0</v>
      </c>
      <c r="AK90" s="120" t="s">
        <v>2161</v>
      </c>
      <c r="AL90" s="120"/>
      <c r="AP90" s="120">
        <v>728.0</v>
      </c>
      <c r="AQ90" s="120">
        <v>728.0</v>
      </c>
      <c r="AR90" s="120" t="s">
        <v>2155</v>
      </c>
      <c r="AS90" s="120" t="s">
        <v>2155</v>
      </c>
      <c r="AT90" s="120" t="s">
        <v>2155</v>
      </c>
      <c r="AU90" s="120">
        <v>64.0</v>
      </c>
      <c r="AV90" s="120">
        <v>2.0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2477</v>
      </c>
      <c r="BC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2478</v>
      </c>
      <c r="F91" s="120">
        <v>2.02630400204811E14</v>
      </c>
      <c r="G91" s="18" t="s">
        <v>1196</v>
      </c>
      <c r="H91" s="120" t="s">
        <v>2479</v>
      </c>
      <c r="I91" s="120" t="s">
        <v>1197</v>
      </c>
      <c r="J91" s="120" t="s">
        <v>2177</v>
      </c>
      <c r="K91" s="120" t="s">
        <v>20</v>
      </c>
      <c r="L91" s="120">
        <v>340.44</v>
      </c>
      <c r="M91" s="120">
        <v>2732.0</v>
      </c>
      <c r="N91" s="120" t="s">
        <v>2152</v>
      </c>
      <c r="O91" s="120" t="s">
        <v>2153</v>
      </c>
      <c r="P91" s="125">
        <v>45960.0</v>
      </c>
      <c r="Q91" s="120">
        <v>2.0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2480</v>
      </c>
      <c r="AH91" s="120">
        <v>2.0</v>
      </c>
      <c r="AI91" s="120" t="s">
        <v>2481</v>
      </c>
      <c r="AJ91" s="124">
        <v>46196.0</v>
      </c>
      <c r="AK91" s="120" t="s">
        <v>2161</v>
      </c>
      <c r="AP91" s="120">
        <v>1123.45</v>
      </c>
      <c r="AQ91" s="120">
        <v>2246.9</v>
      </c>
      <c r="AR91" s="120" t="s">
        <v>2155</v>
      </c>
      <c r="AS91" s="120" t="s">
        <v>2155</v>
      </c>
      <c r="AT91" s="120" t="s">
        <v>2155</v>
      </c>
      <c r="AU91" s="120">
        <v>53.0</v>
      </c>
      <c r="AV91" s="120">
        <v>1.0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2482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2483</v>
      </c>
      <c r="F92" s="120">
        <v>2.02630400204783E14</v>
      </c>
      <c r="G92" s="18" t="s">
        <v>351</v>
      </c>
      <c r="H92" s="120" t="s">
        <v>2484</v>
      </c>
      <c r="I92" s="120" t="s">
        <v>2485</v>
      </c>
      <c r="J92" s="120">
        <v>81205.0</v>
      </c>
      <c r="K92" s="120" t="s">
        <v>37</v>
      </c>
      <c r="L92" s="120">
        <v>0.0</v>
      </c>
      <c r="M92" s="120">
        <v>2730.0</v>
      </c>
      <c r="N92" s="120" t="s">
        <v>2348</v>
      </c>
      <c r="O92" s="120" t="s">
        <v>2041</v>
      </c>
      <c r="P92" s="125">
        <v>45960.0</v>
      </c>
      <c r="Q92" s="120">
        <v>1.0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1.0</v>
      </c>
      <c r="Y92" s="120"/>
      <c r="Z92" s="120"/>
      <c r="AA92" s="120" t="s">
        <v>2183</v>
      </c>
      <c r="AG92" s="120"/>
      <c r="AH92" s="120"/>
      <c r="AI92" s="120"/>
      <c r="AJ92" s="124"/>
      <c r="AK92" s="120"/>
      <c r="AL92" s="120"/>
      <c r="AP92" s="120" t="s">
        <v>2171</v>
      </c>
      <c r="AQ92" s="120" t="s">
        <v>2171</v>
      </c>
      <c r="AR92" s="120" t="s">
        <v>2155</v>
      </c>
      <c r="AS92" s="120" t="s">
        <v>2155</v>
      </c>
      <c r="AT92" s="120" t="s">
        <v>2155</v>
      </c>
      <c r="AU92" s="120" t="s">
        <v>2155</v>
      </c>
      <c r="AV92" s="120">
        <v>0.0</v>
      </c>
      <c r="AW92" s="120">
        <v>23.0</v>
      </c>
      <c r="AX92" s="120">
        <v>1531.0</v>
      </c>
      <c r="AY92" s="120">
        <v>0.0</v>
      </c>
      <c r="AZ92" s="120">
        <v>352.0</v>
      </c>
      <c r="BA92" s="120">
        <v>0.0</v>
      </c>
      <c r="BB92" s="120" t="s">
        <v>2486</v>
      </c>
      <c r="BC92" s="120" t="s">
        <v>2487</v>
      </c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2488</v>
      </c>
      <c r="F93" s="120">
        <v>2.02530400198639E14</v>
      </c>
      <c r="G93" s="18" t="s">
        <v>1913</v>
      </c>
      <c r="H93" s="120" t="s">
        <v>2489</v>
      </c>
      <c r="I93" s="120" t="s">
        <v>1914</v>
      </c>
      <c r="J93" s="120" t="s">
        <v>2177</v>
      </c>
      <c r="K93" s="120" t="s">
        <v>20</v>
      </c>
      <c r="L93" s="120">
        <v>51.37</v>
      </c>
      <c r="M93" s="120">
        <v>2730.0</v>
      </c>
      <c r="N93" s="120" t="s">
        <v>2152</v>
      </c>
      <c r="O93" s="120" t="s">
        <v>2041</v>
      </c>
      <c r="P93" s="125">
        <v>45960.0</v>
      </c>
      <c r="Q93" s="120">
        <v>2.0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0.0</v>
      </c>
      <c r="Y93" s="120"/>
      <c r="Z93" s="120"/>
      <c r="AA93" s="120"/>
      <c r="AG93" s="120"/>
      <c r="AH93" s="120"/>
      <c r="AI93" s="120"/>
      <c r="AJ93" s="124"/>
      <c r="AK93" s="120"/>
      <c r="AL93" s="120"/>
      <c r="AP93" s="120">
        <v>80.14</v>
      </c>
      <c r="AQ93" s="120">
        <v>160.28</v>
      </c>
      <c r="AR93" s="120" t="s">
        <v>2155</v>
      </c>
      <c r="AS93" s="120" t="s">
        <v>2155</v>
      </c>
      <c r="AT93" s="120" t="s">
        <v>2155</v>
      </c>
      <c r="AU93" s="120">
        <v>115.0</v>
      </c>
      <c r="AV93" s="120">
        <v>40.0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2490</v>
      </c>
      <c r="BC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2491</v>
      </c>
      <c r="F94" s="120">
        <v>2.02630400200921E14</v>
      </c>
      <c r="G94" s="18" t="s">
        <v>1927</v>
      </c>
      <c r="H94" s="120" t="s">
        <v>2492</v>
      </c>
      <c r="I94" s="120" t="s">
        <v>1928</v>
      </c>
      <c r="J94" s="120">
        <v>76275.0</v>
      </c>
      <c r="K94" s="120" t="s">
        <v>20</v>
      </c>
      <c r="L94" s="120">
        <v>0.0</v>
      </c>
      <c r="M94" s="120">
        <v>2734.0</v>
      </c>
      <c r="N94" s="120" t="s">
        <v>2152</v>
      </c>
      <c r="O94" s="120" t="s">
        <v>2153</v>
      </c>
      <c r="P94" s="125">
        <v>45960.0</v>
      </c>
      <c r="Q94" s="120">
        <v>1.0</v>
      </c>
      <c r="R94" s="120" t="s">
        <v>2170</v>
      </c>
      <c r="S94" s="125">
        <v>45960.0</v>
      </c>
      <c r="T94" s="125">
        <v>45960.0</v>
      </c>
      <c r="U94" s="124">
        <v>46031.0</v>
      </c>
      <c r="V94" s="120">
        <v>71.0</v>
      </c>
      <c r="W94" s="120"/>
      <c r="X94" s="120"/>
      <c r="Y94" s="120"/>
      <c r="Z94" s="120"/>
      <c r="AA94" s="120"/>
      <c r="AG94" s="120"/>
      <c r="AH94" s="120"/>
      <c r="AI94" s="120"/>
      <c r="AJ94" s="124"/>
      <c r="AK94" s="120"/>
      <c r="AL94" s="120"/>
      <c r="AP94" s="120" t="s">
        <v>2171</v>
      </c>
      <c r="AQ94" s="120" t="s">
        <v>2171</v>
      </c>
      <c r="AR94" s="120" t="s">
        <v>2155</v>
      </c>
      <c r="AS94" s="120" t="s">
        <v>2155</v>
      </c>
      <c r="AT94" s="120" t="s">
        <v>2155</v>
      </c>
      <c r="AU94" s="120" t="s">
        <v>2155</v>
      </c>
      <c r="AV94" s="120">
        <v>5.0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2493</v>
      </c>
      <c r="BC94" s="120"/>
      <c r="BD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2494</v>
      </c>
      <c r="F95" s="120">
        <v>2.02530400198649E14</v>
      </c>
      <c r="G95" s="18" t="s">
        <v>1357</v>
      </c>
      <c r="H95" s="120" t="s">
        <v>2495</v>
      </c>
      <c r="I95" s="120" t="s">
        <v>1358</v>
      </c>
      <c r="J95" s="120" t="s">
        <v>2496</v>
      </c>
      <c r="K95" s="120" t="s">
        <v>37</v>
      </c>
      <c r="L95" s="120">
        <v>7605.73</v>
      </c>
      <c r="M95" s="120">
        <v>2734.0</v>
      </c>
      <c r="N95" s="120" t="s">
        <v>2152</v>
      </c>
      <c r="O95" s="120" t="s">
        <v>2041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46063.0</v>
      </c>
      <c r="V95" s="120">
        <v>103.0</v>
      </c>
      <c r="W95" s="120"/>
      <c r="X95" s="120">
        <v>0.0</v>
      </c>
      <c r="Y95" s="120">
        <v>3.040256119E9</v>
      </c>
      <c r="Z95" s="120" t="s">
        <v>2298</v>
      </c>
      <c r="AA95" s="120" t="s">
        <v>2183</v>
      </c>
      <c r="AG95" s="120"/>
      <c r="AH95" s="120"/>
      <c r="AI95" s="120"/>
      <c r="AJ95" s="124"/>
      <c r="AK95" s="120"/>
      <c r="AL95" s="120"/>
      <c r="AP95" s="120">
        <v>13157.91</v>
      </c>
      <c r="AQ95" s="120">
        <v>13157.91</v>
      </c>
      <c r="AR95" s="120" t="s">
        <v>2155</v>
      </c>
      <c r="AS95" s="120" t="s">
        <v>2155</v>
      </c>
      <c r="AT95" s="120">
        <v>1.0</v>
      </c>
      <c r="AU95" s="120">
        <v>14.0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2497</v>
      </c>
      <c r="BC95" s="120" t="s">
        <v>2498</v>
      </c>
      <c r="BD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2499</v>
      </c>
      <c r="F96" s="120">
        <v>2.02530400198648E14</v>
      </c>
      <c r="G96" s="18" t="s">
        <v>629</v>
      </c>
      <c r="H96" s="120" t="s">
        <v>2500</v>
      </c>
      <c r="I96" s="120" t="s">
        <v>2501</v>
      </c>
      <c r="J96" s="120" t="s">
        <v>2496</v>
      </c>
      <c r="K96" s="120" t="s">
        <v>37</v>
      </c>
      <c r="L96" s="120">
        <v>270.27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3.040258421E9</v>
      </c>
      <c r="Z96" s="120" t="s">
        <v>2298</v>
      </c>
      <c r="AA96" s="120" t="s">
        <v>2183</v>
      </c>
      <c r="AG96" s="120"/>
      <c r="AH96" s="120"/>
      <c r="AI96" s="120"/>
      <c r="AJ96" s="124"/>
      <c r="AK96" s="120"/>
      <c r="AP96" s="120">
        <v>500.0</v>
      </c>
      <c r="AQ96" s="120">
        <v>500.0</v>
      </c>
      <c r="AR96" s="120">
        <v>1.0</v>
      </c>
      <c r="AS96" s="120">
        <v>1.0</v>
      </c>
      <c r="AT96" s="120">
        <v>1.0</v>
      </c>
      <c r="AU96" s="120">
        <v>20.0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2504</v>
      </c>
      <c r="F97" s="120">
        <v>2.02530400199115E14</v>
      </c>
      <c r="G97" s="18" t="s">
        <v>1531</v>
      </c>
      <c r="H97" s="120" t="s">
        <v>2505</v>
      </c>
      <c r="I97" s="120" t="s">
        <v>1532</v>
      </c>
      <c r="J97" s="120" t="s">
        <v>2496</v>
      </c>
      <c r="K97" s="120" t="s">
        <v>37</v>
      </c>
      <c r="L97" s="120">
        <v>6410.93</v>
      </c>
      <c r="M97" s="120">
        <v>2734.0</v>
      </c>
      <c r="N97" s="120" t="s">
        <v>2152</v>
      </c>
      <c r="O97" s="120" t="s">
        <v>2041</v>
      </c>
      <c r="P97" s="124">
        <v>45965.0</v>
      </c>
      <c r="Q97" s="120">
        <v>1.0</v>
      </c>
      <c r="R97" s="120" t="s">
        <v>2170</v>
      </c>
      <c r="S97" s="124">
        <v>45965.0</v>
      </c>
      <c r="T97" s="124">
        <v>45965.0</v>
      </c>
      <c r="U97" s="124">
        <v>46063.0</v>
      </c>
      <c r="V97" s="120">
        <v>98.0</v>
      </c>
      <c r="W97" s="120"/>
      <c r="X97" s="120">
        <v>1.0</v>
      </c>
      <c r="Y97" s="120"/>
      <c r="Z97" s="120"/>
      <c r="AA97" s="120" t="s">
        <v>2183</v>
      </c>
      <c r="AG97" s="120"/>
      <c r="AH97" s="120"/>
      <c r="AI97" s="120"/>
      <c r="AJ97" s="124"/>
      <c r="AK97" s="120"/>
      <c r="AL97" s="120"/>
      <c r="AP97" s="120">
        <v>20066.2</v>
      </c>
      <c r="AQ97" s="120">
        <v>20066.2</v>
      </c>
      <c r="AR97" s="120">
        <v>1.0</v>
      </c>
      <c r="AS97" s="120">
        <v>2.0</v>
      </c>
      <c r="AT97" s="120">
        <v>3.0</v>
      </c>
      <c r="AU97" s="120">
        <v>16.0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 t="s">
        <v>2401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2507</v>
      </c>
      <c r="F98" s="120">
        <v>2.02530400200299E14</v>
      </c>
      <c r="G98" s="18" t="s">
        <v>1411</v>
      </c>
      <c r="H98" s="120" t="s">
        <v>2508</v>
      </c>
      <c r="I98" s="120" t="s">
        <v>286</v>
      </c>
      <c r="J98" s="120">
        <v>86887.0</v>
      </c>
      <c r="K98" s="120" t="s">
        <v>37</v>
      </c>
      <c r="L98" s="120">
        <v>1548.77</v>
      </c>
      <c r="M98" s="120">
        <v>2734.0</v>
      </c>
      <c r="N98" s="120" t="s">
        <v>2152</v>
      </c>
      <c r="O98" s="120" t="s">
        <v>2041</v>
      </c>
      <c r="P98" s="125">
        <v>46003.0</v>
      </c>
      <c r="Q98" s="120">
        <v>1.0</v>
      </c>
      <c r="R98" s="120" t="s">
        <v>2170</v>
      </c>
      <c r="S98" s="125">
        <v>46003.0</v>
      </c>
      <c r="T98" s="125">
        <v>46003.0</v>
      </c>
      <c r="U98" s="124">
        <v>46063.0</v>
      </c>
      <c r="V98" s="120">
        <v>60.0</v>
      </c>
      <c r="W98" s="120"/>
      <c r="X98" s="120">
        <v>3.0</v>
      </c>
      <c r="Y98" s="120"/>
      <c r="Z98" s="120"/>
      <c r="AA98" s="120" t="s">
        <v>2183</v>
      </c>
      <c r="AG98" s="120"/>
      <c r="AH98" s="120"/>
      <c r="AI98" s="120"/>
      <c r="AJ98" s="124"/>
      <c r="AK98" s="120"/>
      <c r="AP98" s="120">
        <v>2803.27</v>
      </c>
      <c r="AQ98" s="120">
        <v>2803.27</v>
      </c>
      <c r="AR98" s="120" t="s">
        <v>2155</v>
      </c>
      <c r="AS98" s="120" t="s">
        <v>2155</v>
      </c>
      <c r="AT98" s="120" t="s">
        <v>2155</v>
      </c>
      <c r="AU98" s="120">
        <v>5.0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2509</v>
      </c>
      <c r="BC98" s="120" t="s">
        <v>2510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2511</v>
      </c>
      <c r="F99" s="120">
        <v>2.02630400204916E14</v>
      </c>
      <c r="G99" s="18" t="s">
        <v>265</v>
      </c>
      <c r="H99" s="120" t="s">
        <v>2396</v>
      </c>
      <c r="I99" s="120" t="s">
        <v>262</v>
      </c>
      <c r="J99" s="120">
        <v>71653.0</v>
      </c>
      <c r="K99" s="120" t="s">
        <v>37</v>
      </c>
      <c r="L99" s="120">
        <v>1583.0</v>
      </c>
      <c r="M99" s="120">
        <v>2732.0</v>
      </c>
      <c r="N99" s="120" t="s">
        <v>2348</v>
      </c>
      <c r="O99" s="120" t="s">
        <v>2041</v>
      </c>
      <c r="P99" s="125">
        <v>46008.0</v>
      </c>
      <c r="Q99" s="120">
        <v>1.0</v>
      </c>
      <c r="R99" s="120" t="s">
        <v>2170</v>
      </c>
      <c r="S99" s="125">
        <v>46008.0</v>
      </c>
      <c r="T99" s="125">
        <v>46008.0</v>
      </c>
      <c r="U99" s="124">
        <v>46210.0</v>
      </c>
      <c r="V99" s="120">
        <v>202.0</v>
      </c>
      <c r="W99" s="120"/>
      <c r="X99" s="120">
        <v>0.0</v>
      </c>
      <c r="Y99" s="120"/>
      <c r="Z99" s="120"/>
      <c r="AA99" s="120" t="s">
        <v>2183</v>
      </c>
      <c r="AG99" s="120"/>
      <c r="AH99" s="120"/>
      <c r="AI99" s="120"/>
      <c r="AJ99" s="124"/>
      <c r="AK99" s="120"/>
      <c r="AL99" s="120"/>
      <c r="AP99" s="120">
        <v>3039.36</v>
      </c>
      <c r="AQ99" s="120">
        <v>3039.36</v>
      </c>
      <c r="AR99" s="120">
        <v>1.0</v>
      </c>
      <c r="AS99" s="120">
        <v>2.0</v>
      </c>
      <c r="AT99" s="120">
        <v>4.0</v>
      </c>
      <c r="AU99" s="120">
        <v>21.0</v>
      </c>
      <c r="AV99" s="120">
        <v>0.0</v>
      </c>
      <c r="AW99" s="120">
        <v>0.0</v>
      </c>
      <c r="AX99" s="120" t="s">
        <v>2155</v>
      </c>
      <c r="AY99" s="120">
        <v>0.0</v>
      </c>
      <c r="AZ99" s="120">
        <v>0.0</v>
      </c>
      <c r="BA99" s="120">
        <v>0.0</v>
      </c>
      <c r="BB99" s="120" t="s">
        <v>2512</v>
      </c>
      <c r="BC99" s="120" t="s">
        <v>2513</v>
      </c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2514</v>
      </c>
      <c r="F100" s="120">
        <v>2.02630400200687E14</v>
      </c>
      <c r="G100" s="18" t="s">
        <v>1424</v>
      </c>
      <c r="H100" s="120" t="s">
        <v>2515</v>
      </c>
      <c r="I100" s="120" t="s">
        <v>1426</v>
      </c>
      <c r="J100" s="120" t="s">
        <v>2177</v>
      </c>
      <c r="K100" s="120" t="s">
        <v>20</v>
      </c>
      <c r="L100" s="120">
        <v>0.0</v>
      </c>
      <c r="M100" s="120">
        <v>2730.0</v>
      </c>
      <c r="N100" s="120" t="s">
        <v>2152</v>
      </c>
      <c r="O100" s="120" t="s">
        <v>2041</v>
      </c>
      <c r="P100" s="125">
        <v>46021.0</v>
      </c>
      <c r="Q100" s="120">
        <v>1.0</v>
      </c>
      <c r="R100" s="120" t="s">
        <v>2170</v>
      </c>
      <c r="S100" s="125">
        <v>46021.0</v>
      </c>
      <c r="T100" s="125">
        <v>46021.0</v>
      </c>
      <c r="U100" s="124">
        <v>46198.0</v>
      </c>
      <c r="V100" s="120">
        <v>177.0</v>
      </c>
      <c r="W100" s="120"/>
      <c r="X100" s="120"/>
      <c r="Y100" s="120"/>
      <c r="Z100" s="120"/>
      <c r="AA100" s="120"/>
      <c r="AG100" s="120"/>
      <c r="AH100" s="120"/>
      <c r="AI100" s="120"/>
      <c r="AJ100" s="124"/>
      <c r="AK100" s="120"/>
      <c r="AL100" s="120"/>
      <c r="AP100" s="120" t="s">
        <v>2171</v>
      </c>
      <c r="AQ100" s="120" t="s">
        <v>2171</v>
      </c>
      <c r="AR100" s="120" t="s">
        <v>2155</v>
      </c>
      <c r="AS100" s="120" t="s">
        <v>2155</v>
      </c>
      <c r="AT100" s="120" t="s">
        <v>2155</v>
      </c>
      <c r="AU100" s="120" t="s">
        <v>2155</v>
      </c>
      <c r="AV100" s="120">
        <v>2.0</v>
      </c>
      <c r="AW100" s="120">
        <v>0.0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2516</v>
      </c>
      <c r="BC100" s="120"/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2517</v>
      </c>
      <c r="F101" s="120">
        <v>2.02630400200859E14</v>
      </c>
      <c r="G101" s="18" t="s">
        <v>1401</v>
      </c>
      <c r="H101" s="120" t="s">
        <v>2518</v>
      </c>
      <c r="I101" s="120" t="s">
        <v>161</v>
      </c>
      <c r="J101" s="120">
        <v>71379.0</v>
      </c>
      <c r="K101" s="120" t="s">
        <v>20</v>
      </c>
      <c r="L101" s="120">
        <v>33.9</v>
      </c>
      <c r="M101" s="120">
        <v>2730.0</v>
      </c>
      <c r="N101" s="120" t="s">
        <v>2152</v>
      </c>
      <c r="O101" s="120" t="s">
        <v>2041</v>
      </c>
      <c r="P101" s="124">
        <v>46029.0</v>
      </c>
      <c r="Q101" s="120">
        <v>1.0</v>
      </c>
      <c r="R101" s="120" t="s">
        <v>2170</v>
      </c>
      <c r="S101" s="124">
        <v>46029.0</v>
      </c>
      <c r="T101" s="124">
        <v>46029.0</v>
      </c>
      <c r="U101" s="124">
        <v>46063.0</v>
      </c>
      <c r="V101" s="120">
        <v>34.0</v>
      </c>
      <c r="W101" s="120"/>
      <c r="X101" s="120"/>
      <c r="Y101" s="120"/>
      <c r="Z101" s="120"/>
      <c r="AA101" s="120"/>
      <c r="AG101" s="120" t="s">
        <v>2519</v>
      </c>
      <c r="AH101" s="120">
        <v>12.0</v>
      </c>
      <c r="AI101" s="120" t="s">
        <v>2520</v>
      </c>
      <c r="AJ101" s="124">
        <v>46175.0</v>
      </c>
      <c r="AK101" s="120" t="s">
        <v>2161</v>
      </c>
      <c r="AL101" s="120"/>
      <c r="AP101" s="120">
        <v>87.8</v>
      </c>
      <c r="AQ101" s="120">
        <v>87.8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0.0</v>
      </c>
      <c r="AW101" s="120">
        <v>0.0</v>
      </c>
      <c r="AX101" s="120" t="s">
        <v>2155</v>
      </c>
      <c r="AY101" s="120">
        <v>0.0</v>
      </c>
      <c r="AZ101" s="120">
        <v>14.0</v>
      </c>
      <c r="BA101" s="120">
        <v>0.0</v>
      </c>
      <c r="BB101" s="120" t="s">
        <v>2521</v>
      </c>
      <c r="BC101" s="120" t="s">
        <v>2522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2523</v>
      </c>
      <c r="F102" s="120">
        <v>2.0263040020086E14</v>
      </c>
      <c r="G102" s="18" t="s">
        <v>1401</v>
      </c>
      <c r="H102" s="120" t="s">
        <v>2518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2734.0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2519</v>
      </c>
      <c r="AH102" s="120">
        <v>12.0</v>
      </c>
      <c r="AI102" s="120" t="s">
        <v>2520</v>
      </c>
      <c r="AJ102" s="124">
        <v>46175.0</v>
      </c>
      <c r="AK102" s="120" t="s">
        <v>2161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2524</v>
      </c>
      <c r="BC102" s="120" t="s">
        <v>2522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2525</v>
      </c>
      <c r="F103" s="120">
        <v>2.02630400201248E14</v>
      </c>
      <c r="G103" s="18" t="s">
        <v>268</v>
      </c>
      <c r="H103" s="120" t="s">
        <v>2526</v>
      </c>
      <c r="I103" s="120" t="s">
        <v>269</v>
      </c>
      <c r="J103" s="120" t="s">
        <v>2496</v>
      </c>
      <c r="K103" s="120" t="s">
        <v>37</v>
      </c>
      <c r="L103" s="120">
        <v>1815.39</v>
      </c>
      <c r="M103" s="120">
        <v>2734.0</v>
      </c>
      <c r="N103" s="120" t="s">
        <v>2152</v>
      </c>
      <c r="O103" s="120" t="s">
        <v>2041</v>
      </c>
      <c r="P103" s="124">
        <v>46045.0</v>
      </c>
      <c r="Q103" s="120">
        <v>1.0</v>
      </c>
      <c r="R103" s="120" t="s">
        <v>2170</v>
      </c>
      <c r="S103" s="124">
        <v>46045.0</v>
      </c>
      <c r="T103" s="124">
        <v>46045.0</v>
      </c>
      <c r="U103" s="124">
        <v>46063.0</v>
      </c>
      <c r="V103" s="120">
        <v>18.0</v>
      </c>
      <c r="W103" s="120"/>
      <c r="X103" s="120">
        <v>4.0</v>
      </c>
      <c r="Y103" s="120"/>
      <c r="Z103" s="120"/>
      <c r="AA103" s="120" t="s">
        <v>2183</v>
      </c>
      <c r="AG103" s="120"/>
      <c r="AH103" s="120"/>
      <c r="AI103" s="120"/>
      <c r="AJ103" s="124"/>
      <c r="AK103" s="120"/>
      <c r="AL103" s="120"/>
      <c r="AP103" s="120">
        <v>5881.85</v>
      </c>
      <c r="AQ103" s="120">
        <v>5881.85</v>
      </c>
      <c r="AR103" s="120">
        <v>3.0</v>
      </c>
      <c r="AS103" s="120">
        <v>4.0</v>
      </c>
      <c r="AT103" s="120">
        <v>5.0</v>
      </c>
      <c r="AU103" s="120">
        <v>51.0</v>
      </c>
      <c r="AV103" s="120">
        <v>0.0</v>
      </c>
      <c r="AW103" s="120">
        <v>1.0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2527</v>
      </c>
      <c r="BC103" s="120" t="s">
        <v>2528</v>
      </c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2529</v>
      </c>
      <c r="F104" s="120">
        <v>2.02630400204816E14</v>
      </c>
      <c r="G104" s="18" t="s">
        <v>385</v>
      </c>
      <c r="H104" s="120" t="s">
        <v>2530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2730.0</v>
      </c>
      <c r="N104" s="120" t="s">
        <v>2152</v>
      </c>
      <c r="O104" s="120" t="s">
        <v>2041</v>
      </c>
      <c r="P104" s="124">
        <v>46057.0</v>
      </c>
      <c r="Q104" s="120">
        <v>1.0</v>
      </c>
      <c r="R104" s="120" t="s">
        <v>2170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2531</v>
      </c>
      <c r="AH104" s="120">
        <v>3.0</v>
      </c>
      <c r="AI104" s="120" t="s">
        <v>2481</v>
      </c>
      <c r="AJ104" s="124">
        <v>46196.0</v>
      </c>
      <c r="AK104" s="120" t="s">
        <v>2161</v>
      </c>
      <c r="AL104" s="120"/>
      <c r="AP104" s="120">
        <v>13501.85</v>
      </c>
      <c r="AQ104" s="120">
        <v>13501.85</v>
      </c>
      <c r="AR104" s="120" t="s">
        <v>2155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2532</v>
      </c>
      <c r="BC104" s="120" t="s">
        <v>2533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2534</v>
      </c>
      <c r="F105" s="120">
        <v>2.02630400204968E14</v>
      </c>
      <c r="G105" s="18" t="s">
        <v>24</v>
      </c>
      <c r="H105" s="120" t="s">
        <v>2341</v>
      </c>
      <c r="I105" s="120" t="s">
        <v>22</v>
      </c>
      <c r="J105" s="120">
        <v>33269.0</v>
      </c>
      <c r="K105" s="120" t="s">
        <v>23</v>
      </c>
      <c r="L105" s="120">
        <v>821.67</v>
      </c>
      <c r="M105" s="120">
        <v>2732.0</v>
      </c>
      <c r="N105" s="120" t="s">
        <v>2152</v>
      </c>
      <c r="O105" s="120" t="s">
        <v>2041</v>
      </c>
      <c r="P105" s="124">
        <v>46057.0</v>
      </c>
      <c r="Q105" s="120">
        <v>2.0</v>
      </c>
      <c r="R105" s="120" t="s">
        <v>2170</v>
      </c>
      <c r="S105" s="124">
        <v>46057.0</v>
      </c>
      <c r="T105" s="124">
        <v>46057.0</v>
      </c>
      <c r="U105" s="124">
        <v>46212.0</v>
      </c>
      <c r="V105" s="120">
        <v>155.0</v>
      </c>
      <c r="W105" s="120"/>
      <c r="X105" s="120">
        <v>1.0</v>
      </c>
      <c r="Y105" s="120"/>
      <c r="Z105" s="120"/>
      <c r="AA105" s="120" t="s">
        <v>2342</v>
      </c>
      <c r="AG105" s="120"/>
      <c r="AH105" s="120"/>
      <c r="AI105" s="120"/>
      <c r="AJ105" s="124"/>
      <c r="AK105" s="120"/>
      <c r="AL105" s="120"/>
      <c r="AP105" s="120">
        <v>4502.73</v>
      </c>
      <c r="AQ105" s="120">
        <v>9005.46</v>
      </c>
      <c r="AR105" s="120">
        <v>5.0</v>
      </c>
      <c r="AS105" s="120">
        <v>9.0</v>
      </c>
      <c r="AT105" s="120">
        <v>15.0</v>
      </c>
      <c r="AU105" s="120">
        <v>205.0</v>
      </c>
      <c r="AV105" s="120">
        <v>0.0</v>
      </c>
      <c r="AW105" s="120">
        <v>0.0</v>
      </c>
      <c r="AX105" s="120" t="s">
        <v>2155</v>
      </c>
      <c r="AY105" s="120">
        <v>0.0</v>
      </c>
      <c r="AZ105" s="120">
        <v>6.0</v>
      </c>
      <c r="BA105" s="120">
        <v>0.0</v>
      </c>
      <c r="BB105" s="120" t="s">
        <v>2535</v>
      </c>
      <c r="BC105" s="120" t="s">
        <v>2536</v>
      </c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2537</v>
      </c>
      <c r="F106" s="120">
        <v>2.02630400204827E14</v>
      </c>
      <c r="G106" s="18" t="s">
        <v>385</v>
      </c>
      <c r="H106" s="120" t="s">
        <v>2530</v>
      </c>
      <c r="I106" s="120" t="s">
        <v>387</v>
      </c>
      <c r="J106" s="120">
        <v>76005.0</v>
      </c>
      <c r="K106" s="120" t="s">
        <v>20</v>
      </c>
      <c r="L106" s="120">
        <v>3426.87</v>
      </c>
      <c r="M106" s="120">
        <v>2732.0</v>
      </c>
      <c r="N106" s="120" t="s">
        <v>2348</v>
      </c>
      <c r="O106" s="120" t="s">
        <v>2041</v>
      </c>
      <c r="P106" s="124">
        <v>46057.0</v>
      </c>
      <c r="Q106" s="120">
        <v>1.0</v>
      </c>
      <c r="R106" s="120" t="s">
        <v>2170</v>
      </c>
      <c r="S106" s="124">
        <v>46057.0</v>
      </c>
      <c r="T106" s="124">
        <v>46057.0</v>
      </c>
      <c r="U106" s="124">
        <v>46216.0</v>
      </c>
      <c r="V106" s="120">
        <v>159.0</v>
      </c>
      <c r="W106" s="120">
        <v>1.0</v>
      </c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13501.85</v>
      </c>
      <c r="AQ106" s="120">
        <v>13501.85</v>
      </c>
      <c r="AR106" s="120" t="s">
        <v>2155</v>
      </c>
      <c r="AS106" s="120">
        <v>1.0</v>
      </c>
      <c r="AT106" s="120">
        <v>1.0</v>
      </c>
      <c r="AU106" s="120">
        <v>45.0</v>
      </c>
      <c r="AV106" s="120">
        <v>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2538</v>
      </c>
      <c r="BC106" s="120" t="s">
        <v>2539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2540</v>
      </c>
      <c r="F107" s="120">
        <v>2.02630400204813E14</v>
      </c>
      <c r="G107" s="18" t="s">
        <v>385</v>
      </c>
      <c r="H107" s="120" t="s">
        <v>2530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2734.0</v>
      </c>
      <c r="N107" s="120" t="s">
        <v>2152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 t="s">
        <v>2531</v>
      </c>
      <c r="AH107" s="120">
        <v>3.0</v>
      </c>
      <c r="AI107" s="120" t="s">
        <v>2481</v>
      </c>
      <c r="AJ107" s="124">
        <v>46196.0</v>
      </c>
      <c r="AK107" s="120" t="s">
        <v>2161</v>
      </c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2532</v>
      </c>
      <c r="BC107" s="120" t="s">
        <v>2541</v>
      </c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2542</v>
      </c>
      <c r="F108" s="120">
        <v>2.0263040020171E14</v>
      </c>
      <c r="G108" s="18" t="s">
        <v>1458</v>
      </c>
      <c r="H108" s="120" t="s">
        <v>2543</v>
      </c>
      <c r="I108" s="120" t="s">
        <v>1457</v>
      </c>
      <c r="J108" s="120" t="s">
        <v>2177</v>
      </c>
      <c r="K108" s="120" t="s">
        <v>20</v>
      </c>
      <c r="L108" s="120">
        <v>2929.88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46063.0</v>
      </c>
      <c r="V108" s="120">
        <v>6.0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9668.6</v>
      </c>
      <c r="AQ108" s="120">
        <v>9668.6</v>
      </c>
      <c r="AR108" s="120" t="s">
        <v>2155</v>
      </c>
      <c r="AS108" s="120">
        <v>2.0</v>
      </c>
      <c r="AT108" s="120">
        <v>2.0</v>
      </c>
      <c r="AU108" s="120">
        <v>16.0</v>
      </c>
      <c r="AV108" s="120">
        <v>20.0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2544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2545</v>
      </c>
      <c r="F109" s="120">
        <v>2.02630400204671E14</v>
      </c>
      <c r="G109" s="18" t="s">
        <v>164</v>
      </c>
      <c r="H109" s="120" t="s">
        <v>2546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2732.0</v>
      </c>
      <c r="N109" s="120" t="s">
        <v>2152</v>
      </c>
      <c r="O109" s="120" t="s">
        <v>2041</v>
      </c>
      <c r="P109" s="124">
        <v>46057.0</v>
      </c>
      <c r="Q109" s="120">
        <v>2.0</v>
      </c>
      <c r="R109" s="120" t="s">
        <v>2431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2155</v>
      </c>
      <c r="AS109" s="120" t="s">
        <v>2155</v>
      </c>
      <c r="AT109" s="120" t="s">
        <v>2155</v>
      </c>
      <c r="AU109" s="120" t="s">
        <v>2155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2547</v>
      </c>
      <c r="BC109" s="120" t="s">
        <v>2548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2549</v>
      </c>
      <c r="F110" s="120">
        <v>2.02630400201714E14</v>
      </c>
      <c r="G110" s="18" t="s">
        <v>818</v>
      </c>
      <c r="H110" s="120" t="s">
        <v>2550</v>
      </c>
      <c r="I110" s="120" t="s">
        <v>820</v>
      </c>
      <c r="J110" s="120" t="s">
        <v>2177</v>
      </c>
      <c r="K110" s="120" t="s">
        <v>20</v>
      </c>
      <c r="L110" s="120">
        <v>113.58</v>
      </c>
      <c r="M110" s="120">
        <v>2734.0</v>
      </c>
      <c r="N110" s="120" t="s">
        <v>2152</v>
      </c>
      <c r="O110" s="120" t="s">
        <v>2041</v>
      </c>
      <c r="P110" s="124">
        <v>46057.0</v>
      </c>
      <c r="Q110" s="120">
        <v>1.0</v>
      </c>
      <c r="R110" s="120" t="s">
        <v>2170</v>
      </c>
      <c r="S110" s="124">
        <v>46057.0</v>
      </c>
      <c r="T110" s="124">
        <v>46057.0</v>
      </c>
      <c r="U110" s="124">
        <v>46198.0</v>
      </c>
      <c r="V110" s="120">
        <v>141.0</v>
      </c>
      <c r="W110" s="120"/>
      <c r="X110" s="120">
        <v>0.0</v>
      </c>
      <c r="AA110" s="120"/>
      <c r="AG110" s="120"/>
      <c r="AH110" s="120"/>
      <c r="AI110" s="120"/>
      <c r="AJ110" s="124"/>
      <c r="AK110" s="120"/>
      <c r="AP110" s="120">
        <v>253.29</v>
      </c>
      <c r="AQ110" s="120">
        <v>253.29</v>
      </c>
      <c r="AR110" s="120" t="s">
        <v>2155</v>
      </c>
      <c r="AS110" s="120" t="s">
        <v>2155</v>
      </c>
      <c r="AT110" s="120" t="s">
        <v>2155</v>
      </c>
      <c r="AU110" s="120">
        <v>4.0</v>
      </c>
      <c r="AV110" s="120">
        <v>1.0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2551</v>
      </c>
      <c r="BC110" s="120"/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2552</v>
      </c>
      <c r="F111" s="120">
        <v>2.0263040020197E14</v>
      </c>
      <c r="G111" s="18" t="s">
        <v>1057</v>
      </c>
      <c r="H111" s="120" t="s">
        <v>2429</v>
      </c>
      <c r="I111" s="120" t="s">
        <v>2430</v>
      </c>
      <c r="J111" s="120" t="s">
        <v>2177</v>
      </c>
      <c r="K111" s="120" t="s">
        <v>20</v>
      </c>
      <c r="L111" s="120">
        <v>17.2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2.0</v>
      </c>
      <c r="R111" s="120" t="s">
        <v>2431</v>
      </c>
      <c r="S111" s="124">
        <v>46057.0</v>
      </c>
      <c r="T111" s="124">
        <v>46057.0</v>
      </c>
      <c r="U111" s="124">
        <v>46071.0</v>
      </c>
      <c r="V111" s="120">
        <v>14.0</v>
      </c>
      <c r="W111" s="120"/>
      <c r="X111" s="120">
        <v>46.0</v>
      </c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29.76</v>
      </c>
      <c r="AQ111" s="120">
        <v>59.52</v>
      </c>
      <c r="AR111" s="120">
        <v>2.0</v>
      </c>
      <c r="AS111" s="120">
        <v>3.0</v>
      </c>
      <c r="AT111" s="120">
        <v>4.0</v>
      </c>
      <c r="AU111" s="120">
        <v>71.0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2553</v>
      </c>
      <c r="BC111" s="120" t="s">
        <v>2554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2555</v>
      </c>
      <c r="F112" s="120">
        <v>2.02630400204668E14</v>
      </c>
      <c r="G112" s="18" t="s">
        <v>164</v>
      </c>
      <c r="H112" s="120" t="s">
        <v>2546</v>
      </c>
      <c r="I112" s="120" t="s">
        <v>161</v>
      </c>
      <c r="J112" s="120">
        <v>71379.0</v>
      </c>
      <c r="K112" s="120" t="s">
        <v>20</v>
      </c>
      <c r="L112" s="120">
        <v>5.6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2431</v>
      </c>
      <c r="S112" s="124">
        <v>46057.0</v>
      </c>
      <c r="T112" s="124">
        <v>46057.0</v>
      </c>
      <c r="U112" s="124">
        <v>46190.0</v>
      </c>
      <c r="V112" s="120">
        <v>133.0</v>
      </c>
      <c r="W112" s="120"/>
      <c r="X112" s="120"/>
      <c r="Y112" s="120"/>
      <c r="Z112" s="120"/>
      <c r="AA112" s="120"/>
      <c r="AG112" s="120"/>
      <c r="AH112" s="120"/>
      <c r="AI112" s="120"/>
      <c r="AJ112" s="124"/>
      <c r="AK112" s="120"/>
      <c r="AL112" s="120">
        <v>3.0420260000452E13</v>
      </c>
      <c r="AP112" s="120">
        <v>10.47</v>
      </c>
      <c r="AQ112" s="120">
        <v>20.94</v>
      </c>
      <c r="AR112" s="120" t="s">
        <v>2155</v>
      </c>
      <c r="AS112" s="120" t="s">
        <v>2155</v>
      </c>
      <c r="AT112" s="120" t="s">
        <v>2155</v>
      </c>
      <c r="AU112" s="120" t="s">
        <v>2155</v>
      </c>
      <c r="AV112" s="120">
        <v>10.0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2547</v>
      </c>
      <c r="BC112" s="120" t="s">
        <v>2548</v>
      </c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2556</v>
      </c>
      <c r="F113" s="120">
        <v>2.02630400201661E14</v>
      </c>
      <c r="G113" s="18" t="s">
        <v>1439</v>
      </c>
      <c r="H113" s="120" t="s">
        <v>2210</v>
      </c>
      <c r="I113" s="120" t="s">
        <v>483</v>
      </c>
      <c r="J113" s="120" t="s">
        <v>2177</v>
      </c>
      <c r="K113" s="120" t="s">
        <v>20</v>
      </c>
      <c r="L113" s="120">
        <v>429.03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2170</v>
      </c>
      <c r="S113" s="124">
        <v>46057.0</v>
      </c>
      <c r="T113" s="124">
        <v>46057.0</v>
      </c>
      <c r="U113" s="124">
        <v>46063.0</v>
      </c>
      <c r="V113" s="120">
        <v>6.0</v>
      </c>
      <c r="W113" s="120"/>
      <c r="X113" s="120">
        <v>0.0</v>
      </c>
      <c r="Y113" s="120"/>
      <c r="Z113" s="120"/>
      <c r="AA113" s="120" t="s">
        <v>2211</v>
      </c>
      <c r="AG113" s="120" t="s">
        <v>2557</v>
      </c>
      <c r="AH113" s="120">
        <v>10.0</v>
      </c>
      <c r="AI113" s="120" t="s">
        <v>2520</v>
      </c>
      <c r="AJ113" s="124">
        <v>46035.0</v>
      </c>
      <c r="AK113" s="120" t="s">
        <v>2161</v>
      </c>
      <c r="AP113" s="120">
        <v>1776.2</v>
      </c>
      <c r="AQ113" s="120">
        <v>3552.4</v>
      </c>
      <c r="AR113" s="120">
        <v>2.0</v>
      </c>
      <c r="AS113" s="120">
        <v>4.0</v>
      </c>
      <c r="AT113" s="120">
        <v>11.0</v>
      </c>
      <c r="AU113" s="120">
        <v>134.0</v>
      </c>
      <c r="AV113" s="120">
        <v>50.0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2558</v>
      </c>
      <c r="BC113" s="120" t="s">
        <v>2559</v>
      </c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2560</v>
      </c>
      <c r="F114" s="120">
        <v>2.02630400201964E14</v>
      </c>
      <c r="G114" s="18" t="s">
        <v>1954</v>
      </c>
      <c r="H114" s="120" t="s">
        <v>2561</v>
      </c>
      <c r="I114" s="120" t="s">
        <v>1955</v>
      </c>
      <c r="J114" s="120" t="s">
        <v>2177</v>
      </c>
      <c r="K114" s="120" t="s">
        <v>20</v>
      </c>
      <c r="L114" s="120">
        <v>31.95</v>
      </c>
      <c r="M114" s="120">
        <v>2734.0</v>
      </c>
      <c r="N114" s="120" t="s">
        <v>2152</v>
      </c>
      <c r="O114" s="120" t="s">
        <v>2041</v>
      </c>
      <c r="P114" s="124">
        <v>46059.0</v>
      </c>
      <c r="Q114" s="120">
        <v>2.0</v>
      </c>
      <c r="R114" s="120" t="s">
        <v>2170</v>
      </c>
      <c r="S114" s="124">
        <v>46059.0</v>
      </c>
      <c r="T114" s="124">
        <v>46059.0</v>
      </c>
      <c r="U114" s="124">
        <v>46071.0</v>
      </c>
      <c r="V114" s="120">
        <v>12.0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L114" s="120"/>
      <c r="AP114" s="120">
        <v>103.52</v>
      </c>
      <c r="AQ114" s="120">
        <v>207.04</v>
      </c>
      <c r="AR114" s="120" t="s">
        <v>2155</v>
      </c>
      <c r="AS114" s="120" t="s">
        <v>2155</v>
      </c>
      <c r="AT114" s="120" t="s">
        <v>2155</v>
      </c>
      <c r="AU114" s="120">
        <v>1.0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2553</v>
      </c>
      <c r="BC114" s="120" t="s">
        <v>2554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2562</v>
      </c>
      <c r="F115" s="120">
        <v>2.02630400201971E14</v>
      </c>
      <c r="G115" s="18" t="s">
        <v>1957</v>
      </c>
      <c r="H115" s="120" t="s">
        <v>2563</v>
      </c>
      <c r="I115" s="120" t="s">
        <v>1140</v>
      </c>
      <c r="J115" s="120" t="s">
        <v>2177</v>
      </c>
      <c r="K115" s="120" t="s">
        <v>20</v>
      </c>
      <c r="L115" s="120">
        <v>84.94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1.0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>
        <v>7.0</v>
      </c>
      <c r="Y115" s="120"/>
      <c r="Z115" s="120"/>
      <c r="AA115" s="120"/>
      <c r="AG115" s="120"/>
      <c r="AH115" s="120"/>
      <c r="AI115" s="120"/>
      <c r="AJ115" s="124"/>
      <c r="AK115" s="120"/>
      <c r="AP115" s="120">
        <v>283.7</v>
      </c>
      <c r="AQ115" s="120">
        <v>283.7</v>
      </c>
      <c r="AR115" s="120" t="s">
        <v>2155</v>
      </c>
      <c r="AS115" s="120" t="s">
        <v>2155</v>
      </c>
      <c r="AT115" s="120" t="s">
        <v>2155</v>
      </c>
      <c r="AU115" s="120">
        <v>4.0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2553</v>
      </c>
      <c r="BC115" s="120" t="s">
        <v>2554</v>
      </c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2564</v>
      </c>
      <c r="F116" s="120">
        <v>2.02630400201716E14</v>
      </c>
      <c r="G116" s="18" t="s">
        <v>1958</v>
      </c>
      <c r="H116" s="120" t="s">
        <v>2565</v>
      </c>
      <c r="I116" s="120" t="s">
        <v>391</v>
      </c>
      <c r="J116" s="120">
        <v>76275.0</v>
      </c>
      <c r="K116" s="120" t="s">
        <v>20</v>
      </c>
      <c r="L116" s="120">
        <v>0.0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30.0</v>
      </c>
      <c r="R116" s="120" t="s">
        <v>2170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/>
      <c r="Y116" s="120"/>
      <c r="Z116" s="120"/>
      <c r="AA116" s="120"/>
      <c r="AG116" s="120"/>
      <c r="AH116" s="120"/>
      <c r="AI116" s="120"/>
      <c r="AJ116" s="124"/>
      <c r="AK116" s="120"/>
      <c r="AP116" s="120" t="s">
        <v>2171</v>
      </c>
      <c r="AQ116" s="120" t="s">
        <v>2171</v>
      </c>
      <c r="AR116" s="120" t="s">
        <v>2155</v>
      </c>
      <c r="AS116" s="120" t="s">
        <v>2155</v>
      </c>
      <c r="AT116" s="120" t="s">
        <v>2155</v>
      </c>
      <c r="AU116" s="120" t="s">
        <v>2155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2566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2567</v>
      </c>
      <c r="F117" s="120">
        <v>2.02630400201717E14</v>
      </c>
      <c r="G117" s="18" t="s">
        <v>1958</v>
      </c>
      <c r="H117" s="120" t="s">
        <v>2565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2730.0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L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2566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2568</v>
      </c>
      <c r="F118" s="120">
        <v>2.02630400201707E14</v>
      </c>
      <c r="G118" s="18" t="s">
        <v>1579</v>
      </c>
      <c r="H118" s="120" t="s">
        <v>2294</v>
      </c>
      <c r="I118" s="120" t="s">
        <v>1580</v>
      </c>
      <c r="J118" s="120" t="s">
        <v>2177</v>
      </c>
      <c r="K118" s="120" t="s">
        <v>20</v>
      </c>
      <c r="L118" s="120">
        <v>96.56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1.0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>
        <v>0.0</v>
      </c>
      <c r="Y118" s="120"/>
      <c r="Z118" s="120"/>
      <c r="AA118" s="120"/>
      <c r="AG118" s="120"/>
      <c r="AH118" s="120"/>
      <c r="AI118" s="120"/>
      <c r="AJ118" s="124"/>
      <c r="AK118" s="120"/>
      <c r="AP118" s="120">
        <v>193.11</v>
      </c>
      <c r="AQ118" s="120">
        <v>193.11</v>
      </c>
      <c r="AR118" s="120" t="s">
        <v>2155</v>
      </c>
      <c r="AS118" s="120" t="s">
        <v>2155</v>
      </c>
      <c r="AT118" s="120" t="s">
        <v>2155</v>
      </c>
      <c r="AU118" s="120">
        <v>12.0</v>
      </c>
      <c r="AV118" s="120">
        <v>2.0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2569</v>
      </c>
      <c r="BC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2570</v>
      </c>
      <c r="F119" s="120">
        <v>2.02630400201709E14</v>
      </c>
      <c r="G119" s="18" t="s">
        <v>1579</v>
      </c>
      <c r="H119" s="120" t="s">
        <v>2294</v>
      </c>
      <c r="I119" s="120" t="s">
        <v>1580</v>
      </c>
      <c r="J119" s="120" t="s">
        <v>2177</v>
      </c>
      <c r="K119" s="120" t="s">
        <v>20</v>
      </c>
      <c r="L119" s="120">
        <v>96.56</v>
      </c>
      <c r="M119" s="120">
        <v>2732.0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2569</v>
      </c>
      <c r="BC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2571</v>
      </c>
      <c r="F120" s="120">
        <v>2.02630400203167E14</v>
      </c>
      <c r="G120" s="18" t="s">
        <v>1603</v>
      </c>
      <c r="H120" s="120" t="s">
        <v>2278</v>
      </c>
      <c r="I120" s="120" t="s">
        <v>1604</v>
      </c>
      <c r="J120" s="120">
        <v>26433.0</v>
      </c>
      <c r="K120" s="120" t="s">
        <v>23</v>
      </c>
      <c r="L120" s="120">
        <v>9185.28</v>
      </c>
      <c r="M120" s="120">
        <v>2730.0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2279</v>
      </c>
      <c r="AG120" s="120"/>
      <c r="AH120" s="120"/>
      <c r="AI120" s="120"/>
      <c r="AJ120" s="124"/>
      <c r="AK120" s="120"/>
      <c r="AP120" s="120">
        <v>34444.79</v>
      </c>
      <c r="AQ120" s="120">
        <v>34444.79</v>
      </c>
      <c r="AR120" s="120" t="s">
        <v>2155</v>
      </c>
      <c r="AS120" s="120">
        <v>1.0</v>
      </c>
      <c r="AT120" s="120">
        <v>1.0</v>
      </c>
      <c r="AU120" s="120">
        <v>13.0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2572</v>
      </c>
      <c r="BC120" s="120" t="s">
        <v>2401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2573</v>
      </c>
      <c r="F121" s="120">
        <v>2.02630400202562E14</v>
      </c>
      <c r="G121" s="18" t="s">
        <v>63</v>
      </c>
      <c r="H121" s="120" t="s">
        <v>2328</v>
      </c>
      <c r="I121" s="120" t="s">
        <v>64</v>
      </c>
      <c r="J121" s="120" t="s">
        <v>2177</v>
      </c>
      <c r="K121" s="120" t="s">
        <v>23</v>
      </c>
      <c r="L121" s="120">
        <v>886.29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46094.0</v>
      </c>
      <c r="V121" s="120">
        <v>35.0</v>
      </c>
      <c r="W121" s="120"/>
      <c r="X121" s="120">
        <v>0.0</v>
      </c>
      <c r="Y121" s="120">
        <v>3.040261353E9</v>
      </c>
      <c r="Z121" s="120" t="s">
        <v>2298</v>
      </c>
      <c r="AA121" s="120" t="s">
        <v>2183</v>
      </c>
      <c r="AG121" s="120"/>
      <c r="AH121" s="120"/>
      <c r="AI121" s="120"/>
      <c r="AJ121" s="124"/>
      <c r="AK121" s="120"/>
      <c r="AP121" s="120">
        <v>1772.58</v>
      </c>
      <c r="AQ121" s="120">
        <v>1772.58</v>
      </c>
      <c r="AR121" s="120" t="s">
        <v>2155</v>
      </c>
      <c r="AS121" s="120">
        <v>1.0</v>
      </c>
      <c r="AT121" s="120">
        <v>2.0</v>
      </c>
      <c r="AU121" s="120">
        <v>10.0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2572</v>
      </c>
      <c r="BC121" s="120" t="s">
        <v>2574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2575</v>
      </c>
      <c r="F122" s="120">
        <v>2.02630400204059E14</v>
      </c>
      <c r="G122" s="18" t="s">
        <v>1963</v>
      </c>
      <c r="H122" s="120" t="s">
        <v>2576</v>
      </c>
      <c r="I122" s="120" t="s">
        <v>1964</v>
      </c>
      <c r="J122" s="120">
        <v>88044.0</v>
      </c>
      <c r="K122" s="120" t="s">
        <v>20</v>
      </c>
      <c r="L122" s="120">
        <v>0.0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46153.0</v>
      </c>
      <c r="V122" s="120">
        <v>94.0</v>
      </c>
      <c r="W122" s="120"/>
      <c r="X122" s="120"/>
      <c r="AA122" s="120"/>
      <c r="AG122" s="120"/>
      <c r="AH122" s="120"/>
      <c r="AI122" s="120"/>
      <c r="AJ122" s="124"/>
      <c r="AK122" s="120"/>
      <c r="AP122" s="120" t="s">
        <v>2171</v>
      </c>
      <c r="AQ122" s="120" t="s">
        <v>2171</v>
      </c>
      <c r="AR122" s="120" t="s">
        <v>2155</v>
      </c>
      <c r="AS122" s="120" t="s">
        <v>2155</v>
      </c>
      <c r="AT122" s="120" t="s">
        <v>2155</v>
      </c>
      <c r="AU122" s="120" t="s">
        <v>2155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2577</v>
      </c>
      <c r="BC122" s="120" t="s">
        <v>2578</v>
      </c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2579</v>
      </c>
      <c r="F123" s="120">
        <v>2.02630400203142E14</v>
      </c>
      <c r="G123" s="18" t="s">
        <v>1231</v>
      </c>
      <c r="H123" s="120" t="s">
        <v>2263</v>
      </c>
      <c r="I123" s="120" t="s">
        <v>1232</v>
      </c>
      <c r="J123" s="120" t="s">
        <v>2234</v>
      </c>
      <c r="K123" s="120" t="s">
        <v>23</v>
      </c>
      <c r="L123" s="120">
        <v>2752.52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46112.0</v>
      </c>
      <c r="V123" s="120">
        <v>53.0</v>
      </c>
      <c r="W123" s="120"/>
      <c r="X123" s="120">
        <v>0.0</v>
      </c>
      <c r="Y123" s="120"/>
      <c r="Z123" s="120"/>
      <c r="AA123" s="120" t="s">
        <v>2183</v>
      </c>
      <c r="AG123" s="120"/>
      <c r="AH123" s="120"/>
      <c r="AI123" s="120"/>
      <c r="AJ123" s="124"/>
      <c r="AK123" s="120"/>
      <c r="AL123" s="120"/>
      <c r="AP123" s="120">
        <v>4761.86</v>
      </c>
      <c r="AQ123" s="120">
        <v>4761.86</v>
      </c>
      <c r="AR123" s="120" t="s">
        <v>2155</v>
      </c>
      <c r="AS123" s="120" t="s">
        <v>2155</v>
      </c>
      <c r="AT123" s="120" t="s">
        <v>2155</v>
      </c>
      <c r="AU123" s="120">
        <v>2.0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2572</v>
      </c>
      <c r="BC123" s="120" t="s">
        <v>2401</v>
      </c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2580</v>
      </c>
      <c r="F124" s="120">
        <v>2.02630400201932E14</v>
      </c>
      <c r="G124" s="18" t="s">
        <v>1196</v>
      </c>
      <c r="H124" s="120" t="s">
        <v>2479</v>
      </c>
      <c r="I124" s="120" t="s">
        <v>1197</v>
      </c>
      <c r="J124" s="120" t="s">
        <v>2177</v>
      </c>
      <c r="K124" s="120" t="s">
        <v>20</v>
      </c>
      <c r="L124" s="120">
        <v>340.44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2.0</v>
      </c>
      <c r="R124" s="120" t="s">
        <v>2170</v>
      </c>
      <c r="S124" s="124">
        <v>46059.0</v>
      </c>
      <c r="T124" s="124">
        <v>46059.0</v>
      </c>
      <c r="U124" s="124">
        <v>46198.0</v>
      </c>
      <c r="V124" s="120">
        <v>139.0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2155</v>
      </c>
      <c r="AS124" s="120" t="s">
        <v>2155</v>
      </c>
      <c r="AT124" s="120" t="s">
        <v>2155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2581</v>
      </c>
      <c r="BC124" s="120"/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2582</v>
      </c>
      <c r="F125" s="120">
        <v>2.02630400204849E14</v>
      </c>
      <c r="G125" s="18" t="s">
        <v>1247</v>
      </c>
      <c r="H125" s="120" t="s">
        <v>2583</v>
      </c>
      <c r="I125" s="120" t="s">
        <v>1248</v>
      </c>
      <c r="J125" s="120" t="s">
        <v>2177</v>
      </c>
      <c r="K125" s="120" t="s">
        <v>20</v>
      </c>
      <c r="L125" s="120">
        <v>73.53</v>
      </c>
      <c r="M125" s="120">
        <v>2732.0</v>
      </c>
      <c r="N125" s="120" t="s">
        <v>2152</v>
      </c>
      <c r="O125" s="120" t="s">
        <v>2041</v>
      </c>
      <c r="P125" s="124">
        <v>46062.0</v>
      </c>
      <c r="Q125" s="120">
        <v>10.0</v>
      </c>
      <c r="R125" s="120" t="s">
        <v>2170</v>
      </c>
      <c r="S125" s="124">
        <v>46062.0</v>
      </c>
      <c r="T125" s="124">
        <v>46062.0</v>
      </c>
      <c r="U125" s="124">
        <v>46199.0</v>
      </c>
      <c r="V125" s="120">
        <v>137.0</v>
      </c>
      <c r="W125" s="120"/>
      <c r="X125" s="120">
        <v>0.0</v>
      </c>
      <c r="AA125" s="120"/>
      <c r="AG125" s="120" t="s">
        <v>2584</v>
      </c>
      <c r="AH125" s="120">
        <v>36.0</v>
      </c>
      <c r="AI125" s="120" t="s">
        <v>2481</v>
      </c>
      <c r="AJ125" s="124">
        <v>46206.0</v>
      </c>
      <c r="AK125" s="120" t="s">
        <v>2161</v>
      </c>
      <c r="AP125" s="120">
        <v>168.38</v>
      </c>
      <c r="AQ125" s="120">
        <v>1683.8</v>
      </c>
      <c r="AR125" s="120" t="s">
        <v>2155</v>
      </c>
      <c r="AS125" s="120" t="s">
        <v>2155</v>
      </c>
      <c r="AT125" s="120">
        <v>2.0</v>
      </c>
      <c r="AU125" s="120">
        <v>58.0</v>
      </c>
      <c r="AV125" s="120">
        <v>0.0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2585</v>
      </c>
      <c r="BC125" s="120" t="s">
        <v>2586</v>
      </c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2587</v>
      </c>
      <c r="F126" s="120">
        <v>2.02630400204851E14</v>
      </c>
      <c r="G126" s="18" t="s">
        <v>1200</v>
      </c>
      <c r="H126" s="120" t="s">
        <v>2588</v>
      </c>
      <c r="I126" s="120" t="s">
        <v>1201</v>
      </c>
      <c r="J126" s="120" t="s">
        <v>2177</v>
      </c>
      <c r="K126" s="120" t="s">
        <v>20</v>
      </c>
      <c r="L126" s="120">
        <v>0.0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2.0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2589</v>
      </c>
      <c r="AH126" s="120">
        <v>10.0</v>
      </c>
      <c r="AI126" s="120" t="s">
        <v>2481</v>
      </c>
      <c r="AJ126" s="124">
        <v>46205.0</v>
      </c>
      <c r="AK126" s="120" t="s">
        <v>2161</v>
      </c>
      <c r="AP126" s="120" t="s">
        <v>2171</v>
      </c>
      <c r="AQ126" s="120" t="s">
        <v>2171</v>
      </c>
      <c r="AR126" s="120" t="s">
        <v>2155</v>
      </c>
      <c r="AS126" s="120" t="s">
        <v>2155</v>
      </c>
      <c r="AT126" s="120" t="s">
        <v>2155</v>
      </c>
      <c r="AU126" s="120">
        <v>1.0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10.0</v>
      </c>
      <c r="BA126" s="120">
        <v>0.0</v>
      </c>
      <c r="BB126" s="120" t="s">
        <v>2590</v>
      </c>
      <c r="BC126" s="120" t="s">
        <v>2591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2592</v>
      </c>
      <c r="F127" s="120">
        <v>2.02630400201933E14</v>
      </c>
      <c r="G127" s="18" t="s">
        <v>1196</v>
      </c>
      <c r="H127" s="120" t="s">
        <v>2479</v>
      </c>
      <c r="I127" s="120" t="s">
        <v>1197</v>
      </c>
      <c r="J127" s="120" t="s">
        <v>2177</v>
      </c>
      <c r="K127" s="120" t="s">
        <v>20</v>
      </c>
      <c r="L127" s="120">
        <v>340.44</v>
      </c>
      <c r="M127" s="120">
        <v>2734.0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46198.0</v>
      </c>
      <c r="V127" s="120">
        <v>136.0</v>
      </c>
      <c r="W127" s="120"/>
      <c r="X127" s="120">
        <v>0.0</v>
      </c>
      <c r="Y127" s="120"/>
      <c r="Z127" s="120"/>
      <c r="AA127" s="120"/>
      <c r="AG127" s="120"/>
      <c r="AH127" s="120"/>
      <c r="AI127" s="120"/>
      <c r="AJ127" s="124"/>
      <c r="AK127" s="120"/>
      <c r="AL127" s="120"/>
      <c r="AP127" s="120">
        <v>1123.45</v>
      </c>
      <c r="AQ127" s="120">
        <v>2246.9</v>
      </c>
      <c r="AR127" s="120" t="s">
        <v>2155</v>
      </c>
      <c r="AS127" s="120" t="s">
        <v>2155</v>
      </c>
      <c r="AT127" s="120" t="s">
        <v>2155</v>
      </c>
      <c r="AU127" s="120">
        <v>53.0</v>
      </c>
      <c r="AV127" s="120">
        <v>1.0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2581</v>
      </c>
      <c r="BC127" s="120"/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2593</v>
      </c>
      <c r="F128" s="120">
        <v>2.02630400204782E14</v>
      </c>
      <c r="G128" s="18" t="s">
        <v>351</v>
      </c>
      <c r="H128" s="120" t="s">
        <v>2484</v>
      </c>
      <c r="I128" s="120" t="s">
        <v>2485</v>
      </c>
      <c r="J128" s="120">
        <v>81205.0</v>
      </c>
      <c r="K128" s="120" t="s">
        <v>37</v>
      </c>
      <c r="L128" s="120">
        <v>0.0</v>
      </c>
      <c r="M128" s="120">
        <v>2734.0</v>
      </c>
      <c r="N128" s="120" t="s">
        <v>2348</v>
      </c>
      <c r="O128" s="120" t="s">
        <v>2041</v>
      </c>
      <c r="P128" s="124">
        <v>46062.0</v>
      </c>
      <c r="Q128" s="120">
        <v>1.0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1.0</v>
      </c>
      <c r="Y128" s="120"/>
      <c r="Z128" s="120"/>
      <c r="AA128" s="120" t="s">
        <v>2183</v>
      </c>
      <c r="AG128" s="120"/>
      <c r="AH128" s="120"/>
      <c r="AI128" s="120"/>
      <c r="AJ128" s="124"/>
      <c r="AK128" s="120"/>
      <c r="AP128" s="120" t="s">
        <v>2171</v>
      </c>
      <c r="AQ128" s="120" t="s">
        <v>2171</v>
      </c>
      <c r="AR128" s="120" t="s">
        <v>2155</v>
      </c>
      <c r="AS128" s="120" t="s">
        <v>2155</v>
      </c>
      <c r="AT128" s="120" t="s">
        <v>2155</v>
      </c>
      <c r="AU128" s="120" t="s">
        <v>2155</v>
      </c>
      <c r="AV128" s="120">
        <v>0.0</v>
      </c>
      <c r="AW128" s="120">
        <v>23.0</v>
      </c>
      <c r="AX128" s="120">
        <v>1531.0</v>
      </c>
      <c r="AY128" s="120">
        <v>0.0</v>
      </c>
      <c r="AZ128" s="120">
        <v>352.0</v>
      </c>
      <c r="BA128" s="120">
        <v>0.0</v>
      </c>
      <c r="BB128" s="120" t="s">
        <v>2594</v>
      </c>
      <c r="BC128" s="120" t="s">
        <v>2487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2595</v>
      </c>
      <c r="F129" s="120">
        <v>2.02630400201972E14</v>
      </c>
      <c r="G129" s="18" t="s">
        <v>1980</v>
      </c>
      <c r="H129" s="120" t="s">
        <v>2596</v>
      </c>
      <c r="I129" s="120" t="s">
        <v>1981</v>
      </c>
      <c r="J129" s="120" t="s">
        <v>2177</v>
      </c>
      <c r="K129" s="120" t="s">
        <v>20</v>
      </c>
      <c r="L129" s="120">
        <v>762.72</v>
      </c>
      <c r="M129" s="120">
        <v>2734.0</v>
      </c>
      <c r="N129" s="120" t="s">
        <v>2152</v>
      </c>
      <c r="O129" s="120" t="s">
        <v>2041</v>
      </c>
      <c r="P129" s="124">
        <v>46062.0</v>
      </c>
      <c r="Q129" s="120">
        <v>2.0</v>
      </c>
      <c r="R129" s="120" t="s">
        <v>2170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P129" s="120">
        <v>2890.72</v>
      </c>
      <c r="AQ129" s="120">
        <v>5781.44</v>
      </c>
      <c r="AR129" s="120" t="s">
        <v>2155</v>
      </c>
      <c r="AS129" s="120" t="s">
        <v>2155</v>
      </c>
      <c r="AT129" s="120" t="s">
        <v>2155</v>
      </c>
      <c r="AU129" s="120">
        <v>4.0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2594</v>
      </c>
      <c r="BC129" s="120" t="s">
        <v>2554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2597</v>
      </c>
      <c r="F130" s="120">
        <v>2.02630400204852E14</v>
      </c>
      <c r="G130" s="18" t="s">
        <v>1200</v>
      </c>
      <c r="H130" s="120" t="s">
        <v>2588</v>
      </c>
      <c r="I130" s="120" t="s">
        <v>1201</v>
      </c>
      <c r="J130" s="120" t="s">
        <v>2177</v>
      </c>
      <c r="K130" s="120" t="s">
        <v>20</v>
      </c>
      <c r="L130" s="120">
        <v>0.0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46199.0</v>
      </c>
      <c r="V130" s="120">
        <v>137.0</v>
      </c>
      <c r="W130" s="120"/>
      <c r="X130" s="120">
        <v>0.0</v>
      </c>
      <c r="Y130" s="120"/>
      <c r="Z130" s="120"/>
      <c r="AA130" s="120"/>
      <c r="AG130" s="120" t="s">
        <v>2589</v>
      </c>
      <c r="AH130" s="120">
        <v>10.0</v>
      </c>
      <c r="AI130" s="120" t="s">
        <v>2481</v>
      </c>
      <c r="AJ130" s="124">
        <v>46205.0</v>
      </c>
      <c r="AK130" s="120" t="s">
        <v>2161</v>
      </c>
      <c r="AP130" s="120" t="s">
        <v>2171</v>
      </c>
      <c r="AQ130" s="120" t="s">
        <v>2171</v>
      </c>
      <c r="AR130" s="120" t="s">
        <v>2155</v>
      </c>
      <c r="AS130" s="120" t="s">
        <v>2155</v>
      </c>
      <c r="AT130" s="120" t="s">
        <v>2155</v>
      </c>
      <c r="AU130" s="120">
        <v>1.0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10.0</v>
      </c>
      <c r="BA130" s="120">
        <v>0.0</v>
      </c>
      <c r="BB130" s="120" t="s">
        <v>2590</v>
      </c>
      <c r="BC130" s="120" t="s">
        <v>2591</v>
      </c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2598</v>
      </c>
      <c r="F131" s="120">
        <v>2.02630400201978E14</v>
      </c>
      <c r="G131" s="18" t="s">
        <v>1983</v>
      </c>
      <c r="H131" s="120" t="s">
        <v>2599</v>
      </c>
      <c r="I131" s="120" t="s">
        <v>1984</v>
      </c>
      <c r="J131" s="120" t="s">
        <v>2177</v>
      </c>
      <c r="K131" s="120" t="s">
        <v>20</v>
      </c>
      <c r="L131" s="120">
        <v>599.45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1.0</v>
      </c>
      <c r="Y131" s="120"/>
      <c r="Z131" s="120"/>
      <c r="AA131" s="120"/>
      <c r="AG131" s="120"/>
      <c r="AH131" s="120"/>
      <c r="AI131" s="120"/>
      <c r="AJ131" s="124"/>
      <c r="AK131" s="120"/>
      <c r="AL131" s="120"/>
      <c r="AP131" s="120">
        <v>2325.87</v>
      </c>
      <c r="AQ131" s="120">
        <v>4651.74</v>
      </c>
      <c r="AR131" s="120">
        <v>1.0</v>
      </c>
      <c r="AS131" s="120">
        <v>1.0</v>
      </c>
      <c r="AT131" s="120">
        <v>1.0</v>
      </c>
      <c r="AU131" s="120">
        <v>36.0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2594</v>
      </c>
      <c r="BC131" s="120" t="s">
        <v>2554</v>
      </c>
      <c r="BD131" s="120"/>
      <c r="BE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2600</v>
      </c>
      <c r="F132" s="120">
        <v>2.02630400201959E14</v>
      </c>
      <c r="G132" s="18" t="s">
        <v>1942</v>
      </c>
      <c r="H132" s="120" t="s">
        <v>2601</v>
      </c>
      <c r="I132" s="120" t="s">
        <v>823</v>
      </c>
      <c r="J132" s="120" t="s">
        <v>2177</v>
      </c>
      <c r="K132" s="120" t="s">
        <v>20</v>
      </c>
      <c r="L132" s="120">
        <v>0.01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8.0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10.0</v>
      </c>
      <c r="Y132" s="120"/>
      <c r="Z132" s="120"/>
      <c r="AA132" s="120"/>
      <c r="AG132" s="120"/>
      <c r="AH132" s="120"/>
      <c r="AI132" s="120"/>
      <c r="AJ132" s="124"/>
      <c r="AK132" s="120"/>
      <c r="AP132" s="120" t="s">
        <v>2602</v>
      </c>
      <c r="AQ132" s="120">
        <v>0.16</v>
      </c>
      <c r="AR132" s="120" t="s">
        <v>2155</v>
      </c>
      <c r="AS132" s="120" t="s">
        <v>2155</v>
      </c>
      <c r="AT132" s="120" t="s">
        <v>2155</v>
      </c>
      <c r="AU132" s="120">
        <v>46.0</v>
      </c>
      <c r="AV132" s="120">
        <v>0.0</v>
      </c>
      <c r="AW132" s="120">
        <v>10.0</v>
      </c>
      <c r="AX132" s="120">
        <v>40245.0</v>
      </c>
      <c r="AY132" s="120">
        <v>0.0</v>
      </c>
      <c r="AZ132" s="120">
        <v>544.0</v>
      </c>
      <c r="BA132" s="120">
        <v>0.0</v>
      </c>
      <c r="BB132" s="120" t="s">
        <v>2594</v>
      </c>
      <c r="BC132" s="120" t="s">
        <v>2554</v>
      </c>
      <c r="BD132" s="120"/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2603</v>
      </c>
      <c r="F133" s="120">
        <v>2.02630400201966E14</v>
      </c>
      <c r="G133" s="18" t="s">
        <v>1940</v>
      </c>
      <c r="H133" s="120" t="s">
        <v>2604</v>
      </c>
      <c r="I133" s="120" t="s">
        <v>1941</v>
      </c>
      <c r="J133" s="120">
        <v>96906.0</v>
      </c>
      <c r="K133" s="120" t="s">
        <v>20</v>
      </c>
      <c r="L133" s="120">
        <v>13.75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1.0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7.0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29.84</v>
      </c>
      <c r="AQ133" s="120">
        <v>29.84</v>
      </c>
      <c r="AR133" s="120">
        <v>4.0</v>
      </c>
      <c r="AS133" s="120">
        <v>4.0</v>
      </c>
      <c r="AT133" s="120">
        <v>4.0</v>
      </c>
      <c r="AU133" s="120">
        <v>6.0</v>
      </c>
      <c r="AV133" s="120">
        <v>0.0</v>
      </c>
      <c r="AW133" s="120">
        <v>0.0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2594</v>
      </c>
      <c r="BC133" s="120" t="s">
        <v>2554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2605</v>
      </c>
      <c r="F134" s="120">
        <v>2.02630400201976E14</v>
      </c>
      <c r="G134" s="18" t="s">
        <v>1939</v>
      </c>
      <c r="H134" s="120" t="s">
        <v>2606</v>
      </c>
      <c r="I134" s="120" t="s">
        <v>820</v>
      </c>
      <c r="J134" s="120" t="s">
        <v>2177</v>
      </c>
      <c r="K134" s="120" t="s">
        <v>20</v>
      </c>
      <c r="L134" s="120">
        <v>1.91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2.0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25.0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1.91</v>
      </c>
      <c r="AQ134" s="120">
        <v>3.82</v>
      </c>
      <c r="AR134" s="120">
        <v>3.0</v>
      </c>
      <c r="AS134" s="120">
        <v>3.0</v>
      </c>
      <c r="AT134" s="120">
        <v>5.0</v>
      </c>
      <c r="AU134" s="120">
        <v>51.0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2594</v>
      </c>
      <c r="BC134" s="120" t="s">
        <v>2554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2607</v>
      </c>
      <c r="F135" s="120">
        <v>2.02630400201963E14</v>
      </c>
      <c r="G135" s="18" t="s">
        <v>1353</v>
      </c>
      <c r="H135" s="120" t="s">
        <v>2608</v>
      </c>
      <c r="I135" s="120" t="s">
        <v>1354</v>
      </c>
      <c r="J135" s="120">
        <v>81343.0</v>
      </c>
      <c r="K135" s="120" t="s">
        <v>20</v>
      </c>
      <c r="L135" s="120">
        <v>6.31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1.0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16.0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10.29</v>
      </c>
      <c r="AQ135" s="120">
        <v>10.29</v>
      </c>
      <c r="AR135" s="120">
        <v>3.0</v>
      </c>
      <c r="AS135" s="120">
        <v>3.0</v>
      </c>
      <c r="AT135" s="120">
        <v>5.0</v>
      </c>
      <c r="AU135" s="120">
        <v>7.0</v>
      </c>
      <c r="AV135" s="120">
        <v>0.0</v>
      </c>
      <c r="AW135" s="120">
        <v>4.0</v>
      </c>
      <c r="AX135" s="120">
        <v>54.0</v>
      </c>
      <c r="AY135" s="120">
        <v>0.0</v>
      </c>
      <c r="AZ135" s="120">
        <v>0.0</v>
      </c>
      <c r="BA135" s="120">
        <v>0.0</v>
      </c>
      <c r="BB135" s="120" t="s">
        <v>2594</v>
      </c>
      <c r="BC135" s="120" t="s">
        <v>2554</v>
      </c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2609</v>
      </c>
      <c r="F136" s="120">
        <v>2.0263040020199E14</v>
      </c>
      <c r="G136" s="18" t="s">
        <v>1943</v>
      </c>
      <c r="H136" s="120" t="s">
        <v>2610</v>
      </c>
      <c r="I136" s="120" t="s">
        <v>1944</v>
      </c>
      <c r="J136" s="120">
        <v>624.0</v>
      </c>
      <c r="K136" s="120" t="s">
        <v>20</v>
      </c>
      <c r="L136" s="120">
        <v>12.64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46072.0</v>
      </c>
      <c r="V136" s="120">
        <v>10.0</v>
      </c>
      <c r="W136" s="120"/>
      <c r="X136" s="120">
        <v>5.0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37.17</v>
      </c>
      <c r="AQ136" s="120">
        <v>37.17</v>
      </c>
      <c r="AR136" s="120">
        <v>2.0</v>
      </c>
      <c r="AS136" s="120">
        <v>2.0</v>
      </c>
      <c r="AT136" s="120">
        <v>3.0</v>
      </c>
      <c r="AU136" s="120">
        <v>11.0</v>
      </c>
      <c r="AV136" s="120">
        <v>0.0</v>
      </c>
      <c r="AW136" s="120">
        <v>13.0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2611</v>
      </c>
      <c r="BC136" s="120" t="s">
        <v>2246</v>
      </c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2612</v>
      </c>
      <c r="F137" s="120">
        <v>2.02630400201969E14</v>
      </c>
      <c r="G137" s="18" t="s">
        <v>1288</v>
      </c>
      <c r="H137" s="120" t="s">
        <v>2613</v>
      </c>
      <c r="I137" s="120" t="s">
        <v>114</v>
      </c>
      <c r="J137" s="120">
        <v>88044.0</v>
      </c>
      <c r="K137" s="120" t="s">
        <v>20</v>
      </c>
      <c r="L137" s="120">
        <v>1.44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8.0</v>
      </c>
      <c r="R137" s="120" t="s">
        <v>2170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33523.0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2.84</v>
      </c>
      <c r="AQ137" s="120">
        <v>22.72</v>
      </c>
      <c r="AR137" s="120" t="s">
        <v>2155</v>
      </c>
      <c r="AS137" s="120">
        <v>92.0</v>
      </c>
      <c r="AT137" s="120">
        <v>132.0</v>
      </c>
      <c r="AU137" s="120">
        <v>455.0</v>
      </c>
      <c r="AV137" s="120">
        <v>0.0</v>
      </c>
      <c r="AW137" s="120">
        <v>28946.0</v>
      </c>
      <c r="AX137" s="120">
        <v>108222.0</v>
      </c>
      <c r="AY137" s="120">
        <v>0.0</v>
      </c>
      <c r="AZ137" s="120">
        <v>110.0</v>
      </c>
      <c r="BA137" s="120">
        <v>0.0</v>
      </c>
      <c r="BB137" s="120" t="s">
        <v>2594</v>
      </c>
      <c r="BC137" s="120" t="s">
        <v>2554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2614</v>
      </c>
      <c r="F138" s="120">
        <v>2.02630400201962E14</v>
      </c>
      <c r="G138" s="18" t="s">
        <v>1963</v>
      </c>
      <c r="H138" s="120" t="s">
        <v>2576</v>
      </c>
      <c r="I138" s="120" t="s">
        <v>1964</v>
      </c>
      <c r="J138" s="120">
        <v>88044.0</v>
      </c>
      <c r="K138" s="120" t="s">
        <v>20</v>
      </c>
      <c r="L138" s="120">
        <v>0.0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1.0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/>
      <c r="Y138" s="120"/>
      <c r="Z138" s="120"/>
      <c r="AA138" s="120"/>
      <c r="AG138" s="120"/>
      <c r="AH138" s="120"/>
      <c r="AI138" s="120"/>
      <c r="AJ138" s="124"/>
      <c r="AK138" s="120"/>
      <c r="AP138" s="120" t="s">
        <v>2171</v>
      </c>
      <c r="AQ138" s="120" t="s">
        <v>2171</v>
      </c>
      <c r="AR138" s="120" t="s">
        <v>2155</v>
      </c>
      <c r="AS138" s="120" t="s">
        <v>2155</v>
      </c>
      <c r="AT138" s="120" t="s">
        <v>2155</v>
      </c>
      <c r="AU138" s="120" t="s">
        <v>2155</v>
      </c>
      <c r="AV138" s="120">
        <v>0.0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2594</v>
      </c>
      <c r="BC138" s="120" t="s">
        <v>2554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2615</v>
      </c>
      <c r="F139" s="120">
        <v>2.0263040020196E14</v>
      </c>
      <c r="G139" s="18" t="s">
        <v>1959</v>
      </c>
      <c r="H139" s="120" t="s">
        <v>2616</v>
      </c>
      <c r="I139" s="120" t="s">
        <v>1960</v>
      </c>
      <c r="J139" s="120">
        <v>22995.0</v>
      </c>
      <c r="K139" s="120" t="s">
        <v>20</v>
      </c>
      <c r="L139" s="120">
        <v>505.0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>
        <v>2.0</v>
      </c>
      <c r="Y139" s="120"/>
      <c r="Z139" s="120"/>
      <c r="AA139" s="120"/>
      <c r="AG139" s="120"/>
      <c r="AH139" s="120"/>
      <c r="AI139" s="120"/>
      <c r="AJ139" s="124"/>
      <c r="AK139" s="120"/>
      <c r="AL139" s="120"/>
      <c r="AP139" s="120">
        <v>1171.6</v>
      </c>
      <c r="AQ139" s="120">
        <v>1171.6</v>
      </c>
      <c r="AR139" s="120">
        <v>2.0</v>
      </c>
      <c r="AS139" s="120">
        <v>2.0</v>
      </c>
      <c r="AT139" s="120">
        <v>2.0</v>
      </c>
      <c r="AU139" s="120">
        <v>3.0</v>
      </c>
      <c r="AV139" s="120">
        <v>0.0</v>
      </c>
      <c r="AW139" s="120">
        <v>0.0</v>
      </c>
      <c r="AX139" s="120">
        <v>407.0</v>
      </c>
      <c r="AY139" s="120">
        <v>259.0</v>
      </c>
      <c r="AZ139" s="120">
        <v>0.0</v>
      </c>
      <c r="BA139" s="120">
        <v>0.0</v>
      </c>
      <c r="BB139" s="120" t="s">
        <v>2594</v>
      </c>
      <c r="BC139" s="120" t="s">
        <v>2554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2617</v>
      </c>
      <c r="F140" s="120">
        <v>2.02630400201968E14</v>
      </c>
      <c r="G140" s="18" t="s">
        <v>1961</v>
      </c>
      <c r="H140" s="120" t="s">
        <v>2618</v>
      </c>
      <c r="I140" s="120" t="s">
        <v>1191</v>
      </c>
      <c r="J140" s="120" t="s">
        <v>2619</v>
      </c>
      <c r="K140" s="120" t="s">
        <v>20</v>
      </c>
      <c r="L140" s="120">
        <v>0.0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24.0</v>
      </c>
      <c r="Y140" s="120"/>
      <c r="Z140" s="120"/>
      <c r="AA140" s="120"/>
      <c r="AG140" s="120"/>
      <c r="AH140" s="120"/>
      <c r="AI140" s="120"/>
      <c r="AJ140" s="124"/>
      <c r="AK140" s="120"/>
      <c r="AP140" s="120" t="s">
        <v>2171</v>
      </c>
      <c r="AQ140" s="120" t="s">
        <v>2171</v>
      </c>
      <c r="AR140" s="120">
        <v>1.0</v>
      </c>
      <c r="AS140" s="120">
        <v>1.0</v>
      </c>
      <c r="AT140" s="120">
        <v>1.0</v>
      </c>
      <c r="AU140" s="120">
        <v>1.0</v>
      </c>
      <c r="AV140" s="120">
        <v>0.0</v>
      </c>
      <c r="AW140" s="120">
        <v>11.0</v>
      </c>
      <c r="AX140" s="120">
        <v>1804.0</v>
      </c>
      <c r="AY140" s="120">
        <v>0.0</v>
      </c>
      <c r="AZ140" s="120">
        <v>30.0</v>
      </c>
      <c r="BA140" s="120">
        <v>0.0</v>
      </c>
      <c r="BB140" s="120" t="s">
        <v>2594</v>
      </c>
      <c r="BC140" s="120" t="s">
        <v>2554</v>
      </c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2620</v>
      </c>
      <c r="F141" s="120">
        <v>2.02630400204848E14</v>
      </c>
      <c r="G141" s="18" t="s">
        <v>1987</v>
      </c>
      <c r="H141" s="120" t="s">
        <v>2621</v>
      </c>
      <c r="I141" s="120" t="s">
        <v>1988</v>
      </c>
      <c r="J141" s="120">
        <v>71379.0</v>
      </c>
      <c r="K141" s="120" t="s">
        <v>20</v>
      </c>
      <c r="L141" s="120">
        <v>518.31</v>
      </c>
      <c r="M141" s="120">
        <v>2730.0</v>
      </c>
      <c r="N141" s="120" t="s">
        <v>2152</v>
      </c>
      <c r="O141" s="120" t="s">
        <v>2041</v>
      </c>
      <c r="P141" s="124">
        <v>46062.0</v>
      </c>
      <c r="Q141" s="120">
        <v>2.0</v>
      </c>
      <c r="R141" s="120" t="s">
        <v>2170</v>
      </c>
      <c r="S141" s="124">
        <v>46062.0</v>
      </c>
      <c r="T141" s="124">
        <v>46062.0</v>
      </c>
      <c r="U141" s="124">
        <v>46199.0</v>
      </c>
      <c r="V141" s="120">
        <v>137.0</v>
      </c>
      <c r="W141" s="120"/>
      <c r="X141" s="120">
        <v>1.0</v>
      </c>
      <c r="AA141" s="120"/>
      <c r="AG141" s="120" t="s">
        <v>2622</v>
      </c>
      <c r="AH141" s="120">
        <v>2.0</v>
      </c>
      <c r="AI141" s="120" t="s">
        <v>2481</v>
      </c>
      <c r="AJ141" s="124">
        <v>46206.0</v>
      </c>
      <c r="AK141" s="120" t="s">
        <v>2161</v>
      </c>
      <c r="AP141" s="120">
        <v>1140.28</v>
      </c>
      <c r="AQ141" s="120">
        <v>2280.56</v>
      </c>
      <c r="AR141" s="120">
        <v>1.0</v>
      </c>
      <c r="AS141" s="120">
        <v>1.0</v>
      </c>
      <c r="AT141" s="120">
        <v>2.0</v>
      </c>
      <c r="AU141" s="120">
        <v>20.0</v>
      </c>
      <c r="AV141" s="120">
        <v>2.0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2623</v>
      </c>
      <c r="BC141" s="120" t="s">
        <v>2624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2625</v>
      </c>
      <c r="F142" s="120">
        <v>2.02630400201974E14</v>
      </c>
      <c r="G142" s="18" t="s">
        <v>405</v>
      </c>
      <c r="H142" s="120" t="s">
        <v>2626</v>
      </c>
      <c r="I142" s="120" t="s">
        <v>407</v>
      </c>
      <c r="J142" s="120" t="s">
        <v>2177</v>
      </c>
      <c r="K142" s="120" t="s">
        <v>20</v>
      </c>
      <c r="L142" s="120">
        <v>165.4</v>
      </c>
      <c r="M142" s="120">
        <v>2734.0</v>
      </c>
      <c r="N142" s="120" t="s">
        <v>2152</v>
      </c>
      <c r="O142" s="120" t="s">
        <v>2041</v>
      </c>
      <c r="P142" s="124">
        <v>46064.0</v>
      </c>
      <c r="Q142" s="120">
        <v>1.0</v>
      </c>
      <c r="R142" s="120" t="s">
        <v>2170</v>
      </c>
      <c r="S142" s="124">
        <v>46064.0</v>
      </c>
      <c r="T142" s="124">
        <v>46064.0</v>
      </c>
      <c r="U142" s="124">
        <v>46071.0</v>
      </c>
      <c r="V142" s="120">
        <v>7.0</v>
      </c>
      <c r="W142" s="120"/>
      <c r="X142" s="120">
        <v>0.0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>
        <v>439.95</v>
      </c>
      <c r="AQ142" s="120">
        <v>439.95</v>
      </c>
      <c r="AR142" s="120">
        <v>1.0</v>
      </c>
      <c r="AS142" s="120">
        <v>1.0</v>
      </c>
      <c r="AT142" s="120">
        <v>1.0</v>
      </c>
      <c r="AU142" s="120">
        <v>12.0</v>
      </c>
      <c r="AV142" s="120">
        <v>1.0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2553</v>
      </c>
      <c r="BC142" s="120" t="s">
        <v>2554</v>
      </c>
      <c r="BD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2627</v>
      </c>
      <c r="F143" s="120">
        <v>2.02630400202122E14</v>
      </c>
      <c r="G143" s="18" t="s">
        <v>2628</v>
      </c>
      <c r="H143" s="120" t="s">
        <v>2629</v>
      </c>
      <c r="I143" s="120" t="s">
        <v>2630</v>
      </c>
      <c r="J143" s="120" t="s">
        <v>2177</v>
      </c>
      <c r="K143" s="120" t="s">
        <v>20</v>
      </c>
      <c r="L143" s="120">
        <v>159.12</v>
      </c>
      <c r="M143" s="120">
        <v>2730.0</v>
      </c>
      <c r="N143" s="120" t="s">
        <v>2152</v>
      </c>
      <c r="O143" s="120" t="s">
        <v>2153</v>
      </c>
      <c r="P143" s="124">
        <v>46076.0</v>
      </c>
      <c r="Q143" s="120">
        <v>4.0</v>
      </c>
      <c r="R143" s="120" t="s">
        <v>2170</v>
      </c>
      <c r="S143" s="124">
        <v>46076.0</v>
      </c>
      <c r="T143" s="124">
        <v>46076.0</v>
      </c>
      <c r="U143" s="124">
        <v>46079.0</v>
      </c>
      <c r="V143" s="120">
        <v>3.0</v>
      </c>
      <c r="W143" s="120"/>
      <c r="X143" s="120">
        <v>2.0</v>
      </c>
      <c r="Y143" s="120"/>
      <c r="Z143" s="120"/>
      <c r="AA143" s="120"/>
      <c r="AG143" s="120"/>
      <c r="AH143" s="120"/>
      <c r="AI143" s="120"/>
      <c r="AJ143" s="124"/>
      <c r="AK143" s="120"/>
      <c r="AP143" s="120">
        <v>389.84</v>
      </c>
      <c r="AQ143" s="120">
        <v>1559.36</v>
      </c>
      <c r="AR143" s="120">
        <v>1.0</v>
      </c>
      <c r="AS143" s="120">
        <v>1.0</v>
      </c>
      <c r="AT143" s="120">
        <v>1.0</v>
      </c>
      <c r="AU143" s="120">
        <v>2.0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2631</v>
      </c>
      <c r="BC143" s="120" t="s">
        <v>2632</v>
      </c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2633</v>
      </c>
      <c r="F144" s="120">
        <v>2.02630400202411E14</v>
      </c>
      <c r="G144" s="18" t="s">
        <v>1998</v>
      </c>
      <c r="H144" s="120" t="s">
        <v>2634</v>
      </c>
      <c r="I144" s="120" t="s">
        <v>1999</v>
      </c>
      <c r="J144" s="120" t="s">
        <v>2177</v>
      </c>
      <c r="K144" s="120" t="s">
        <v>23</v>
      </c>
      <c r="L144" s="120">
        <v>0.0</v>
      </c>
      <c r="M144" s="120">
        <v>2732.0</v>
      </c>
      <c r="N144" s="120" t="s">
        <v>2152</v>
      </c>
      <c r="O144" s="120" t="s">
        <v>2041</v>
      </c>
      <c r="P144" s="124">
        <v>46090.0</v>
      </c>
      <c r="Q144" s="120">
        <v>1.0</v>
      </c>
      <c r="R144" s="120" t="s">
        <v>2170</v>
      </c>
      <c r="S144" s="124">
        <v>46090.0</v>
      </c>
      <c r="T144" s="124">
        <v>46090.0</v>
      </c>
      <c r="U144" s="124">
        <v>46197.0</v>
      </c>
      <c r="V144" s="120">
        <v>107.0</v>
      </c>
      <c r="W144" s="120"/>
      <c r="X144" s="120"/>
      <c r="Y144" s="120"/>
      <c r="Z144" s="120"/>
      <c r="AA144" s="120"/>
      <c r="AG144" s="120"/>
      <c r="AH144" s="120"/>
      <c r="AI144" s="120"/>
      <c r="AJ144" s="124"/>
      <c r="AK144" s="120"/>
      <c r="AP144" s="120" t="s">
        <v>2171</v>
      </c>
      <c r="AQ144" s="120" t="s">
        <v>2171</v>
      </c>
      <c r="AR144" s="120" t="s">
        <v>2155</v>
      </c>
      <c r="AS144" s="120" t="s">
        <v>2155</v>
      </c>
      <c r="AT144" s="120" t="s">
        <v>2155</v>
      </c>
      <c r="AU144" s="120" t="s">
        <v>2155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2635</v>
      </c>
      <c r="BC144" s="120"/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2636</v>
      </c>
      <c r="F145" s="120">
        <v>2.0263040020241E14</v>
      </c>
      <c r="G145" s="18" t="s">
        <v>1998</v>
      </c>
      <c r="H145" s="120" t="s">
        <v>2634</v>
      </c>
      <c r="I145" s="120" t="s">
        <v>1999</v>
      </c>
      <c r="J145" s="120" t="s">
        <v>2177</v>
      </c>
      <c r="K145" s="120" t="s">
        <v>23</v>
      </c>
      <c r="L145" s="120">
        <v>0.0</v>
      </c>
      <c r="M145" s="120">
        <v>2734.0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46091.0</v>
      </c>
      <c r="V145" s="120">
        <v>1.0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2637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2638</v>
      </c>
      <c r="F146" s="120">
        <v>2.02630400204925E14</v>
      </c>
      <c r="G146" s="18" t="s">
        <v>1200</v>
      </c>
      <c r="H146" s="120" t="s">
        <v>2588</v>
      </c>
      <c r="I146" s="120" t="s">
        <v>1201</v>
      </c>
      <c r="J146" s="120" t="s">
        <v>2177</v>
      </c>
      <c r="K146" s="120" t="s">
        <v>20</v>
      </c>
      <c r="L146" s="120">
        <v>0.0</v>
      </c>
      <c r="M146" s="120">
        <v>2730.0</v>
      </c>
      <c r="N146" s="120" t="s">
        <v>2152</v>
      </c>
      <c r="O146" s="120" t="s">
        <v>2041</v>
      </c>
      <c r="P146" s="124">
        <v>46098.0</v>
      </c>
      <c r="Q146" s="120">
        <v>2.0</v>
      </c>
      <c r="R146" s="120" t="s">
        <v>2170</v>
      </c>
      <c r="S146" s="124">
        <v>46098.0</v>
      </c>
      <c r="T146" s="124">
        <v>46098.0</v>
      </c>
      <c r="U146" s="124">
        <v>46210.0</v>
      </c>
      <c r="V146" s="120">
        <v>112.0</v>
      </c>
      <c r="W146" s="120"/>
      <c r="X146" s="120">
        <v>0.0</v>
      </c>
      <c r="Y146" s="120"/>
      <c r="Z146" s="120"/>
      <c r="AA146" s="120"/>
      <c r="AG146" s="120" t="s">
        <v>2589</v>
      </c>
      <c r="AH146" s="120">
        <v>10.0</v>
      </c>
      <c r="AI146" s="120" t="s">
        <v>2481</v>
      </c>
      <c r="AJ146" s="124">
        <v>46205.0</v>
      </c>
      <c r="AK146" s="120" t="s">
        <v>2161</v>
      </c>
      <c r="AL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10.0</v>
      </c>
      <c r="BA146" s="120">
        <v>0.0</v>
      </c>
      <c r="BB146" s="120" t="s">
        <v>2639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2640</v>
      </c>
      <c r="F147" s="120">
        <v>2.02630400202864E14</v>
      </c>
      <c r="G147" s="18" t="s">
        <v>1983</v>
      </c>
      <c r="H147" s="120" t="s">
        <v>2599</v>
      </c>
      <c r="I147" s="120" t="s">
        <v>1984</v>
      </c>
      <c r="J147" s="120" t="s">
        <v>2177</v>
      </c>
      <c r="K147" s="120" t="s">
        <v>20</v>
      </c>
      <c r="L147" s="120">
        <v>599.45</v>
      </c>
      <c r="M147" s="120">
        <v>2734.0</v>
      </c>
      <c r="N147" s="120" t="s">
        <v>2152</v>
      </c>
      <c r="O147" s="120" t="s">
        <v>2153</v>
      </c>
      <c r="P147" s="124">
        <v>46099.0</v>
      </c>
      <c r="Q147" s="120">
        <v>2.0</v>
      </c>
      <c r="R147" s="120" t="s">
        <v>2170</v>
      </c>
      <c r="S147" s="124">
        <v>46099.0</v>
      </c>
      <c r="T147" s="124">
        <v>46099.0</v>
      </c>
      <c r="U147" s="124">
        <v>46100.0</v>
      </c>
      <c r="V147" s="120">
        <v>1.0</v>
      </c>
      <c r="W147" s="120"/>
      <c r="X147" s="120">
        <v>1.0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2325.87</v>
      </c>
      <c r="AQ147" s="120">
        <v>4651.74</v>
      </c>
      <c r="AR147" s="120">
        <v>1.0</v>
      </c>
      <c r="AS147" s="120">
        <v>1.0</v>
      </c>
      <c r="AT147" s="120">
        <v>1.0</v>
      </c>
      <c r="AU147" s="120">
        <v>36.0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2641</v>
      </c>
      <c r="BC147" s="120" t="s">
        <v>2642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2643</v>
      </c>
      <c r="F148" s="120">
        <v>2.02630400202866E14</v>
      </c>
      <c r="G148" s="18" t="s">
        <v>1983</v>
      </c>
      <c r="H148" s="120" t="s">
        <v>2599</v>
      </c>
      <c r="I148" s="120" t="s">
        <v>1984</v>
      </c>
      <c r="J148" s="120" t="s">
        <v>2177</v>
      </c>
      <c r="K148" s="120" t="s">
        <v>20</v>
      </c>
      <c r="L148" s="120">
        <v>599.45</v>
      </c>
      <c r="M148" s="120">
        <v>2730.0</v>
      </c>
      <c r="N148" s="120" t="s">
        <v>2644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46134.0</v>
      </c>
      <c r="V148" s="120">
        <v>35.0</v>
      </c>
      <c r="W148" s="120">
        <v>1.0</v>
      </c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2645</v>
      </c>
      <c r="BC148" s="120" t="s">
        <v>2646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2647</v>
      </c>
      <c r="F149" s="120">
        <v>2.02630400202936E14</v>
      </c>
      <c r="G149" s="18" t="s">
        <v>1413</v>
      </c>
      <c r="H149" s="120" t="s">
        <v>2648</v>
      </c>
      <c r="I149" s="120" t="s">
        <v>2649</v>
      </c>
      <c r="J149" s="120" t="s">
        <v>2177</v>
      </c>
      <c r="K149" s="120" t="s">
        <v>20</v>
      </c>
      <c r="L149" s="120">
        <v>4001.57</v>
      </c>
      <c r="M149" s="120">
        <v>2741.0</v>
      </c>
      <c r="N149" s="120" t="s">
        <v>2152</v>
      </c>
      <c r="O149" s="120" t="s">
        <v>2153</v>
      </c>
      <c r="P149" s="124">
        <v>46105.0</v>
      </c>
      <c r="Q149" s="120">
        <v>1.0</v>
      </c>
      <c r="R149" s="120" t="s">
        <v>2170</v>
      </c>
      <c r="S149" s="124">
        <v>46105.0</v>
      </c>
      <c r="T149" s="124">
        <v>46105.0</v>
      </c>
      <c r="U149" s="124">
        <v>46170.0</v>
      </c>
      <c r="V149" s="120">
        <v>65.0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15766.17</v>
      </c>
      <c r="AQ149" s="120">
        <v>15766.17</v>
      </c>
      <c r="AR149" s="120" t="s">
        <v>2155</v>
      </c>
      <c r="AS149" s="120" t="s">
        <v>2155</v>
      </c>
      <c r="AT149" s="120" t="s">
        <v>2155</v>
      </c>
      <c r="AU149" s="120">
        <v>1.0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1.0</v>
      </c>
      <c r="BA149" s="120">
        <v>0.0</v>
      </c>
      <c r="BB149" s="120" t="s">
        <v>2172</v>
      </c>
      <c r="BC149" s="120"/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2650</v>
      </c>
      <c r="F150" s="120">
        <v>2.02630400204058E14</v>
      </c>
      <c r="G150" s="18" t="s">
        <v>2008</v>
      </c>
      <c r="H150" s="120" t="s">
        <v>2651</v>
      </c>
      <c r="I150" s="120" t="s">
        <v>2010</v>
      </c>
      <c r="J150" s="120">
        <v>779.0</v>
      </c>
      <c r="K150" s="120" t="s">
        <v>20</v>
      </c>
      <c r="L150" s="120">
        <v>26.79</v>
      </c>
      <c r="M150" s="120">
        <v>2734.0</v>
      </c>
      <c r="N150" s="120" t="s">
        <v>2152</v>
      </c>
      <c r="O150" s="120" t="s">
        <v>2041</v>
      </c>
      <c r="P150" s="124">
        <v>46140.0</v>
      </c>
      <c r="Q150" s="120">
        <v>1.0</v>
      </c>
      <c r="R150" s="120" t="s">
        <v>2170</v>
      </c>
      <c r="S150" s="124">
        <v>46140.0</v>
      </c>
      <c r="T150" s="124">
        <v>46140.0</v>
      </c>
      <c r="U150" s="124">
        <v>46153.0</v>
      </c>
      <c r="V150" s="120">
        <v>13.0</v>
      </c>
      <c r="W150" s="120"/>
      <c r="X150" s="120">
        <v>5.0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59.48</v>
      </c>
      <c r="AQ150" s="120">
        <v>59.48</v>
      </c>
      <c r="AR150" s="120">
        <v>1.0</v>
      </c>
      <c r="AS150" s="120">
        <v>1.0</v>
      </c>
      <c r="AT150" s="120">
        <v>1.0</v>
      </c>
      <c r="AU150" s="120">
        <v>4.0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2654</v>
      </c>
      <c r="F151" s="120">
        <v>2.02630400204057E14</v>
      </c>
      <c r="G151" s="18" t="s">
        <v>2006</v>
      </c>
      <c r="H151" s="120" t="s">
        <v>2655</v>
      </c>
      <c r="I151" s="120" t="s">
        <v>1075</v>
      </c>
      <c r="J151" s="120">
        <v>779.0</v>
      </c>
      <c r="K151" s="120" t="s">
        <v>20</v>
      </c>
      <c r="L151" s="120">
        <v>0.0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P151" s="120" t="s">
        <v>2171</v>
      </c>
      <c r="AQ151" s="120" t="s">
        <v>2171</v>
      </c>
      <c r="AR151" s="120" t="s">
        <v>2155</v>
      </c>
      <c r="AS151" s="120" t="s">
        <v>2155</v>
      </c>
      <c r="AT151" s="120" t="s">
        <v>2155</v>
      </c>
      <c r="AU151" s="120" t="s">
        <v>2155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2652</v>
      </c>
      <c r="BC151" s="120" t="s">
        <v>2653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2656</v>
      </c>
      <c r="F152" s="120">
        <v>2.02630400204141E14</v>
      </c>
      <c r="G152" s="18" t="s">
        <v>163</v>
      </c>
      <c r="H152" s="120" t="s">
        <v>2546</v>
      </c>
      <c r="I152" s="120" t="s">
        <v>161</v>
      </c>
      <c r="J152" s="120">
        <v>98891.0</v>
      </c>
      <c r="K152" s="120" t="s">
        <v>20</v>
      </c>
      <c r="L152" s="120">
        <v>5.73</v>
      </c>
      <c r="M152" s="120">
        <v>2730.0</v>
      </c>
      <c r="N152" s="120" t="s">
        <v>2152</v>
      </c>
      <c r="O152" s="120" t="s">
        <v>2041</v>
      </c>
      <c r="P152" s="124">
        <v>46155.0</v>
      </c>
      <c r="Q152" s="120">
        <v>2.0</v>
      </c>
      <c r="R152" s="120" t="s">
        <v>2431</v>
      </c>
      <c r="S152" s="124">
        <v>46155.0</v>
      </c>
      <c r="T152" s="124">
        <v>46155.0</v>
      </c>
      <c r="U152" s="124">
        <v>46156.0</v>
      </c>
      <c r="V152" s="120">
        <v>1.0</v>
      </c>
      <c r="W152" s="120"/>
      <c r="X152" s="120">
        <v>0.0</v>
      </c>
      <c r="Y152" s="120"/>
      <c r="Z152" s="120"/>
      <c r="AA152" s="120"/>
      <c r="AG152" s="120"/>
      <c r="AH152" s="120"/>
      <c r="AI152" s="120"/>
      <c r="AJ152" s="124"/>
      <c r="AK152" s="120"/>
      <c r="AP152" s="120">
        <v>9.91</v>
      </c>
      <c r="AQ152" s="120">
        <v>19.82</v>
      </c>
      <c r="AR152" s="120" t="s">
        <v>2155</v>
      </c>
      <c r="AS152" s="120" t="s">
        <v>2155</v>
      </c>
      <c r="AT152" s="120" t="s">
        <v>2155</v>
      </c>
      <c r="AU152" s="120">
        <v>80.5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2657</v>
      </c>
      <c r="BC152" s="120" t="s">
        <v>2658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2659</v>
      </c>
      <c r="F153" s="120">
        <v>2.02630400204245E14</v>
      </c>
      <c r="G153" s="18" t="s">
        <v>163</v>
      </c>
      <c r="H153" s="120" t="s">
        <v>2546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2734.0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2431</v>
      </c>
      <c r="S153" s="124">
        <v>46155.0</v>
      </c>
      <c r="T153" s="124">
        <v>46155.0</v>
      </c>
      <c r="U153" s="124">
        <v>46157.0</v>
      </c>
      <c r="V153" s="120">
        <v>2.0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2660</v>
      </c>
      <c r="BC153" s="120" t="s">
        <v>2661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2662</v>
      </c>
      <c r="F154" s="120">
        <v>2.0263040020478E14</v>
      </c>
      <c r="G154" s="18" t="s">
        <v>2663</v>
      </c>
      <c r="H154" s="120" t="s">
        <v>2664</v>
      </c>
      <c r="I154" s="120" t="s">
        <v>2665</v>
      </c>
      <c r="J154" s="120" t="s">
        <v>2177</v>
      </c>
      <c r="K154" s="120" t="s">
        <v>20</v>
      </c>
      <c r="L154" s="120">
        <v>0.0</v>
      </c>
      <c r="M154" s="120">
        <v>2730.0</v>
      </c>
      <c r="N154" s="120" t="s">
        <v>2152</v>
      </c>
      <c r="O154" s="120" t="s">
        <v>2153</v>
      </c>
      <c r="P154" s="124">
        <v>46188.0</v>
      </c>
      <c r="Q154" s="120">
        <v>1.0</v>
      </c>
      <c r="R154" s="120" t="s">
        <v>2666</v>
      </c>
      <c r="S154" s="124">
        <v>46188.0</v>
      </c>
      <c r="T154" s="124">
        <v>46188.0</v>
      </c>
      <c r="U154" s="124">
        <v>46196.0</v>
      </c>
      <c r="V154" s="120">
        <v>8.0</v>
      </c>
      <c r="W154" s="120"/>
      <c r="X154" s="120"/>
      <c r="Y154" s="120"/>
      <c r="Z154" s="120"/>
      <c r="AA154" s="120"/>
      <c r="AG154" s="120"/>
      <c r="AH154" s="120"/>
      <c r="AI154" s="120"/>
      <c r="AJ154" s="124"/>
      <c r="AK154" s="120"/>
      <c r="AP154" s="120" t="s">
        <v>2171</v>
      </c>
      <c r="AQ154" s="120" t="s">
        <v>2171</v>
      </c>
      <c r="AR154" s="120" t="s">
        <v>2155</v>
      </c>
      <c r="AS154" s="120" t="s">
        <v>2155</v>
      </c>
      <c r="AT154" s="120" t="s">
        <v>2155</v>
      </c>
      <c r="AU154" s="120" t="s">
        <v>2155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2667</v>
      </c>
      <c r="BC154" s="120" t="s">
        <v>2668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2669</v>
      </c>
      <c r="F155" s="120">
        <v>2.02630400204781E14</v>
      </c>
      <c r="G155" s="18" t="s">
        <v>2663</v>
      </c>
      <c r="H155" s="120" t="s">
        <v>2664</v>
      </c>
      <c r="I155" s="120" t="s">
        <v>2665</v>
      </c>
      <c r="J155" s="120" t="s">
        <v>2177</v>
      </c>
      <c r="K155" s="120" t="s">
        <v>20</v>
      </c>
      <c r="L155" s="120">
        <v>0.0</v>
      </c>
      <c r="M155" s="120">
        <v>2734.0</v>
      </c>
      <c r="N155" s="120" t="s">
        <v>2152</v>
      </c>
      <c r="O155" s="120" t="s">
        <v>2153</v>
      </c>
      <c r="P155" s="124">
        <v>46188.0</v>
      </c>
      <c r="Q155" s="120">
        <v>1.0</v>
      </c>
      <c r="R155" s="120" t="s">
        <v>2666</v>
      </c>
      <c r="S155" s="124">
        <v>46188.0</v>
      </c>
      <c r="T155" s="124">
        <v>46188.0</v>
      </c>
      <c r="U155" s="124">
        <v>46196.0</v>
      </c>
      <c r="V155" s="120">
        <v>8.0</v>
      </c>
      <c r="W155" s="120"/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2171</v>
      </c>
      <c r="AQ155" s="120" t="s">
        <v>2171</v>
      </c>
      <c r="AR155" s="120" t="s">
        <v>2155</v>
      </c>
      <c r="AS155" s="120" t="s">
        <v>2155</v>
      </c>
      <c r="AT155" s="120" t="s">
        <v>2155</v>
      </c>
      <c r="AU155" s="120" t="s">
        <v>2155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2670</v>
      </c>
      <c r="BC155" s="120" t="s">
        <v>2668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2671</v>
      </c>
      <c r="F156" s="120">
        <v>2.02630400204876E14</v>
      </c>
      <c r="G156" s="18" t="s">
        <v>195</v>
      </c>
      <c r="H156" s="120" t="s">
        <v>2672</v>
      </c>
      <c r="I156" s="120" t="s">
        <v>196</v>
      </c>
      <c r="J156" s="120" t="s">
        <v>2496</v>
      </c>
      <c r="K156" s="120" t="s">
        <v>37</v>
      </c>
      <c r="L156" s="120">
        <v>81.66</v>
      </c>
      <c r="M156" s="120">
        <v>2734.0</v>
      </c>
      <c r="N156" s="120" t="s">
        <v>2152</v>
      </c>
      <c r="O156" s="120" t="s">
        <v>2041</v>
      </c>
      <c r="P156" s="124">
        <v>46199.0</v>
      </c>
      <c r="Q156" s="120">
        <v>1.0</v>
      </c>
      <c r="R156" s="120" t="s">
        <v>2170</v>
      </c>
      <c r="S156" s="124">
        <v>46199.0</v>
      </c>
      <c r="T156" s="124">
        <v>46199.0</v>
      </c>
      <c r="U156" s="124">
        <v>46203.0</v>
      </c>
      <c r="V156" s="120">
        <v>4.0</v>
      </c>
      <c r="W156" s="120"/>
      <c r="X156" s="120">
        <v>2.0</v>
      </c>
      <c r="Y156" s="120"/>
      <c r="Z156" s="120"/>
      <c r="AA156" s="120" t="s">
        <v>2183</v>
      </c>
      <c r="AG156" s="120"/>
      <c r="AH156" s="120"/>
      <c r="AI156" s="120"/>
      <c r="AJ156" s="124"/>
      <c r="AK156" s="120"/>
      <c r="AL156" s="120"/>
      <c r="AP156" s="120">
        <v>167.4</v>
      </c>
      <c r="AQ156" s="120">
        <v>167.4</v>
      </c>
      <c r="AR156" s="120">
        <v>1.0</v>
      </c>
      <c r="AS156" s="120">
        <v>3.0</v>
      </c>
      <c r="AT156" s="120">
        <v>3.0</v>
      </c>
      <c r="AU156" s="120">
        <v>39.0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2673</v>
      </c>
      <c r="BC156" s="120" t="s">
        <v>2674</v>
      </c>
      <c r="BD156" s="120" t="s">
        <v>2675</v>
      </c>
      <c r="BE156" s="120" t="s">
        <v>2676</v>
      </c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2677</v>
      </c>
      <c r="F157" s="120">
        <v>2.02630400204993E14</v>
      </c>
      <c r="G157" s="18" t="s">
        <v>1386</v>
      </c>
      <c r="H157" s="120" t="s">
        <v>2678</v>
      </c>
      <c r="I157" s="120" t="s">
        <v>1387</v>
      </c>
      <c r="J157" s="120" t="s">
        <v>2177</v>
      </c>
      <c r="K157" s="120" t="s">
        <v>20</v>
      </c>
      <c r="L157" s="120">
        <v>108.09</v>
      </c>
      <c r="M157" s="120">
        <v>2734.0</v>
      </c>
      <c r="N157" s="120" t="s">
        <v>2152</v>
      </c>
      <c r="O157" s="120" t="s">
        <v>2041</v>
      </c>
      <c r="P157" s="124">
        <v>46213.0</v>
      </c>
      <c r="Q157" s="120">
        <v>1.0</v>
      </c>
      <c r="R157" s="120" t="s">
        <v>2170</v>
      </c>
      <c r="S157" s="124">
        <v>46213.0</v>
      </c>
      <c r="T157" s="124">
        <v>46213.0</v>
      </c>
      <c r="U157" s="124">
        <v>46216.0</v>
      </c>
      <c r="V157" s="120">
        <v>3.0</v>
      </c>
      <c r="W157" s="120"/>
      <c r="X157" s="120">
        <v>0.0</v>
      </c>
      <c r="Y157" s="120"/>
      <c r="Z157" s="120"/>
      <c r="AA157" s="120"/>
      <c r="AG157" s="120"/>
      <c r="AH157" s="120"/>
      <c r="AI157" s="120"/>
      <c r="AJ157" s="124"/>
      <c r="AK157" s="120"/>
      <c r="AP157" s="120">
        <v>350.21</v>
      </c>
      <c r="AQ157" s="120">
        <v>350.21</v>
      </c>
      <c r="AR157" s="120">
        <v>1.0</v>
      </c>
      <c r="AS157" s="120">
        <v>3.0</v>
      </c>
      <c r="AT157" s="120">
        <v>4.0</v>
      </c>
      <c r="AU157" s="120">
        <v>103.0</v>
      </c>
      <c r="AV157" s="120">
        <v>1.0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2679</v>
      </c>
      <c r="BC157" s="120" t="s">
        <v>2680</v>
      </c>
      <c r="BD157" s="120" t="s">
        <v>2681</v>
      </c>
      <c r="BE157" s="120" t="s">
        <v>2680</v>
      </c>
    </row>
    <row r="158">
      <c r="A158" s="120">
        <v>313.0</v>
      </c>
      <c r="B158" s="120">
        <v>313.0</v>
      </c>
      <c r="C158" s="120">
        <v>381.0</v>
      </c>
      <c r="D158" s="120" t="s">
        <v>2167</v>
      </c>
      <c r="E158" s="18" t="s">
        <v>2682</v>
      </c>
      <c r="F158" s="120"/>
      <c r="G158" s="18" t="s">
        <v>49</v>
      </c>
      <c r="H158" s="120" t="s">
        <v>2207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2732.0</v>
      </c>
      <c r="N158" s="120" t="s">
        <v>2182</v>
      </c>
      <c r="O158" s="120" t="s">
        <v>2073</v>
      </c>
      <c r="P158" s="124">
        <v>46216.0</v>
      </c>
      <c r="Q158" s="120">
        <v>1.0</v>
      </c>
      <c r="R158" s="120" t="s">
        <v>2170</v>
      </c>
      <c r="S158" s="124">
        <v>46216.0</v>
      </c>
      <c r="T158" s="124">
        <v>46216.0</v>
      </c>
      <c r="U158" s="124">
        <v>46216.0</v>
      </c>
      <c r="V158" s="120">
        <v>0.0</v>
      </c>
      <c r="W158" s="120"/>
      <c r="X158" s="120">
        <v>0.0</v>
      </c>
      <c r="AA158" s="120" t="s">
        <v>2321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2683</v>
      </c>
      <c r="BC158" s="120"/>
      <c r="BD158" s="120"/>
      <c r="BE158" s="120"/>
    </row>
    <row r="159">
      <c r="A159" s="120">
        <v>313.0</v>
      </c>
      <c r="B159" s="120">
        <v>313.0</v>
      </c>
      <c r="C159" s="120">
        <v>304.0</v>
      </c>
      <c r="D159" s="120" t="s">
        <v>2167</v>
      </c>
      <c r="E159" s="18" t="s">
        <v>2684</v>
      </c>
      <c r="F159" s="120"/>
      <c r="G159" s="18" t="s">
        <v>2006</v>
      </c>
      <c r="H159" s="120" t="s">
        <v>2655</v>
      </c>
      <c r="I159" s="120" t="s">
        <v>1075</v>
      </c>
      <c r="J159" s="120">
        <v>779.0</v>
      </c>
      <c r="K159" s="120" t="s">
        <v>20</v>
      </c>
      <c r="L159" s="120">
        <v>0.0</v>
      </c>
      <c r="M159" s="120">
        <v>2736.0</v>
      </c>
      <c r="N159" s="120" t="s">
        <v>2182</v>
      </c>
      <c r="O159" s="120" t="s">
        <v>2153</v>
      </c>
      <c r="P159" s="124">
        <v>46216.0</v>
      </c>
      <c r="Q159" s="120">
        <v>1.0</v>
      </c>
      <c r="R159" s="120" t="s">
        <v>2170</v>
      </c>
      <c r="S159" s="124">
        <v>46216.0</v>
      </c>
      <c r="T159" s="124">
        <v>46216.0</v>
      </c>
      <c r="U159" s="124">
        <v>46216.0</v>
      </c>
      <c r="V159" s="120">
        <v>0.0</v>
      </c>
      <c r="W159" s="120"/>
      <c r="X159" s="120"/>
      <c r="Y159" s="120"/>
      <c r="Z159" s="120"/>
      <c r="AA159" s="120"/>
      <c r="AG159" s="120"/>
      <c r="AH159" s="120"/>
      <c r="AI159" s="120"/>
      <c r="AJ159" s="124"/>
      <c r="AK159" s="120"/>
      <c r="AL159" s="120"/>
      <c r="AP159" s="120" t="s">
        <v>2171</v>
      </c>
      <c r="AQ159" s="120" t="s">
        <v>2171</v>
      </c>
      <c r="AR159" s="120" t="s">
        <v>2155</v>
      </c>
      <c r="AS159" s="120" t="s">
        <v>2155</v>
      </c>
      <c r="AT159" s="120" t="s">
        <v>2155</v>
      </c>
      <c r="AU159" s="120" t="s">
        <v>2155</v>
      </c>
      <c r="AV159" s="120">
        <v>0.0</v>
      </c>
      <c r="AW159" s="120">
        <v>0.0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2685</v>
      </c>
      <c r="BC159" s="120"/>
      <c r="BD159" s="120"/>
      <c r="BE159" s="120"/>
    </row>
    <row r="160">
      <c r="A160" s="120">
        <v>329.0</v>
      </c>
      <c r="B160" s="120">
        <v>329.0</v>
      </c>
      <c r="C160" s="120">
        <v>304.0</v>
      </c>
      <c r="D160" s="120" t="s">
        <v>2167</v>
      </c>
      <c r="E160" s="18" t="s">
        <v>2686</v>
      </c>
      <c r="F160" s="120">
        <v>2.0263040020464E14</v>
      </c>
      <c r="G160" s="18" t="s">
        <v>2687</v>
      </c>
      <c r="H160" s="120" t="s">
        <v>2688</v>
      </c>
      <c r="I160" s="120" t="s">
        <v>2689</v>
      </c>
      <c r="J160" s="120" t="s">
        <v>2690</v>
      </c>
      <c r="K160" s="120" t="s">
        <v>20</v>
      </c>
      <c r="L160" s="120">
        <v>936.92</v>
      </c>
      <c r="M160" s="120">
        <v>2721.0</v>
      </c>
      <c r="N160" s="120" t="s">
        <v>2152</v>
      </c>
      <c r="O160" s="120" t="s">
        <v>2153</v>
      </c>
      <c r="P160" s="124">
        <v>46185.0</v>
      </c>
      <c r="Q160" s="120">
        <v>1.0</v>
      </c>
      <c r="R160" s="120" t="s">
        <v>2170</v>
      </c>
      <c r="S160" s="124">
        <v>46185.0</v>
      </c>
      <c r="T160" s="124">
        <v>46185.0</v>
      </c>
      <c r="U160" s="124">
        <v>46190.0</v>
      </c>
      <c r="V160" s="120">
        <v>5.0</v>
      </c>
      <c r="W160" s="120"/>
      <c r="X160" s="120">
        <v>1.0</v>
      </c>
      <c r="Y160" s="120"/>
      <c r="Z160" s="120"/>
      <c r="AA160" s="120"/>
      <c r="AG160" s="120"/>
      <c r="AH160" s="120"/>
      <c r="AI160" s="120"/>
      <c r="AJ160" s="124"/>
      <c r="AK160" s="120"/>
      <c r="AL160" s="120"/>
      <c r="AP160" s="120">
        <v>1527.18</v>
      </c>
      <c r="AQ160" s="120">
        <v>1527.18</v>
      </c>
      <c r="AR160" s="120" t="s">
        <v>2155</v>
      </c>
      <c r="AS160" s="120" t="s">
        <v>2155</v>
      </c>
      <c r="AT160" s="120" t="s">
        <v>2155</v>
      </c>
      <c r="AU160" s="120" t="s">
        <v>2155</v>
      </c>
      <c r="AV160" s="120">
        <v>0.0</v>
      </c>
      <c r="AW160" s="120">
        <v>0.0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2692</v>
      </c>
      <c r="BD160" s="120"/>
      <c r="BE160" s="120"/>
    </row>
    <row r="161">
      <c r="A161" s="120">
        <v>329.0</v>
      </c>
      <c r="B161" s="120">
        <v>329.0</v>
      </c>
      <c r="C161" s="120">
        <v>381.0</v>
      </c>
      <c r="D161" s="120" t="s">
        <v>2167</v>
      </c>
      <c r="E161" s="18" t="s">
        <v>2693</v>
      </c>
      <c r="F161" s="120">
        <v>2.0263810022069E14</v>
      </c>
      <c r="G161" s="18" t="s">
        <v>49</v>
      </c>
      <c r="H161" s="120" t="s">
        <v>2207</v>
      </c>
      <c r="I161" s="120" t="s">
        <v>50</v>
      </c>
      <c r="J161" s="120">
        <v>198.0</v>
      </c>
      <c r="K161" s="120" t="s">
        <v>37</v>
      </c>
      <c r="L161" s="120">
        <v>288215.57</v>
      </c>
      <c r="M161" s="120">
        <v>2721.0</v>
      </c>
      <c r="N161" s="120" t="s">
        <v>2152</v>
      </c>
      <c r="O161" s="120" t="s">
        <v>2073</v>
      </c>
      <c r="P161" s="124">
        <v>46195.0</v>
      </c>
      <c r="Q161" s="120">
        <v>1.0</v>
      </c>
      <c r="R161" s="120" t="s">
        <v>2170</v>
      </c>
      <c r="S161" s="124">
        <v>46195.0</v>
      </c>
      <c r="T161" s="124">
        <v>46195.0</v>
      </c>
      <c r="U161" s="124">
        <v>46199.0</v>
      </c>
      <c r="V161" s="120">
        <v>4.0</v>
      </c>
      <c r="X161" s="120">
        <v>0.0</v>
      </c>
      <c r="Y161" s="120">
        <v>3.810279428E9</v>
      </c>
      <c r="Z161" s="120" t="s">
        <v>2298</v>
      </c>
      <c r="AA161" s="120" t="s">
        <v>2299</v>
      </c>
      <c r="AG161" s="120"/>
      <c r="AH161" s="120"/>
      <c r="AI161" s="120"/>
      <c r="AJ161" s="124"/>
      <c r="AK161" s="120"/>
      <c r="AL161" s="120"/>
      <c r="AP161" s="120">
        <v>902114.72</v>
      </c>
      <c r="AQ161" s="120">
        <v>902114.72</v>
      </c>
      <c r="AR161" s="120">
        <v>6.0</v>
      </c>
      <c r="AS161" s="120">
        <v>9.0</v>
      </c>
      <c r="AT161" s="120">
        <v>15.0</v>
      </c>
      <c r="AU161" s="120">
        <v>110.0</v>
      </c>
      <c r="AV161" s="120">
        <v>0.0</v>
      </c>
      <c r="AW161" s="120" t="s">
        <v>2155</v>
      </c>
      <c r="AX161" s="120">
        <v>0.0</v>
      </c>
      <c r="AY161" s="120">
        <v>0.0</v>
      </c>
      <c r="AZ161" s="120">
        <v>0.0</v>
      </c>
      <c r="BA161" s="120">
        <v>0.0</v>
      </c>
      <c r="BB161" s="120"/>
      <c r="BC161" s="120" t="s">
        <v>2694</v>
      </c>
      <c r="BD161" s="120"/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2695</v>
      </c>
      <c r="F162" s="120">
        <v>2.02630400204914E14</v>
      </c>
      <c r="G162" s="18" t="s">
        <v>340</v>
      </c>
      <c r="H162" s="120" t="s">
        <v>2696</v>
      </c>
      <c r="I162" s="120" t="s">
        <v>341</v>
      </c>
      <c r="J162" s="120">
        <v>22373.0</v>
      </c>
      <c r="K162" s="120" t="s">
        <v>37</v>
      </c>
      <c r="L162" s="120">
        <v>3240.47</v>
      </c>
      <c r="M162" s="120">
        <v>2721.0</v>
      </c>
      <c r="N162" s="120" t="s">
        <v>2152</v>
      </c>
      <c r="O162" s="120" t="s">
        <v>2073</v>
      </c>
      <c r="P162" s="124">
        <v>46205.0</v>
      </c>
      <c r="Q162" s="120">
        <v>1.0</v>
      </c>
      <c r="R162" s="120" t="s">
        <v>2170</v>
      </c>
      <c r="S162" s="124">
        <v>46205.0</v>
      </c>
      <c r="T162" s="124">
        <v>46205.0</v>
      </c>
      <c r="U162" s="124">
        <v>46206.0</v>
      </c>
      <c r="V162" s="120">
        <v>1.0</v>
      </c>
      <c r="W162" s="120"/>
      <c r="X162" s="120">
        <v>2.0</v>
      </c>
      <c r="Y162" s="120"/>
      <c r="Z162" s="120"/>
      <c r="AA162" s="120" t="s">
        <v>2183</v>
      </c>
      <c r="AG162" s="120"/>
      <c r="AH162" s="120"/>
      <c r="AI162" s="120"/>
      <c r="AJ162" s="124"/>
      <c r="AK162" s="120"/>
      <c r="AL162" s="120"/>
      <c r="AP162" s="120">
        <v>16947.68</v>
      </c>
      <c r="AQ162" s="120">
        <v>16947.68</v>
      </c>
      <c r="AR162" s="120">
        <v>4.0</v>
      </c>
      <c r="AS162" s="120">
        <v>6.0</v>
      </c>
      <c r="AT162" s="120">
        <v>13.0</v>
      </c>
      <c r="AU162" s="120">
        <v>107.0</v>
      </c>
      <c r="AV162" s="120">
        <v>0.0</v>
      </c>
      <c r="AW162" s="120">
        <v>7.0</v>
      </c>
      <c r="AX162" s="120">
        <v>262.0</v>
      </c>
      <c r="AY162" s="120">
        <v>0.0</v>
      </c>
      <c r="AZ162" s="120">
        <v>0.0</v>
      </c>
      <c r="BA162" s="120">
        <v>0.0</v>
      </c>
      <c r="BB162" s="120" t="s">
        <v>2697</v>
      </c>
      <c r="BC162" s="120" t="s">
        <v>2698</v>
      </c>
      <c r="BD162" s="120" t="s">
        <v>2699</v>
      </c>
      <c r="BE162" s="120" t="s">
        <v>2698</v>
      </c>
    </row>
    <row r="163">
      <c r="A163" s="120">
        <v>329.0</v>
      </c>
      <c r="B163" s="120">
        <v>329.0</v>
      </c>
      <c r="C163" s="120">
        <v>304.0</v>
      </c>
      <c r="D163" s="120" t="s">
        <v>2167</v>
      </c>
      <c r="E163" s="18" t="s">
        <v>2700</v>
      </c>
      <c r="F163" s="120">
        <v>2.02630400204961E14</v>
      </c>
      <c r="G163" s="18" t="s">
        <v>230</v>
      </c>
      <c r="H163" s="120" t="s">
        <v>2701</v>
      </c>
      <c r="I163" s="120" t="s">
        <v>231</v>
      </c>
      <c r="J163" s="120" t="s">
        <v>2177</v>
      </c>
      <c r="K163" s="120" t="s">
        <v>20</v>
      </c>
      <c r="L163" s="120">
        <v>2273.0</v>
      </c>
      <c r="M163" s="120">
        <v>2709.0</v>
      </c>
      <c r="N163" s="120" t="s">
        <v>2152</v>
      </c>
      <c r="O163" s="120" t="s">
        <v>2153</v>
      </c>
      <c r="P163" s="124">
        <v>46209.0</v>
      </c>
      <c r="Q163" s="120">
        <v>1.0</v>
      </c>
      <c r="R163" s="120" t="s">
        <v>2170</v>
      </c>
      <c r="S163" s="124">
        <v>46209.0</v>
      </c>
      <c r="T163" s="124">
        <v>46209.0</v>
      </c>
      <c r="U163" s="124">
        <v>46216.0</v>
      </c>
      <c r="V163" s="120">
        <v>7.0</v>
      </c>
      <c r="W163" s="120"/>
      <c r="X163" s="120">
        <v>0.0</v>
      </c>
      <c r="Y163" s="120"/>
      <c r="Z163" s="120"/>
      <c r="AA163" s="120" t="s">
        <v>2702</v>
      </c>
      <c r="AG163" s="120"/>
      <c r="AH163" s="120"/>
      <c r="AI163" s="120"/>
      <c r="AJ163" s="124"/>
      <c r="AK163" s="120"/>
      <c r="AL163" s="120"/>
      <c r="AP163" s="120">
        <v>7591.82</v>
      </c>
      <c r="AQ163" s="120">
        <v>7591.82</v>
      </c>
      <c r="AR163" s="120">
        <v>1.0</v>
      </c>
      <c r="AS163" s="120">
        <v>1.0</v>
      </c>
      <c r="AT163" s="120">
        <v>4.0</v>
      </c>
      <c r="AU163" s="120">
        <v>29.0</v>
      </c>
      <c r="AV163" s="120">
        <v>0.0</v>
      </c>
      <c r="AW163" s="120">
        <v>0.0</v>
      </c>
      <c r="AX163" s="120" t="s">
        <v>2155</v>
      </c>
      <c r="AY163" s="120">
        <v>0.0</v>
      </c>
      <c r="AZ163" s="120">
        <v>0.0</v>
      </c>
      <c r="BA163" s="120">
        <v>0.0</v>
      </c>
      <c r="BB163" s="120" t="s">
        <v>2697</v>
      </c>
      <c r="BC163" s="120" t="s">
        <v>2703</v>
      </c>
      <c r="BD163" s="120" t="s">
        <v>2699</v>
      </c>
      <c r="BE163" s="120" t="s">
        <v>2703</v>
      </c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2704</v>
      </c>
      <c r="F164" s="120">
        <v>2.0263040020496E14</v>
      </c>
      <c r="G164" s="18" t="s">
        <v>230</v>
      </c>
      <c r="H164" s="120" t="s">
        <v>2701</v>
      </c>
      <c r="I164" s="120" t="s">
        <v>231</v>
      </c>
      <c r="J164" s="120" t="s">
        <v>2177</v>
      </c>
      <c r="K164" s="120" t="s">
        <v>20</v>
      </c>
      <c r="L164" s="120">
        <v>2273.0</v>
      </c>
      <c r="M164" s="120">
        <v>2721.0</v>
      </c>
      <c r="N164" s="120" t="s">
        <v>2152</v>
      </c>
      <c r="O164" s="120" t="s">
        <v>2073</v>
      </c>
      <c r="P164" s="124">
        <v>46209.0</v>
      </c>
      <c r="Q164" s="120">
        <v>1.0</v>
      </c>
      <c r="R164" s="120" t="s">
        <v>2170</v>
      </c>
      <c r="S164" s="124">
        <v>46209.0</v>
      </c>
      <c r="T164" s="124">
        <v>46209.0</v>
      </c>
      <c r="U164" s="124">
        <v>46211.0</v>
      </c>
      <c r="V164" s="120">
        <v>2.0</v>
      </c>
      <c r="W164" s="120"/>
      <c r="X164" s="120">
        <v>0.0</v>
      </c>
      <c r="Y164" s="120"/>
      <c r="Z164" s="120"/>
      <c r="AA164" s="120" t="s">
        <v>2702</v>
      </c>
      <c r="AG164" s="120"/>
      <c r="AH164" s="120"/>
      <c r="AI164" s="120"/>
      <c r="AJ164" s="124"/>
      <c r="AK164" s="120"/>
      <c r="AL164" s="120"/>
      <c r="AP164" s="120">
        <v>7591.82</v>
      </c>
      <c r="AQ164" s="120">
        <v>7591.82</v>
      </c>
      <c r="AR164" s="120">
        <v>1.0</v>
      </c>
      <c r="AS164" s="120">
        <v>1.0</v>
      </c>
      <c r="AT164" s="120">
        <v>4.0</v>
      </c>
      <c r="AU164" s="120">
        <v>29.0</v>
      </c>
      <c r="AV164" s="120">
        <v>0.0</v>
      </c>
      <c r="AW164" s="120">
        <v>0.0</v>
      </c>
      <c r="AX164" s="120" t="s">
        <v>2155</v>
      </c>
      <c r="AY164" s="120">
        <v>0.0</v>
      </c>
      <c r="AZ164" s="120">
        <v>0.0</v>
      </c>
      <c r="BA164" s="120">
        <v>0.0</v>
      </c>
      <c r="BB164" s="120" t="s">
        <v>2697</v>
      </c>
      <c r="BC164" s="120" t="s">
        <v>2703</v>
      </c>
      <c r="BD164" s="120" t="s">
        <v>2699</v>
      </c>
      <c r="BE164" s="120" t="s">
        <v>2703</v>
      </c>
    </row>
    <row r="165">
      <c r="A165" s="120">
        <v>384.0</v>
      </c>
      <c r="B165" s="120">
        <v>384.0</v>
      </c>
      <c r="C165" s="120">
        <v>304.0</v>
      </c>
      <c r="D165" s="120" t="s">
        <v>2167</v>
      </c>
      <c r="E165" s="18" t="s">
        <v>2705</v>
      </c>
      <c r="F165" s="120">
        <v>2.02630400202125E14</v>
      </c>
      <c r="G165" s="18" t="s">
        <v>2706</v>
      </c>
      <c r="H165" s="120" t="s">
        <v>2707</v>
      </c>
      <c r="I165" s="120" t="s">
        <v>2708</v>
      </c>
      <c r="J165" s="120" t="s">
        <v>2177</v>
      </c>
      <c r="K165" s="120" t="s">
        <v>20</v>
      </c>
      <c r="L165" s="120">
        <v>0.0</v>
      </c>
      <c r="M165" s="120">
        <v>2742.0</v>
      </c>
      <c r="N165" s="120" t="s">
        <v>2152</v>
      </c>
      <c r="O165" s="120" t="s">
        <v>2153</v>
      </c>
      <c r="P165" s="124">
        <v>46079.0</v>
      </c>
      <c r="Q165" s="120">
        <v>1.0</v>
      </c>
      <c r="R165" s="120" t="s">
        <v>2170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P165" s="120" t="s">
        <v>2171</v>
      </c>
      <c r="AQ165" s="120" t="s">
        <v>2171</v>
      </c>
      <c r="AR165" s="120" t="s">
        <v>2155</v>
      </c>
      <c r="AS165" s="120" t="s">
        <v>2155</v>
      </c>
      <c r="AT165" s="120" t="s">
        <v>2155</v>
      </c>
      <c r="AU165" s="120" t="s">
        <v>2155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2709</v>
      </c>
      <c r="BC165" s="120" t="s">
        <v>2710</v>
      </c>
    </row>
    <row r="166">
      <c r="A166" s="120">
        <v>386.0</v>
      </c>
      <c r="B166" s="120">
        <v>386.0</v>
      </c>
      <c r="C166" s="120">
        <v>304.0</v>
      </c>
      <c r="D166" s="120" t="s">
        <v>2167</v>
      </c>
      <c r="E166" s="18" t="s">
        <v>2711</v>
      </c>
      <c r="F166" s="120"/>
      <c r="G166" s="18" t="s">
        <v>255</v>
      </c>
      <c r="H166" s="120" t="s">
        <v>2712</v>
      </c>
      <c r="I166" s="120" t="s">
        <v>2713</v>
      </c>
      <c r="J166" s="120" t="s">
        <v>2177</v>
      </c>
      <c r="K166" s="120" t="s">
        <v>23</v>
      </c>
      <c r="L166" s="120">
        <v>1791.65</v>
      </c>
      <c r="M166" s="120">
        <v>2743.0</v>
      </c>
      <c r="N166" s="120" t="s">
        <v>2182</v>
      </c>
      <c r="O166" s="120" t="s">
        <v>2041</v>
      </c>
      <c r="P166" s="124">
        <v>46213.0</v>
      </c>
      <c r="Q166" s="120">
        <v>1.0</v>
      </c>
      <c r="R166" s="120" t="s">
        <v>2170</v>
      </c>
      <c r="S166" s="124">
        <v>46213.0</v>
      </c>
      <c r="T166" s="124">
        <v>46213.0</v>
      </c>
      <c r="U166" s="124">
        <v>46217.0</v>
      </c>
      <c r="V166" s="120">
        <v>4.0</v>
      </c>
      <c r="W166" s="120"/>
      <c r="X166" s="120">
        <v>0.0</v>
      </c>
      <c r="Y166" s="120"/>
      <c r="Z166" s="120"/>
      <c r="AA166" s="120" t="s">
        <v>2279</v>
      </c>
      <c r="AG166" s="120"/>
      <c r="AH166" s="120"/>
      <c r="AI166" s="120"/>
      <c r="AJ166" s="125"/>
      <c r="AK166" s="120"/>
      <c r="AL166" s="120"/>
      <c r="AP166" s="120">
        <v>3117.47</v>
      </c>
      <c r="AQ166" s="120">
        <v>3117.47</v>
      </c>
      <c r="AR166" s="120">
        <v>1.0</v>
      </c>
      <c r="AS166" s="120">
        <v>1.0</v>
      </c>
      <c r="AT166" s="120">
        <v>3.0</v>
      </c>
      <c r="AU166" s="120">
        <v>215.0</v>
      </c>
      <c r="AV166" s="120">
        <v>0.0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/>
      <c r="BC166" s="120"/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2714</v>
      </c>
      <c r="F167" s="120">
        <v>2.02230400166813E14</v>
      </c>
      <c r="G167" s="18" t="s">
        <v>1062</v>
      </c>
      <c r="H167" s="120" t="s">
        <v>2715</v>
      </c>
      <c r="I167" s="120" t="s">
        <v>1064</v>
      </c>
      <c r="J167" s="120" t="s">
        <v>2177</v>
      </c>
      <c r="K167" s="120" t="s">
        <v>20</v>
      </c>
      <c r="L167" s="120">
        <v>0.0</v>
      </c>
      <c r="M167" s="120">
        <v>2726.0</v>
      </c>
      <c r="N167" s="120" t="s">
        <v>2152</v>
      </c>
      <c r="O167" s="120" t="s">
        <v>2073</v>
      </c>
      <c r="P167" s="124">
        <v>44726.0</v>
      </c>
      <c r="Q167" s="120">
        <v>1.0</v>
      </c>
      <c r="R167" s="120" t="s">
        <v>2170</v>
      </c>
      <c r="S167" s="124">
        <v>44726.0</v>
      </c>
      <c r="T167" s="124">
        <v>44726.0</v>
      </c>
      <c r="U167" s="124">
        <v>45916.0</v>
      </c>
      <c r="V167" s="120">
        <v>1190.0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2716</v>
      </c>
      <c r="BC167" s="120" t="s">
        <v>2717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2718</v>
      </c>
      <c r="F168" s="120">
        <v>2.02530400187157E14</v>
      </c>
      <c r="G168" s="18" t="s">
        <v>466</v>
      </c>
      <c r="H168" s="120" t="s">
        <v>2719</v>
      </c>
      <c r="I168" s="120" t="s">
        <v>467</v>
      </c>
      <c r="J168" s="120" t="s">
        <v>2177</v>
      </c>
      <c r="K168" s="120" t="s">
        <v>20</v>
      </c>
      <c r="L168" s="120">
        <v>137.33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5.0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>
        <v>2.0</v>
      </c>
      <c r="X168" s="120">
        <v>0.0</v>
      </c>
      <c r="Y168" s="120"/>
      <c r="Z168" s="120"/>
      <c r="AA168" s="120"/>
      <c r="AG168" s="120"/>
      <c r="AH168" s="120"/>
      <c r="AI168" s="120"/>
      <c r="AJ168" s="124"/>
      <c r="AK168" s="120"/>
      <c r="AL168" s="120"/>
      <c r="AP168" s="120">
        <v>248.56</v>
      </c>
      <c r="AQ168" s="120">
        <v>1242.8</v>
      </c>
      <c r="AR168" s="120" t="s">
        <v>2155</v>
      </c>
      <c r="AS168" s="120" t="s">
        <v>2155</v>
      </c>
      <c r="AT168" s="120">
        <v>2.0</v>
      </c>
      <c r="AU168" s="120">
        <v>2.0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2720</v>
      </c>
      <c r="BC168" s="120" t="s">
        <v>2721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2722</v>
      </c>
      <c r="F169" s="120">
        <v>2.02330400170642E14</v>
      </c>
      <c r="G169" s="18" t="s">
        <v>1035</v>
      </c>
      <c r="H169" s="120" t="s">
        <v>2417</v>
      </c>
      <c r="I169" s="120" t="s">
        <v>2418</v>
      </c>
      <c r="J169" s="120">
        <v>74025.0</v>
      </c>
      <c r="K169" s="120" t="s">
        <v>23</v>
      </c>
      <c r="L169" s="120">
        <v>8738.4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1.0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X169" s="120">
        <v>0.0</v>
      </c>
      <c r="Y169" s="120"/>
      <c r="Z169" s="120"/>
      <c r="AA169" s="120" t="s">
        <v>2419</v>
      </c>
      <c r="AG169" s="120"/>
      <c r="AH169" s="120"/>
      <c r="AI169" s="120"/>
      <c r="AJ169" s="125"/>
      <c r="AK169" s="120"/>
      <c r="AL169" s="120"/>
      <c r="AP169" s="120">
        <v>49284.58</v>
      </c>
      <c r="AQ169" s="120">
        <v>49284.58</v>
      </c>
      <c r="AR169" s="120">
        <v>2.0</v>
      </c>
      <c r="AS169" s="120">
        <v>3.0</v>
      </c>
      <c r="AT169" s="120">
        <v>6.0</v>
      </c>
      <c r="AU169" s="120">
        <v>60.0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2723</v>
      </c>
      <c r="BC169" s="120" t="s">
        <v>2717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2724</v>
      </c>
      <c r="F170" s="120">
        <v>2.02330400170614E14</v>
      </c>
      <c r="G170" s="18" t="s">
        <v>308</v>
      </c>
      <c r="H170" s="120" t="s">
        <v>2408</v>
      </c>
      <c r="I170" s="120" t="s">
        <v>309</v>
      </c>
      <c r="J170" s="120">
        <v>83326.0</v>
      </c>
      <c r="K170" s="120" t="s">
        <v>37</v>
      </c>
      <c r="L170" s="120">
        <v>3831.27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1.0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1.0</v>
      </c>
      <c r="AA170" s="120" t="s">
        <v>2409</v>
      </c>
      <c r="AG170" s="120"/>
      <c r="AH170" s="120"/>
      <c r="AI170" s="120"/>
      <c r="AJ170" s="124"/>
      <c r="AK170" s="120"/>
      <c r="AL170" s="120"/>
      <c r="AP170" s="120">
        <v>21608.37</v>
      </c>
      <c r="AQ170" s="120">
        <v>21608.37</v>
      </c>
      <c r="AR170" s="120" t="s">
        <v>2155</v>
      </c>
      <c r="AS170" s="120">
        <v>1.0</v>
      </c>
      <c r="AT170" s="120">
        <v>4.0</v>
      </c>
      <c r="AU170" s="120">
        <v>65.0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2725</v>
      </c>
      <c r="BC170" s="120" t="s">
        <v>2726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2727</v>
      </c>
      <c r="F171" s="120">
        <v>2.02530400188106E14</v>
      </c>
      <c r="G171" s="18" t="s">
        <v>355</v>
      </c>
      <c r="H171" s="120" t="s">
        <v>2728</v>
      </c>
      <c r="I171" s="120" t="s">
        <v>2729</v>
      </c>
      <c r="J171" s="120" t="s">
        <v>2177</v>
      </c>
      <c r="K171" s="120" t="s">
        <v>20</v>
      </c>
      <c r="L171" s="120">
        <v>62.24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20.0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/>
      <c r="AG171" s="120"/>
      <c r="AH171" s="120"/>
      <c r="AI171" s="120"/>
      <c r="AJ171" s="124"/>
      <c r="AK171" s="120"/>
      <c r="AL171" s="120"/>
      <c r="AP171" s="120">
        <v>132.57</v>
      </c>
      <c r="AQ171" s="120">
        <v>2651.4</v>
      </c>
      <c r="AR171" s="120" t="s">
        <v>2155</v>
      </c>
      <c r="AS171" s="120">
        <v>7.0</v>
      </c>
      <c r="AT171" s="120">
        <v>7.0</v>
      </c>
      <c r="AU171" s="120">
        <v>151.0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2730</v>
      </c>
      <c r="BC171" s="120" t="s">
        <v>2731</v>
      </c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2732</v>
      </c>
      <c r="F172" s="120">
        <v>2.02530400188107E14</v>
      </c>
      <c r="G172" s="18" t="s">
        <v>291</v>
      </c>
      <c r="H172" s="120" t="s">
        <v>2733</v>
      </c>
      <c r="I172" s="120" t="s">
        <v>292</v>
      </c>
      <c r="J172" s="120" t="s">
        <v>2177</v>
      </c>
      <c r="K172" s="120" t="s">
        <v>37</v>
      </c>
      <c r="L172" s="120">
        <v>2857.18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1.0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W172" s="120"/>
      <c r="X172" s="120">
        <v>1.0</v>
      </c>
      <c r="Y172" s="120"/>
      <c r="Z172" s="120"/>
      <c r="AA172" s="120" t="s">
        <v>2183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/>
      <c r="BC172" s="120" t="s">
        <v>2731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2734</v>
      </c>
      <c r="F173" s="120">
        <v>2.02530400188108E14</v>
      </c>
      <c r="G173" s="18" t="s">
        <v>324</v>
      </c>
      <c r="H173" s="120" t="s">
        <v>2735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2152</v>
      </c>
      <c r="O173" s="120" t="s">
        <v>2153</v>
      </c>
      <c r="P173" s="124">
        <v>44782.0</v>
      </c>
      <c r="Q173" s="120">
        <v>1.0</v>
      </c>
      <c r="R173" s="120" t="s">
        <v>2170</v>
      </c>
      <c r="S173" s="124">
        <v>44782.0</v>
      </c>
      <c r="T173" s="124">
        <v>44782.0</v>
      </c>
      <c r="U173" s="124">
        <v>45736.0</v>
      </c>
      <c r="V173" s="120">
        <v>954.0</v>
      </c>
      <c r="W173" s="120"/>
      <c r="X173" s="120">
        <v>1.0</v>
      </c>
      <c r="Y173" s="120"/>
      <c r="Z173" s="120"/>
      <c r="AA173" s="120" t="s">
        <v>2183</v>
      </c>
      <c r="AG173" s="120"/>
      <c r="AH173" s="120"/>
      <c r="AI173" s="120"/>
      <c r="AJ173" s="124"/>
      <c r="AK173" s="120"/>
      <c r="AL173" s="120"/>
      <c r="AP173" s="120" t="s">
        <v>2171</v>
      </c>
      <c r="AQ173" s="120" t="s">
        <v>2171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2736</v>
      </c>
      <c r="BC173" s="120" t="s">
        <v>2731</v>
      </c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2737</v>
      </c>
      <c r="F174" s="120">
        <v>2.02530400188109E14</v>
      </c>
      <c r="G174" s="18" t="s">
        <v>324</v>
      </c>
      <c r="H174" s="120" t="s">
        <v>2735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2152</v>
      </c>
      <c r="O174" s="120" t="s">
        <v>2153</v>
      </c>
      <c r="P174" s="124">
        <v>44782.0</v>
      </c>
      <c r="Q174" s="120">
        <v>1.0</v>
      </c>
      <c r="R174" s="120" t="s">
        <v>2170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2183</v>
      </c>
      <c r="AG174" s="120"/>
      <c r="AH174" s="120"/>
      <c r="AI174" s="120"/>
      <c r="AJ174" s="125"/>
      <c r="AK174" s="120"/>
      <c r="AL174" s="120"/>
      <c r="AP174" s="120" t="s">
        <v>2171</v>
      </c>
      <c r="AQ174" s="120" t="s">
        <v>2171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2738</v>
      </c>
      <c r="BC174" s="120" t="s">
        <v>2731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2739</v>
      </c>
      <c r="F175" s="120">
        <v>2.0253040018811E14</v>
      </c>
      <c r="G175" s="18" t="s">
        <v>324</v>
      </c>
      <c r="H175" s="120" t="s">
        <v>2735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X175" s="120">
        <v>1.0</v>
      </c>
      <c r="Y175" s="120"/>
      <c r="Z175" s="120"/>
      <c r="AA175" s="120" t="s">
        <v>2183</v>
      </c>
      <c r="AG175" s="120"/>
      <c r="AH175" s="120"/>
      <c r="AI175" s="120"/>
      <c r="AJ175" s="124"/>
      <c r="AK175" s="120"/>
      <c r="AL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2740</v>
      </c>
      <c r="BC175" s="120" t="s">
        <v>2731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2741</v>
      </c>
      <c r="F176" s="120">
        <v>2.02530400188111E14</v>
      </c>
      <c r="G176" s="18" t="s">
        <v>291</v>
      </c>
      <c r="H176" s="120" t="s">
        <v>2733</v>
      </c>
      <c r="I176" s="120" t="s">
        <v>292</v>
      </c>
      <c r="J176" s="120" t="s">
        <v>2177</v>
      </c>
      <c r="K176" s="120" t="s">
        <v>37</v>
      </c>
      <c r="L176" s="120">
        <v>2857.18</v>
      </c>
      <c r="M176" s="120">
        <v>2726.0</v>
      </c>
      <c r="N176" s="120" t="s">
        <v>2152</v>
      </c>
      <c r="O176" s="120" t="s">
        <v>2073</v>
      </c>
      <c r="P176" s="124">
        <v>44958.0</v>
      </c>
      <c r="Q176" s="120">
        <v>1.0</v>
      </c>
      <c r="R176" s="120" t="s">
        <v>2170</v>
      </c>
      <c r="S176" s="124">
        <v>44958.0</v>
      </c>
      <c r="T176" s="124">
        <v>44958.0</v>
      </c>
      <c r="U176" s="124">
        <v>45916.0</v>
      </c>
      <c r="V176" s="120">
        <v>958.0</v>
      </c>
      <c r="W176" s="120"/>
      <c r="X176" s="120">
        <v>1.0</v>
      </c>
      <c r="AA176" s="120" t="s">
        <v>2183</v>
      </c>
      <c r="AG176" s="120"/>
      <c r="AH176" s="120"/>
      <c r="AI176" s="120"/>
      <c r="AJ176" s="124"/>
      <c r="AK176" s="120"/>
      <c r="AL176" s="120"/>
      <c r="AP176" s="120">
        <v>5171.5</v>
      </c>
      <c r="AQ176" s="120">
        <v>5171.5</v>
      </c>
      <c r="AR176" s="120">
        <v>5.0</v>
      </c>
      <c r="AS176" s="120">
        <v>5.0</v>
      </c>
      <c r="AT176" s="120">
        <v>6.0</v>
      </c>
      <c r="AU176" s="120">
        <v>58.0</v>
      </c>
      <c r="AV176" s="120">
        <v>0.0</v>
      </c>
      <c r="AW176" s="120">
        <v>0.0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2742</v>
      </c>
      <c r="BC176" s="120" t="s">
        <v>2731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2743</v>
      </c>
      <c r="F177" s="120">
        <v>2.02530400188112E14</v>
      </c>
      <c r="G177" s="18" t="s">
        <v>1113</v>
      </c>
      <c r="H177" s="120" t="s">
        <v>2744</v>
      </c>
      <c r="I177" s="120" t="s">
        <v>1492</v>
      </c>
      <c r="J177" s="120" t="s">
        <v>2177</v>
      </c>
      <c r="K177" s="120" t="s">
        <v>20</v>
      </c>
      <c r="L177" s="120">
        <v>27.41</v>
      </c>
      <c r="M177" s="120">
        <v>2726.0</v>
      </c>
      <c r="N177" s="120" t="s">
        <v>2152</v>
      </c>
      <c r="O177" s="120" t="s">
        <v>2073</v>
      </c>
      <c r="P177" s="124">
        <v>44959.0</v>
      </c>
      <c r="Q177" s="120">
        <v>10.0</v>
      </c>
      <c r="R177" s="120" t="s">
        <v>2431</v>
      </c>
      <c r="S177" s="124">
        <v>44959.0</v>
      </c>
      <c r="T177" s="124">
        <v>44959.0</v>
      </c>
      <c r="U177" s="124">
        <v>45916.0</v>
      </c>
      <c r="V177" s="120">
        <v>957.0</v>
      </c>
      <c r="W177" s="120"/>
      <c r="X177" s="120">
        <v>64.0</v>
      </c>
      <c r="Y177" s="120"/>
      <c r="Z177" s="120"/>
      <c r="AA177" s="120"/>
      <c r="AG177" s="120"/>
      <c r="AH177" s="120"/>
      <c r="AI177" s="120"/>
      <c r="AJ177" s="124"/>
      <c r="AK177" s="120"/>
      <c r="AL177" s="120"/>
      <c r="AP177" s="120">
        <v>103.87</v>
      </c>
      <c r="AQ177" s="120">
        <v>1038.7</v>
      </c>
      <c r="AR177" s="120" t="s">
        <v>2155</v>
      </c>
      <c r="AS177" s="120" t="s">
        <v>2155</v>
      </c>
      <c r="AT177" s="120">
        <v>12.0</v>
      </c>
      <c r="AU177" s="120">
        <v>360.66</v>
      </c>
      <c r="AV177" s="120">
        <v>0.0</v>
      </c>
      <c r="AW177" s="120" t="s">
        <v>2155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2745</v>
      </c>
      <c r="BC177" s="120" t="s">
        <v>2731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2746</v>
      </c>
      <c r="F178" s="120">
        <v>2.02530400188099E14</v>
      </c>
      <c r="G178" s="18" t="s">
        <v>1115</v>
      </c>
      <c r="H178" s="120" t="s">
        <v>2747</v>
      </c>
      <c r="I178" s="120" t="s">
        <v>1114</v>
      </c>
      <c r="J178" s="120" t="s">
        <v>2177</v>
      </c>
      <c r="K178" s="120" t="s">
        <v>20</v>
      </c>
      <c r="L178" s="120">
        <v>13.91</v>
      </c>
      <c r="M178" s="120">
        <v>2726.0</v>
      </c>
      <c r="N178" s="120" t="s">
        <v>2152</v>
      </c>
      <c r="O178" s="120" t="s">
        <v>2073</v>
      </c>
      <c r="P178" s="124">
        <v>44960.0</v>
      </c>
      <c r="Q178" s="120">
        <v>10.0</v>
      </c>
      <c r="R178" s="120" t="s">
        <v>2431</v>
      </c>
      <c r="S178" s="124">
        <v>44960.0</v>
      </c>
      <c r="T178" s="124">
        <v>44960.0</v>
      </c>
      <c r="U178" s="124">
        <v>45916.0</v>
      </c>
      <c r="V178" s="120">
        <v>956.0</v>
      </c>
      <c r="W178" s="120"/>
      <c r="X178" s="120"/>
      <c r="Y178" s="120"/>
      <c r="Z178" s="120"/>
      <c r="AA178" s="120"/>
      <c r="AG178" s="120" t="s">
        <v>2748</v>
      </c>
      <c r="AH178" s="120">
        <v>10.0</v>
      </c>
      <c r="AI178" s="120" t="s">
        <v>2337</v>
      </c>
      <c r="AJ178" s="124">
        <v>45708.0</v>
      </c>
      <c r="AK178" s="120" t="s">
        <v>2161</v>
      </c>
      <c r="AP178" s="120">
        <v>36.03</v>
      </c>
      <c r="AQ178" s="120">
        <v>360.3</v>
      </c>
      <c r="AR178" s="120" t="s">
        <v>2155</v>
      </c>
      <c r="AS178" s="120" t="s">
        <v>2155</v>
      </c>
      <c r="AT178" s="120" t="s">
        <v>2155</v>
      </c>
      <c r="AU178" s="120">
        <v>8.0</v>
      </c>
      <c r="AV178" s="120">
        <v>30.0</v>
      </c>
      <c r="AW178" s="120">
        <v>0.0</v>
      </c>
      <c r="AX178" s="120" t="s">
        <v>2155</v>
      </c>
      <c r="AY178" s="120">
        <v>0.0</v>
      </c>
      <c r="AZ178" s="120">
        <v>60.0</v>
      </c>
      <c r="BA178" s="120">
        <v>0.0</v>
      </c>
      <c r="BB178" s="120" t="s">
        <v>2749</v>
      </c>
      <c r="BC178" s="120" t="s">
        <v>2750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2751</v>
      </c>
      <c r="F179" s="120">
        <v>2.025304001881E14</v>
      </c>
      <c r="G179" s="18" t="s">
        <v>964</v>
      </c>
      <c r="H179" s="120" t="s">
        <v>2391</v>
      </c>
      <c r="I179" s="120" t="s">
        <v>965</v>
      </c>
      <c r="J179" s="120" t="s">
        <v>2177</v>
      </c>
      <c r="K179" s="120" t="s">
        <v>23</v>
      </c>
      <c r="L179" s="120">
        <v>12120.27</v>
      </c>
      <c r="M179" s="120">
        <v>2726.0</v>
      </c>
      <c r="N179" s="120" t="s">
        <v>2152</v>
      </c>
      <c r="O179" s="120" t="s">
        <v>2073</v>
      </c>
      <c r="P179" s="124">
        <v>45019.0</v>
      </c>
      <c r="Q179" s="120">
        <v>1.0</v>
      </c>
      <c r="R179" s="120" t="s">
        <v>2170</v>
      </c>
      <c r="S179" s="124">
        <v>45019.0</v>
      </c>
      <c r="T179" s="124">
        <v>45019.0</v>
      </c>
      <c r="U179" s="124">
        <v>45916.0</v>
      </c>
      <c r="V179" s="120">
        <v>897.0</v>
      </c>
      <c r="W179" s="120">
        <v>0.0</v>
      </c>
      <c r="X179" s="120">
        <v>2.0</v>
      </c>
      <c r="Y179" s="120">
        <v>3.040248579E9</v>
      </c>
      <c r="Z179" s="120" t="s">
        <v>2752</v>
      </c>
      <c r="AA179" s="120" t="s">
        <v>2753</v>
      </c>
      <c r="AG179" s="120"/>
      <c r="AH179" s="120"/>
      <c r="AI179" s="120"/>
      <c r="AJ179" s="124"/>
      <c r="AK179" s="120"/>
      <c r="AL179" s="120"/>
      <c r="AP179" s="120">
        <v>39269.66</v>
      </c>
      <c r="AQ179" s="120">
        <v>39269.66</v>
      </c>
      <c r="AR179" s="120">
        <v>4.0</v>
      </c>
      <c r="AS179" s="120">
        <v>4.0</v>
      </c>
      <c r="AT179" s="120">
        <v>4.0</v>
      </c>
      <c r="AU179" s="120">
        <v>26.0</v>
      </c>
      <c r="AV179" s="120">
        <v>0.0</v>
      </c>
      <c r="AW179" s="120">
        <v>0.0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2754</v>
      </c>
      <c r="BC179" s="120" t="s">
        <v>2755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2756</v>
      </c>
      <c r="F180" s="120">
        <v>2.02530400186605E14</v>
      </c>
      <c r="G180" s="18" t="s">
        <v>274</v>
      </c>
      <c r="H180" s="120" t="s">
        <v>2757</v>
      </c>
      <c r="I180" s="120" t="s">
        <v>2758</v>
      </c>
      <c r="J180" s="120">
        <v>22373.0</v>
      </c>
      <c r="K180" s="120" t="s">
        <v>37</v>
      </c>
      <c r="L180" s="120">
        <v>2148.65</v>
      </c>
      <c r="M180" s="120">
        <v>2726.0</v>
      </c>
      <c r="N180" s="120" t="s">
        <v>2152</v>
      </c>
      <c r="O180" s="120" t="s">
        <v>2153</v>
      </c>
      <c r="P180" s="124">
        <v>45019.0</v>
      </c>
      <c r="Q180" s="120">
        <v>1.0</v>
      </c>
      <c r="R180" s="120" t="s">
        <v>2170</v>
      </c>
      <c r="S180" s="124">
        <v>45019.0</v>
      </c>
      <c r="T180" s="124">
        <v>45019.0</v>
      </c>
      <c r="U180" s="124">
        <v>45736.0</v>
      </c>
      <c r="V180" s="120">
        <v>717.0</v>
      </c>
      <c r="W180" s="120"/>
      <c r="X180" s="120">
        <v>2.0</v>
      </c>
      <c r="Y180" s="120"/>
      <c r="Z180" s="120"/>
      <c r="AA180" s="120" t="s">
        <v>2183</v>
      </c>
      <c r="AG180" s="120"/>
      <c r="AH180" s="120"/>
      <c r="AI180" s="120"/>
      <c r="AJ180" s="124"/>
      <c r="AK180" s="120"/>
      <c r="AL180" s="120"/>
      <c r="AP180" s="120">
        <v>3824.6</v>
      </c>
      <c r="AQ180" s="120">
        <v>3824.6</v>
      </c>
      <c r="AR180" s="120">
        <v>1.0</v>
      </c>
      <c r="AS180" s="120">
        <v>1.0</v>
      </c>
      <c r="AT180" s="120">
        <v>2.0</v>
      </c>
      <c r="AU180" s="120">
        <v>40.0</v>
      </c>
      <c r="AV180" s="120">
        <v>0.0</v>
      </c>
      <c r="AW180" s="120" t="s">
        <v>2155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2716</v>
      </c>
      <c r="BC180" s="120" t="s">
        <v>2717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2759</v>
      </c>
      <c r="F181" s="120">
        <v>2.02530400186668E14</v>
      </c>
      <c r="G181" s="18" t="s">
        <v>192</v>
      </c>
      <c r="H181" s="120" t="s">
        <v>2760</v>
      </c>
      <c r="I181" s="120" t="s">
        <v>157</v>
      </c>
      <c r="J181" s="120">
        <v>22373.0</v>
      </c>
      <c r="K181" s="120" t="s">
        <v>37</v>
      </c>
      <c r="L181" s="120">
        <v>4905.59</v>
      </c>
      <c r="M181" s="120">
        <v>2726.0</v>
      </c>
      <c r="N181" s="120" t="s">
        <v>2152</v>
      </c>
      <c r="O181" s="120" t="s">
        <v>2153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45736.0</v>
      </c>
      <c r="V181" s="120">
        <v>717.0</v>
      </c>
      <c r="W181" s="120"/>
      <c r="X181" s="120">
        <v>2.0</v>
      </c>
      <c r="AA181" s="120" t="s">
        <v>2183</v>
      </c>
      <c r="AG181" s="120"/>
      <c r="AH181" s="120"/>
      <c r="AI181" s="120"/>
      <c r="AJ181" s="124"/>
      <c r="AK181" s="120"/>
      <c r="AP181" s="120">
        <v>15403.54</v>
      </c>
      <c r="AQ181" s="120">
        <v>15403.54</v>
      </c>
      <c r="AR181" s="120">
        <v>4.0</v>
      </c>
      <c r="AS181" s="120">
        <v>6.0</v>
      </c>
      <c r="AT181" s="120">
        <v>12.0</v>
      </c>
      <c r="AU181" s="120">
        <v>118.0</v>
      </c>
      <c r="AV181" s="120">
        <v>0.0</v>
      </c>
      <c r="AW181" s="120">
        <v>12.0</v>
      </c>
      <c r="AX181" s="120">
        <v>68.0</v>
      </c>
      <c r="AY181" s="120">
        <v>0.0</v>
      </c>
      <c r="AZ181" s="120">
        <v>0.0</v>
      </c>
      <c r="BA181" s="120">
        <v>0.0</v>
      </c>
      <c r="BB181" s="120" t="s">
        <v>2716</v>
      </c>
      <c r="BC181" s="120" t="s">
        <v>2717</v>
      </c>
      <c r="BD181" s="120"/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2761</v>
      </c>
      <c r="F182" s="120">
        <v>2.02330400172785E14</v>
      </c>
      <c r="G182" s="18" t="s">
        <v>799</v>
      </c>
      <c r="H182" s="120" t="s">
        <v>2762</v>
      </c>
      <c r="I182" s="120" t="s">
        <v>801</v>
      </c>
      <c r="J182" s="120" t="s">
        <v>2177</v>
      </c>
      <c r="K182" s="120" t="s">
        <v>20</v>
      </c>
      <c r="L182" s="120">
        <v>117.07</v>
      </c>
      <c r="M182" s="120">
        <v>2726.0</v>
      </c>
      <c r="N182" s="120" t="s">
        <v>2152</v>
      </c>
      <c r="O182" s="120" t="s">
        <v>2073</v>
      </c>
      <c r="P182" s="124">
        <v>45020.0</v>
      </c>
      <c r="Q182" s="120">
        <v>3.0</v>
      </c>
      <c r="R182" s="120" t="s">
        <v>2170</v>
      </c>
      <c r="S182" s="124">
        <v>45020.0</v>
      </c>
      <c r="T182" s="124">
        <v>45020.0</v>
      </c>
      <c r="U182" s="124">
        <v>45916.0</v>
      </c>
      <c r="V182" s="120">
        <v>896.0</v>
      </c>
      <c r="X182" s="120">
        <v>3.0</v>
      </c>
      <c r="Y182" s="120"/>
      <c r="Z182" s="120"/>
      <c r="AA182" s="120"/>
      <c r="AG182" s="120"/>
      <c r="AH182" s="120"/>
      <c r="AI182" s="120"/>
      <c r="AJ182" s="124"/>
      <c r="AK182" s="120"/>
      <c r="AL182" s="120"/>
      <c r="AP182" s="120">
        <v>443.68</v>
      </c>
      <c r="AQ182" s="120">
        <v>1331.04</v>
      </c>
      <c r="AR182" s="120">
        <v>6.0</v>
      </c>
      <c r="AS182" s="120">
        <v>10.0</v>
      </c>
      <c r="AT182" s="120">
        <v>13.0</v>
      </c>
      <c r="AU182" s="120">
        <v>244.0</v>
      </c>
      <c r="AV182" s="120">
        <v>10.0</v>
      </c>
      <c r="AW182" s="120" t="s">
        <v>2155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2716</v>
      </c>
      <c r="BC182" s="120" t="s">
        <v>2717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2763</v>
      </c>
      <c r="F183" s="120">
        <v>2.02530400196285E14</v>
      </c>
      <c r="G183" s="18" t="s">
        <v>208</v>
      </c>
      <c r="H183" s="120" t="s">
        <v>2201</v>
      </c>
      <c r="I183" s="120" t="s">
        <v>209</v>
      </c>
      <c r="J183" s="120">
        <v>76275.0</v>
      </c>
      <c r="K183" s="120" t="s">
        <v>37</v>
      </c>
      <c r="L183" s="120">
        <v>17070.53</v>
      </c>
      <c r="M183" s="120">
        <v>2726.0</v>
      </c>
      <c r="N183" s="120" t="s">
        <v>2152</v>
      </c>
      <c r="O183" s="120" t="s">
        <v>2073</v>
      </c>
      <c r="P183" s="124">
        <v>45020.0</v>
      </c>
      <c r="Q183" s="120">
        <v>1.0</v>
      </c>
      <c r="R183" s="120" t="s">
        <v>2170</v>
      </c>
      <c r="S183" s="124">
        <v>45020.0</v>
      </c>
      <c r="T183" s="124">
        <v>45020.0</v>
      </c>
      <c r="U183" s="124">
        <v>45916.0</v>
      </c>
      <c r="V183" s="120">
        <v>896.0</v>
      </c>
      <c r="X183" s="120">
        <v>0.0</v>
      </c>
      <c r="Y183" s="120">
        <v>3.040252386E9</v>
      </c>
      <c r="Z183" s="120" t="s">
        <v>2764</v>
      </c>
      <c r="AA183" s="120" t="s">
        <v>2384</v>
      </c>
      <c r="AG183" s="120"/>
      <c r="AH183" s="120"/>
      <c r="AI183" s="120"/>
      <c r="AJ183" s="124"/>
      <c r="AK183" s="120"/>
      <c r="AP183" s="120">
        <v>43700.56</v>
      </c>
      <c r="AQ183" s="120">
        <v>43700.56</v>
      </c>
      <c r="AR183" s="120">
        <v>5.0</v>
      </c>
      <c r="AS183" s="120">
        <v>7.0</v>
      </c>
      <c r="AT183" s="120">
        <v>15.0</v>
      </c>
      <c r="AU183" s="120">
        <v>109.0</v>
      </c>
      <c r="AV183" s="120">
        <v>0.0</v>
      </c>
      <c r="AW183" s="120" t="s">
        <v>2155</v>
      </c>
      <c r="AX183" s="120" t="s">
        <v>2155</v>
      </c>
      <c r="AY183" s="120">
        <v>0.0</v>
      </c>
      <c r="AZ183" s="120">
        <v>0.0</v>
      </c>
      <c r="BA183" s="120">
        <v>0.0</v>
      </c>
      <c r="BB183" s="120" t="s">
        <v>2765</v>
      </c>
      <c r="BC183" s="120" t="s">
        <v>2766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2767</v>
      </c>
      <c r="F184" s="120">
        <v>2.02530400192395E14</v>
      </c>
      <c r="G184" s="18" t="s">
        <v>1174</v>
      </c>
      <c r="H184" s="120" t="s">
        <v>2768</v>
      </c>
      <c r="I184" s="120" t="s">
        <v>1175</v>
      </c>
      <c r="J184" s="120" t="s">
        <v>2177</v>
      </c>
      <c r="K184" s="120" t="s">
        <v>23</v>
      </c>
      <c r="L184" s="120">
        <v>5410.0</v>
      </c>
      <c r="M184" s="120">
        <v>2726.0</v>
      </c>
      <c r="N184" s="120" t="s">
        <v>2152</v>
      </c>
      <c r="O184" s="120" t="s">
        <v>2073</v>
      </c>
      <c r="P184" s="124">
        <v>45040.0</v>
      </c>
      <c r="Q184" s="120">
        <v>1.0</v>
      </c>
      <c r="R184" s="120" t="s">
        <v>2170</v>
      </c>
      <c r="S184" s="124">
        <v>45040.0</v>
      </c>
      <c r="T184" s="124">
        <v>45040.0</v>
      </c>
      <c r="U184" s="124">
        <v>45916.0</v>
      </c>
      <c r="V184" s="120">
        <v>876.0</v>
      </c>
      <c r="W184" s="120"/>
      <c r="X184" s="120">
        <v>0.0</v>
      </c>
      <c r="Y184" s="120"/>
      <c r="Z184" s="120"/>
      <c r="AA184" s="120" t="s">
        <v>2183</v>
      </c>
      <c r="AG184" s="120"/>
      <c r="AH184" s="120"/>
      <c r="AI184" s="120"/>
      <c r="AJ184" s="124"/>
      <c r="AK184" s="120"/>
      <c r="AL184" s="120"/>
      <c r="AP184" s="120">
        <v>12551.2</v>
      </c>
      <c r="AQ184" s="120">
        <v>12551.2</v>
      </c>
      <c r="AR184" s="120" t="s">
        <v>2155</v>
      </c>
      <c r="AS184" s="120" t="s">
        <v>2155</v>
      </c>
      <c r="AT184" s="120" t="s">
        <v>2155</v>
      </c>
      <c r="AU184" s="120">
        <v>6.0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2769</v>
      </c>
      <c r="BC184" s="120" t="s">
        <v>2401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2770</v>
      </c>
      <c r="F185" s="120">
        <v>2.02330400172793E14</v>
      </c>
      <c r="G185" s="18" t="s">
        <v>1218</v>
      </c>
      <c r="H185" s="120" t="s">
        <v>2771</v>
      </c>
      <c r="I185" s="120" t="s">
        <v>1219</v>
      </c>
      <c r="J185" s="120" t="s">
        <v>2177</v>
      </c>
      <c r="K185" s="120" t="s">
        <v>20</v>
      </c>
      <c r="L185" s="120">
        <v>40.0</v>
      </c>
      <c r="M185" s="120">
        <v>2726.0</v>
      </c>
      <c r="N185" s="120" t="s">
        <v>2152</v>
      </c>
      <c r="O185" s="120" t="s">
        <v>2073</v>
      </c>
      <c r="P185" s="124">
        <v>45056.0</v>
      </c>
      <c r="Q185" s="120">
        <v>4.0</v>
      </c>
      <c r="R185" s="120" t="s">
        <v>2170</v>
      </c>
      <c r="S185" s="124">
        <v>45056.0</v>
      </c>
      <c r="T185" s="124">
        <v>45056.0</v>
      </c>
      <c r="U185" s="124">
        <v>45916.0</v>
      </c>
      <c r="V185" s="120">
        <v>860.0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62.0</v>
      </c>
      <c r="AQ185" s="120">
        <v>248.0</v>
      </c>
      <c r="AR185" s="120" t="s">
        <v>2155</v>
      </c>
      <c r="AS185" s="120">
        <v>2.0</v>
      </c>
      <c r="AT185" s="120">
        <v>2.0</v>
      </c>
      <c r="AU185" s="120">
        <v>9.0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2716</v>
      </c>
      <c r="BC185" s="120" t="s">
        <v>2717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2772</v>
      </c>
      <c r="F186" s="120">
        <v>2.023304001728E14</v>
      </c>
      <c r="G186" s="18" t="s">
        <v>1220</v>
      </c>
      <c r="H186" s="120" t="s">
        <v>2773</v>
      </c>
      <c r="I186" s="120" t="s">
        <v>1221</v>
      </c>
      <c r="J186" s="120">
        <v>58880.0</v>
      </c>
      <c r="K186" s="120" t="s">
        <v>20</v>
      </c>
      <c r="L186" s="120">
        <v>2534.85</v>
      </c>
      <c r="M186" s="120">
        <v>2726.0</v>
      </c>
      <c r="N186" s="120" t="s">
        <v>2152</v>
      </c>
      <c r="O186" s="120" t="s">
        <v>2073</v>
      </c>
      <c r="P186" s="124">
        <v>45061.0</v>
      </c>
      <c r="Q186" s="120">
        <v>1.0</v>
      </c>
      <c r="R186" s="120" t="s">
        <v>2170</v>
      </c>
      <c r="S186" s="124">
        <v>45061.0</v>
      </c>
      <c r="T186" s="124">
        <v>45061.0</v>
      </c>
      <c r="U186" s="124">
        <v>45916.0</v>
      </c>
      <c r="V186" s="120">
        <v>855.0</v>
      </c>
      <c r="W186" s="120"/>
      <c r="X186" s="120">
        <v>1.0</v>
      </c>
      <c r="Y186" s="120"/>
      <c r="Z186" s="120"/>
      <c r="AA186" s="120"/>
      <c r="AG186" s="120"/>
      <c r="AH186" s="120"/>
      <c r="AI186" s="120"/>
      <c r="AJ186" s="124"/>
      <c r="AK186" s="120"/>
      <c r="AL186" s="120"/>
      <c r="AP186" s="120">
        <v>9835.23</v>
      </c>
      <c r="AQ186" s="120">
        <v>9835.23</v>
      </c>
      <c r="AR186" s="120" t="s">
        <v>2155</v>
      </c>
      <c r="AS186" s="120" t="s">
        <v>2155</v>
      </c>
      <c r="AT186" s="120">
        <v>2.0</v>
      </c>
      <c r="AU186" s="120">
        <v>40.0</v>
      </c>
      <c r="AV186" s="120">
        <v>10.0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2716</v>
      </c>
      <c r="BC186" s="120" t="s">
        <v>2717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2774</v>
      </c>
      <c r="F187" s="120">
        <v>2.02430400185594E14</v>
      </c>
      <c r="G187" s="18" t="s">
        <v>1592</v>
      </c>
      <c r="H187" s="120" t="s">
        <v>2775</v>
      </c>
      <c r="I187" s="120" t="s">
        <v>1594</v>
      </c>
      <c r="J187" s="120">
        <v>78286.0</v>
      </c>
      <c r="K187" s="120" t="s">
        <v>23</v>
      </c>
      <c r="L187" s="120">
        <v>301.88</v>
      </c>
      <c r="M187" s="120">
        <v>2726.0</v>
      </c>
      <c r="N187" s="120" t="s">
        <v>2152</v>
      </c>
      <c r="O187" s="120" t="s">
        <v>2153</v>
      </c>
      <c r="P187" s="125">
        <v>45621.0</v>
      </c>
      <c r="Q187" s="120">
        <v>1.0</v>
      </c>
      <c r="R187" s="120" t="s">
        <v>2170</v>
      </c>
      <c r="S187" s="125">
        <v>45621.0</v>
      </c>
      <c r="T187" s="125">
        <v>45621.0</v>
      </c>
      <c r="U187" s="125">
        <v>45622.0</v>
      </c>
      <c r="V187" s="120">
        <v>1.0</v>
      </c>
      <c r="X187" s="120">
        <v>17.0</v>
      </c>
      <c r="Y187" s="120"/>
      <c r="Z187" s="120"/>
      <c r="AA187" s="120" t="s">
        <v>2776</v>
      </c>
      <c r="AG187" s="120"/>
      <c r="AH187" s="120"/>
      <c r="AI187" s="120"/>
      <c r="AJ187" s="125"/>
      <c r="AK187" s="120"/>
      <c r="AP187" s="120">
        <v>736.58</v>
      </c>
      <c r="AQ187" s="120">
        <v>736.58</v>
      </c>
      <c r="AR187" s="120" t="s">
        <v>2155</v>
      </c>
      <c r="AS187" s="120" t="s">
        <v>2155</v>
      </c>
      <c r="AT187" s="120" t="s">
        <v>2155</v>
      </c>
      <c r="AU187" s="120">
        <v>71.0</v>
      </c>
      <c r="AV187" s="120">
        <v>100.0</v>
      </c>
      <c r="AW187" s="120">
        <v>245.0</v>
      </c>
      <c r="AX187" s="120">
        <v>2554.0</v>
      </c>
      <c r="AY187" s="120">
        <v>0.0</v>
      </c>
      <c r="AZ187" s="120">
        <v>566.0</v>
      </c>
      <c r="BA187" s="120">
        <v>0.0</v>
      </c>
      <c r="BB187" s="120" t="s">
        <v>2777</v>
      </c>
      <c r="BC187" s="120" t="s">
        <v>2778</v>
      </c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2779</v>
      </c>
      <c r="F188" s="120">
        <v>2.02530400186399E14</v>
      </c>
      <c r="G188" s="18" t="s">
        <v>635</v>
      </c>
      <c r="H188" s="120" t="s">
        <v>2780</v>
      </c>
      <c r="I188" s="120" t="s">
        <v>637</v>
      </c>
      <c r="J188" s="120" t="s">
        <v>2177</v>
      </c>
      <c r="K188" s="120" t="s">
        <v>23</v>
      </c>
      <c r="L188" s="120">
        <v>332.99</v>
      </c>
      <c r="M188" s="120">
        <v>2726.0</v>
      </c>
      <c r="N188" s="120" t="s">
        <v>2152</v>
      </c>
      <c r="O188" s="120" t="s">
        <v>2073</v>
      </c>
      <c r="P188" s="125">
        <v>45656.0</v>
      </c>
      <c r="Q188" s="120">
        <v>1.0</v>
      </c>
      <c r="R188" s="120" t="s">
        <v>2170</v>
      </c>
      <c r="S188" s="125">
        <v>45656.0</v>
      </c>
      <c r="T188" s="125">
        <v>45656.0</v>
      </c>
      <c r="U188" s="124">
        <v>45916.0</v>
      </c>
      <c r="V188" s="120">
        <v>260.0</v>
      </c>
      <c r="W188" s="120"/>
      <c r="X188" s="120">
        <v>1.0</v>
      </c>
      <c r="AA188" s="120"/>
      <c r="AG188" s="120"/>
      <c r="AH188" s="120"/>
      <c r="AI188" s="120"/>
      <c r="AJ188" s="124"/>
      <c r="AK188" s="120"/>
      <c r="AL188" s="120"/>
      <c r="AP188" s="120">
        <v>592.72</v>
      </c>
      <c r="AQ188" s="120">
        <v>592.72</v>
      </c>
      <c r="AR188" s="120" t="s">
        <v>2155</v>
      </c>
      <c r="AS188" s="120" t="s">
        <v>2155</v>
      </c>
      <c r="AT188" s="120" t="s">
        <v>2155</v>
      </c>
      <c r="AU188" s="120">
        <v>7.0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1.0</v>
      </c>
      <c r="BB188" s="120" t="s">
        <v>2781</v>
      </c>
      <c r="BC188" s="120" t="s">
        <v>2782</v>
      </c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2783</v>
      </c>
      <c r="F189" s="120">
        <v>2.02530400188103E14</v>
      </c>
      <c r="G189" s="18" t="s">
        <v>1609</v>
      </c>
      <c r="H189" s="120" t="s">
        <v>2784</v>
      </c>
      <c r="I189" s="120" t="s">
        <v>1610</v>
      </c>
      <c r="J189" s="120" t="s">
        <v>2177</v>
      </c>
      <c r="K189" s="120" t="s">
        <v>20</v>
      </c>
      <c r="L189" s="120">
        <v>0.0</v>
      </c>
      <c r="M189" s="120">
        <v>2726.0</v>
      </c>
      <c r="N189" s="120" t="s">
        <v>2152</v>
      </c>
      <c r="O189" s="120" t="s">
        <v>2073</v>
      </c>
      <c r="P189" s="124">
        <v>45667.0</v>
      </c>
      <c r="Q189" s="120">
        <v>1.0</v>
      </c>
      <c r="R189" s="120" t="s">
        <v>2170</v>
      </c>
      <c r="S189" s="124">
        <v>45667.0</v>
      </c>
      <c r="T189" s="124">
        <v>45667.0</v>
      </c>
      <c r="U189" s="124">
        <v>45916.0</v>
      </c>
      <c r="V189" s="120">
        <v>249.0</v>
      </c>
      <c r="X189" s="120">
        <v>0.0</v>
      </c>
      <c r="Y189" s="120"/>
      <c r="Z189" s="120"/>
      <c r="AA189" s="120"/>
      <c r="AP189" s="120" t="s">
        <v>2171</v>
      </c>
      <c r="AQ189" s="120" t="s">
        <v>2171</v>
      </c>
      <c r="AR189" s="120" t="s">
        <v>2155</v>
      </c>
      <c r="AS189" s="120" t="s">
        <v>2155</v>
      </c>
      <c r="AT189" s="120" t="s">
        <v>2155</v>
      </c>
      <c r="AU189" s="120">
        <v>16.0</v>
      </c>
      <c r="AV189" s="120">
        <v>5.0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2785</v>
      </c>
      <c r="BC189" s="120" t="s">
        <v>2786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2787</v>
      </c>
      <c r="F190" s="120">
        <v>2.02530400188104E14</v>
      </c>
      <c r="G190" s="18" t="s">
        <v>1611</v>
      </c>
      <c r="H190" s="120" t="s">
        <v>2788</v>
      </c>
      <c r="I190" s="120" t="s">
        <v>1612</v>
      </c>
      <c r="J190" s="120" t="s">
        <v>2177</v>
      </c>
      <c r="K190" s="120" t="s">
        <v>20</v>
      </c>
      <c r="L190" s="120">
        <v>0.0</v>
      </c>
      <c r="M190" s="120">
        <v>2726.0</v>
      </c>
      <c r="N190" s="120" t="s">
        <v>2152</v>
      </c>
      <c r="O190" s="120" t="s">
        <v>2073</v>
      </c>
      <c r="P190" s="124">
        <v>45667.0</v>
      </c>
      <c r="Q190" s="120">
        <v>3.0</v>
      </c>
      <c r="R190" s="120" t="s">
        <v>2170</v>
      </c>
      <c r="S190" s="124">
        <v>45667.0</v>
      </c>
      <c r="T190" s="124">
        <v>45667.0</v>
      </c>
      <c r="U190" s="124">
        <v>45916.0</v>
      </c>
      <c r="V190" s="120">
        <v>249.0</v>
      </c>
      <c r="W190" s="120"/>
      <c r="X190" s="120">
        <v>0.0</v>
      </c>
      <c r="AA190" s="120"/>
      <c r="AG190" s="120"/>
      <c r="AH190" s="120"/>
      <c r="AI190" s="120"/>
      <c r="AJ190" s="124"/>
      <c r="AK190" s="120"/>
      <c r="AP190" s="120" t="s">
        <v>2171</v>
      </c>
      <c r="AQ190" s="120" t="s">
        <v>2171</v>
      </c>
      <c r="AR190" s="120" t="s">
        <v>2155</v>
      </c>
      <c r="AS190" s="120" t="s">
        <v>2155</v>
      </c>
      <c r="AT190" s="120" t="s">
        <v>2155</v>
      </c>
      <c r="AU190" s="120">
        <v>4.0</v>
      </c>
      <c r="AV190" s="120">
        <v>0.0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2789</v>
      </c>
      <c r="BC190" s="120" t="s">
        <v>2786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2790</v>
      </c>
      <c r="F191" s="120">
        <v>2.02630400204449E14</v>
      </c>
      <c r="G191" s="18" t="s">
        <v>590</v>
      </c>
      <c r="H191" s="120" t="s">
        <v>2791</v>
      </c>
      <c r="I191" s="120" t="s">
        <v>588</v>
      </c>
      <c r="J191" s="120" t="s">
        <v>2177</v>
      </c>
      <c r="K191" s="120" t="s">
        <v>23</v>
      </c>
      <c r="L191" s="120">
        <v>865.97</v>
      </c>
      <c r="M191" s="120">
        <v>2726.0</v>
      </c>
      <c r="N191" s="120" t="s">
        <v>2152</v>
      </c>
      <c r="O191" s="120" t="s">
        <v>2073</v>
      </c>
      <c r="P191" s="124">
        <v>45680.0</v>
      </c>
      <c r="Q191" s="120">
        <v>2.0</v>
      </c>
      <c r="R191" s="120" t="s">
        <v>2170</v>
      </c>
      <c r="S191" s="124">
        <v>45680.0</v>
      </c>
      <c r="T191" s="124">
        <v>45680.0</v>
      </c>
      <c r="U191" s="124">
        <v>45831.0</v>
      </c>
      <c r="V191" s="120">
        <v>151.0</v>
      </c>
      <c r="W191" s="120">
        <v>1.0</v>
      </c>
      <c r="X191" s="120">
        <v>1.0</v>
      </c>
      <c r="Y191" s="120"/>
      <c r="Z191" s="120"/>
      <c r="AA191" s="120" t="s">
        <v>2190</v>
      </c>
      <c r="AG191" s="120"/>
      <c r="AH191" s="120"/>
      <c r="AI191" s="120"/>
      <c r="AJ191" s="124"/>
      <c r="AK191" s="120"/>
      <c r="AL191" s="120"/>
      <c r="AP191" s="120">
        <v>4884.08</v>
      </c>
      <c r="AQ191" s="120">
        <v>9768.16</v>
      </c>
      <c r="AR191" s="120">
        <v>7.0</v>
      </c>
      <c r="AS191" s="120">
        <v>9.0</v>
      </c>
      <c r="AT191" s="120">
        <v>23.0</v>
      </c>
      <c r="AU191" s="120">
        <v>126.0</v>
      </c>
      <c r="AV191" s="120">
        <v>10.0</v>
      </c>
      <c r="AW191" s="120" t="s">
        <v>2155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2792</v>
      </c>
      <c r="BC191" s="120" t="s">
        <v>2793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2794</v>
      </c>
      <c r="F192" s="120">
        <v>2.02530400188797E14</v>
      </c>
      <c r="G192" s="18" t="s">
        <v>1480</v>
      </c>
      <c r="H192" s="120" t="s">
        <v>2441</v>
      </c>
      <c r="I192" s="120" t="s">
        <v>1481</v>
      </c>
      <c r="J192" s="120" t="s">
        <v>2177</v>
      </c>
      <c r="K192" s="120" t="s">
        <v>20</v>
      </c>
      <c r="L192" s="120">
        <v>707.92</v>
      </c>
      <c r="M192" s="120">
        <v>2726.0</v>
      </c>
      <c r="N192" s="120" t="s">
        <v>2152</v>
      </c>
      <c r="O192" s="120" t="s">
        <v>2073</v>
      </c>
      <c r="P192" s="124">
        <v>45763.0</v>
      </c>
      <c r="Q192" s="120">
        <v>1.0</v>
      </c>
      <c r="R192" s="120" t="s">
        <v>2170</v>
      </c>
      <c r="S192" s="124">
        <v>45763.0</v>
      </c>
      <c r="T192" s="124">
        <v>45763.0</v>
      </c>
      <c r="U192" s="124">
        <v>45916.0</v>
      </c>
      <c r="V192" s="120">
        <v>153.0</v>
      </c>
      <c r="X192" s="120">
        <v>0.0</v>
      </c>
      <c r="Y192" s="120"/>
      <c r="Z192" s="120"/>
      <c r="AA192" s="120"/>
      <c r="AG192" s="120"/>
      <c r="AH192" s="120"/>
      <c r="AI192" s="120"/>
      <c r="AJ192" s="124"/>
      <c r="AK192" s="120"/>
      <c r="AP192" s="120">
        <v>1578.66</v>
      </c>
      <c r="AQ192" s="120">
        <v>1578.66</v>
      </c>
      <c r="AR192" s="120" t="s">
        <v>2155</v>
      </c>
      <c r="AS192" s="120">
        <v>1.0</v>
      </c>
      <c r="AT192" s="120">
        <v>2.0</v>
      </c>
      <c r="AU192" s="120">
        <v>10.0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2795</v>
      </c>
      <c r="BC192" s="120" t="s">
        <v>2795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2796</v>
      </c>
      <c r="F193" s="120">
        <v>2.02530400194093E14</v>
      </c>
      <c r="G193" s="18" t="s">
        <v>47</v>
      </c>
      <c r="H193" s="120" t="s">
        <v>2797</v>
      </c>
      <c r="I193" s="120" t="s">
        <v>2798</v>
      </c>
      <c r="J193" s="120">
        <v>22373.0</v>
      </c>
      <c r="K193" s="120" t="s">
        <v>37</v>
      </c>
      <c r="L193" s="120">
        <v>15334.12</v>
      </c>
      <c r="M193" s="120">
        <v>2726.0</v>
      </c>
      <c r="N193" s="120" t="s">
        <v>2152</v>
      </c>
      <c r="O193" s="120" t="s">
        <v>2153</v>
      </c>
      <c r="P193" s="124">
        <v>45771.0</v>
      </c>
      <c r="Q193" s="120">
        <v>1.0</v>
      </c>
      <c r="R193" s="120" t="s">
        <v>2170</v>
      </c>
      <c r="S193" s="124">
        <v>45771.0</v>
      </c>
      <c r="T193" s="124">
        <v>45771.0</v>
      </c>
      <c r="U193" s="124">
        <v>45853.0</v>
      </c>
      <c r="V193" s="120">
        <v>82.0</v>
      </c>
      <c r="W193" s="120"/>
      <c r="X193" s="120">
        <v>0.0</v>
      </c>
      <c r="Y193" s="120"/>
      <c r="Z193" s="120"/>
      <c r="AA193" s="120" t="s">
        <v>2279</v>
      </c>
      <c r="AG193" s="120"/>
      <c r="AH193" s="120"/>
      <c r="AI193" s="120"/>
      <c r="AJ193" s="124"/>
      <c r="AK193" s="120"/>
      <c r="AL193" s="120"/>
      <c r="AP193" s="120">
        <v>59496.38</v>
      </c>
      <c r="AQ193" s="120">
        <v>59496.38</v>
      </c>
      <c r="AR193" s="120">
        <v>2.0</v>
      </c>
      <c r="AS193" s="120">
        <v>4.0</v>
      </c>
      <c r="AT193" s="120">
        <v>7.0</v>
      </c>
      <c r="AU193" s="120">
        <v>130.0</v>
      </c>
      <c r="AV193" s="120">
        <v>0.0</v>
      </c>
      <c r="AW193" s="120">
        <v>12.0</v>
      </c>
      <c r="AX193" s="120">
        <v>4.0</v>
      </c>
      <c r="AY193" s="120">
        <v>0.0</v>
      </c>
      <c r="AZ193" s="120">
        <v>0.0</v>
      </c>
      <c r="BA193" s="120">
        <v>0.0</v>
      </c>
      <c r="BB193" s="120" t="s">
        <v>2799</v>
      </c>
      <c r="BC193" s="120" t="s">
        <v>2401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2800</v>
      </c>
      <c r="F194" s="120">
        <v>2.02530400189153E14</v>
      </c>
      <c r="G194" s="18" t="s">
        <v>2801</v>
      </c>
      <c r="H194" s="120" t="s">
        <v>2802</v>
      </c>
      <c r="I194" s="120" t="s">
        <v>2803</v>
      </c>
      <c r="J194" s="120" t="s">
        <v>2177</v>
      </c>
      <c r="K194" s="120" t="s">
        <v>20</v>
      </c>
      <c r="L194" s="120">
        <v>351.52</v>
      </c>
      <c r="M194" s="120">
        <v>2726.0</v>
      </c>
      <c r="N194" s="120" t="s">
        <v>2152</v>
      </c>
      <c r="O194" s="120" t="s">
        <v>2153</v>
      </c>
      <c r="P194" s="124">
        <v>45777.0</v>
      </c>
      <c r="Q194" s="120">
        <v>1.0</v>
      </c>
      <c r="R194" s="120" t="s">
        <v>2170</v>
      </c>
      <c r="S194" s="124">
        <v>45777.0</v>
      </c>
      <c r="T194" s="124">
        <v>45777.0</v>
      </c>
      <c r="U194" s="124">
        <v>45782.0</v>
      </c>
      <c r="V194" s="120">
        <v>5.0</v>
      </c>
      <c r="X194" s="120">
        <v>0.0</v>
      </c>
      <c r="Y194" s="120"/>
      <c r="Z194" s="120"/>
      <c r="AA194" s="120"/>
      <c r="AG194" s="120"/>
      <c r="AH194" s="120"/>
      <c r="AI194" s="120"/>
      <c r="AJ194" s="124"/>
      <c r="AK194" s="120"/>
      <c r="AL194" s="120"/>
      <c r="AP194" s="120">
        <v>1100.25</v>
      </c>
      <c r="AQ194" s="120">
        <v>1100.25</v>
      </c>
      <c r="AR194" s="120" t="s">
        <v>2155</v>
      </c>
      <c r="AS194" s="120" t="s">
        <v>2155</v>
      </c>
      <c r="AT194" s="120" t="s">
        <v>2155</v>
      </c>
      <c r="AU194" s="120">
        <v>23.0</v>
      </c>
      <c r="AV194" s="120" t="s">
        <v>2155</v>
      </c>
      <c r="AW194" s="120">
        <v>0.0</v>
      </c>
      <c r="AX194" s="120" t="s">
        <v>2155</v>
      </c>
      <c r="AY194" s="120">
        <v>0.0</v>
      </c>
      <c r="AZ194" s="120">
        <v>0.0</v>
      </c>
      <c r="BA194" s="120">
        <v>0.0</v>
      </c>
      <c r="BB194" s="120" t="s">
        <v>2804</v>
      </c>
      <c r="BC194" s="120" t="s">
        <v>2805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2806</v>
      </c>
      <c r="F195" s="120">
        <v>2.02530400189463E14</v>
      </c>
      <c r="G195" s="18" t="s">
        <v>524</v>
      </c>
      <c r="H195" s="120" t="s">
        <v>2807</v>
      </c>
      <c r="I195" s="120" t="s">
        <v>2808</v>
      </c>
      <c r="J195" s="120">
        <v>33269.0</v>
      </c>
      <c r="K195" s="120" t="s">
        <v>23</v>
      </c>
      <c r="L195" s="120">
        <v>665.18</v>
      </c>
      <c r="M195" s="120">
        <v>2726.0</v>
      </c>
      <c r="N195" s="120" t="s">
        <v>2152</v>
      </c>
      <c r="O195" s="120" t="s">
        <v>2073</v>
      </c>
      <c r="P195" s="124">
        <v>45782.0</v>
      </c>
      <c r="Q195" s="120">
        <v>1.0</v>
      </c>
      <c r="R195" s="120" t="s">
        <v>2170</v>
      </c>
      <c r="S195" s="124">
        <v>45782.0</v>
      </c>
      <c r="T195" s="124">
        <v>45782.0</v>
      </c>
      <c r="U195" s="124">
        <v>45916.0</v>
      </c>
      <c r="V195" s="120">
        <v>134.0</v>
      </c>
      <c r="X195" s="120">
        <v>1.0</v>
      </c>
      <c r="AA195" s="120" t="s">
        <v>2190</v>
      </c>
      <c r="AG195" s="120"/>
      <c r="AH195" s="120"/>
      <c r="AI195" s="120"/>
      <c r="AJ195" s="124"/>
      <c r="AK195" s="120"/>
      <c r="AP195" s="120">
        <v>3838.11</v>
      </c>
      <c r="AQ195" s="120">
        <v>3838.11</v>
      </c>
      <c r="AR195" s="120">
        <v>6.0</v>
      </c>
      <c r="AS195" s="120">
        <v>12.0</v>
      </c>
      <c r="AT195" s="120">
        <v>28.0</v>
      </c>
      <c r="AU195" s="120">
        <v>248.0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2809</v>
      </c>
      <c r="BC195" s="120" t="s">
        <v>2810</v>
      </c>
      <c r="BD195" s="120" t="s">
        <v>2811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2812</v>
      </c>
      <c r="F196" s="120">
        <v>2.02530400189357E14</v>
      </c>
      <c r="G196" s="18" t="s">
        <v>1172</v>
      </c>
      <c r="H196" s="120" t="s">
        <v>2813</v>
      </c>
      <c r="I196" s="120" t="s">
        <v>2814</v>
      </c>
      <c r="J196" s="120" t="s">
        <v>2177</v>
      </c>
      <c r="K196" s="120" t="s">
        <v>23</v>
      </c>
      <c r="L196" s="120">
        <v>8200.09</v>
      </c>
      <c r="M196" s="120">
        <v>2726.0</v>
      </c>
      <c r="N196" s="120" t="s">
        <v>2152</v>
      </c>
      <c r="O196" s="120" t="s">
        <v>2073</v>
      </c>
      <c r="P196" s="124">
        <v>45782.0</v>
      </c>
      <c r="Q196" s="120">
        <v>1.0</v>
      </c>
      <c r="R196" s="120" t="s">
        <v>2170</v>
      </c>
      <c r="S196" s="124">
        <v>45782.0</v>
      </c>
      <c r="T196" s="124">
        <v>45782.0</v>
      </c>
      <c r="U196" s="124">
        <v>45916.0</v>
      </c>
      <c r="V196" s="120">
        <v>134.0</v>
      </c>
      <c r="W196" s="120"/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4"/>
      <c r="AK196" s="120"/>
      <c r="AP196" s="120">
        <v>26650.3</v>
      </c>
      <c r="AQ196" s="120">
        <v>26650.3</v>
      </c>
      <c r="AR196" s="120" t="s">
        <v>2155</v>
      </c>
      <c r="AS196" s="120" t="s">
        <v>2155</v>
      </c>
      <c r="AT196" s="120" t="s">
        <v>2155</v>
      </c>
      <c r="AU196" s="120">
        <v>14.0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2815</v>
      </c>
      <c r="BC196" s="120" t="s">
        <v>2816</v>
      </c>
      <c r="BD196" s="120"/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2817</v>
      </c>
      <c r="F197" s="120">
        <v>2.02530400189466E14</v>
      </c>
      <c r="G197" s="18" t="s">
        <v>1451</v>
      </c>
      <c r="H197" s="120" t="s">
        <v>2818</v>
      </c>
      <c r="I197" s="120" t="s">
        <v>1453</v>
      </c>
      <c r="J197" s="120" t="s">
        <v>2177</v>
      </c>
      <c r="K197" s="120" t="s">
        <v>23</v>
      </c>
      <c r="L197" s="120">
        <v>2194.58</v>
      </c>
      <c r="M197" s="120">
        <v>2726.0</v>
      </c>
      <c r="N197" s="120" t="s">
        <v>2152</v>
      </c>
      <c r="O197" s="120" t="s">
        <v>2073</v>
      </c>
      <c r="P197" s="124">
        <v>45784.0</v>
      </c>
      <c r="Q197" s="120">
        <v>1.0</v>
      </c>
      <c r="R197" s="120" t="s">
        <v>2170</v>
      </c>
      <c r="S197" s="124">
        <v>45784.0</v>
      </c>
      <c r="T197" s="124">
        <v>45784.0</v>
      </c>
      <c r="U197" s="124">
        <v>45916.0</v>
      </c>
      <c r="V197" s="120">
        <v>132.0</v>
      </c>
      <c r="X197" s="120">
        <v>0.0</v>
      </c>
      <c r="Y197" s="120"/>
      <c r="Z197" s="120"/>
      <c r="AA197" s="120" t="s">
        <v>2190</v>
      </c>
      <c r="AG197" s="120"/>
      <c r="AH197" s="120"/>
      <c r="AI197" s="120"/>
      <c r="AJ197" s="124"/>
      <c r="AK197" s="120"/>
      <c r="AL197" s="120"/>
      <c r="AP197" s="120">
        <v>3818.57</v>
      </c>
      <c r="AQ197" s="120">
        <v>3818.57</v>
      </c>
      <c r="AR197" s="120" t="s">
        <v>2155</v>
      </c>
      <c r="AS197" s="120">
        <v>2.0</v>
      </c>
      <c r="AT197" s="120">
        <v>3.0</v>
      </c>
      <c r="AU197" s="120">
        <v>42.0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2819</v>
      </c>
      <c r="BC197" s="120" t="s">
        <v>2810</v>
      </c>
      <c r="BD197" s="120" t="s">
        <v>2811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2820</v>
      </c>
      <c r="F198" s="120">
        <v>2.02530400189414E14</v>
      </c>
      <c r="G198" s="18" t="s">
        <v>1299</v>
      </c>
      <c r="H198" s="120" t="s">
        <v>2821</v>
      </c>
      <c r="I198" s="120" t="s">
        <v>1300</v>
      </c>
      <c r="J198" s="120">
        <v>33269.0</v>
      </c>
      <c r="K198" s="120" t="s">
        <v>20</v>
      </c>
      <c r="L198" s="120">
        <v>88.4</v>
      </c>
      <c r="M198" s="120">
        <v>2726.0</v>
      </c>
      <c r="N198" s="120" t="s">
        <v>2152</v>
      </c>
      <c r="O198" s="120" t="s">
        <v>2073</v>
      </c>
      <c r="P198" s="124">
        <v>45792.0</v>
      </c>
      <c r="Q198" s="120">
        <v>4.0</v>
      </c>
      <c r="R198" s="120" t="s">
        <v>2170</v>
      </c>
      <c r="S198" s="124">
        <v>45792.0</v>
      </c>
      <c r="T198" s="124">
        <v>45792.0</v>
      </c>
      <c r="U198" s="124">
        <v>45916.0</v>
      </c>
      <c r="V198" s="120">
        <v>124.0</v>
      </c>
      <c r="W198" s="120"/>
      <c r="X198" s="120">
        <v>1.0</v>
      </c>
      <c r="AA198" s="120"/>
      <c r="AG198" s="120"/>
      <c r="AH198" s="120"/>
      <c r="AI198" s="120"/>
      <c r="AJ198" s="124"/>
      <c r="AK198" s="120"/>
      <c r="AL198" s="120"/>
      <c r="AP198" s="120">
        <v>331.48</v>
      </c>
      <c r="AQ198" s="120">
        <v>1325.92</v>
      </c>
      <c r="AR198" s="120" t="s">
        <v>2155</v>
      </c>
      <c r="AS198" s="120">
        <v>4.0</v>
      </c>
      <c r="AT198" s="120">
        <v>4.0</v>
      </c>
      <c r="AU198" s="120">
        <v>19.0</v>
      </c>
      <c r="AV198" s="120">
        <v>0.0</v>
      </c>
      <c r="AW198" s="120" t="s">
        <v>2155</v>
      </c>
      <c r="AX198" s="120">
        <v>356.0</v>
      </c>
      <c r="AY198" s="120">
        <v>0.0</v>
      </c>
      <c r="AZ198" s="120">
        <v>0.0</v>
      </c>
      <c r="BA198" s="120">
        <v>0.0</v>
      </c>
      <c r="BB198" s="120" t="s">
        <v>2822</v>
      </c>
      <c r="BC198" s="120" t="s">
        <v>2823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2824</v>
      </c>
      <c r="F199" s="120">
        <v>2.02530400191059E14</v>
      </c>
      <c r="G199" s="18" t="s">
        <v>744</v>
      </c>
      <c r="H199" s="120" t="s">
        <v>2825</v>
      </c>
      <c r="I199" s="120" t="s">
        <v>746</v>
      </c>
      <c r="J199" s="120" t="s">
        <v>2177</v>
      </c>
      <c r="K199" s="120" t="s">
        <v>20</v>
      </c>
      <c r="L199" s="120">
        <v>94.65</v>
      </c>
      <c r="M199" s="120">
        <v>2726.0</v>
      </c>
      <c r="N199" s="120" t="s">
        <v>2644</v>
      </c>
      <c r="O199" s="120" t="s">
        <v>2073</v>
      </c>
      <c r="P199" s="124">
        <v>45798.0</v>
      </c>
      <c r="Q199" s="120">
        <v>3.0</v>
      </c>
      <c r="R199" s="120" t="s">
        <v>2170</v>
      </c>
      <c r="S199" s="124">
        <v>45798.0</v>
      </c>
      <c r="T199" s="124">
        <v>45798.0</v>
      </c>
      <c r="U199" s="124">
        <v>45916.0</v>
      </c>
      <c r="V199" s="120">
        <v>118.0</v>
      </c>
      <c r="W199" s="120">
        <v>2.0</v>
      </c>
      <c r="X199" s="120">
        <v>0.0</v>
      </c>
      <c r="AA199" s="120"/>
      <c r="AG199" s="120"/>
      <c r="AH199" s="120"/>
      <c r="AI199" s="120"/>
      <c r="AJ199" s="124"/>
      <c r="AK199" s="120"/>
      <c r="AL199" s="120"/>
      <c r="AP199" s="120">
        <v>205.4</v>
      </c>
      <c r="AQ199" s="120">
        <v>616.2</v>
      </c>
      <c r="AR199" s="120" t="s">
        <v>2155</v>
      </c>
      <c r="AS199" s="120" t="s">
        <v>2155</v>
      </c>
      <c r="AT199" s="120" t="s">
        <v>2155</v>
      </c>
      <c r="AU199" s="120">
        <v>57.0</v>
      </c>
      <c r="AV199" s="120">
        <v>1.0</v>
      </c>
      <c r="AW199" s="120">
        <v>0.0</v>
      </c>
      <c r="AX199" s="120">
        <v>0.0</v>
      </c>
      <c r="AY199" s="120">
        <v>0.0</v>
      </c>
      <c r="AZ199" s="120">
        <v>6.0</v>
      </c>
      <c r="BA199" s="120">
        <v>0.0</v>
      </c>
      <c r="BB199" s="120" t="s">
        <v>2826</v>
      </c>
      <c r="BC199" s="120" t="s">
        <v>2827</v>
      </c>
    </row>
    <row r="200">
      <c r="A200" s="120">
        <v>396.0</v>
      </c>
      <c r="B200" s="120">
        <v>396.0</v>
      </c>
      <c r="C200" s="120">
        <v>381.0</v>
      </c>
      <c r="D200" s="120" t="s">
        <v>2167</v>
      </c>
      <c r="E200" s="18" t="s">
        <v>2828</v>
      </c>
      <c r="F200" s="120">
        <v>2.0253810021387E14</v>
      </c>
      <c r="G200" s="18" t="s">
        <v>49</v>
      </c>
      <c r="H200" s="120" t="s">
        <v>2207</v>
      </c>
      <c r="I200" s="120" t="s">
        <v>50</v>
      </c>
      <c r="J200" s="120">
        <v>198.0</v>
      </c>
      <c r="K200" s="120" t="s">
        <v>37</v>
      </c>
      <c r="L200" s="120">
        <v>288215.57</v>
      </c>
      <c r="M200" s="120">
        <v>2726.0</v>
      </c>
      <c r="N200" s="120" t="s">
        <v>2152</v>
      </c>
      <c r="O200" s="120" t="s">
        <v>2073</v>
      </c>
      <c r="P200" s="124">
        <v>45799.0</v>
      </c>
      <c r="Q200" s="120">
        <v>1.0</v>
      </c>
      <c r="R200" s="120" t="s">
        <v>2170</v>
      </c>
      <c r="S200" s="124">
        <v>45799.0</v>
      </c>
      <c r="T200" s="124">
        <v>45799.0</v>
      </c>
      <c r="U200" s="125">
        <v>45975.0</v>
      </c>
      <c r="V200" s="120">
        <v>176.0</v>
      </c>
      <c r="X200" s="120">
        <v>0.0</v>
      </c>
      <c r="Y200" s="120">
        <v>3.810264674E9</v>
      </c>
      <c r="Z200" s="120" t="s">
        <v>2298</v>
      </c>
      <c r="AA200" s="120" t="s">
        <v>2299</v>
      </c>
      <c r="AG200" s="120"/>
      <c r="AH200" s="120"/>
      <c r="AI200" s="120"/>
      <c r="AJ200" s="124"/>
      <c r="AK200" s="120"/>
      <c r="AL200" s="120"/>
      <c r="AP200" s="120">
        <v>902114.72</v>
      </c>
      <c r="AQ200" s="120">
        <v>902114.72</v>
      </c>
      <c r="AR200" s="120">
        <v>6.0</v>
      </c>
      <c r="AS200" s="120">
        <v>9.0</v>
      </c>
      <c r="AT200" s="120">
        <v>15.0</v>
      </c>
      <c r="AU200" s="120">
        <v>110.0</v>
      </c>
      <c r="AV200" s="120">
        <v>0.0</v>
      </c>
      <c r="AW200" s="120" t="s">
        <v>2155</v>
      </c>
      <c r="AX200" s="120">
        <v>0.0</v>
      </c>
      <c r="AY200" s="120">
        <v>0.0</v>
      </c>
      <c r="AZ200" s="120">
        <v>0.0</v>
      </c>
      <c r="BA200" s="120">
        <v>0.0</v>
      </c>
      <c r="BB200" s="120"/>
      <c r="BC200" s="120" t="s">
        <v>2829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2830</v>
      </c>
      <c r="F201" s="120">
        <v>2.02530400192016E14</v>
      </c>
      <c r="G201" s="18" t="s">
        <v>1032</v>
      </c>
      <c r="H201" s="120" t="s">
        <v>2831</v>
      </c>
      <c r="I201" s="120" t="s">
        <v>2832</v>
      </c>
      <c r="J201" s="120" t="s">
        <v>2177</v>
      </c>
      <c r="K201" s="120" t="s">
        <v>20</v>
      </c>
      <c r="L201" s="120">
        <v>43.36</v>
      </c>
      <c r="M201" s="120">
        <v>2726.0</v>
      </c>
      <c r="N201" s="120" t="s">
        <v>2152</v>
      </c>
      <c r="O201" s="120" t="s">
        <v>2073</v>
      </c>
      <c r="P201" s="124">
        <v>45813.0</v>
      </c>
      <c r="Q201" s="120">
        <v>4.0</v>
      </c>
      <c r="R201" s="120" t="s">
        <v>2170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/>
      <c r="X201" s="120">
        <v>0.0</v>
      </c>
      <c r="AG201" s="120"/>
      <c r="AH201" s="120"/>
      <c r="AI201" s="120"/>
      <c r="AJ201" s="124"/>
      <c r="AK201" s="120"/>
      <c r="AL201" s="120"/>
      <c r="AP201" s="120">
        <v>250.18</v>
      </c>
      <c r="AQ201" s="120">
        <v>1000.72</v>
      </c>
      <c r="AR201" s="120" t="s">
        <v>2155</v>
      </c>
      <c r="AS201" s="120">
        <v>4.0</v>
      </c>
      <c r="AT201" s="120">
        <v>4.0</v>
      </c>
      <c r="AU201" s="120">
        <v>26.0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2833</v>
      </c>
      <c r="BC201" s="120" t="s">
        <v>2834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2835</v>
      </c>
      <c r="F202" s="120">
        <v>2.02530400192017E14</v>
      </c>
      <c r="G202" s="18" t="s">
        <v>1473</v>
      </c>
      <c r="H202" s="120" t="s">
        <v>2227</v>
      </c>
      <c r="I202" s="120" t="s">
        <v>1475</v>
      </c>
      <c r="J202" s="120" t="s">
        <v>2177</v>
      </c>
      <c r="K202" s="120" t="s">
        <v>20</v>
      </c>
      <c r="L202" s="120">
        <v>21.5</v>
      </c>
      <c r="M202" s="120">
        <v>2726.0</v>
      </c>
      <c r="N202" s="120" t="s">
        <v>2644</v>
      </c>
      <c r="O202" s="120" t="s">
        <v>2073</v>
      </c>
      <c r="P202" s="124">
        <v>45813.0</v>
      </c>
      <c r="Q202" s="120">
        <v>2.0</v>
      </c>
      <c r="R202" s="120" t="s">
        <v>2170</v>
      </c>
      <c r="S202" s="124">
        <v>45813.0</v>
      </c>
      <c r="T202" s="124">
        <v>45813.0</v>
      </c>
      <c r="U202" s="124">
        <v>45916.0</v>
      </c>
      <c r="V202" s="120">
        <v>103.0</v>
      </c>
      <c r="W202" s="120">
        <v>1.0</v>
      </c>
      <c r="X202" s="120">
        <v>0.0</v>
      </c>
      <c r="AA202" s="120"/>
      <c r="AG202" s="120" t="s">
        <v>2303</v>
      </c>
      <c r="AH202" s="120">
        <v>4.0</v>
      </c>
      <c r="AI202" s="120">
        <v>4.0</v>
      </c>
      <c r="AJ202" s="124">
        <v>46072.0</v>
      </c>
      <c r="AK202" s="120" t="s">
        <v>2161</v>
      </c>
      <c r="AL202" s="120"/>
      <c r="AP202" s="120">
        <v>21.5</v>
      </c>
      <c r="AQ202" s="120">
        <v>43.0</v>
      </c>
      <c r="AR202" s="120" t="s">
        <v>2155</v>
      </c>
      <c r="AS202" s="120">
        <v>1.0</v>
      </c>
      <c r="AT202" s="120">
        <v>1.0</v>
      </c>
      <c r="AU202" s="120">
        <v>17.0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2836</v>
      </c>
      <c r="BC202" s="120" t="s">
        <v>2837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2838</v>
      </c>
      <c r="F203" s="120">
        <v>2.0253040019202E14</v>
      </c>
      <c r="G203" s="18" t="s">
        <v>182</v>
      </c>
      <c r="H203" s="120" t="s">
        <v>2839</v>
      </c>
      <c r="I203" s="120" t="s">
        <v>1756</v>
      </c>
      <c r="J203" s="120" t="s">
        <v>2177</v>
      </c>
      <c r="K203" s="120" t="s">
        <v>20</v>
      </c>
      <c r="L203" s="120">
        <v>445.0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1.0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4"/>
      <c r="AK203" s="120"/>
      <c r="AL203" s="120"/>
      <c r="AP203" s="120">
        <v>952.3</v>
      </c>
      <c r="AQ203" s="120">
        <v>952.3</v>
      </c>
      <c r="AR203" s="120" t="s">
        <v>2155</v>
      </c>
      <c r="AS203" s="120" t="s">
        <v>2155</v>
      </c>
      <c r="AT203" s="120" t="s">
        <v>2155</v>
      </c>
      <c r="AU203" s="120">
        <v>7.0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2840</v>
      </c>
      <c r="BC203" s="120" t="s">
        <v>2841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2842</v>
      </c>
      <c r="F204" s="120">
        <v>2.02530400192014E14</v>
      </c>
      <c r="G204" s="18" t="s">
        <v>584</v>
      </c>
      <c r="H204" s="120" t="s">
        <v>2843</v>
      </c>
      <c r="I204" s="120" t="s">
        <v>2844</v>
      </c>
      <c r="J204" s="120">
        <v>96906.0</v>
      </c>
      <c r="K204" s="120" t="s">
        <v>20</v>
      </c>
      <c r="L204" s="120">
        <v>65.0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2.0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1.0</v>
      </c>
      <c r="AA204" s="120"/>
      <c r="AG204" s="120"/>
      <c r="AH204" s="120"/>
      <c r="AI204" s="120"/>
      <c r="AJ204" s="124"/>
      <c r="AK204" s="120"/>
      <c r="AL204" s="120"/>
      <c r="AP204" s="120">
        <v>100.75</v>
      </c>
      <c r="AQ204" s="120">
        <v>201.5</v>
      </c>
      <c r="AR204" s="120" t="s">
        <v>2155</v>
      </c>
      <c r="AS204" s="120" t="s">
        <v>2155</v>
      </c>
      <c r="AT204" s="120">
        <v>2.0</v>
      </c>
      <c r="AU204" s="120">
        <v>13.0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2845</v>
      </c>
      <c r="BC204" s="120" t="s">
        <v>2846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2847</v>
      </c>
      <c r="F205" s="120">
        <v>2.02530400192038E14</v>
      </c>
      <c r="G205" s="18" t="s">
        <v>1068</v>
      </c>
      <c r="H205" s="120" t="s">
        <v>2848</v>
      </c>
      <c r="I205" s="120" t="s">
        <v>746</v>
      </c>
      <c r="J205" s="120" t="s">
        <v>2177</v>
      </c>
      <c r="K205" s="120" t="s">
        <v>20</v>
      </c>
      <c r="L205" s="120">
        <v>90.42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 t="s">
        <v>2849</v>
      </c>
      <c r="AH205" s="120">
        <v>4.0</v>
      </c>
      <c r="AI205" s="120" t="s">
        <v>2308</v>
      </c>
      <c r="AJ205" s="124">
        <v>46120.0</v>
      </c>
      <c r="AK205" s="120" t="s">
        <v>2161</v>
      </c>
      <c r="AP205" s="120">
        <v>217.0</v>
      </c>
      <c r="AQ205" s="120">
        <v>217.0</v>
      </c>
      <c r="AR205" s="120" t="s">
        <v>2155</v>
      </c>
      <c r="AS205" s="120" t="s">
        <v>2155</v>
      </c>
      <c r="AT205" s="120">
        <v>1.0</v>
      </c>
      <c r="AU205" s="120">
        <v>4.0</v>
      </c>
      <c r="AV205" s="120">
        <v>5.0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2850</v>
      </c>
      <c r="BC205" s="120" t="s">
        <v>2851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2852</v>
      </c>
      <c r="F206" s="120">
        <v>2.02530400192063E14</v>
      </c>
      <c r="G206" s="18" t="s">
        <v>24</v>
      </c>
      <c r="H206" s="120" t="s">
        <v>2341</v>
      </c>
      <c r="I206" s="120" t="s">
        <v>22</v>
      </c>
      <c r="J206" s="120">
        <v>33269.0</v>
      </c>
      <c r="K206" s="120" t="s">
        <v>23</v>
      </c>
      <c r="L206" s="120">
        <v>821.67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Y206" s="120">
        <v>3.040252936E9</v>
      </c>
      <c r="Z206" s="120" t="s">
        <v>2298</v>
      </c>
      <c r="AA206" s="120" t="s">
        <v>2183</v>
      </c>
      <c r="AG206" s="120"/>
      <c r="AH206" s="120"/>
      <c r="AI206" s="120"/>
      <c r="AJ206" s="124"/>
      <c r="AK206" s="120"/>
      <c r="AL206" s="120"/>
      <c r="AP206" s="120">
        <v>4502.73</v>
      </c>
      <c r="AQ206" s="120">
        <v>9005.46</v>
      </c>
      <c r="AR206" s="120">
        <v>5.0</v>
      </c>
      <c r="AS206" s="120">
        <v>9.0</v>
      </c>
      <c r="AT206" s="120">
        <v>15.0</v>
      </c>
      <c r="AU206" s="120">
        <v>205.0</v>
      </c>
      <c r="AV206" s="120">
        <v>0.0</v>
      </c>
      <c r="AW206" s="120">
        <v>0.0</v>
      </c>
      <c r="AX206" s="120" t="s">
        <v>2155</v>
      </c>
      <c r="AY206" s="120">
        <v>0.0</v>
      </c>
      <c r="AZ206" s="120">
        <v>6.0</v>
      </c>
      <c r="BA206" s="120">
        <v>0.0</v>
      </c>
      <c r="BB206" s="120" t="s">
        <v>2853</v>
      </c>
      <c r="BC206" s="120" t="s">
        <v>2854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2855</v>
      </c>
      <c r="F207" s="120">
        <v>2.02530400192039E14</v>
      </c>
      <c r="G207" s="18" t="s">
        <v>1758</v>
      </c>
      <c r="H207" s="120" t="s">
        <v>2856</v>
      </c>
      <c r="I207" s="120" t="s">
        <v>1760</v>
      </c>
      <c r="J207" s="120" t="s">
        <v>2177</v>
      </c>
      <c r="K207" s="120" t="s">
        <v>20</v>
      </c>
      <c r="L207" s="120">
        <v>25.35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Y207" s="120"/>
      <c r="Z207" s="120"/>
      <c r="AA207" s="120"/>
      <c r="AG207" s="120"/>
      <c r="AH207" s="120"/>
      <c r="AI207" s="120"/>
      <c r="AJ207" s="124"/>
      <c r="AK207" s="120"/>
      <c r="AL207" s="120"/>
      <c r="AP207" s="120">
        <v>25.35</v>
      </c>
      <c r="AQ207" s="120">
        <v>25.35</v>
      </c>
      <c r="AR207" s="120" t="s">
        <v>2155</v>
      </c>
      <c r="AS207" s="120" t="s">
        <v>2155</v>
      </c>
      <c r="AT207" s="120" t="s">
        <v>2155</v>
      </c>
      <c r="AU207" s="120">
        <v>2.0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2857</v>
      </c>
      <c r="BC207" s="120" t="s">
        <v>2858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2859</v>
      </c>
      <c r="F208" s="120">
        <v>2.02530400192041E14</v>
      </c>
      <c r="G208" s="18" t="s">
        <v>1762</v>
      </c>
      <c r="H208" s="120" t="s">
        <v>2860</v>
      </c>
      <c r="I208" s="120" t="s">
        <v>1764</v>
      </c>
      <c r="J208" s="120" t="s">
        <v>2177</v>
      </c>
      <c r="K208" s="120" t="s">
        <v>20</v>
      </c>
      <c r="L208" s="120">
        <v>205.02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A208" s="120"/>
      <c r="AG208" s="120"/>
      <c r="AH208" s="120"/>
      <c r="AI208" s="120"/>
      <c r="AJ208" s="124"/>
      <c r="AK208" s="120"/>
      <c r="AL208" s="120"/>
      <c r="AP208" s="120">
        <v>420.3</v>
      </c>
      <c r="AQ208" s="120">
        <v>420.3</v>
      </c>
      <c r="AR208" s="120" t="s">
        <v>2155</v>
      </c>
      <c r="AS208" s="120" t="s">
        <v>2155</v>
      </c>
      <c r="AT208" s="120">
        <v>3.0</v>
      </c>
      <c r="AU208" s="120">
        <v>6.0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2861</v>
      </c>
      <c r="BC208" s="120" t="s">
        <v>2862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2863</v>
      </c>
      <c r="F209" s="120">
        <v>2.02530400192109E14</v>
      </c>
      <c r="G209" s="18" t="s">
        <v>1085</v>
      </c>
      <c r="H209" s="120" t="s">
        <v>2864</v>
      </c>
      <c r="I209" s="120" t="s">
        <v>1086</v>
      </c>
      <c r="J209" s="120" t="s">
        <v>2177</v>
      </c>
      <c r="K209" s="120" t="s">
        <v>20</v>
      </c>
      <c r="L209" s="120">
        <v>95.0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2.0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AA209" s="120"/>
      <c r="AG209" s="120"/>
      <c r="AH209" s="120"/>
      <c r="AI209" s="120"/>
      <c r="AJ209" s="124"/>
      <c r="AK209" s="120"/>
      <c r="AL209" s="120">
        <v>3.042025000039E13</v>
      </c>
      <c r="AP209" s="120">
        <v>205.2</v>
      </c>
      <c r="AQ209" s="120">
        <v>410.4</v>
      </c>
      <c r="AR209" s="120" t="s">
        <v>2155</v>
      </c>
      <c r="AS209" s="120">
        <v>2.0</v>
      </c>
      <c r="AT209" s="120">
        <v>3.0</v>
      </c>
      <c r="AU209" s="120">
        <v>3.0</v>
      </c>
      <c r="AV209" s="120">
        <v>0.0</v>
      </c>
      <c r="AW209" s="120">
        <v>0.0</v>
      </c>
      <c r="AX209" s="120">
        <v>0.0</v>
      </c>
      <c r="AY209" s="120">
        <v>0.0</v>
      </c>
      <c r="AZ209" s="120">
        <v>1.0</v>
      </c>
      <c r="BA209" s="120">
        <v>0.0</v>
      </c>
      <c r="BB209" s="120" t="s">
        <v>2865</v>
      </c>
      <c r="BC209" s="120" t="s">
        <v>2866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2867</v>
      </c>
      <c r="F210" s="120">
        <v>2.02530400192042E14</v>
      </c>
      <c r="G210" s="18" t="s">
        <v>1605</v>
      </c>
      <c r="H210" s="120" t="s">
        <v>2868</v>
      </c>
      <c r="I210" s="120" t="s">
        <v>1606</v>
      </c>
      <c r="J210" s="120" t="s">
        <v>2177</v>
      </c>
      <c r="K210" s="120" t="s">
        <v>20</v>
      </c>
      <c r="L210" s="120">
        <v>193.24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1.0</v>
      </c>
      <c r="AA210" s="120"/>
      <c r="AG210" s="120" t="s">
        <v>2869</v>
      </c>
      <c r="AH210" s="120">
        <v>1.0</v>
      </c>
      <c r="AI210" s="120" t="s">
        <v>2308</v>
      </c>
      <c r="AJ210" s="124">
        <v>46105.0</v>
      </c>
      <c r="AK210" s="120" t="s">
        <v>2161</v>
      </c>
      <c r="AL210" s="120"/>
      <c r="AP210" s="120">
        <v>774.89</v>
      </c>
      <c r="AQ210" s="120">
        <v>774.89</v>
      </c>
      <c r="AR210" s="120" t="s">
        <v>2155</v>
      </c>
      <c r="AS210" s="120" t="s">
        <v>2155</v>
      </c>
      <c r="AT210" s="120" t="s">
        <v>2155</v>
      </c>
      <c r="AU210" s="120">
        <v>21.0</v>
      </c>
      <c r="AV210" s="120">
        <v>10.0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2870</v>
      </c>
      <c r="BC210" s="120" t="s">
        <v>2871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2872</v>
      </c>
      <c r="F211" s="120">
        <v>2.02530400192111E14</v>
      </c>
      <c r="G211" s="18" t="s">
        <v>1765</v>
      </c>
      <c r="H211" s="120" t="s">
        <v>2873</v>
      </c>
      <c r="I211" s="120" t="s">
        <v>1767</v>
      </c>
      <c r="J211" s="120" t="s">
        <v>2177</v>
      </c>
      <c r="K211" s="120" t="s">
        <v>20</v>
      </c>
      <c r="L211" s="120">
        <v>90.52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1.0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/>
      <c r="AA211" s="120"/>
      <c r="AG211" s="120"/>
      <c r="AH211" s="120"/>
      <c r="AI211" s="120"/>
      <c r="AJ211" s="125"/>
      <c r="AK211" s="120"/>
      <c r="AL211" s="120"/>
      <c r="AP211" s="120">
        <v>217.25</v>
      </c>
      <c r="AQ211" s="120">
        <v>217.25</v>
      </c>
      <c r="AR211" s="120" t="s">
        <v>2155</v>
      </c>
      <c r="AS211" s="120" t="s">
        <v>2155</v>
      </c>
      <c r="AT211" s="120" t="s">
        <v>2155</v>
      </c>
      <c r="AU211" s="120" t="s">
        <v>2155</v>
      </c>
      <c r="AV211" s="120">
        <v>30.0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2874</v>
      </c>
      <c r="BC211" s="120" t="s">
        <v>2875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2876</v>
      </c>
      <c r="F212" s="120">
        <v>2.0253040019211E14</v>
      </c>
      <c r="G212" s="18" t="s">
        <v>1768</v>
      </c>
      <c r="H212" s="120" t="s">
        <v>2877</v>
      </c>
      <c r="I212" s="120" t="s">
        <v>1770</v>
      </c>
      <c r="J212" s="120" t="s">
        <v>2177</v>
      </c>
      <c r="K212" s="120" t="s">
        <v>20</v>
      </c>
      <c r="L212" s="120">
        <v>3.74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8.0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62.0</v>
      </c>
      <c r="AA212" s="120"/>
      <c r="AG212" s="120" t="s">
        <v>2878</v>
      </c>
      <c r="AH212" s="120">
        <v>60.0</v>
      </c>
      <c r="AI212" s="120" t="s">
        <v>2308</v>
      </c>
      <c r="AJ212" s="125">
        <v>45960.0</v>
      </c>
      <c r="AK212" s="120" t="s">
        <v>2161</v>
      </c>
      <c r="AP212" s="120">
        <v>7.55</v>
      </c>
      <c r="AQ212" s="120">
        <v>60.4</v>
      </c>
      <c r="AR212" s="120" t="s">
        <v>2155</v>
      </c>
      <c r="AS212" s="120" t="s">
        <v>2155</v>
      </c>
      <c r="AT212" s="120" t="s">
        <v>2155</v>
      </c>
      <c r="AU212" s="120">
        <v>188.0</v>
      </c>
      <c r="AV212" s="120">
        <v>2.0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2879</v>
      </c>
      <c r="BC212" s="120" t="s">
        <v>2880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2881</v>
      </c>
      <c r="F213" s="120">
        <v>2.02530400192112E14</v>
      </c>
      <c r="G213" s="18" t="s">
        <v>809</v>
      </c>
      <c r="H213" s="120" t="s">
        <v>2882</v>
      </c>
      <c r="I213" s="120" t="s">
        <v>322</v>
      </c>
      <c r="J213" s="120" t="s">
        <v>2177</v>
      </c>
      <c r="K213" s="120" t="s">
        <v>20</v>
      </c>
      <c r="L213" s="120">
        <v>3.27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12.0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0.0</v>
      </c>
      <c r="Y213" s="120"/>
      <c r="Z213" s="120"/>
      <c r="AA213" s="120"/>
      <c r="AG213" s="120" t="s">
        <v>2883</v>
      </c>
      <c r="AH213" s="120">
        <v>15.0</v>
      </c>
      <c r="AI213" s="120" t="s">
        <v>2308</v>
      </c>
      <c r="AJ213" s="124">
        <v>46198.0</v>
      </c>
      <c r="AK213" s="120" t="s">
        <v>2161</v>
      </c>
      <c r="AL213" s="120"/>
      <c r="AP213" s="120">
        <v>17.86</v>
      </c>
      <c r="AQ213" s="120">
        <v>214.32</v>
      </c>
      <c r="AR213" s="120">
        <v>12.0</v>
      </c>
      <c r="AS213" s="120">
        <v>12.0</v>
      </c>
      <c r="AT213" s="120">
        <v>12.0</v>
      </c>
      <c r="AU213" s="120">
        <v>545.0</v>
      </c>
      <c r="AV213" s="120">
        <v>1.0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2884</v>
      </c>
      <c r="BC213" s="120" t="s">
        <v>2885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2886</v>
      </c>
      <c r="F214" s="120">
        <v>2.02530400192113E14</v>
      </c>
      <c r="G214" s="18" t="s">
        <v>799</v>
      </c>
      <c r="H214" s="120" t="s">
        <v>2762</v>
      </c>
      <c r="I214" s="120" t="s">
        <v>801</v>
      </c>
      <c r="J214" s="120" t="s">
        <v>2177</v>
      </c>
      <c r="K214" s="120" t="s">
        <v>20</v>
      </c>
      <c r="L214" s="120">
        <v>117.07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3.0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3.0</v>
      </c>
      <c r="AA214" s="120"/>
      <c r="AG214" s="120" t="s">
        <v>2887</v>
      </c>
      <c r="AH214" s="120">
        <v>4.0</v>
      </c>
      <c r="AI214" s="120" t="s">
        <v>2433</v>
      </c>
      <c r="AJ214" s="124">
        <v>45777.0</v>
      </c>
      <c r="AK214" s="120" t="s">
        <v>2888</v>
      </c>
      <c r="AL214" s="120"/>
      <c r="AP214" s="120">
        <v>443.68</v>
      </c>
      <c r="AQ214" s="120">
        <v>1331.04</v>
      </c>
      <c r="AR214" s="120">
        <v>6.0</v>
      </c>
      <c r="AS214" s="120">
        <v>10.0</v>
      </c>
      <c r="AT214" s="120">
        <v>13.0</v>
      </c>
      <c r="AU214" s="120">
        <v>244.0</v>
      </c>
      <c r="AV214" s="120">
        <v>10.0</v>
      </c>
      <c r="AW214" s="120" t="s">
        <v>2155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2889</v>
      </c>
      <c r="BC214" s="120" t="s">
        <v>2890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2891</v>
      </c>
      <c r="F215" s="120">
        <v>2.02530400192166E14</v>
      </c>
      <c r="G215" s="18" t="s">
        <v>643</v>
      </c>
      <c r="H215" s="120" t="s">
        <v>2892</v>
      </c>
      <c r="I215" s="120" t="s">
        <v>2893</v>
      </c>
      <c r="J215" s="120">
        <v>88044.0</v>
      </c>
      <c r="K215" s="120" t="s">
        <v>20</v>
      </c>
      <c r="L215" s="120">
        <v>0.0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1.0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0.0</v>
      </c>
      <c r="AA215" s="120"/>
      <c r="AG215" s="120"/>
      <c r="AH215" s="120"/>
      <c r="AI215" s="120"/>
      <c r="AJ215" s="124"/>
      <c r="AK215" s="120"/>
      <c r="AP215" s="120" t="s">
        <v>2171</v>
      </c>
      <c r="AQ215" s="120" t="s">
        <v>2171</v>
      </c>
      <c r="AR215" s="120" t="s">
        <v>2155</v>
      </c>
      <c r="AS215" s="120" t="s">
        <v>2155</v>
      </c>
      <c r="AT215" s="120" t="s">
        <v>2155</v>
      </c>
      <c r="AU215" s="120" t="s">
        <v>2155</v>
      </c>
      <c r="AV215" s="120">
        <v>0.0</v>
      </c>
      <c r="AW215" s="120" t="s">
        <v>2155</v>
      </c>
      <c r="AX215" s="120" t="s">
        <v>2155</v>
      </c>
      <c r="AY215" s="120">
        <v>0.0</v>
      </c>
      <c r="AZ215" s="120">
        <v>0.0</v>
      </c>
      <c r="BA215" s="120">
        <v>0.0</v>
      </c>
      <c r="BB215" s="120" t="s">
        <v>2894</v>
      </c>
      <c r="BC215" s="120" t="s">
        <v>2895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2896</v>
      </c>
      <c r="F216" s="120">
        <v>2.02530400192127E14</v>
      </c>
      <c r="G216" s="18" t="s">
        <v>1777</v>
      </c>
      <c r="H216" s="120" t="s">
        <v>2897</v>
      </c>
      <c r="I216" s="120" t="s">
        <v>1779</v>
      </c>
      <c r="J216" s="120">
        <v>71379.0</v>
      </c>
      <c r="K216" s="120" t="s">
        <v>20</v>
      </c>
      <c r="L216" s="120">
        <v>516.21</v>
      </c>
      <c r="M216" s="120">
        <v>2726.0</v>
      </c>
      <c r="N216" s="120" t="s">
        <v>2152</v>
      </c>
      <c r="O216" s="120" t="s">
        <v>2073</v>
      </c>
      <c r="P216" s="124">
        <v>45814.0</v>
      </c>
      <c r="Q216" s="120">
        <v>1.0</v>
      </c>
      <c r="R216" s="120" t="s">
        <v>2170</v>
      </c>
      <c r="S216" s="124">
        <v>45814.0</v>
      </c>
      <c r="T216" s="124">
        <v>45814.0</v>
      </c>
      <c r="U216" s="124">
        <v>45916.0</v>
      </c>
      <c r="V216" s="120">
        <v>102.0</v>
      </c>
      <c r="X216" s="120">
        <v>0.0</v>
      </c>
      <c r="AA216" s="120"/>
      <c r="AG216" s="120"/>
      <c r="AH216" s="120"/>
      <c r="AI216" s="120"/>
      <c r="AJ216" s="124"/>
      <c r="AK216" s="120"/>
      <c r="AL216" s="120"/>
      <c r="AP216" s="120">
        <v>1166.64</v>
      </c>
      <c r="AQ216" s="120">
        <v>1166.64</v>
      </c>
      <c r="AR216" s="120" t="s">
        <v>2155</v>
      </c>
      <c r="AS216" s="120" t="s">
        <v>2155</v>
      </c>
      <c r="AT216" s="120" t="s">
        <v>2155</v>
      </c>
      <c r="AU216" s="120">
        <v>7.0</v>
      </c>
      <c r="AV216" s="120">
        <v>50.0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2898</v>
      </c>
      <c r="BC216" s="120" t="s">
        <v>2899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2900</v>
      </c>
      <c r="F217" s="120">
        <v>2.02630400204672E14</v>
      </c>
      <c r="G217" s="18" t="s">
        <v>490</v>
      </c>
      <c r="H217" s="120" t="s">
        <v>2901</v>
      </c>
      <c r="I217" s="120" t="s">
        <v>2902</v>
      </c>
      <c r="J217" s="120">
        <v>25693.0</v>
      </c>
      <c r="K217" s="120" t="s">
        <v>20</v>
      </c>
      <c r="L217" s="120">
        <v>5.18</v>
      </c>
      <c r="M217" s="120">
        <v>2726.0</v>
      </c>
      <c r="N217" s="120" t="s">
        <v>2152</v>
      </c>
      <c r="O217" s="120" t="s">
        <v>2073</v>
      </c>
      <c r="P217" s="124">
        <v>45818.0</v>
      </c>
      <c r="Q217" s="120">
        <v>15.0</v>
      </c>
      <c r="R217" s="120" t="s">
        <v>2170</v>
      </c>
      <c r="S217" s="124">
        <v>45818.0</v>
      </c>
      <c r="T217" s="124">
        <v>45818.0</v>
      </c>
      <c r="U217" s="124">
        <v>46190.0</v>
      </c>
      <c r="V217" s="120">
        <v>372.0</v>
      </c>
      <c r="X217" s="120">
        <v>0.0</v>
      </c>
      <c r="Y217" s="120"/>
      <c r="Z217" s="120"/>
      <c r="AA217" s="120"/>
      <c r="AL217" s="120">
        <v>3.0420260000457E13</v>
      </c>
      <c r="AP217" s="120">
        <v>14.82</v>
      </c>
      <c r="AQ217" s="120">
        <v>222.3</v>
      </c>
      <c r="AR217" s="120" t="s">
        <v>2155</v>
      </c>
      <c r="AS217" s="120">
        <v>10.0</v>
      </c>
      <c r="AT217" s="120">
        <v>10.0</v>
      </c>
      <c r="AU217" s="120">
        <v>413.0</v>
      </c>
      <c r="AV217" s="120">
        <v>2.0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2903</v>
      </c>
      <c r="BC217" s="120" t="s">
        <v>2904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2905</v>
      </c>
      <c r="F218" s="120">
        <v>2.02530400192206E14</v>
      </c>
      <c r="G218" s="18" t="s">
        <v>1783</v>
      </c>
      <c r="H218" s="120" t="s">
        <v>2906</v>
      </c>
      <c r="I218" s="120" t="s">
        <v>1784</v>
      </c>
      <c r="J218" s="120" t="s">
        <v>2177</v>
      </c>
      <c r="K218" s="120" t="s">
        <v>20</v>
      </c>
      <c r="L218" s="120">
        <v>762.43</v>
      </c>
      <c r="M218" s="120">
        <v>2726.0</v>
      </c>
      <c r="N218" s="120" t="s">
        <v>2152</v>
      </c>
      <c r="O218" s="120" t="s">
        <v>2073</v>
      </c>
      <c r="P218" s="124">
        <v>45819.0</v>
      </c>
      <c r="Q218" s="120">
        <v>1.0</v>
      </c>
      <c r="R218" s="120" t="s">
        <v>2170</v>
      </c>
      <c r="S218" s="124">
        <v>45819.0</v>
      </c>
      <c r="T218" s="124">
        <v>45819.0</v>
      </c>
      <c r="U218" s="124">
        <v>46198.0</v>
      </c>
      <c r="V218" s="120">
        <v>379.0</v>
      </c>
      <c r="X218" s="120">
        <v>0.0</v>
      </c>
      <c r="AA218" s="120"/>
      <c r="AP218" s="120">
        <v>1654.47</v>
      </c>
      <c r="AQ218" s="120">
        <v>1654.47</v>
      </c>
      <c r="AR218" s="120" t="s">
        <v>2155</v>
      </c>
      <c r="AS218" s="120" t="s">
        <v>2155</v>
      </c>
      <c r="AT218" s="120" t="s">
        <v>2155</v>
      </c>
      <c r="AU218" s="120">
        <v>3.0</v>
      </c>
      <c r="AV218" s="120">
        <v>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2907</v>
      </c>
      <c r="BC218" s="120" t="s">
        <v>2908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2909</v>
      </c>
      <c r="F219" s="120">
        <v>2.02530400192225E14</v>
      </c>
      <c r="G219" s="18" t="s">
        <v>1504</v>
      </c>
      <c r="H219" s="120" t="s">
        <v>2910</v>
      </c>
      <c r="I219" s="120" t="s">
        <v>1505</v>
      </c>
      <c r="J219" s="120" t="s">
        <v>2177</v>
      </c>
      <c r="K219" s="120" t="s">
        <v>20</v>
      </c>
      <c r="L219" s="120">
        <v>0.0</v>
      </c>
      <c r="M219" s="120">
        <v>2726.0</v>
      </c>
      <c r="N219" s="120" t="s">
        <v>2152</v>
      </c>
      <c r="O219" s="120" t="s">
        <v>2073</v>
      </c>
      <c r="P219" s="124">
        <v>45819.0</v>
      </c>
      <c r="Q219" s="120">
        <v>8.0</v>
      </c>
      <c r="R219" s="120" t="s">
        <v>2170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>
        <v>1.0</v>
      </c>
      <c r="AG219" s="120"/>
      <c r="AH219" s="120"/>
      <c r="AI219" s="120"/>
      <c r="AJ219" s="124"/>
      <c r="AK219" s="120"/>
      <c r="AL219" s="120"/>
      <c r="AP219" s="120" t="s">
        <v>2171</v>
      </c>
      <c r="AQ219" s="120" t="s">
        <v>2171</v>
      </c>
      <c r="AR219" s="120" t="s">
        <v>2155</v>
      </c>
      <c r="AS219" s="120" t="s">
        <v>2155</v>
      </c>
      <c r="AT219" s="120" t="s">
        <v>2155</v>
      </c>
      <c r="AU219" s="120" t="s">
        <v>2155</v>
      </c>
      <c r="AV219" s="120">
        <v>15.0</v>
      </c>
      <c r="AW219" s="120">
        <v>8.0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2911</v>
      </c>
      <c r="BC219" s="120" t="s">
        <v>2912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2913</v>
      </c>
      <c r="F220" s="120">
        <v>2.02530400192228E14</v>
      </c>
      <c r="G220" s="18" t="s">
        <v>1785</v>
      </c>
      <c r="H220" s="120" t="s">
        <v>2914</v>
      </c>
      <c r="I220" s="120" t="s">
        <v>1786</v>
      </c>
      <c r="J220" s="120" t="s">
        <v>2177</v>
      </c>
      <c r="K220" s="120" t="s">
        <v>20</v>
      </c>
      <c r="L220" s="120">
        <v>0.0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G220" s="120"/>
      <c r="AH220" s="120"/>
      <c r="AI220" s="120"/>
      <c r="AJ220" s="124"/>
      <c r="AK220" s="120"/>
      <c r="AL220" s="120"/>
      <c r="AP220" s="120" t="s">
        <v>2171</v>
      </c>
      <c r="AQ220" s="120" t="s">
        <v>2171</v>
      </c>
      <c r="AR220" s="120" t="s">
        <v>2155</v>
      </c>
      <c r="AS220" s="120" t="s">
        <v>2155</v>
      </c>
      <c r="AT220" s="120" t="s">
        <v>2155</v>
      </c>
      <c r="AU220" s="120" t="s">
        <v>2155</v>
      </c>
      <c r="AV220" s="120">
        <v>15.0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2915</v>
      </c>
      <c r="BC220" s="120" t="s">
        <v>2916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2917</v>
      </c>
      <c r="F221" s="120">
        <v>2.02530400192227E14</v>
      </c>
      <c r="G221" s="18" t="s">
        <v>1787</v>
      </c>
      <c r="H221" s="120" t="s">
        <v>2918</v>
      </c>
      <c r="I221" s="120" t="s">
        <v>1788</v>
      </c>
      <c r="J221" s="120" t="s">
        <v>2177</v>
      </c>
      <c r="K221" s="120" t="s">
        <v>20</v>
      </c>
      <c r="L221" s="120">
        <v>0.0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1.0</v>
      </c>
      <c r="R221" s="120" t="s">
        <v>2170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/>
      <c r="Y221" s="120"/>
      <c r="Z221" s="120"/>
      <c r="AA221" s="120"/>
      <c r="AL221" s="120"/>
      <c r="AP221" s="120" t="s">
        <v>2171</v>
      </c>
      <c r="AQ221" s="120" t="s">
        <v>2171</v>
      </c>
      <c r="AR221" s="120" t="s">
        <v>2155</v>
      </c>
      <c r="AS221" s="120" t="s">
        <v>2155</v>
      </c>
      <c r="AT221" s="120" t="s">
        <v>2155</v>
      </c>
      <c r="AU221" s="120" t="s">
        <v>2155</v>
      </c>
      <c r="AV221" s="120">
        <v>10.0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2919</v>
      </c>
      <c r="BC221" s="120" t="s">
        <v>2920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2921</v>
      </c>
      <c r="F222" s="120">
        <v>2.02530400192229E14</v>
      </c>
      <c r="G222" s="18" t="s">
        <v>1789</v>
      </c>
      <c r="H222" s="120" t="s">
        <v>2922</v>
      </c>
      <c r="I222" s="120" t="s">
        <v>1790</v>
      </c>
      <c r="J222" s="120">
        <v>55787.0</v>
      </c>
      <c r="K222" s="120" t="s">
        <v>20</v>
      </c>
      <c r="L222" s="120">
        <v>24.66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12.0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>
        <v>11.0</v>
      </c>
      <c r="Y222" s="120"/>
      <c r="Z222" s="120"/>
      <c r="AA222" s="120"/>
      <c r="AG222" s="120"/>
      <c r="AH222" s="120"/>
      <c r="AI222" s="120"/>
      <c r="AJ222" s="124"/>
      <c r="AK222" s="120"/>
      <c r="AP222" s="120">
        <v>91.72</v>
      </c>
      <c r="AQ222" s="120">
        <v>1100.64</v>
      </c>
      <c r="AR222" s="120" t="s">
        <v>2155</v>
      </c>
      <c r="AS222" s="120" t="s">
        <v>2155</v>
      </c>
      <c r="AT222" s="120" t="s">
        <v>2155</v>
      </c>
      <c r="AU222" s="120">
        <v>63.0</v>
      </c>
      <c r="AV222" s="120">
        <v>0.0</v>
      </c>
      <c r="AW222" s="120" t="s">
        <v>2155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2923</v>
      </c>
      <c r="BC222" s="120" t="s">
        <v>2924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2925</v>
      </c>
      <c r="F223" s="120">
        <v>2.02530400192226E14</v>
      </c>
      <c r="G223" s="18" t="s">
        <v>1791</v>
      </c>
      <c r="H223" s="120" t="s">
        <v>2926</v>
      </c>
      <c r="I223" s="120" t="s">
        <v>1792</v>
      </c>
      <c r="J223" s="120" t="s">
        <v>2177</v>
      </c>
      <c r="K223" s="120" t="s">
        <v>23</v>
      </c>
      <c r="L223" s="120">
        <v>1336.57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A223" s="120"/>
      <c r="AG223" s="120"/>
      <c r="AH223" s="120"/>
      <c r="AI223" s="120"/>
      <c r="AJ223" s="124"/>
      <c r="AK223" s="120"/>
      <c r="AP223" s="120">
        <v>5266.07</v>
      </c>
      <c r="AQ223" s="120">
        <v>5266.07</v>
      </c>
      <c r="AR223" s="120" t="s">
        <v>2155</v>
      </c>
      <c r="AS223" s="120" t="s">
        <v>2155</v>
      </c>
      <c r="AT223" s="120" t="s">
        <v>2155</v>
      </c>
      <c r="AU223" s="120">
        <v>1.0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2927</v>
      </c>
      <c r="BC223" s="120" t="s">
        <v>2928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2929</v>
      </c>
      <c r="F224" s="120">
        <v>2.02530400192264E14</v>
      </c>
      <c r="G224" s="18" t="s">
        <v>1793</v>
      </c>
      <c r="H224" s="120" t="s">
        <v>2930</v>
      </c>
      <c r="I224" s="120" t="s">
        <v>1794</v>
      </c>
      <c r="J224" s="120" t="s">
        <v>2177</v>
      </c>
      <c r="K224" s="120" t="s">
        <v>20</v>
      </c>
      <c r="L224" s="120">
        <v>437.28</v>
      </c>
      <c r="M224" s="120">
        <v>2726.0</v>
      </c>
      <c r="N224" s="120" t="s">
        <v>2152</v>
      </c>
      <c r="O224" s="120" t="s">
        <v>2073</v>
      </c>
      <c r="P224" s="124">
        <v>45824.0</v>
      </c>
      <c r="Q224" s="120">
        <v>2.0</v>
      </c>
      <c r="R224" s="120" t="s">
        <v>2170</v>
      </c>
      <c r="S224" s="124">
        <v>45824.0</v>
      </c>
      <c r="T224" s="124">
        <v>45824.0</v>
      </c>
      <c r="U224" s="124">
        <v>45916.0</v>
      </c>
      <c r="V224" s="120">
        <v>92.0</v>
      </c>
      <c r="X224" s="120">
        <v>0.0</v>
      </c>
      <c r="Y224" s="120"/>
      <c r="Z224" s="120"/>
      <c r="AA224" s="120"/>
      <c r="AG224" s="120"/>
      <c r="AH224" s="120"/>
      <c r="AI224" s="120"/>
      <c r="AJ224" s="124"/>
      <c r="AK224" s="120"/>
      <c r="AL224" s="120"/>
      <c r="AP224" s="120">
        <v>1674.79</v>
      </c>
      <c r="AQ224" s="120">
        <v>3349.58</v>
      </c>
      <c r="AR224" s="120" t="s">
        <v>2155</v>
      </c>
      <c r="AS224" s="120" t="s">
        <v>2155</v>
      </c>
      <c r="AT224" s="120" t="s">
        <v>2155</v>
      </c>
      <c r="AU224" s="120">
        <v>10.0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2931</v>
      </c>
      <c r="BC224" s="120" t="s">
        <v>2932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2933</v>
      </c>
      <c r="F225" s="120">
        <v>2.0253040019231E14</v>
      </c>
      <c r="G225" s="18" t="s">
        <v>1795</v>
      </c>
      <c r="H225" s="120" t="s">
        <v>2934</v>
      </c>
      <c r="I225" s="120" t="s">
        <v>1796</v>
      </c>
      <c r="J225" s="120" t="s">
        <v>2177</v>
      </c>
      <c r="K225" s="120" t="s">
        <v>20</v>
      </c>
      <c r="L225" s="120">
        <v>149.55</v>
      </c>
      <c r="M225" s="120">
        <v>2726.0</v>
      </c>
      <c r="N225" s="120" t="s">
        <v>2152</v>
      </c>
      <c r="O225" s="120" t="s">
        <v>2073</v>
      </c>
      <c r="P225" s="124">
        <v>45824.0</v>
      </c>
      <c r="Q225" s="120">
        <v>4.0</v>
      </c>
      <c r="R225" s="120" t="s">
        <v>2170</v>
      </c>
      <c r="S225" s="124">
        <v>45824.0</v>
      </c>
      <c r="T225" s="124">
        <v>45824.0</v>
      </c>
      <c r="U225" s="124">
        <v>46198.0</v>
      </c>
      <c r="V225" s="120">
        <v>374.0</v>
      </c>
      <c r="X225" s="120">
        <v>0.0</v>
      </c>
      <c r="Y225" s="120"/>
      <c r="Z225" s="120"/>
      <c r="AA225" s="120"/>
      <c r="AG225" s="120"/>
      <c r="AH225" s="120"/>
      <c r="AI225" s="120"/>
      <c r="AJ225" s="124"/>
      <c r="AK225" s="120"/>
      <c r="AL225" s="120"/>
      <c r="AP225" s="120">
        <v>149.55</v>
      </c>
      <c r="AQ225" s="120">
        <v>598.2</v>
      </c>
      <c r="AR225" s="120" t="s">
        <v>2155</v>
      </c>
      <c r="AS225" s="120" t="s">
        <v>2155</v>
      </c>
      <c r="AT225" s="120" t="s">
        <v>2155</v>
      </c>
      <c r="AU225" s="120">
        <v>4.0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2935</v>
      </c>
      <c r="BC225" s="120" t="s">
        <v>2936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2937</v>
      </c>
      <c r="F226" s="120">
        <v>2.02630400204662E14</v>
      </c>
      <c r="G226" s="18" t="s">
        <v>1798</v>
      </c>
      <c r="H226" s="120" t="s">
        <v>2938</v>
      </c>
      <c r="I226" s="120" t="s">
        <v>557</v>
      </c>
      <c r="J226" s="120">
        <v>80205.0</v>
      </c>
      <c r="K226" s="120" t="s">
        <v>20</v>
      </c>
      <c r="L226" s="120">
        <v>18.28</v>
      </c>
      <c r="M226" s="120">
        <v>2726.0</v>
      </c>
      <c r="N226" s="120" t="s">
        <v>2152</v>
      </c>
      <c r="O226" s="120" t="s">
        <v>2073</v>
      </c>
      <c r="P226" s="124">
        <v>45824.0</v>
      </c>
      <c r="Q226" s="120">
        <v>2.0</v>
      </c>
      <c r="R226" s="120" t="s">
        <v>2170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Y226" s="120"/>
      <c r="Z226" s="120"/>
      <c r="AA226" s="120"/>
      <c r="AG226" s="120"/>
      <c r="AH226" s="120"/>
      <c r="AI226" s="120"/>
      <c r="AJ226" s="124"/>
      <c r="AK226" s="120"/>
      <c r="AL226" s="120">
        <v>3.0420260000449E13</v>
      </c>
      <c r="AP226" s="120">
        <v>42.41</v>
      </c>
      <c r="AQ226" s="120">
        <v>84.82</v>
      </c>
      <c r="AR226" s="120">
        <v>1.0</v>
      </c>
      <c r="AS226" s="120">
        <v>1.0</v>
      </c>
      <c r="AT226" s="120">
        <v>3.0</v>
      </c>
      <c r="AU226" s="120">
        <v>35.0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2939</v>
      </c>
      <c r="BC226" s="120" t="s">
        <v>2940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2941</v>
      </c>
      <c r="F227" s="120">
        <v>2.02630400204663E14</v>
      </c>
      <c r="G227" s="18" t="s">
        <v>1800</v>
      </c>
      <c r="H227" s="120" t="s">
        <v>2942</v>
      </c>
      <c r="I227" s="120" t="s">
        <v>557</v>
      </c>
      <c r="J227" s="120">
        <v>80205.0</v>
      </c>
      <c r="K227" s="120" t="s">
        <v>20</v>
      </c>
      <c r="L227" s="120">
        <v>18.44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2.0</v>
      </c>
      <c r="R227" s="120" t="s">
        <v>2170</v>
      </c>
      <c r="S227" s="124">
        <v>45824.0</v>
      </c>
      <c r="T227" s="124">
        <v>45824.0</v>
      </c>
      <c r="U227" s="124">
        <v>46190.0</v>
      </c>
      <c r="V227" s="120">
        <v>366.0</v>
      </c>
      <c r="X227" s="120">
        <v>0.0</v>
      </c>
      <c r="AA227" s="120"/>
      <c r="AG227" s="120"/>
      <c r="AH227" s="120"/>
      <c r="AI227" s="120"/>
      <c r="AJ227" s="124"/>
      <c r="AK227" s="120"/>
      <c r="AL227" s="120">
        <v>3.042026000045E13</v>
      </c>
      <c r="AP227" s="120">
        <v>45.54</v>
      </c>
      <c r="AQ227" s="120">
        <v>91.08</v>
      </c>
      <c r="AR227" s="120" t="s">
        <v>2155</v>
      </c>
      <c r="AS227" s="120" t="s">
        <v>2155</v>
      </c>
      <c r="AT227" s="120" t="s">
        <v>2155</v>
      </c>
      <c r="AU227" s="120">
        <v>34.0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2943</v>
      </c>
      <c r="BC227" s="120" t="s">
        <v>2944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2945</v>
      </c>
      <c r="F228" s="120">
        <v>2.02630400203285E14</v>
      </c>
      <c r="G228" s="18" t="s">
        <v>1804</v>
      </c>
      <c r="H228" s="120" t="s">
        <v>2946</v>
      </c>
      <c r="I228" s="120" t="s">
        <v>1805</v>
      </c>
      <c r="J228" s="120" t="s">
        <v>2177</v>
      </c>
      <c r="K228" s="120" t="s">
        <v>23</v>
      </c>
      <c r="L228" s="120">
        <v>0.0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1.0</v>
      </c>
      <c r="R228" s="120" t="s">
        <v>2170</v>
      </c>
      <c r="S228" s="124">
        <v>45824.0</v>
      </c>
      <c r="T228" s="124">
        <v>45824.0</v>
      </c>
      <c r="U228" s="124">
        <v>46119.0</v>
      </c>
      <c r="V228" s="120">
        <v>295.0</v>
      </c>
      <c r="X228" s="120"/>
      <c r="Y228" s="120"/>
      <c r="Z228" s="120"/>
      <c r="AA228" s="120"/>
      <c r="AG228" s="120"/>
      <c r="AH228" s="120"/>
      <c r="AI228" s="120"/>
      <c r="AJ228" s="124"/>
      <c r="AK228" s="120"/>
      <c r="AP228" s="120" t="s">
        <v>2171</v>
      </c>
      <c r="AQ228" s="120" t="s">
        <v>2171</v>
      </c>
      <c r="AR228" s="120" t="s">
        <v>2155</v>
      </c>
      <c r="AS228" s="120" t="s">
        <v>2155</v>
      </c>
      <c r="AT228" s="120" t="s">
        <v>2155</v>
      </c>
      <c r="AU228" s="120" t="s">
        <v>2155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2947</v>
      </c>
      <c r="BC228" s="120"/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2948</v>
      </c>
      <c r="F229" s="120">
        <v>2.02530400192411E14</v>
      </c>
      <c r="G229" s="18" t="s">
        <v>1807</v>
      </c>
      <c r="H229" s="120" t="s">
        <v>2949</v>
      </c>
      <c r="I229" s="120" t="s">
        <v>1808</v>
      </c>
      <c r="J229" s="120" t="s">
        <v>2177</v>
      </c>
      <c r="K229" s="120" t="s">
        <v>20</v>
      </c>
      <c r="L229" s="120">
        <v>0.0</v>
      </c>
      <c r="M229" s="120">
        <v>2726.0</v>
      </c>
      <c r="N229" s="120" t="s">
        <v>2152</v>
      </c>
      <c r="O229" s="120" t="s">
        <v>2073</v>
      </c>
      <c r="P229" s="124">
        <v>45826.0</v>
      </c>
      <c r="Q229" s="120">
        <v>2.0</v>
      </c>
      <c r="R229" s="120" t="s">
        <v>2170</v>
      </c>
      <c r="S229" s="124">
        <v>45826.0</v>
      </c>
      <c r="T229" s="124">
        <v>45826.0</v>
      </c>
      <c r="U229" s="124">
        <v>45916.0</v>
      </c>
      <c r="V229" s="120">
        <v>90.0</v>
      </c>
      <c r="X229" s="120">
        <v>0.0</v>
      </c>
      <c r="Y229" s="120"/>
      <c r="Z229" s="120"/>
      <c r="AA229" s="120"/>
      <c r="AG229" s="120" t="s">
        <v>2950</v>
      </c>
      <c r="AH229" s="120">
        <v>2.0</v>
      </c>
      <c r="AI229" s="120" t="s">
        <v>2433</v>
      </c>
      <c r="AJ229" s="124">
        <v>45049.0</v>
      </c>
      <c r="AK229" s="120" t="s">
        <v>2330</v>
      </c>
      <c r="AP229" s="120" t="s">
        <v>2171</v>
      </c>
      <c r="AQ229" s="120" t="s">
        <v>2171</v>
      </c>
      <c r="AR229" s="120" t="s">
        <v>2155</v>
      </c>
      <c r="AS229" s="120" t="s">
        <v>2155</v>
      </c>
      <c r="AT229" s="120" t="s">
        <v>2155</v>
      </c>
      <c r="AU229" s="120">
        <v>2.0</v>
      </c>
      <c r="AV229" s="120">
        <v>0.1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2951</v>
      </c>
      <c r="BC229" s="120" t="s">
        <v>2952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2953</v>
      </c>
      <c r="F230" s="120">
        <v>2.02530400198609E14</v>
      </c>
      <c r="G230" s="18" t="s">
        <v>1126</v>
      </c>
      <c r="H230" s="120" t="s">
        <v>2954</v>
      </c>
      <c r="I230" s="120" t="s">
        <v>1127</v>
      </c>
      <c r="J230" s="120" t="s">
        <v>2177</v>
      </c>
      <c r="K230" s="120" t="s">
        <v>23</v>
      </c>
      <c r="L230" s="120">
        <v>5240.64</v>
      </c>
      <c r="M230" s="120">
        <v>2726.0</v>
      </c>
      <c r="N230" s="120" t="s">
        <v>2152</v>
      </c>
      <c r="O230" s="120" t="s">
        <v>2073</v>
      </c>
      <c r="P230" s="124">
        <v>45852.0</v>
      </c>
      <c r="Q230" s="120">
        <v>1.0</v>
      </c>
      <c r="R230" s="120" t="s">
        <v>2170</v>
      </c>
      <c r="S230" s="124">
        <v>45852.0</v>
      </c>
      <c r="T230" s="124">
        <v>45852.0</v>
      </c>
      <c r="U230" s="125">
        <v>45960.0</v>
      </c>
      <c r="V230" s="120">
        <v>108.0</v>
      </c>
      <c r="X230" s="120">
        <v>1.0</v>
      </c>
      <c r="AA230" s="120" t="s">
        <v>2392</v>
      </c>
      <c r="AG230" s="120"/>
      <c r="AH230" s="120"/>
      <c r="AI230" s="120"/>
      <c r="AJ230" s="124"/>
      <c r="AK230" s="120"/>
      <c r="AL230" s="120"/>
      <c r="AP230" s="120">
        <v>17294.1</v>
      </c>
      <c r="AQ230" s="120">
        <v>17294.1</v>
      </c>
      <c r="AR230" s="120" t="s">
        <v>2155</v>
      </c>
      <c r="AS230" s="120">
        <v>1.0</v>
      </c>
      <c r="AT230" s="120">
        <v>1.0</v>
      </c>
      <c r="AU230" s="120">
        <v>24.0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2955</v>
      </c>
      <c r="BC230" s="120" t="s">
        <v>2956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2957</v>
      </c>
      <c r="F231" s="120">
        <v>2.02530400195E14</v>
      </c>
      <c r="G231" s="18" t="s">
        <v>1076</v>
      </c>
      <c r="H231" s="120" t="s">
        <v>2958</v>
      </c>
      <c r="I231" s="120" t="s">
        <v>1078</v>
      </c>
      <c r="J231" s="120" t="s">
        <v>2177</v>
      </c>
      <c r="K231" s="120" t="s">
        <v>23</v>
      </c>
      <c r="L231" s="120">
        <v>1199.33</v>
      </c>
      <c r="M231" s="120">
        <v>2726.0</v>
      </c>
      <c r="N231" s="120" t="s">
        <v>2152</v>
      </c>
      <c r="O231" s="120" t="s">
        <v>2073</v>
      </c>
      <c r="P231" s="124">
        <v>45861.0</v>
      </c>
      <c r="Q231" s="120">
        <v>2.0</v>
      </c>
      <c r="R231" s="120" t="s">
        <v>2170</v>
      </c>
      <c r="S231" s="124">
        <v>45861.0</v>
      </c>
      <c r="T231" s="124">
        <v>45861.0</v>
      </c>
      <c r="U231" s="124">
        <v>45916.0</v>
      </c>
      <c r="V231" s="120">
        <v>55.0</v>
      </c>
      <c r="X231" s="120">
        <v>1.0</v>
      </c>
      <c r="AA231" s="120" t="s">
        <v>2183</v>
      </c>
      <c r="AG231" s="120"/>
      <c r="AH231" s="120"/>
      <c r="AI231" s="120"/>
      <c r="AJ231" s="124"/>
      <c r="AK231" s="120"/>
      <c r="AP231" s="120">
        <v>4269.61</v>
      </c>
      <c r="AQ231" s="120">
        <v>8539.22</v>
      </c>
      <c r="AR231" s="120" t="s">
        <v>2155</v>
      </c>
      <c r="AS231" s="120">
        <v>1.0</v>
      </c>
      <c r="AT231" s="120">
        <v>1.0</v>
      </c>
      <c r="AU231" s="120">
        <v>11.0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/>
      <c r="BC231" s="120" t="s">
        <v>2401</v>
      </c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2959</v>
      </c>
      <c r="F232" s="120">
        <v>2.02530400194631E14</v>
      </c>
      <c r="G232" s="18" t="s">
        <v>1785</v>
      </c>
      <c r="H232" s="120" t="s">
        <v>2914</v>
      </c>
      <c r="I232" s="120" t="s">
        <v>1786</v>
      </c>
      <c r="J232" s="120" t="s">
        <v>2177</v>
      </c>
      <c r="K232" s="120" t="s">
        <v>20</v>
      </c>
      <c r="L232" s="120">
        <v>0.0</v>
      </c>
      <c r="M232" s="120">
        <v>2726.0</v>
      </c>
      <c r="N232" s="120" t="s">
        <v>2152</v>
      </c>
      <c r="O232" s="120" t="s">
        <v>2073</v>
      </c>
      <c r="P232" s="124">
        <v>45863.0</v>
      </c>
      <c r="Q232" s="120">
        <v>4.0</v>
      </c>
      <c r="R232" s="120" t="s">
        <v>2170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/>
      <c r="AA232" s="120"/>
      <c r="AG232" s="120"/>
      <c r="AH232" s="120"/>
      <c r="AI232" s="120"/>
      <c r="AJ232" s="124"/>
      <c r="AK232" s="120"/>
      <c r="AP232" s="120" t="s">
        <v>2171</v>
      </c>
      <c r="AQ232" s="120" t="s">
        <v>2171</v>
      </c>
      <c r="AR232" s="120" t="s">
        <v>2155</v>
      </c>
      <c r="AS232" s="120" t="s">
        <v>2155</v>
      </c>
      <c r="AT232" s="120" t="s">
        <v>2155</v>
      </c>
      <c r="AU232" s="120" t="s">
        <v>2155</v>
      </c>
      <c r="AV232" s="120">
        <v>15.0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2960</v>
      </c>
      <c r="BC232" s="120" t="s">
        <v>2172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2961</v>
      </c>
      <c r="F233" s="120">
        <v>2.02530400194633E14</v>
      </c>
      <c r="G233" s="18" t="s">
        <v>1504</v>
      </c>
      <c r="H233" s="120" t="s">
        <v>2910</v>
      </c>
      <c r="I233" s="120" t="s">
        <v>1505</v>
      </c>
      <c r="J233" s="120" t="s">
        <v>2177</v>
      </c>
      <c r="K233" s="120" t="s">
        <v>20</v>
      </c>
      <c r="L233" s="120">
        <v>0.0</v>
      </c>
      <c r="M233" s="120">
        <v>2726.0</v>
      </c>
      <c r="N233" s="120" t="s">
        <v>2152</v>
      </c>
      <c r="O233" s="120" t="s">
        <v>2073</v>
      </c>
      <c r="P233" s="124">
        <v>45863.0</v>
      </c>
      <c r="Q233" s="120">
        <v>6.0</v>
      </c>
      <c r="R233" s="120" t="s">
        <v>2170</v>
      </c>
      <c r="S233" s="124">
        <v>45863.0</v>
      </c>
      <c r="T233" s="124">
        <v>45863.0</v>
      </c>
      <c r="U233" s="124">
        <v>45916.0</v>
      </c>
      <c r="V233" s="120">
        <v>53.0</v>
      </c>
      <c r="X233" s="120">
        <v>1.0</v>
      </c>
      <c r="Y233" s="120"/>
      <c r="Z233" s="120"/>
      <c r="AA233" s="120"/>
      <c r="AP233" s="120" t="s">
        <v>2171</v>
      </c>
      <c r="AQ233" s="120" t="s">
        <v>2171</v>
      </c>
      <c r="AR233" s="120" t="s">
        <v>2155</v>
      </c>
      <c r="AS233" s="120" t="s">
        <v>2155</v>
      </c>
      <c r="AT233" s="120" t="s">
        <v>2155</v>
      </c>
      <c r="AU233" s="120" t="s">
        <v>2155</v>
      </c>
      <c r="AV233" s="120">
        <v>15.0</v>
      </c>
      <c r="AW233" s="120">
        <v>8.0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2962</v>
      </c>
      <c r="BC233" s="120" t="s">
        <v>2172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2963</v>
      </c>
      <c r="F234" s="120">
        <v>2.02530400195026E14</v>
      </c>
      <c r="G234" s="18" t="s">
        <v>1722</v>
      </c>
      <c r="H234" s="120" t="s">
        <v>2964</v>
      </c>
      <c r="I234" s="120" t="s">
        <v>1723</v>
      </c>
      <c r="J234" s="120" t="s">
        <v>2177</v>
      </c>
      <c r="K234" s="120" t="s">
        <v>20</v>
      </c>
      <c r="L234" s="120">
        <v>74.3</v>
      </c>
      <c r="M234" s="120">
        <v>2726.0</v>
      </c>
      <c r="N234" s="120" t="s">
        <v>2152</v>
      </c>
      <c r="O234" s="120" t="s">
        <v>2073</v>
      </c>
      <c r="P234" s="124">
        <v>45875.0</v>
      </c>
      <c r="Q234" s="120">
        <v>4.0</v>
      </c>
      <c r="R234" s="120" t="s">
        <v>2170</v>
      </c>
      <c r="S234" s="124">
        <v>45875.0</v>
      </c>
      <c r="T234" s="124">
        <v>45875.0</v>
      </c>
      <c r="U234" s="124">
        <v>46197.0</v>
      </c>
      <c r="V234" s="120">
        <v>322.0</v>
      </c>
      <c r="X234" s="120">
        <v>0.0</v>
      </c>
      <c r="Y234" s="120"/>
      <c r="Z234" s="120"/>
      <c r="AA234" s="120"/>
      <c r="AG234" s="120"/>
      <c r="AH234" s="120"/>
      <c r="AI234" s="120"/>
      <c r="AJ234" s="124"/>
      <c r="AK234" s="120"/>
      <c r="AP234" s="120">
        <v>172.37</v>
      </c>
      <c r="AQ234" s="120">
        <v>689.48</v>
      </c>
      <c r="AR234" s="120" t="s">
        <v>2155</v>
      </c>
      <c r="AS234" s="120" t="s">
        <v>2155</v>
      </c>
      <c r="AT234" s="120" t="s">
        <v>2155</v>
      </c>
      <c r="AU234" s="120">
        <v>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2965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2966</v>
      </c>
      <c r="F235" s="120">
        <v>2.02530400195216E14</v>
      </c>
      <c r="G235" s="18" t="s">
        <v>1682</v>
      </c>
      <c r="H235" s="120" t="s">
        <v>2225</v>
      </c>
      <c r="I235" s="120" t="s">
        <v>1683</v>
      </c>
      <c r="J235" s="120" t="s">
        <v>2177</v>
      </c>
      <c r="K235" s="120" t="s">
        <v>20</v>
      </c>
      <c r="L235" s="120">
        <v>201.26</v>
      </c>
      <c r="M235" s="120">
        <v>2726.0</v>
      </c>
      <c r="N235" s="120" t="s">
        <v>2152</v>
      </c>
      <c r="O235" s="120" t="s">
        <v>2073</v>
      </c>
      <c r="P235" s="124">
        <v>45887.0</v>
      </c>
      <c r="Q235" s="120">
        <v>1.0</v>
      </c>
      <c r="R235" s="120" t="s">
        <v>2170</v>
      </c>
      <c r="S235" s="124">
        <v>45887.0</v>
      </c>
      <c r="T235" s="124">
        <v>45887.0</v>
      </c>
      <c r="U235" s="124">
        <v>45916.0</v>
      </c>
      <c r="V235" s="120">
        <v>29.0</v>
      </c>
      <c r="X235" s="120">
        <v>4.0</v>
      </c>
      <c r="AA235" s="120"/>
      <c r="AG235" s="120"/>
      <c r="AH235" s="120"/>
      <c r="AI235" s="120"/>
      <c r="AJ235" s="124"/>
      <c r="AK235" s="120"/>
      <c r="AP235" s="120">
        <v>454.84</v>
      </c>
      <c r="AQ235" s="120">
        <v>454.84</v>
      </c>
      <c r="AR235" s="120" t="s">
        <v>2155</v>
      </c>
      <c r="AS235" s="120">
        <v>1.0</v>
      </c>
      <c r="AT235" s="120">
        <v>1.0</v>
      </c>
      <c r="AU235" s="120">
        <v>22.0</v>
      </c>
      <c r="AV235" s="120">
        <v>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2967</v>
      </c>
      <c r="BC235" s="120" t="s">
        <v>2968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2969</v>
      </c>
      <c r="F236" s="120">
        <v>2.02530400195897E14</v>
      </c>
      <c r="G236" s="18" t="s">
        <v>1696</v>
      </c>
      <c r="H236" s="120" t="s">
        <v>2970</v>
      </c>
      <c r="I236" s="120" t="s">
        <v>1608</v>
      </c>
      <c r="J236" s="120">
        <v>71379.0</v>
      </c>
      <c r="K236" s="120" t="s">
        <v>20</v>
      </c>
      <c r="L236" s="120">
        <v>1307.48</v>
      </c>
      <c r="M236" s="120">
        <v>2726.0</v>
      </c>
      <c r="N236" s="120" t="s">
        <v>2152</v>
      </c>
      <c r="O236" s="120" t="s">
        <v>2073</v>
      </c>
      <c r="P236" s="124">
        <v>45888.0</v>
      </c>
      <c r="Q236" s="120">
        <v>1.0</v>
      </c>
      <c r="R236" s="120" t="s">
        <v>2170</v>
      </c>
      <c r="S236" s="124">
        <v>45888.0</v>
      </c>
      <c r="T236" s="124">
        <v>45888.0</v>
      </c>
      <c r="U236" s="124">
        <v>45916.0</v>
      </c>
      <c r="V236" s="120">
        <v>28.0</v>
      </c>
      <c r="X236" s="120">
        <v>0.0</v>
      </c>
      <c r="AA236" s="120"/>
      <c r="AG236" s="120" t="s">
        <v>2971</v>
      </c>
      <c r="AH236" s="120">
        <v>4.0</v>
      </c>
      <c r="AI236" s="120" t="s">
        <v>2308</v>
      </c>
      <c r="AJ236" s="124">
        <v>46063.0</v>
      </c>
      <c r="AK236" s="120" t="s">
        <v>2161</v>
      </c>
      <c r="AL236" s="120"/>
      <c r="AP236" s="120">
        <v>5412.98</v>
      </c>
      <c r="AQ236" s="120">
        <v>5412.98</v>
      </c>
      <c r="AR236" s="120" t="s">
        <v>2155</v>
      </c>
      <c r="AS236" s="120" t="s">
        <v>2155</v>
      </c>
      <c r="AT236" s="120">
        <v>2.0</v>
      </c>
      <c r="AU236" s="120">
        <v>99.0</v>
      </c>
      <c r="AV236" s="120">
        <v>10.0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2972</v>
      </c>
      <c r="BC236" s="120" t="s">
        <v>2973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2974</v>
      </c>
      <c r="F237" s="120">
        <v>2.02630400204665E14</v>
      </c>
      <c r="G237" s="18" t="s">
        <v>160</v>
      </c>
      <c r="H237" s="120" t="s">
        <v>2546</v>
      </c>
      <c r="I237" s="120" t="s">
        <v>161</v>
      </c>
      <c r="J237" s="120">
        <v>71379.0</v>
      </c>
      <c r="K237" s="120" t="s">
        <v>20</v>
      </c>
      <c r="L237" s="120">
        <v>15.23</v>
      </c>
      <c r="M237" s="120">
        <v>2726.0</v>
      </c>
      <c r="N237" s="120" t="s">
        <v>2152</v>
      </c>
      <c r="O237" s="120" t="s">
        <v>2073</v>
      </c>
      <c r="P237" s="124">
        <v>45894.0</v>
      </c>
      <c r="Q237" s="120">
        <v>4.0</v>
      </c>
      <c r="R237" s="120" t="s">
        <v>2431</v>
      </c>
      <c r="S237" s="124">
        <v>45894.0</v>
      </c>
      <c r="T237" s="124">
        <v>45894.0</v>
      </c>
      <c r="U237" s="124">
        <v>46190.0</v>
      </c>
      <c r="V237" s="120">
        <v>296.0</v>
      </c>
      <c r="X237" s="120">
        <v>0.0</v>
      </c>
      <c r="Y237" s="120"/>
      <c r="Z237" s="120"/>
      <c r="AA237" s="120"/>
      <c r="AL237" s="120">
        <v>3.0420260000452E13</v>
      </c>
      <c r="AP237" s="120">
        <v>49.35</v>
      </c>
      <c r="AQ237" s="120">
        <v>197.4</v>
      </c>
      <c r="AR237" s="120" t="s">
        <v>2155</v>
      </c>
      <c r="AS237" s="120" t="s">
        <v>2155</v>
      </c>
      <c r="AT237" s="120" t="s">
        <v>2155</v>
      </c>
      <c r="AU237" s="120">
        <v>3.0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2975</v>
      </c>
      <c r="BC237" s="120" t="s">
        <v>2548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2976</v>
      </c>
      <c r="F238" s="120">
        <v>2.02530400195494E14</v>
      </c>
      <c r="G238" s="18" t="s">
        <v>1625</v>
      </c>
      <c r="H238" s="120" t="s">
        <v>2977</v>
      </c>
      <c r="I238" s="120" t="s">
        <v>1626</v>
      </c>
      <c r="J238" s="120" t="s">
        <v>2177</v>
      </c>
      <c r="K238" s="120" t="s">
        <v>20</v>
      </c>
      <c r="L238" s="120">
        <v>25.0</v>
      </c>
      <c r="M238" s="120">
        <v>2726.0</v>
      </c>
      <c r="N238" s="120" t="s">
        <v>2152</v>
      </c>
      <c r="O238" s="120" t="s">
        <v>2073</v>
      </c>
      <c r="P238" s="124">
        <v>45894.0</v>
      </c>
      <c r="Q238" s="120">
        <v>1.0</v>
      </c>
      <c r="R238" s="120" t="s">
        <v>2170</v>
      </c>
      <c r="S238" s="124">
        <v>45894.0</v>
      </c>
      <c r="T238" s="124">
        <v>45894.0</v>
      </c>
      <c r="U238" s="124">
        <v>45916.0</v>
      </c>
      <c r="V238" s="120">
        <v>22.0</v>
      </c>
      <c r="X238" s="120">
        <v>0.0</v>
      </c>
      <c r="AA238" s="120"/>
      <c r="AG238" s="120"/>
      <c r="AH238" s="120"/>
      <c r="AI238" s="120"/>
      <c r="AJ238" s="124"/>
      <c r="AK238" s="120"/>
      <c r="AP238" s="120">
        <v>89.0</v>
      </c>
      <c r="AQ238" s="120">
        <v>89.0</v>
      </c>
      <c r="AR238" s="120" t="s">
        <v>2155</v>
      </c>
      <c r="AS238" s="120">
        <v>1.0</v>
      </c>
      <c r="AT238" s="120">
        <v>1.0</v>
      </c>
      <c r="AU238" s="120">
        <v>7.0</v>
      </c>
      <c r="AV238" s="120">
        <v>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2978</v>
      </c>
      <c r="BC238" s="120"/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2979</v>
      </c>
      <c r="F239" s="120">
        <v>2.02530400200511E14</v>
      </c>
      <c r="G239" s="18" t="s">
        <v>1401</v>
      </c>
      <c r="H239" s="120" t="s">
        <v>2518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2152</v>
      </c>
      <c r="O239" s="120" t="s">
        <v>2073</v>
      </c>
      <c r="P239" s="124">
        <v>45897.0</v>
      </c>
      <c r="Q239" s="120">
        <v>1.0</v>
      </c>
      <c r="R239" s="120" t="s">
        <v>2170</v>
      </c>
      <c r="S239" s="124">
        <v>45897.0</v>
      </c>
      <c r="T239" s="124">
        <v>45897.0</v>
      </c>
      <c r="U239" s="125">
        <v>46010.0</v>
      </c>
      <c r="V239" s="120">
        <v>113.0</v>
      </c>
      <c r="X239" s="120"/>
      <c r="AA239" s="120"/>
      <c r="AG239" s="120" t="s">
        <v>2519</v>
      </c>
      <c r="AH239" s="120">
        <v>12.0</v>
      </c>
      <c r="AI239" s="120" t="s">
        <v>2520</v>
      </c>
      <c r="AJ239" s="124">
        <v>46175.0</v>
      </c>
      <c r="AK239" s="120" t="s">
        <v>2161</v>
      </c>
      <c r="AP239" s="120">
        <v>87.8</v>
      </c>
      <c r="AQ239" s="120">
        <v>87.8</v>
      </c>
      <c r="AR239" s="120" t="s">
        <v>2155</v>
      </c>
      <c r="AS239" s="120" t="s">
        <v>2155</v>
      </c>
      <c r="AT239" s="120" t="s">
        <v>2155</v>
      </c>
      <c r="AU239" s="120" t="s">
        <v>2155</v>
      </c>
      <c r="AV239" s="120">
        <v>0.0</v>
      </c>
      <c r="AW239" s="120">
        <v>0.0</v>
      </c>
      <c r="AX239" s="120" t="s">
        <v>2155</v>
      </c>
      <c r="AY239" s="120">
        <v>0.0</v>
      </c>
      <c r="AZ239" s="120">
        <v>14.0</v>
      </c>
      <c r="BA239" s="120">
        <v>0.0</v>
      </c>
      <c r="BB239" s="120" t="s">
        <v>2980</v>
      </c>
      <c r="BC239" s="120" t="s">
        <v>2522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2981</v>
      </c>
      <c r="F240" s="120">
        <v>2.0253040020051E14</v>
      </c>
      <c r="G240" s="18" t="s">
        <v>1401</v>
      </c>
      <c r="H240" s="120" t="s">
        <v>2518</v>
      </c>
      <c r="I240" s="120" t="s">
        <v>161</v>
      </c>
      <c r="J240" s="120">
        <v>71379.0</v>
      </c>
      <c r="K240" s="120" t="s">
        <v>20</v>
      </c>
      <c r="L240" s="120">
        <v>33.9</v>
      </c>
      <c r="M240" s="120">
        <v>2726.0</v>
      </c>
      <c r="N240" s="120" t="s">
        <v>2152</v>
      </c>
      <c r="O240" s="120" t="s">
        <v>2073</v>
      </c>
      <c r="P240" s="124">
        <v>45904.0</v>
      </c>
      <c r="Q240" s="120">
        <v>1.0</v>
      </c>
      <c r="R240" s="120" t="s">
        <v>2170</v>
      </c>
      <c r="S240" s="124">
        <v>45904.0</v>
      </c>
      <c r="T240" s="124">
        <v>45904.0</v>
      </c>
      <c r="U240" s="125">
        <v>46010.0</v>
      </c>
      <c r="V240" s="120">
        <v>106.0</v>
      </c>
      <c r="W240" s="120"/>
      <c r="X240" s="120"/>
      <c r="Y240" s="120"/>
      <c r="Z240" s="120"/>
      <c r="AA240" s="120"/>
      <c r="AB240" s="120"/>
      <c r="AC240" s="120"/>
      <c r="AD240" s="120"/>
      <c r="AE240" s="120"/>
      <c r="AF240" s="120"/>
      <c r="AG240" s="120"/>
      <c r="AH240" s="120"/>
      <c r="AI240" s="120"/>
      <c r="AJ240" s="124"/>
      <c r="AK240" s="120"/>
      <c r="AL240" s="120"/>
      <c r="AM240" s="120"/>
      <c r="AN240" s="120"/>
      <c r="AO240" s="120"/>
      <c r="AP240" s="120">
        <v>87.8</v>
      </c>
      <c r="AQ240" s="120">
        <v>87.8</v>
      </c>
      <c r="AR240" s="120" t="s">
        <v>2155</v>
      </c>
      <c r="AS240" s="120" t="s">
        <v>2155</v>
      </c>
      <c r="AT240" s="120" t="s">
        <v>2155</v>
      </c>
      <c r="AU240" s="120" t="s">
        <v>2155</v>
      </c>
      <c r="AV240" s="120">
        <v>0.0</v>
      </c>
      <c r="AW240" s="120">
        <v>0.0</v>
      </c>
      <c r="AX240" s="120" t="s">
        <v>2155</v>
      </c>
      <c r="AY240" s="120">
        <v>0.0</v>
      </c>
      <c r="AZ240" s="120">
        <v>14.0</v>
      </c>
      <c r="BA240" s="120">
        <v>0.0</v>
      </c>
      <c r="BB240" s="120" t="s">
        <v>2982</v>
      </c>
      <c r="BC240" s="120" t="s">
        <v>2983</v>
      </c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2984</v>
      </c>
      <c r="F241" s="120">
        <v>2.02630400203139E14</v>
      </c>
      <c r="G241" s="18" t="s">
        <v>258</v>
      </c>
      <c r="H241" s="120" t="s">
        <v>2985</v>
      </c>
      <c r="I241" s="120" t="s">
        <v>2986</v>
      </c>
      <c r="J241" s="120">
        <v>13068.0</v>
      </c>
      <c r="K241" s="120" t="s">
        <v>37</v>
      </c>
      <c r="L241" s="120">
        <v>1998.0</v>
      </c>
      <c r="M241" s="120">
        <v>2726.0</v>
      </c>
      <c r="N241" s="120" t="s">
        <v>2152</v>
      </c>
      <c r="O241" s="120" t="s">
        <v>2073</v>
      </c>
      <c r="P241" s="124">
        <v>45912.0</v>
      </c>
      <c r="Q241" s="120">
        <v>1.0</v>
      </c>
      <c r="R241" s="120" t="s">
        <v>2170</v>
      </c>
      <c r="S241" s="124">
        <v>45912.0</v>
      </c>
      <c r="T241" s="124">
        <v>45912.0</v>
      </c>
      <c r="U241" s="124">
        <v>46112.0</v>
      </c>
      <c r="V241" s="120">
        <v>200.0</v>
      </c>
      <c r="X241" s="120">
        <v>0.0</v>
      </c>
      <c r="Y241" s="120">
        <v>3.040261371E9</v>
      </c>
      <c r="Z241" s="120" t="s">
        <v>2298</v>
      </c>
      <c r="AA241" s="120" t="s">
        <v>2183</v>
      </c>
      <c r="AG241" s="120"/>
      <c r="AH241" s="120"/>
      <c r="AI241" s="120"/>
      <c r="AJ241" s="124"/>
      <c r="AK241" s="120"/>
      <c r="AP241" s="120">
        <v>4235.76</v>
      </c>
      <c r="AQ241" s="120">
        <v>4235.76</v>
      </c>
      <c r="AR241" s="120" t="s">
        <v>2155</v>
      </c>
      <c r="AS241" s="120" t="s">
        <v>2155</v>
      </c>
      <c r="AT241" s="120" t="s">
        <v>2155</v>
      </c>
      <c r="AU241" s="120">
        <v>1.0</v>
      </c>
      <c r="AV241" s="120">
        <v>0.0</v>
      </c>
      <c r="AW241" s="120">
        <v>0.0</v>
      </c>
      <c r="AX241" s="120" t="s">
        <v>2155</v>
      </c>
      <c r="AY241" s="120">
        <v>0.0</v>
      </c>
      <c r="AZ241" s="120">
        <v>1.0</v>
      </c>
      <c r="BA241" s="120">
        <v>0.0</v>
      </c>
      <c r="BB241" s="120"/>
      <c r="BC241" s="120" t="s">
        <v>2987</v>
      </c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2988</v>
      </c>
      <c r="F242" s="120">
        <v>2.02530400196352E14</v>
      </c>
      <c r="G242" s="18" t="s">
        <v>1751</v>
      </c>
      <c r="H242" s="120" t="s">
        <v>2989</v>
      </c>
      <c r="I242" s="120" t="s">
        <v>1752</v>
      </c>
      <c r="J242" s="120" t="s">
        <v>2177</v>
      </c>
      <c r="K242" s="120" t="s">
        <v>20</v>
      </c>
      <c r="L242" s="120">
        <v>687.41</v>
      </c>
      <c r="M242" s="120">
        <v>2726.0</v>
      </c>
      <c r="N242" s="120" t="s">
        <v>2152</v>
      </c>
      <c r="O242" s="120" t="s">
        <v>2073</v>
      </c>
      <c r="P242" s="124">
        <v>45917.0</v>
      </c>
      <c r="Q242" s="120">
        <v>1.0</v>
      </c>
      <c r="R242" s="120" t="s">
        <v>2170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AA242" s="120"/>
      <c r="AG242" s="120"/>
      <c r="AH242" s="120"/>
      <c r="AI242" s="120"/>
      <c r="AJ242" s="124"/>
      <c r="AK242" s="120"/>
      <c r="AP242" s="120">
        <v>1367.94</v>
      </c>
      <c r="AQ242" s="120">
        <v>1367.94</v>
      </c>
      <c r="AR242" s="120" t="s">
        <v>2155</v>
      </c>
      <c r="AS242" s="120">
        <v>1.0</v>
      </c>
      <c r="AT242" s="120">
        <v>2.0</v>
      </c>
      <c r="AU242" s="120">
        <v>11.0</v>
      </c>
      <c r="AV242" s="120">
        <v>10.0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2990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2991</v>
      </c>
      <c r="F243" s="120">
        <v>2.0263040020092E14</v>
      </c>
      <c r="G243" s="18" t="s">
        <v>1743</v>
      </c>
      <c r="H243" s="120" t="s">
        <v>2992</v>
      </c>
      <c r="I243" s="120" t="s">
        <v>1745</v>
      </c>
      <c r="J243" s="120" t="s">
        <v>2177</v>
      </c>
      <c r="K243" s="120" t="s">
        <v>20</v>
      </c>
      <c r="L243" s="120">
        <v>410.0</v>
      </c>
      <c r="M243" s="120">
        <v>2726.0</v>
      </c>
      <c r="N243" s="120" t="s">
        <v>2348</v>
      </c>
      <c r="O243" s="120" t="s">
        <v>2073</v>
      </c>
      <c r="P243" s="124">
        <v>45917.0</v>
      </c>
      <c r="Q243" s="120">
        <v>1.0</v>
      </c>
      <c r="R243" s="120" t="s">
        <v>2170</v>
      </c>
      <c r="S243" s="124">
        <v>45917.0</v>
      </c>
      <c r="T243" s="124">
        <v>45917.0</v>
      </c>
      <c r="U243" s="124">
        <v>46203.0</v>
      </c>
      <c r="V243" s="120">
        <v>286.0</v>
      </c>
      <c r="X243" s="120">
        <v>0.0</v>
      </c>
      <c r="AA243" s="120"/>
      <c r="AG243" s="120"/>
      <c r="AH243" s="120"/>
      <c r="AI243" s="120"/>
      <c r="AJ243" s="124"/>
      <c r="AK243" s="120"/>
      <c r="AP243" s="120">
        <v>1369.4</v>
      </c>
      <c r="AQ243" s="120">
        <v>1369.4</v>
      </c>
      <c r="AR243" s="120" t="s">
        <v>2155</v>
      </c>
      <c r="AS243" s="120">
        <v>1.0</v>
      </c>
      <c r="AT243" s="120">
        <v>2.0</v>
      </c>
      <c r="AU243" s="120">
        <v>12.0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2993</v>
      </c>
      <c r="BC243" s="120"/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2994</v>
      </c>
      <c r="F244" s="120">
        <v>2.02530400196346E14</v>
      </c>
      <c r="G244" s="18" t="s">
        <v>1198</v>
      </c>
      <c r="H244" s="120" t="s">
        <v>2995</v>
      </c>
      <c r="I244" s="120" t="s">
        <v>1199</v>
      </c>
      <c r="J244" s="120" t="s">
        <v>2177</v>
      </c>
      <c r="K244" s="120" t="s">
        <v>20</v>
      </c>
      <c r="L244" s="120">
        <v>333.8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2.0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>
        <v>560.78</v>
      </c>
      <c r="AQ244" s="120">
        <v>1121.56</v>
      </c>
      <c r="AR244" s="120" t="s">
        <v>2155</v>
      </c>
      <c r="AS244" s="120">
        <v>2.0</v>
      </c>
      <c r="AT244" s="120">
        <v>2.0</v>
      </c>
      <c r="AU244" s="120">
        <v>40.0</v>
      </c>
      <c r="AV244" s="120">
        <v>0.0</v>
      </c>
      <c r="AW244" s="120">
        <v>0.0</v>
      </c>
      <c r="AX244" s="120">
        <v>0.0</v>
      </c>
      <c r="AY244" s="120">
        <v>0.0</v>
      </c>
      <c r="AZ244" s="120">
        <v>2.0</v>
      </c>
      <c r="BA244" s="120">
        <v>2.0</v>
      </c>
      <c r="BB244" s="120" t="s">
        <v>2996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2997</v>
      </c>
      <c r="F245" s="120">
        <v>2.02530400196345E14</v>
      </c>
      <c r="G245" s="18" t="s">
        <v>1637</v>
      </c>
      <c r="H245" s="120" t="s">
        <v>2998</v>
      </c>
      <c r="I245" s="120" t="s">
        <v>1638</v>
      </c>
      <c r="J245" s="120" t="s">
        <v>2177</v>
      </c>
      <c r="K245" s="120" t="s">
        <v>20</v>
      </c>
      <c r="L245" s="120">
        <v>0.0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0.0</v>
      </c>
      <c r="AA245" s="120"/>
      <c r="AG245" s="120"/>
      <c r="AH245" s="120"/>
      <c r="AI245" s="120"/>
      <c r="AJ245" s="124"/>
      <c r="AK245" s="120"/>
      <c r="AP245" s="120" t="s">
        <v>2171</v>
      </c>
      <c r="AQ245" s="120" t="s">
        <v>2171</v>
      </c>
      <c r="AR245" s="120" t="s">
        <v>2155</v>
      </c>
      <c r="AS245" s="120">
        <v>1.0</v>
      </c>
      <c r="AT245" s="120">
        <v>1.0</v>
      </c>
      <c r="AU245" s="120">
        <v>1.0</v>
      </c>
      <c r="AV245" s="120">
        <v>2.0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3000</v>
      </c>
      <c r="F246" s="120">
        <v>2.02530400196353E14</v>
      </c>
      <c r="G246" s="18" t="s">
        <v>1634</v>
      </c>
      <c r="H246" s="120" t="s">
        <v>3001</v>
      </c>
      <c r="I246" s="120" t="s">
        <v>1752</v>
      </c>
      <c r="J246" s="120" t="s">
        <v>2177</v>
      </c>
      <c r="K246" s="120" t="s">
        <v>20</v>
      </c>
      <c r="L246" s="120">
        <v>921.86</v>
      </c>
      <c r="M246" s="120">
        <v>2726.0</v>
      </c>
      <c r="N246" s="120" t="s">
        <v>2152</v>
      </c>
      <c r="O246" s="120" t="s">
        <v>2073</v>
      </c>
      <c r="P246" s="124">
        <v>45917.0</v>
      </c>
      <c r="Q246" s="120">
        <v>2.0</v>
      </c>
      <c r="R246" s="120" t="s">
        <v>2170</v>
      </c>
      <c r="S246" s="124">
        <v>45917.0</v>
      </c>
      <c r="T246" s="124">
        <v>45917.0</v>
      </c>
      <c r="U246" s="124">
        <v>45917.0</v>
      </c>
      <c r="V246" s="120">
        <v>0.0</v>
      </c>
      <c r="W246" s="120"/>
      <c r="X246" s="120">
        <v>1.0</v>
      </c>
      <c r="Y246" s="120"/>
      <c r="Z246" s="120"/>
      <c r="AA246" s="120"/>
      <c r="AB246" s="120"/>
      <c r="AC246" s="120"/>
      <c r="AD246" s="120"/>
      <c r="AE246" s="120"/>
      <c r="AF246" s="120"/>
      <c r="AG246" s="120"/>
      <c r="AH246" s="120"/>
      <c r="AI246" s="120"/>
      <c r="AJ246" s="124"/>
      <c r="AK246" s="120"/>
      <c r="AL246" s="120"/>
      <c r="AM246" s="120"/>
      <c r="AN246" s="120"/>
      <c r="AO246" s="120"/>
      <c r="AP246" s="120">
        <v>2996.03</v>
      </c>
      <c r="AQ246" s="120">
        <v>5992.06</v>
      </c>
      <c r="AR246" s="120" t="s">
        <v>2155</v>
      </c>
      <c r="AS246" s="120">
        <v>1.0</v>
      </c>
      <c r="AT246" s="120">
        <v>2.0</v>
      </c>
      <c r="AU246" s="120">
        <v>13.0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3002</v>
      </c>
      <c r="BC246" s="120"/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3003</v>
      </c>
      <c r="F247" s="120">
        <v>2.0253040019635E14</v>
      </c>
      <c r="G247" s="18" t="s">
        <v>1650</v>
      </c>
      <c r="H247" s="120" t="s">
        <v>3004</v>
      </c>
      <c r="I247" s="120" t="s">
        <v>1651</v>
      </c>
      <c r="J247" s="120" t="s">
        <v>2177</v>
      </c>
      <c r="K247" s="120" t="s">
        <v>20</v>
      </c>
      <c r="L247" s="120">
        <v>155.2</v>
      </c>
      <c r="M247" s="120">
        <v>2726.0</v>
      </c>
      <c r="N247" s="120" t="s">
        <v>2152</v>
      </c>
      <c r="O247" s="120" t="s">
        <v>2073</v>
      </c>
      <c r="P247" s="124">
        <v>45917.0</v>
      </c>
      <c r="Q247" s="120">
        <v>1.0</v>
      </c>
      <c r="R247" s="120" t="s">
        <v>2170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 t="s">
        <v>3005</v>
      </c>
      <c r="AH247" s="120">
        <v>1.0</v>
      </c>
      <c r="AI247" s="120" t="s">
        <v>2308</v>
      </c>
      <c r="AJ247" s="124">
        <v>46063.0</v>
      </c>
      <c r="AK247" s="120" t="s">
        <v>2161</v>
      </c>
      <c r="AP247" s="120">
        <v>313.5</v>
      </c>
      <c r="AQ247" s="120">
        <v>313.5</v>
      </c>
      <c r="AR247" s="120" t="s">
        <v>2155</v>
      </c>
      <c r="AS247" s="120">
        <v>1.0</v>
      </c>
      <c r="AT247" s="120">
        <v>1.0</v>
      </c>
      <c r="AU247" s="120">
        <v>1.0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3006</v>
      </c>
      <c r="BC247" s="120" t="s">
        <v>3007</v>
      </c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3008</v>
      </c>
      <c r="F248" s="120">
        <v>2.02530400196347E14</v>
      </c>
      <c r="G248" s="18" t="s">
        <v>1627</v>
      </c>
      <c r="H248" s="120" t="s">
        <v>3009</v>
      </c>
      <c r="I248" s="120" t="s">
        <v>1628</v>
      </c>
      <c r="J248" s="120" t="s">
        <v>2177</v>
      </c>
      <c r="K248" s="120" t="s">
        <v>20</v>
      </c>
      <c r="L248" s="120">
        <v>250.0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1.0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AA248" s="120"/>
      <c r="AG248" s="120"/>
      <c r="AH248" s="120"/>
      <c r="AI248" s="120"/>
      <c r="AJ248" s="124"/>
      <c r="AK248" s="120"/>
      <c r="AP248" s="120">
        <v>392.5</v>
      </c>
      <c r="AQ248" s="120">
        <v>392.5</v>
      </c>
      <c r="AR248" s="120" t="s">
        <v>2155</v>
      </c>
      <c r="AS248" s="120">
        <v>1.0</v>
      </c>
      <c r="AT248" s="120">
        <v>1.0</v>
      </c>
      <c r="AU248" s="120">
        <v>4.0</v>
      </c>
      <c r="AV248" s="120">
        <v>2.0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3010</v>
      </c>
      <c r="BC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3011</v>
      </c>
      <c r="F249" s="120">
        <v>2.02530400196351E14</v>
      </c>
      <c r="G249" s="18" t="s">
        <v>1652</v>
      </c>
      <c r="H249" s="120" t="s">
        <v>3012</v>
      </c>
      <c r="I249" s="120" t="s">
        <v>1653</v>
      </c>
      <c r="J249" s="120" t="s">
        <v>2177</v>
      </c>
      <c r="K249" s="120" t="s">
        <v>20</v>
      </c>
      <c r="L249" s="120">
        <v>233.6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1.0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1.0</v>
      </c>
      <c r="AA249" s="120"/>
      <c r="AG249" s="120" t="s">
        <v>3013</v>
      </c>
      <c r="AH249" s="120">
        <v>1.0</v>
      </c>
      <c r="AI249" s="120" t="s">
        <v>2308</v>
      </c>
      <c r="AJ249" s="124">
        <v>46120.0</v>
      </c>
      <c r="AK249" s="120" t="s">
        <v>2161</v>
      </c>
      <c r="AP249" s="120">
        <v>471.87</v>
      </c>
      <c r="AQ249" s="120">
        <v>471.87</v>
      </c>
      <c r="AR249" s="120" t="s">
        <v>2155</v>
      </c>
      <c r="AS249" s="120">
        <v>1.0</v>
      </c>
      <c r="AT249" s="120">
        <v>1.0</v>
      </c>
      <c r="AU249" s="120">
        <v>1.0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3014</v>
      </c>
      <c r="BC249" s="120" t="s">
        <v>3015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3016</v>
      </c>
      <c r="F250" s="120">
        <v>2.02630400204054E14</v>
      </c>
      <c r="G250" s="18" t="s">
        <v>1583</v>
      </c>
      <c r="H250" s="120" t="s">
        <v>3017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2152</v>
      </c>
      <c r="O250" s="120" t="s">
        <v>2073</v>
      </c>
      <c r="P250" s="124">
        <v>45923.0</v>
      </c>
      <c r="Q250" s="120">
        <v>1.0</v>
      </c>
      <c r="R250" s="120" t="s">
        <v>2170</v>
      </c>
      <c r="S250" s="124">
        <v>45923.0</v>
      </c>
      <c r="T250" s="124">
        <v>45923.0</v>
      </c>
      <c r="U250" s="124">
        <v>46153.0</v>
      </c>
      <c r="V250" s="120">
        <v>230.0</v>
      </c>
      <c r="X250" s="120">
        <v>1.0</v>
      </c>
      <c r="Y250" s="120"/>
      <c r="Z250" s="120"/>
      <c r="AA250" s="120" t="s">
        <v>2190</v>
      </c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3018</v>
      </c>
      <c r="BC250" s="120" t="s">
        <v>2653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3019</v>
      </c>
      <c r="F251" s="120">
        <v>2.0263040020314E14</v>
      </c>
      <c r="G251" s="18" t="s">
        <v>1583</v>
      </c>
      <c r="H251" s="120" t="s">
        <v>3017</v>
      </c>
      <c r="I251" s="120" t="s">
        <v>1584</v>
      </c>
      <c r="J251" s="120">
        <v>71513.0</v>
      </c>
      <c r="K251" s="120" t="s">
        <v>23</v>
      </c>
      <c r="L251" s="120">
        <v>788.5</v>
      </c>
      <c r="M251" s="120">
        <v>2726.0</v>
      </c>
      <c r="N251" s="120" t="s">
        <v>2152</v>
      </c>
      <c r="O251" s="120" t="s">
        <v>2073</v>
      </c>
      <c r="P251" s="124">
        <v>45923.0</v>
      </c>
      <c r="Q251" s="120">
        <v>1.0</v>
      </c>
      <c r="R251" s="120" t="s">
        <v>2170</v>
      </c>
      <c r="S251" s="124">
        <v>45923.0</v>
      </c>
      <c r="T251" s="124">
        <v>45923.0</v>
      </c>
      <c r="U251" s="124">
        <v>46112.0</v>
      </c>
      <c r="V251" s="120">
        <v>189.0</v>
      </c>
      <c r="X251" s="120">
        <v>1.0</v>
      </c>
      <c r="Y251" s="120">
        <v>3.040256672E9</v>
      </c>
      <c r="Z251" s="120" t="s">
        <v>2298</v>
      </c>
      <c r="AA251" s="120" t="s">
        <v>2183</v>
      </c>
      <c r="AG251" s="120"/>
      <c r="AH251" s="120"/>
      <c r="AI251" s="120"/>
      <c r="AJ251" s="124"/>
      <c r="AK251" s="120"/>
      <c r="AP251" s="120">
        <v>4447.15</v>
      </c>
      <c r="AQ251" s="120">
        <v>4447.15</v>
      </c>
      <c r="AR251" s="120">
        <v>8.0</v>
      </c>
      <c r="AS251" s="120">
        <v>12.0</v>
      </c>
      <c r="AT251" s="120">
        <v>30.0</v>
      </c>
      <c r="AU251" s="120">
        <v>263.0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3020</v>
      </c>
      <c r="BC251" s="120" t="s">
        <v>3021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3022</v>
      </c>
      <c r="F252" s="120">
        <v>2.02530400198185E14</v>
      </c>
      <c r="G252" s="18" t="s">
        <v>1450</v>
      </c>
      <c r="H252" s="120" t="s">
        <v>3023</v>
      </c>
      <c r="I252" s="120" t="s">
        <v>3024</v>
      </c>
      <c r="J252" s="120" t="s">
        <v>3025</v>
      </c>
      <c r="K252" s="120" t="s">
        <v>23</v>
      </c>
      <c r="L252" s="120">
        <v>3756.42</v>
      </c>
      <c r="M252" s="120">
        <v>2726.0</v>
      </c>
      <c r="N252" s="120" t="s">
        <v>2152</v>
      </c>
      <c r="O252" s="120" t="s">
        <v>2073</v>
      </c>
      <c r="P252" s="124">
        <v>45923.0</v>
      </c>
      <c r="Q252" s="120">
        <v>1.0</v>
      </c>
      <c r="R252" s="120" t="s">
        <v>2170</v>
      </c>
      <c r="S252" s="124">
        <v>45923.0</v>
      </c>
      <c r="T252" s="124">
        <v>45923.0</v>
      </c>
      <c r="U252" s="125">
        <v>45947.0</v>
      </c>
      <c r="V252" s="120">
        <v>24.0</v>
      </c>
      <c r="X252" s="120">
        <v>0.0</v>
      </c>
      <c r="AA252" s="120" t="s">
        <v>2183</v>
      </c>
      <c r="AG252" s="120"/>
      <c r="AH252" s="120"/>
      <c r="AI252" s="120"/>
      <c r="AJ252" s="124"/>
      <c r="AK252" s="120"/>
      <c r="AP252" s="120">
        <v>12546.44</v>
      </c>
      <c r="AQ252" s="120">
        <v>12546.44</v>
      </c>
      <c r="AR252" s="120">
        <v>1.0</v>
      </c>
      <c r="AS252" s="120">
        <v>2.0</v>
      </c>
      <c r="AT252" s="120">
        <v>3.0</v>
      </c>
      <c r="AU252" s="120">
        <v>5.0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3026</v>
      </c>
      <c r="BC252" s="120" t="s">
        <v>3027</v>
      </c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3028</v>
      </c>
      <c r="F253" s="120">
        <v>2.02530400197233E14</v>
      </c>
      <c r="G253" s="18" t="s">
        <v>1807</v>
      </c>
      <c r="H253" s="120" t="s">
        <v>2949</v>
      </c>
      <c r="I253" s="120" t="s">
        <v>1808</v>
      </c>
      <c r="J253" s="120" t="s">
        <v>2177</v>
      </c>
      <c r="K253" s="120" t="s">
        <v>20</v>
      </c>
      <c r="L253" s="120">
        <v>0.0</v>
      </c>
      <c r="M253" s="120">
        <v>2726.0</v>
      </c>
      <c r="N253" s="120" t="s">
        <v>2152</v>
      </c>
      <c r="O253" s="120" t="s">
        <v>2073</v>
      </c>
      <c r="P253" s="124">
        <v>45936.0</v>
      </c>
      <c r="Q253" s="120">
        <v>2.0</v>
      </c>
      <c r="R253" s="120" t="s">
        <v>2170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P253" s="120" t="s">
        <v>2171</v>
      </c>
      <c r="AQ253" s="120" t="s">
        <v>2171</v>
      </c>
      <c r="AR253" s="120" t="s">
        <v>2155</v>
      </c>
      <c r="AS253" s="120" t="s">
        <v>2155</v>
      </c>
      <c r="AT253" s="120" t="s">
        <v>2155</v>
      </c>
      <c r="AU253" s="120">
        <v>2.0</v>
      </c>
      <c r="AV253" s="120">
        <v>0.1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3029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3030</v>
      </c>
      <c r="F254" s="120">
        <v>2.02530400197234E14</v>
      </c>
      <c r="G254" s="18" t="s">
        <v>1904</v>
      </c>
      <c r="H254" s="120" t="s">
        <v>3031</v>
      </c>
      <c r="I254" s="120" t="s">
        <v>1268</v>
      </c>
      <c r="J254" s="120">
        <v>96906.0</v>
      </c>
      <c r="K254" s="120" t="s">
        <v>20</v>
      </c>
      <c r="L254" s="120">
        <v>0.0</v>
      </c>
      <c r="M254" s="120">
        <v>2726.0</v>
      </c>
      <c r="N254" s="120" t="s">
        <v>2152</v>
      </c>
      <c r="O254" s="120" t="s">
        <v>2073</v>
      </c>
      <c r="P254" s="124">
        <v>45936.0</v>
      </c>
      <c r="Q254" s="120">
        <v>2.0</v>
      </c>
      <c r="R254" s="120" t="s">
        <v>2170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2171</v>
      </c>
      <c r="AQ254" s="120" t="s">
        <v>2171</v>
      </c>
      <c r="AR254" s="120" t="s">
        <v>2155</v>
      </c>
      <c r="AS254" s="120" t="s">
        <v>2155</v>
      </c>
      <c r="AT254" s="120" t="s">
        <v>2155</v>
      </c>
      <c r="AU254" s="120">
        <v>2.0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3029</v>
      </c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3032</v>
      </c>
      <c r="F255" s="120">
        <v>2.02530400197235E14</v>
      </c>
      <c r="G255" s="18" t="s">
        <v>1906</v>
      </c>
      <c r="H255" s="120" t="s">
        <v>3033</v>
      </c>
      <c r="I255" s="120" t="s">
        <v>1908</v>
      </c>
      <c r="J255" s="120" t="s">
        <v>2177</v>
      </c>
      <c r="K255" s="120" t="s">
        <v>20</v>
      </c>
      <c r="L255" s="120">
        <v>0.0</v>
      </c>
      <c r="M255" s="120">
        <v>2726.0</v>
      </c>
      <c r="N255" s="120" t="s">
        <v>2152</v>
      </c>
      <c r="O255" s="120" t="s">
        <v>2073</v>
      </c>
      <c r="P255" s="124">
        <v>45936.0</v>
      </c>
      <c r="Q255" s="120">
        <v>2.0</v>
      </c>
      <c r="R255" s="120" t="s">
        <v>2170</v>
      </c>
      <c r="S255" s="124">
        <v>45936.0</v>
      </c>
      <c r="T255" s="124">
        <v>45936.0</v>
      </c>
      <c r="U255" s="124">
        <v>46198.0</v>
      </c>
      <c r="V255" s="120">
        <v>262.0</v>
      </c>
      <c r="X255" s="120">
        <v>0.0</v>
      </c>
      <c r="AA255" s="120"/>
      <c r="AP255" s="120" t="s">
        <v>2171</v>
      </c>
      <c r="AQ255" s="120" t="s">
        <v>2171</v>
      </c>
      <c r="AR255" s="120" t="s">
        <v>2155</v>
      </c>
      <c r="AS255" s="120" t="s">
        <v>2155</v>
      </c>
      <c r="AT255" s="120" t="s">
        <v>2155</v>
      </c>
      <c r="AU255" s="120">
        <v>2.0</v>
      </c>
      <c r="AV255" s="120">
        <v>5.0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3029</v>
      </c>
      <c r="BC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3034</v>
      </c>
      <c r="F256" s="120">
        <v>2.02530400199482E14</v>
      </c>
      <c r="G256" s="18" t="s">
        <v>1934</v>
      </c>
      <c r="H256" s="120" t="s">
        <v>2274</v>
      </c>
      <c r="I256" s="120" t="s">
        <v>1935</v>
      </c>
      <c r="J256" s="120" t="s">
        <v>2177</v>
      </c>
      <c r="K256" s="120" t="s">
        <v>23</v>
      </c>
      <c r="L256" s="120">
        <v>3025.25</v>
      </c>
      <c r="M256" s="120">
        <v>2726.0</v>
      </c>
      <c r="N256" s="120" t="s">
        <v>2152</v>
      </c>
      <c r="O256" s="120" t="s">
        <v>2073</v>
      </c>
      <c r="P256" s="125">
        <v>45982.0</v>
      </c>
      <c r="Q256" s="120">
        <v>1.0</v>
      </c>
      <c r="R256" s="120" t="s">
        <v>2170</v>
      </c>
      <c r="S256" s="125">
        <v>45982.0</v>
      </c>
      <c r="T256" s="125">
        <v>45982.0</v>
      </c>
      <c r="U256" s="124">
        <v>46197.0</v>
      </c>
      <c r="V256" s="120">
        <v>215.0</v>
      </c>
      <c r="X256" s="120">
        <v>0.0</v>
      </c>
      <c r="AA256" s="120"/>
      <c r="AP256" s="120">
        <v>12524.54</v>
      </c>
      <c r="AQ256" s="120">
        <v>12524.54</v>
      </c>
      <c r="AR256" s="120" t="s">
        <v>2155</v>
      </c>
      <c r="AS256" s="120">
        <v>1.0</v>
      </c>
      <c r="AT256" s="120">
        <v>2.0</v>
      </c>
      <c r="AU256" s="120">
        <v>3.0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2275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3035</v>
      </c>
      <c r="F257" s="120">
        <v>2.0253040019977E14</v>
      </c>
      <c r="G257" s="18" t="s">
        <v>1937</v>
      </c>
      <c r="H257" s="120" t="s">
        <v>3036</v>
      </c>
      <c r="I257" s="120" t="s">
        <v>1938</v>
      </c>
      <c r="J257" s="120">
        <v>72962.0</v>
      </c>
      <c r="K257" s="120" t="s">
        <v>20</v>
      </c>
      <c r="L257" s="120">
        <v>106.21</v>
      </c>
      <c r="M257" s="120">
        <v>2726.0</v>
      </c>
      <c r="N257" s="120" t="s">
        <v>2152</v>
      </c>
      <c r="O257" s="120" t="s">
        <v>2073</v>
      </c>
      <c r="P257" s="125">
        <v>45987.0</v>
      </c>
      <c r="Q257" s="120">
        <v>2.0</v>
      </c>
      <c r="R257" s="120" t="s">
        <v>2170</v>
      </c>
      <c r="S257" s="125">
        <v>45987.0</v>
      </c>
      <c r="T257" s="125">
        <v>45987.0</v>
      </c>
      <c r="U257" s="124">
        <v>46198.0</v>
      </c>
      <c r="V257" s="120">
        <v>211.0</v>
      </c>
      <c r="W257" s="120"/>
      <c r="X257" s="120">
        <v>0.0</v>
      </c>
      <c r="AA257" s="120"/>
      <c r="AG257" s="120"/>
      <c r="AH257" s="120"/>
      <c r="AI257" s="120"/>
      <c r="AJ257" s="124"/>
      <c r="AK257" s="120"/>
      <c r="AP257" s="120">
        <v>354.74</v>
      </c>
      <c r="AQ257" s="120">
        <v>709.48</v>
      </c>
      <c r="AR257" s="120" t="s">
        <v>2155</v>
      </c>
      <c r="AS257" s="120" t="s">
        <v>2155</v>
      </c>
      <c r="AT257" s="120" t="s">
        <v>2155</v>
      </c>
      <c r="AU257" s="120">
        <v>75.0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4.0</v>
      </c>
      <c r="BA257" s="120">
        <v>0.0</v>
      </c>
      <c r="BB257" s="120" t="s">
        <v>3037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3038</v>
      </c>
      <c r="F258" s="120">
        <v>2.02630400200964E14</v>
      </c>
      <c r="G258" s="18" t="s">
        <v>1698</v>
      </c>
      <c r="H258" s="120" t="s">
        <v>3039</v>
      </c>
      <c r="I258" s="120" t="s">
        <v>1699</v>
      </c>
      <c r="J258" s="120" t="s">
        <v>2177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46031.0</v>
      </c>
      <c r="Q258" s="120">
        <v>1.0</v>
      </c>
      <c r="R258" s="120" t="s">
        <v>2170</v>
      </c>
      <c r="S258" s="124">
        <v>46031.0</v>
      </c>
      <c r="T258" s="124">
        <v>46031.0</v>
      </c>
      <c r="U258" s="124">
        <v>46197.0</v>
      </c>
      <c r="V258" s="120">
        <v>166.0</v>
      </c>
      <c r="X258" s="120">
        <v>0.0</v>
      </c>
      <c r="AA258" s="120"/>
      <c r="AG258" s="120"/>
      <c r="AH258" s="120"/>
      <c r="AI258" s="120"/>
      <c r="AJ258" s="124"/>
      <c r="AK258" s="120"/>
      <c r="AP258" s="120" t="s">
        <v>2171</v>
      </c>
      <c r="AQ258" s="120" t="s">
        <v>2171</v>
      </c>
      <c r="AR258" s="120">
        <v>3.0</v>
      </c>
      <c r="AS258" s="120">
        <v>4.0</v>
      </c>
      <c r="AT258" s="120">
        <v>4.0</v>
      </c>
      <c r="AU258" s="120">
        <v>4.0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3040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3041</v>
      </c>
      <c r="F259" s="120">
        <v>2.02630400201093E14</v>
      </c>
      <c r="G259" s="18" t="s">
        <v>1439</v>
      </c>
      <c r="H259" s="120" t="s">
        <v>2210</v>
      </c>
      <c r="I259" s="120" t="s">
        <v>483</v>
      </c>
      <c r="J259" s="120" t="s">
        <v>2177</v>
      </c>
      <c r="K259" s="120" t="s">
        <v>20</v>
      </c>
      <c r="L259" s="120">
        <v>429.03</v>
      </c>
      <c r="M259" s="120">
        <v>2726.0</v>
      </c>
      <c r="N259" s="120" t="s">
        <v>2152</v>
      </c>
      <c r="O259" s="120" t="s">
        <v>2073</v>
      </c>
      <c r="P259" s="124">
        <v>46036.0</v>
      </c>
      <c r="Q259" s="120">
        <v>1.0</v>
      </c>
      <c r="R259" s="120" t="s">
        <v>2170</v>
      </c>
      <c r="S259" s="124">
        <v>46036.0</v>
      </c>
      <c r="T259" s="124">
        <v>46036.0</v>
      </c>
      <c r="U259" s="124">
        <v>46037.0</v>
      </c>
      <c r="V259" s="120">
        <v>1.0</v>
      </c>
      <c r="X259" s="120">
        <v>0.0</v>
      </c>
      <c r="AA259" s="120" t="s">
        <v>2211</v>
      </c>
      <c r="AG259" s="120" t="s">
        <v>2557</v>
      </c>
      <c r="AH259" s="120">
        <v>10.0</v>
      </c>
      <c r="AI259" s="120" t="s">
        <v>2520</v>
      </c>
      <c r="AJ259" s="124">
        <v>46035.0</v>
      </c>
      <c r="AK259" s="120" t="s">
        <v>2161</v>
      </c>
      <c r="AP259" s="120">
        <v>1776.2</v>
      </c>
      <c r="AQ259" s="120">
        <v>1776.2</v>
      </c>
      <c r="AR259" s="120">
        <v>2.0</v>
      </c>
      <c r="AS259" s="120">
        <v>4.0</v>
      </c>
      <c r="AT259" s="120">
        <v>11.0</v>
      </c>
      <c r="AU259" s="120">
        <v>134.0</v>
      </c>
      <c r="AV259" s="120">
        <v>50.0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3042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3043</v>
      </c>
      <c r="F260" s="120">
        <v>2.02630400204818E14</v>
      </c>
      <c r="G260" s="18" t="s">
        <v>1058</v>
      </c>
      <c r="H260" s="120" t="s">
        <v>3044</v>
      </c>
      <c r="I260" s="120" t="s">
        <v>407</v>
      </c>
      <c r="J260" s="120" t="s">
        <v>2177</v>
      </c>
      <c r="K260" s="120" t="s">
        <v>20</v>
      </c>
      <c r="L260" s="120">
        <v>78.32</v>
      </c>
      <c r="M260" s="120">
        <v>2726.0</v>
      </c>
      <c r="N260" s="120" t="s">
        <v>2152</v>
      </c>
      <c r="O260" s="120" t="s">
        <v>2073</v>
      </c>
      <c r="P260" s="124">
        <v>46037.0</v>
      </c>
      <c r="Q260" s="120">
        <v>1.0</v>
      </c>
      <c r="R260" s="120" t="s">
        <v>2170</v>
      </c>
      <c r="S260" s="124">
        <v>46037.0</v>
      </c>
      <c r="T260" s="124">
        <v>46037.0</v>
      </c>
      <c r="U260" s="124">
        <v>46198.0</v>
      </c>
      <c r="V260" s="120">
        <v>161.0</v>
      </c>
      <c r="X260" s="120">
        <v>0.0</v>
      </c>
      <c r="AA260" s="120"/>
      <c r="AG260" s="120" t="s">
        <v>3045</v>
      </c>
      <c r="AH260" s="120">
        <v>5.0</v>
      </c>
      <c r="AI260" s="120" t="s">
        <v>2433</v>
      </c>
      <c r="AJ260" s="124">
        <v>46119.0</v>
      </c>
      <c r="AK260" s="120" t="s">
        <v>2161</v>
      </c>
      <c r="AP260" s="120">
        <v>208.33</v>
      </c>
      <c r="AQ260" s="120">
        <v>208.33</v>
      </c>
      <c r="AR260" s="120" t="s">
        <v>2155</v>
      </c>
      <c r="AS260" s="120" t="s">
        <v>2155</v>
      </c>
      <c r="AT260" s="120">
        <v>1.0</v>
      </c>
      <c r="AU260" s="120">
        <v>26.0</v>
      </c>
      <c r="AV260" s="120">
        <v>1.0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3046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3047</v>
      </c>
      <c r="F261" s="120">
        <v>2.02630400201367E14</v>
      </c>
      <c r="G261" s="18" t="s">
        <v>533</v>
      </c>
      <c r="H261" s="120" t="s">
        <v>3048</v>
      </c>
      <c r="I261" s="120" t="s">
        <v>534</v>
      </c>
      <c r="J261" s="120">
        <v>30467.0</v>
      </c>
      <c r="K261" s="120" t="s">
        <v>37</v>
      </c>
      <c r="L261" s="120">
        <v>490.0</v>
      </c>
      <c r="M261" s="120">
        <v>2726.0</v>
      </c>
      <c r="N261" s="120" t="s">
        <v>2152</v>
      </c>
      <c r="O261" s="120" t="s">
        <v>2073</v>
      </c>
      <c r="P261" s="124">
        <v>46049.0</v>
      </c>
      <c r="Q261" s="120">
        <v>1.0</v>
      </c>
      <c r="R261" s="120" t="s">
        <v>2170</v>
      </c>
      <c r="S261" s="124">
        <v>46049.0</v>
      </c>
      <c r="T261" s="124">
        <v>46049.0</v>
      </c>
      <c r="U261" s="124">
        <v>46198.0</v>
      </c>
      <c r="V261" s="120">
        <v>149.0</v>
      </c>
      <c r="X261" s="120">
        <v>0.0</v>
      </c>
      <c r="AA261" s="120" t="s">
        <v>2183</v>
      </c>
      <c r="AG261" s="120"/>
      <c r="AH261" s="120"/>
      <c r="AI261" s="120"/>
      <c r="AJ261" s="124"/>
      <c r="AK261" s="120"/>
      <c r="AP261" s="120">
        <v>1136.0</v>
      </c>
      <c r="AQ261" s="120">
        <v>1136.0</v>
      </c>
      <c r="AR261" s="120">
        <v>1.0</v>
      </c>
      <c r="AS261" s="120">
        <v>2.0</v>
      </c>
      <c r="AT261" s="120">
        <v>3.0</v>
      </c>
      <c r="AU261" s="120">
        <v>20.0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3049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3050</v>
      </c>
      <c r="F262" s="120">
        <v>2.02630400202412E14</v>
      </c>
      <c r="G262" s="18" t="s">
        <v>1439</v>
      </c>
      <c r="H262" s="120" t="s">
        <v>2210</v>
      </c>
      <c r="I262" s="120" t="s">
        <v>483</v>
      </c>
      <c r="J262" s="120" t="s">
        <v>2177</v>
      </c>
      <c r="K262" s="120" t="s">
        <v>20</v>
      </c>
      <c r="L262" s="120">
        <v>429.03</v>
      </c>
      <c r="M262" s="120">
        <v>2726.0</v>
      </c>
      <c r="N262" s="120" t="s">
        <v>2152</v>
      </c>
      <c r="O262" s="120" t="s">
        <v>2073</v>
      </c>
      <c r="P262" s="124">
        <v>46090.0</v>
      </c>
      <c r="Q262" s="120">
        <v>1.0</v>
      </c>
      <c r="R262" s="120" t="s">
        <v>2170</v>
      </c>
      <c r="S262" s="124">
        <v>46090.0</v>
      </c>
      <c r="T262" s="124">
        <v>46090.0</v>
      </c>
      <c r="U262" s="124">
        <v>46091.0</v>
      </c>
      <c r="V262" s="120">
        <v>1.0</v>
      </c>
      <c r="X262" s="120">
        <v>0.0</v>
      </c>
      <c r="AA262" s="120" t="s">
        <v>2211</v>
      </c>
      <c r="AG262" s="120" t="s">
        <v>2557</v>
      </c>
      <c r="AH262" s="120">
        <v>10.0</v>
      </c>
      <c r="AI262" s="120" t="s">
        <v>2520</v>
      </c>
      <c r="AJ262" s="124">
        <v>46035.0</v>
      </c>
      <c r="AK262" s="120" t="s">
        <v>2161</v>
      </c>
      <c r="AP262" s="120">
        <v>1776.2</v>
      </c>
      <c r="AQ262" s="120">
        <v>1776.2</v>
      </c>
      <c r="AR262" s="120">
        <v>2.0</v>
      </c>
      <c r="AS262" s="120">
        <v>4.0</v>
      </c>
      <c r="AT262" s="120">
        <v>11.0</v>
      </c>
      <c r="AU262" s="120">
        <v>134.0</v>
      </c>
      <c r="AV262" s="120">
        <v>50.0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3051</v>
      </c>
      <c r="BC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3052</v>
      </c>
      <c r="F263" s="120">
        <v>2.02630400204637E14</v>
      </c>
      <c r="G263" s="18" t="s">
        <v>63</v>
      </c>
      <c r="H263" s="120" t="s">
        <v>2328</v>
      </c>
      <c r="I263" s="120" t="s">
        <v>64</v>
      </c>
      <c r="J263" s="120" t="s">
        <v>2177</v>
      </c>
      <c r="K263" s="120" t="s">
        <v>23</v>
      </c>
      <c r="L263" s="120">
        <v>886.29</v>
      </c>
      <c r="M263" s="120">
        <v>2726.0</v>
      </c>
      <c r="N263" s="120" t="s">
        <v>2152</v>
      </c>
      <c r="O263" s="120" t="s">
        <v>2073</v>
      </c>
      <c r="P263" s="124">
        <v>46185.0</v>
      </c>
      <c r="Q263" s="120">
        <v>1.0</v>
      </c>
      <c r="R263" s="120" t="s">
        <v>2170</v>
      </c>
      <c r="S263" s="124">
        <v>46185.0</v>
      </c>
      <c r="T263" s="124">
        <v>46185.0</v>
      </c>
      <c r="U263" s="124">
        <v>46190.0</v>
      </c>
      <c r="V263" s="120">
        <v>5.0</v>
      </c>
      <c r="X263" s="120">
        <v>0.0</v>
      </c>
      <c r="AA263" s="120" t="s">
        <v>2183</v>
      </c>
      <c r="AP263" s="120">
        <v>1772.58</v>
      </c>
      <c r="AQ263" s="120">
        <v>1772.58</v>
      </c>
      <c r="AR263" s="120" t="s">
        <v>2155</v>
      </c>
      <c r="AS263" s="120">
        <v>1.0</v>
      </c>
      <c r="AT263" s="120">
        <v>2.0</v>
      </c>
      <c r="AU263" s="120">
        <v>10.0</v>
      </c>
      <c r="AV263" s="120">
        <v>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3053</v>
      </c>
      <c r="BC263" s="120" t="s">
        <v>2692</v>
      </c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3054</v>
      </c>
      <c r="F264" s="120">
        <v>2.02630400204957E14</v>
      </c>
      <c r="G264" s="18" t="s">
        <v>418</v>
      </c>
      <c r="H264" s="120" t="s">
        <v>3055</v>
      </c>
      <c r="I264" s="120" t="s">
        <v>3056</v>
      </c>
      <c r="J264" s="120">
        <v>7213.0</v>
      </c>
      <c r="K264" s="120" t="s">
        <v>37</v>
      </c>
      <c r="L264" s="120">
        <v>24396.88</v>
      </c>
      <c r="M264" s="120">
        <v>2733.0</v>
      </c>
      <c r="N264" s="120" t="s">
        <v>2152</v>
      </c>
      <c r="O264" s="120" t="s">
        <v>2041</v>
      </c>
      <c r="P264" s="124">
        <v>46211.0</v>
      </c>
      <c r="Q264" s="120">
        <v>1.0</v>
      </c>
      <c r="R264" s="120" t="s">
        <v>2170</v>
      </c>
      <c r="S264" s="124">
        <v>46211.0</v>
      </c>
      <c r="T264" s="124">
        <v>46211.0</v>
      </c>
      <c r="U264" s="124">
        <v>46211.0</v>
      </c>
      <c r="V264" s="120">
        <v>0.0</v>
      </c>
      <c r="W264" s="120"/>
      <c r="X264" s="120">
        <v>0.0</v>
      </c>
      <c r="AA264" s="120" t="s">
        <v>2183</v>
      </c>
      <c r="AP264" s="120">
        <v>56600.76</v>
      </c>
      <c r="AQ264" s="120">
        <v>56600.76</v>
      </c>
      <c r="AR264" s="120">
        <v>2.0</v>
      </c>
      <c r="AS264" s="120">
        <v>2.0</v>
      </c>
      <c r="AT264" s="120">
        <v>4.0</v>
      </c>
      <c r="AU264" s="120">
        <v>77.0</v>
      </c>
      <c r="AV264" s="120">
        <v>0.0</v>
      </c>
      <c r="AW264" s="120">
        <v>13.0</v>
      </c>
      <c r="AX264" s="120">
        <v>39.0</v>
      </c>
      <c r="AY264" s="120">
        <v>0.0</v>
      </c>
      <c r="AZ264" s="120">
        <v>12.0</v>
      </c>
      <c r="BA264" s="120">
        <v>0.0</v>
      </c>
      <c r="BB264" s="120" t="s">
        <v>2697</v>
      </c>
      <c r="BC264" s="120" t="s">
        <v>2703</v>
      </c>
      <c r="BD264" s="120" t="s">
        <v>2699</v>
      </c>
      <c r="BE264" s="120" t="s">
        <v>2703</v>
      </c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3057</v>
      </c>
      <c r="F265" s="120">
        <v>2.02630400204967E14</v>
      </c>
      <c r="G265" s="18" t="s">
        <v>168</v>
      </c>
      <c r="H265" s="120" t="s">
        <v>3058</v>
      </c>
      <c r="I265" s="120" t="s">
        <v>3059</v>
      </c>
      <c r="J265" s="120">
        <v>22373.0</v>
      </c>
      <c r="K265" s="120" t="s">
        <v>37</v>
      </c>
      <c r="L265" s="120">
        <v>2900.0</v>
      </c>
      <c r="M265" s="120">
        <v>2726.0</v>
      </c>
      <c r="N265" s="120" t="s">
        <v>2152</v>
      </c>
      <c r="O265" s="120" t="s">
        <v>2073</v>
      </c>
      <c r="P265" s="124">
        <v>46212.0</v>
      </c>
      <c r="Q265" s="120">
        <v>1.0</v>
      </c>
      <c r="R265" s="120" t="s">
        <v>2170</v>
      </c>
      <c r="S265" s="124">
        <v>46212.0</v>
      </c>
      <c r="T265" s="124">
        <v>46212.0</v>
      </c>
      <c r="U265" s="124">
        <v>46216.0</v>
      </c>
      <c r="V265" s="120">
        <v>4.0</v>
      </c>
      <c r="W265" s="120">
        <v>1.0</v>
      </c>
      <c r="X265" s="120">
        <v>18.0</v>
      </c>
      <c r="AA265" s="120" t="s">
        <v>3060</v>
      </c>
      <c r="AP265" s="120">
        <v>6438.0</v>
      </c>
      <c r="AQ265" s="120">
        <v>6438.0</v>
      </c>
      <c r="AR265" s="120">
        <v>2.0</v>
      </c>
      <c r="AS265" s="120">
        <v>5.0</v>
      </c>
      <c r="AT265" s="120">
        <v>7.0</v>
      </c>
      <c r="AU265" s="120">
        <v>111.0</v>
      </c>
      <c r="AV265" s="120">
        <v>0.0</v>
      </c>
      <c r="AW265" s="120">
        <v>56.0</v>
      </c>
      <c r="AX265" s="120" t="s">
        <v>2155</v>
      </c>
      <c r="AY265" s="120">
        <v>0.0</v>
      </c>
      <c r="AZ265" s="120">
        <v>0.0</v>
      </c>
      <c r="BA265" s="120">
        <v>0.0</v>
      </c>
      <c r="BB265" s="120" t="s">
        <v>2673</v>
      </c>
      <c r="BC265" s="120" t="s">
        <v>3061</v>
      </c>
      <c r="BD265" s="120" t="s">
        <v>3062</v>
      </c>
      <c r="BE265" s="120"/>
    </row>
    <row r="266">
      <c r="A266" s="120">
        <v>419.0</v>
      </c>
      <c r="B266" s="120">
        <v>419.0</v>
      </c>
      <c r="C266" s="120">
        <v>304.0</v>
      </c>
      <c r="D266" s="120" t="s">
        <v>2167</v>
      </c>
      <c r="E266" s="18" t="s">
        <v>3063</v>
      </c>
      <c r="F266" s="120">
        <v>2.02630400204958E14</v>
      </c>
      <c r="G266" s="18" t="s">
        <v>340</v>
      </c>
      <c r="H266" s="120" t="s">
        <v>2696</v>
      </c>
      <c r="I266" s="120" t="s">
        <v>341</v>
      </c>
      <c r="J266" s="120">
        <v>22373.0</v>
      </c>
      <c r="K266" s="120" t="s">
        <v>37</v>
      </c>
      <c r="L266" s="120">
        <v>3240.47</v>
      </c>
      <c r="M266" s="120">
        <v>2723.0</v>
      </c>
      <c r="N266" s="120" t="s">
        <v>2152</v>
      </c>
      <c r="O266" s="120" t="s">
        <v>2073</v>
      </c>
      <c r="P266" s="124">
        <v>46210.0</v>
      </c>
      <c r="Q266" s="120">
        <v>1.0</v>
      </c>
      <c r="R266" s="120" t="s">
        <v>2170</v>
      </c>
      <c r="S266" s="124">
        <v>46210.0</v>
      </c>
      <c r="T266" s="124">
        <v>46210.0</v>
      </c>
      <c r="U266" s="124">
        <v>46211.0</v>
      </c>
      <c r="V266" s="120">
        <v>1.0</v>
      </c>
      <c r="X266" s="120">
        <v>2.0</v>
      </c>
      <c r="AA266" s="120" t="s">
        <v>2183</v>
      </c>
      <c r="AP266" s="120">
        <v>16947.68</v>
      </c>
      <c r="AQ266" s="120">
        <v>16947.68</v>
      </c>
      <c r="AR266" s="120">
        <v>4.0</v>
      </c>
      <c r="AS266" s="120">
        <v>6.0</v>
      </c>
      <c r="AT266" s="120">
        <v>13.0</v>
      </c>
      <c r="AU266" s="120">
        <v>107.0</v>
      </c>
      <c r="AV266" s="120">
        <v>0.0</v>
      </c>
      <c r="AW266" s="120">
        <v>7.0</v>
      </c>
      <c r="AX266" s="120">
        <v>262.0</v>
      </c>
      <c r="AY266" s="120">
        <v>0.0</v>
      </c>
      <c r="AZ266" s="120">
        <v>0.0</v>
      </c>
      <c r="BA266" s="120">
        <v>0.0</v>
      </c>
      <c r="BB266" s="120" t="s">
        <v>2697</v>
      </c>
      <c r="BC266" s="120" t="s">
        <v>2703</v>
      </c>
      <c r="BD266" s="120" t="s">
        <v>2699</v>
      </c>
      <c r="BE266" s="120" t="s">
        <v>2703</v>
      </c>
    </row>
    <row r="267">
      <c r="A267" s="120">
        <v>419.0</v>
      </c>
      <c r="B267" s="120">
        <v>419.0</v>
      </c>
      <c r="C267" s="120">
        <v>304.0</v>
      </c>
      <c r="D267" s="120" t="s">
        <v>2167</v>
      </c>
      <c r="E267" s="18" t="s">
        <v>3064</v>
      </c>
      <c r="F267" s="120">
        <v>2.0263040020497E14</v>
      </c>
      <c r="G267" s="18" t="s">
        <v>415</v>
      </c>
      <c r="H267" s="120" t="s">
        <v>3065</v>
      </c>
      <c r="I267" s="120" t="s">
        <v>413</v>
      </c>
      <c r="J267" s="120">
        <v>7213.0</v>
      </c>
      <c r="K267" s="120" t="s">
        <v>37</v>
      </c>
      <c r="L267" s="120">
        <v>22948.2</v>
      </c>
      <c r="M267" s="120">
        <v>2723.0</v>
      </c>
      <c r="N267" s="120" t="s">
        <v>2152</v>
      </c>
      <c r="O267" s="120" t="s">
        <v>2073</v>
      </c>
      <c r="P267" s="124">
        <v>46211.0</v>
      </c>
      <c r="Q267" s="120">
        <v>1.0</v>
      </c>
      <c r="R267" s="120" t="s">
        <v>2170</v>
      </c>
      <c r="S267" s="124">
        <v>46211.0</v>
      </c>
      <c r="T267" s="124">
        <v>46211.0</v>
      </c>
      <c r="U267" s="124">
        <v>46212.0</v>
      </c>
      <c r="V267" s="120">
        <v>1.0</v>
      </c>
      <c r="X267" s="120">
        <v>0.0</v>
      </c>
      <c r="AA267" s="120" t="s">
        <v>2183</v>
      </c>
      <c r="AP267" s="120">
        <v>38552.98</v>
      </c>
      <c r="AQ267" s="120">
        <v>38552.98</v>
      </c>
      <c r="AR267" s="120">
        <v>4.0</v>
      </c>
      <c r="AS267" s="120">
        <v>6.0</v>
      </c>
      <c r="AT267" s="120">
        <v>8.0</v>
      </c>
      <c r="AU267" s="120">
        <v>53.0</v>
      </c>
      <c r="AV267" s="120">
        <v>0.0</v>
      </c>
      <c r="AW267" s="120">
        <v>0.0</v>
      </c>
      <c r="AX267" s="120">
        <v>37.0</v>
      </c>
      <c r="AY267" s="120">
        <v>0.0</v>
      </c>
      <c r="AZ267" s="120">
        <v>12.0</v>
      </c>
      <c r="BA267" s="120">
        <v>0.0</v>
      </c>
      <c r="BB267" s="120" t="s">
        <v>2697</v>
      </c>
      <c r="BC267" s="120" t="s">
        <v>3066</v>
      </c>
      <c r="BD267" s="120" t="s">
        <v>2699</v>
      </c>
      <c r="BE267" s="120" t="s">
        <v>3066</v>
      </c>
    </row>
    <row r="268">
      <c r="A268" s="120">
        <v>685.0</v>
      </c>
      <c r="B268" s="120">
        <v>685.0</v>
      </c>
      <c r="C268" s="120">
        <v>304.0</v>
      </c>
      <c r="D268" s="120" t="s">
        <v>2167</v>
      </c>
      <c r="E268" s="18" t="s">
        <v>3067</v>
      </c>
      <c r="F268" s="120">
        <v>2.02630400204959E14</v>
      </c>
      <c r="G268" s="18" t="s">
        <v>289</v>
      </c>
      <c r="H268" s="120" t="s">
        <v>3068</v>
      </c>
      <c r="I268" s="120" t="s">
        <v>290</v>
      </c>
      <c r="J268" s="120">
        <v>22373.0</v>
      </c>
      <c r="K268" s="120" t="s">
        <v>23</v>
      </c>
      <c r="L268" s="120">
        <v>6969.0</v>
      </c>
      <c r="M268" s="120">
        <v>2719.0</v>
      </c>
      <c r="N268" s="120" t="s">
        <v>2152</v>
      </c>
      <c r="O268" s="120" t="s">
        <v>2153</v>
      </c>
      <c r="P268" s="124">
        <v>46210.0</v>
      </c>
      <c r="Q268" s="120">
        <v>1.0</v>
      </c>
      <c r="R268" s="120" t="s">
        <v>2170</v>
      </c>
      <c r="S268" s="124">
        <v>46210.0</v>
      </c>
      <c r="T268" s="124">
        <v>46210.0</v>
      </c>
      <c r="U268" s="124">
        <v>46211.0</v>
      </c>
      <c r="V268" s="120">
        <v>1.0</v>
      </c>
      <c r="X268" s="120">
        <v>1.0</v>
      </c>
      <c r="AA268" s="120" t="s">
        <v>2183</v>
      </c>
      <c r="AP268" s="120">
        <v>16098.39</v>
      </c>
      <c r="AQ268" s="120">
        <v>16098.39</v>
      </c>
      <c r="AR268" s="120" t="s">
        <v>2155</v>
      </c>
      <c r="AS268" s="120" t="s">
        <v>2155</v>
      </c>
      <c r="AT268" s="120">
        <v>3.0</v>
      </c>
      <c r="AU268" s="120">
        <v>93.0</v>
      </c>
      <c r="AV268" s="120">
        <v>0.0</v>
      </c>
      <c r="AW268" s="120">
        <v>1.0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2697</v>
      </c>
      <c r="BC268" s="120" t="s">
        <v>2703</v>
      </c>
      <c r="BD268" s="120" t="s">
        <v>2699</v>
      </c>
      <c r="BE268" s="120" t="s">
        <v>2703</v>
      </c>
    </row>
    <row r="269">
      <c r="A269" s="120">
        <v>685.0</v>
      </c>
      <c r="B269" s="120">
        <v>685.0</v>
      </c>
      <c r="C269" s="120">
        <v>304.0</v>
      </c>
      <c r="D269" s="120" t="s">
        <v>2167</v>
      </c>
      <c r="E269" s="18" t="s">
        <v>3069</v>
      </c>
      <c r="F269" s="120">
        <v>2.02630400204971E14</v>
      </c>
      <c r="G269" s="18" t="s">
        <v>3070</v>
      </c>
      <c r="H269" s="120" t="s">
        <v>3071</v>
      </c>
      <c r="I269" s="120" t="s">
        <v>1075</v>
      </c>
      <c r="J269" s="120">
        <v>22373.0</v>
      </c>
      <c r="K269" s="120" t="s">
        <v>20</v>
      </c>
      <c r="L269" s="120">
        <v>0.0</v>
      </c>
      <c r="M269" s="120">
        <v>2702.0</v>
      </c>
      <c r="N269" s="120" t="s">
        <v>2152</v>
      </c>
      <c r="O269" s="120" t="s">
        <v>2153</v>
      </c>
      <c r="P269" s="124">
        <v>46212.0</v>
      </c>
      <c r="Q269" s="120">
        <v>1.0</v>
      </c>
      <c r="R269" s="120" t="s">
        <v>2170</v>
      </c>
      <c r="S269" s="124">
        <v>46212.0</v>
      </c>
      <c r="T269" s="124">
        <v>46212.0</v>
      </c>
      <c r="U269" s="124">
        <v>46212.0</v>
      </c>
      <c r="V269" s="120">
        <v>0.0</v>
      </c>
      <c r="X269" s="120"/>
      <c r="AA269" s="120"/>
      <c r="AP269" s="120" t="s">
        <v>2171</v>
      </c>
      <c r="AQ269" s="120" t="s">
        <v>2171</v>
      </c>
      <c r="AR269" s="120" t="s">
        <v>2155</v>
      </c>
      <c r="AS269" s="120" t="s">
        <v>2155</v>
      </c>
      <c r="AT269" s="120" t="s">
        <v>2155</v>
      </c>
      <c r="AU269" s="120" t="s">
        <v>2155</v>
      </c>
      <c r="AV269" s="120">
        <v>0.0</v>
      </c>
      <c r="AW269" s="120">
        <v>0.0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2697</v>
      </c>
      <c r="BC269" s="120" t="s">
        <v>3066</v>
      </c>
      <c r="BD269" s="120" t="s">
        <v>2699</v>
      </c>
      <c r="BE269" s="120" t="s">
        <v>3066</v>
      </c>
    </row>
    <row r="270">
      <c r="A270" s="120">
        <v>685.0</v>
      </c>
      <c r="B270" s="120">
        <v>685.0</v>
      </c>
      <c r="C270" s="120">
        <v>304.0</v>
      </c>
      <c r="D270" s="120" t="s">
        <v>2167</v>
      </c>
      <c r="E270" s="18" t="s">
        <v>3072</v>
      </c>
      <c r="G270" s="18" t="s">
        <v>255</v>
      </c>
      <c r="H270" s="120" t="s">
        <v>2712</v>
      </c>
      <c r="I270" s="120" t="s">
        <v>2713</v>
      </c>
      <c r="J270" s="120" t="s">
        <v>2177</v>
      </c>
      <c r="K270" s="120" t="s">
        <v>23</v>
      </c>
      <c r="L270" s="120">
        <v>1791.65</v>
      </c>
      <c r="M270" s="120">
        <v>2729.0</v>
      </c>
      <c r="N270" s="120" t="s">
        <v>2182</v>
      </c>
      <c r="O270" s="120" t="s">
        <v>2153</v>
      </c>
      <c r="P270" s="124">
        <v>46216.0</v>
      </c>
      <c r="Q270" s="120">
        <v>1.0</v>
      </c>
      <c r="R270" s="120" t="s">
        <v>2170</v>
      </c>
      <c r="S270" s="124">
        <v>46216.0</v>
      </c>
      <c r="T270" s="124">
        <v>46216.0</v>
      </c>
      <c r="U270" s="124">
        <v>46216.0</v>
      </c>
      <c r="V270" s="120">
        <v>0.0</v>
      </c>
      <c r="X270" s="120">
        <v>0.0</v>
      </c>
      <c r="AA270" s="120" t="s">
        <v>2279</v>
      </c>
      <c r="AP270" s="120">
        <v>3117.47</v>
      </c>
      <c r="AQ270" s="120">
        <v>3117.47</v>
      </c>
      <c r="AR270" s="120">
        <v>1.0</v>
      </c>
      <c r="AS270" s="120">
        <v>1.0</v>
      </c>
      <c r="AT270" s="120">
        <v>3.0</v>
      </c>
      <c r="AU270" s="120">
        <v>215.0</v>
      </c>
      <c r="AV270" s="120">
        <v>0.0</v>
      </c>
      <c r="AW270" s="120" t="s">
        <v>2155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3073</v>
      </c>
    </row>
    <row r="271">
      <c r="A271" s="120">
        <v>685.0</v>
      </c>
      <c r="B271" s="120">
        <v>685.0</v>
      </c>
      <c r="C271" s="120">
        <v>304.0</v>
      </c>
      <c r="D271" s="120" t="s">
        <v>2167</v>
      </c>
      <c r="E271" s="18" t="s">
        <v>3074</v>
      </c>
      <c r="G271" s="18" t="s">
        <v>255</v>
      </c>
      <c r="H271" s="120" t="s">
        <v>2712</v>
      </c>
      <c r="I271" s="120" t="s">
        <v>2713</v>
      </c>
      <c r="J271" s="120" t="s">
        <v>2177</v>
      </c>
      <c r="K271" s="120" t="s">
        <v>23</v>
      </c>
      <c r="L271" s="120">
        <v>1791.65</v>
      </c>
      <c r="M271" s="120">
        <v>2722.0</v>
      </c>
      <c r="N271" s="120" t="s">
        <v>2182</v>
      </c>
      <c r="O271" s="120" t="s">
        <v>2041</v>
      </c>
      <c r="P271" s="124">
        <v>46217.0</v>
      </c>
      <c r="Q271" s="120">
        <v>1.0</v>
      </c>
      <c r="R271" s="120" t="s">
        <v>2170</v>
      </c>
      <c r="S271" s="124">
        <v>46217.0</v>
      </c>
      <c r="T271" s="124">
        <v>46217.0</v>
      </c>
      <c r="U271" s="124">
        <v>46217.0</v>
      </c>
      <c r="V271" s="120">
        <v>0.0</v>
      </c>
      <c r="X271" s="120">
        <v>0.0</v>
      </c>
      <c r="AA271" s="120" t="s">
        <v>2279</v>
      </c>
      <c r="AP271" s="120">
        <v>3117.47</v>
      </c>
      <c r="AQ271" s="120">
        <v>3117.47</v>
      </c>
      <c r="AR271" s="120">
        <v>1.0</v>
      </c>
      <c r="AS271" s="120">
        <v>1.0</v>
      </c>
      <c r="AT271" s="120">
        <v>3.0</v>
      </c>
      <c r="AU271" s="120">
        <v>215.0</v>
      </c>
      <c r="AV271" s="120">
        <v>0.0</v>
      </c>
      <c r="AW271" s="120" t="s">
        <v>2155</v>
      </c>
      <c r="AX271" s="120">
        <v>0.0</v>
      </c>
      <c r="AY271" s="120">
        <v>0.0</v>
      </c>
      <c r="AZ271" s="120">
        <v>0.0</v>
      </c>
      <c r="BA271" s="120">
        <v>0.0</v>
      </c>
      <c r="BB271" s="120" t="s">
        <v>3075</v>
      </c>
    </row>
    <row r="272">
      <c r="A272" s="120" t="s">
        <v>3076</v>
      </c>
      <c r="E272" s="18"/>
      <c r="G272" s="18"/>
      <c r="P272" s="124"/>
      <c r="S272" s="124"/>
      <c r="T272" s="124"/>
      <c r="U272" s="124"/>
    </row>
    <row r="279">
      <c r="E279" s="118"/>
      <c r="G279" s="118"/>
    </row>
    <row r="280"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3101</v>
      </c>
      <c r="B1" s="153" t="s">
        <v>3102</v>
      </c>
      <c r="C1" s="153" t="s">
        <v>3103</v>
      </c>
      <c r="D1" s="153" t="s">
        <v>3104</v>
      </c>
      <c r="E1" s="153" t="s">
        <v>3105</v>
      </c>
      <c r="F1" s="153" t="s">
        <v>3106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3107</v>
      </c>
      <c r="L1" s="153" t="s">
        <v>3108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3109</v>
      </c>
      <c r="F2" s="143" t="s">
        <v>3110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3109</v>
      </c>
      <c r="F3" s="143" t="s">
        <v>3110</v>
      </c>
      <c r="G3" s="157" t="s">
        <v>3111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3109</v>
      </c>
      <c r="F4" s="143" t="s">
        <v>3110</v>
      </c>
      <c r="G4" s="157" t="s">
        <v>187</v>
      </c>
      <c r="H4" s="157" t="s">
        <v>188</v>
      </c>
      <c r="I4" s="154" t="s">
        <v>2690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3109</v>
      </c>
      <c r="F5" s="128"/>
      <c r="G5" s="157" t="s">
        <v>3112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3109</v>
      </c>
      <c r="F6" s="143" t="s">
        <v>3110</v>
      </c>
      <c r="G6" s="157" t="s">
        <v>3113</v>
      </c>
      <c r="H6" s="157" t="s">
        <v>3114</v>
      </c>
      <c r="I6" s="154" t="s">
        <v>3115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3116</v>
      </c>
      <c r="E7" s="154" t="s">
        <v>3109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3109</v>
      </c>
      <c r="F8" s="143" t="s">
        <v>3117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3109</v>
      </c>
      <c r="F9" s="128"/>
      <c r="G9" s="157" t="s">
        <v>3118</v>
      </c>
      <c r="H9" s="157" t="s">
        <v>3119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3109</v>
      </c>
      <c r="F10" s="143" t="s">
        <v>3110</v>
      </c>
      <c r="G10" s="157" t="s">
        <v>3120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3109</v>
      </c>
      <c r="F11" s="143" t="s">
        <v>3110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3109</v>
      </c>
      <c r="F12" s="143" t="s">
        <v>3110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3109</v>
      </c>
      <c r="F13" s="143" t="s">
        <v>3110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3109</v>
      </c>
      <c r="F14" s="143" t="s">
        <v>3110</v>
      </c>
      <c r="G14" s="157" t="s">
        <v>345</v>
      </c>
      <c r="H14" s="157" t="s">
        <v>346</v>
      </c>
      <c r="I14" s="154" t="s">
        <v>2496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3109</v>
      </c>
      <c r="F15" s="143" t="s">
        <v>3110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3109</v>
      </c>
      <c r="F16" s="128"/>
      <c r="G16" s="157" t="s">
        <v>3121</v>
      </c>
      <c r="H16" s="157" t="s">
        <v>3122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3109</v>
      </c>
      <c r="F17" s="128"/>
      <c r="G17" s="157" t="s">
        <v>3123</v>
      </c>
      <c r="H17" s="157" t="s">
        <v>3124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3109</v>
      </c>
      <c r="F18" s="128"/>
      <c r="G18" s="157" t="s">
        <v>3125</v>
      </c>
      <c r="H18" s="157" t="s">
        <v>3126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3109</v>
      </c>
      <c r="F19" s="128"/>
      <c r="G19" s="157" t="s">
        <v>3127</v>
      </c>
      <c r="H19" s="157" t="s">
        <v>3128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3109</v>
      </c>
      <c r="F20" s="143" t="s">
        <v>3110</v>
      </c>
      <c r="G20" s="157" t="s">
        <v>1592</v>
      </c>
      <c r="H20" s="157" t="s">
        <v>3129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3101</v>
      </c>
      <c r="B22" s="153" t="s">
        <v>3102</v>
      </c>
      <c r="C22" s="153" t="s">
        <v>3103</v>
      </c>
      <c r="D22" s="153" t="s">
        <v>3104</v>
      </c>
      <c r="E22" s="153" t="s">
        <v>3105</v>
      </c>
      <c r="F22" s="153" t="s">
        <v>3106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3107</v>
      </c>
      <c r="L22" s="153" t="s">
        <v>3108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3109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3109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3109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3109</v>
      </c>
      <c r="F26" s="143" t="s">
        <v>3110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3109</v>
      </c>
      <c r="F27" s="143" t="s">
        <v>3110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3109</v>
      </c>
      <c r="F28" s="143"/>
      <c r="G28" s="157" t="s">
        <v>470</v>
      </c>
      <c r="H28" s="157" t="s">
        <v>3130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3109</v>
      </c>
      <c r="F29" s="143" t="s">
        <v>3110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3109</v>
      </c>
      <c r="F30" s="143" t="s">
        <v>3117</v>
      </c>
      <c r="G30" s="157" t="s">
        <v>3131</v>
      </c>
      <c r="H30" s="157" t="s">
        <v>3132</v>
      </c>
      <c r="I30" s="154" t="s">
        <v>3133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3109</v>
      </c>
      <c r="F31" s="143" t="s">
        <v>3110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3109</v>
      </c>
      <c r="F32" s="143" t="s">
        <v>3117</v>
      </c>
      <c r="G32" s="157" t="s">
        <v>3134</v>
      </c>
      <c r="H32" s="157" t="s">
        <v>3135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3109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3109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3109</v>
      </c>
      <c r="F35" s="143"/>
      <c r="G35" s="157" t="s">
        <v>1996</v>
      </c>
      <c r="H35" s="157" t="s">
        <v>3136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3137</v>
      </c>
      <c r="F36" s="143" t="s">
        <v>3110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3109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3109</v>
      </c>
      <c r="F38" s="143" t="s">
        <v>3117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3109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3109</v>
      </c>
      <c r="F40" s="143" t="s">
        <v>3117</v>
      </c>
      <c r="G40" s="157" t="s">
        <v>3138</v>
      </c>
      <c r="H40" s="157" t="s">
        <v>3139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3101</v>
      </c>
      <c r="B42" s="153" t="s">
        <v>3102</v>
      </c>
      <c r="C42" s="153" t="s">
        <v>3103</v>
      </c>
      <c r="D42" s="153" t="s">
        <v>3104</v>
      </c>
      <c r="E42" s="153" t="s">
        <v>3105</v>
      </c>
      <c r="F42" s="153" t="s">
        <v>3106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3107</v>
      </c>
      <c r="L42" s="153" t="s">
        <v>3108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3109</v>
      </c>
      <c r="F43" s="143" t="s">
        <v>3110</v>
      </c>
      <c r="G43" s="157" t="s">
        <v>1351</v>
      </c>
      <c r="H43" s="157" t="s">
        <v>1352</v>
      </c>
      <c r="I43" s="154" t="s">
        <v>3133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3109</v>
      </c>
      <c r="F44" s="143" t="s">
        <v>3110</v>
      </c>
      <c r="G44" s="157" t="s">
        <v>3140</v>
      </c>
      <c r="H44" s="157" t="s">
        <v>322</v>
      </c>
      <c r="I44" s="154" t="s">
        <v>3141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3109</v>
      </c>
      <c r="F45" s="143" t="s">
        <v>3110</v>
      </c>
      <c r="G45" s="157" t="s">
        <v>3142</v>
      </c>
      <c r="H45" s="157" t="s">
        <v>322</v>
      </c>
      <c r="I45" s="154" t="s">
        <v>3141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3109</v>
      </c>
      <c r="F46" s="143" t="s">
        <v>3110</v>
      </c>
      <c r="G46" s="157" t="s">
        <v>3143</v>
      </c>
      <c r="H46" s="157" t="s">
        <v>322</v>
      </c>
      <c r="I46" s="154" t="s">
        <v>3141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3109</v>
      </c>
      <c r="F47" s="143"/>
      <c r="G47" s="157" t="s">
        <v>210</v>
      </c>
      <c r="H47" s="157" t="s">
        <v>3144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3109</v>
      </c>
      <c r="F48" s="143" t="s">
        <v>3110</v>
      </c>
      <c r="G48" s="157" t="s">
        <v>1116</v>
      </c>
      <c r="H48" s="157" t="s">
        <v>3145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3109</v>
      </c>
      <c r="F49" s="143" t="s">
        <v>3110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3109</v>
      </c>
      <c r="F50" s="143" t="s">
        <v>3110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3109</v>
      </c>
      <c r="F51" s="143" t="s">
        <v>3110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3109</v>
      </c>
      <c r="F52" s="143" t="s">
        <v>3110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3109</v>
      </c>
      <c r="F53" s="143" t="s">
        <v>3110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3109</v>
      </c>
      <c r="F54" s="143" t="s">
        <v>3110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3109</v>
      </c>
      <c r="F55" s="143" t="s">
        <v>3110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3109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3109</v>
      </c>
      <c r="F57" s="143" t="s">
        <v>3110</v>
      </c>
      <c r="G57" s="157" t="s">
        <v>3146</v>
      </c>
      <c r="H57" s="157" t="s">
        <v>3147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3109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3148</v>
      </c>
      <c r="F59" s="143" t="s">
        <v>3149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3101</v>
      </c>
      <c r="B61" s="153" t="s">
        <v>3102</v>
      </c>
      <c r="C61" s="153" t="s">
        <v>3103</v>
      </c>
      <c r="D61" s="153" t="s">
        <v>3104</v>
      </c>
      <c r="E61" s="153" t="s">
        <v>3105</v>
      </c>
      <c r="F61" s="153" t="s">
        <v>3106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3107</v>
      </c>
      <c r="L61" s="153" t="s">
        <v>3108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3137</v>
      </c>
      <c r="F62" s="143" t="s">
        <v>3110</v>
      </c>
      <c r="G62" s="157" t="s">
        <v>3150</v>
      </c>
      <c r="H62" s="157" t="s">
        <v>3151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3137</v>
      </c>
      <c r="F63" s="143" t="s">
        <v>3110</v>
      </c>
      <c r="G63" s="157" t="s">
        <v>3152</v>
      </c>
      <c r="H63" s="157" t="s">
        <v>3153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3137</v>
      </c>
      <c r="F64" s="143" t="s">
        <v>3110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3137</v>
      </c>
      <c r="F65" s="143" t="s">
        <v>3110</v>
      </c>
      <c r="G65" s="157" t="s">
        <v>194</v>
      </c>
      <c r="H65" s="157" t="s">
        <v>3154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3137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3137</v>
      </c>
      <c r="F67" s="143" t="s">
        <v>3110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3137</v>
      </c>
      <c r="F68" s="143" t="s">
        <v>3110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3137</v>
      </c>
      <c r="F69" s="143" t="s">
        <v>3110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3137</v>
      </c>
      <c r="F70" s="143" t="s">
        <v>3110</v>
      </c>
      <c r="G70" s="157" t="s">
        <v>1260</v>
      </c>
      <c r="H70" s="157" t="s">
        <v>3155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3101</v>
      </c>
      <c r="B72" s="153" t="s">
        <v>3102</v>
      </c>
      <c r="C72" s="153" t="s">
        <v>3103</v>
      </c>
      <c r="D72" s="153" t="s">
        <v>3104</v>
      </c>
      <c r="E72" s="153" t="s">
        <v>3105</v>
      </c>
      <c r="F72" s="153" t="s">
        <v>3106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3107</v>
      </c>
      <c r="L72" s="153" t="s">
        <v>3108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3109</v>
      </c>
      <c r="F73" s="143" t="s">
        <v>3110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3109</v>
      </c>
      <c r="F74" s="143"/>
      <c r="G74" s="157">
        <v>1134305.0</v>
      </c>
      <c r="H74" s="157" t="s">
        <v>3156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3157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3109</v>
      </c>
      <c r="F75" s="143" t="s">
        <v>3110</v>
      </c>
      <c r="G75" s="157" t="s">
        <v>1605</v>
      </c>
      <c r="H75" s="157" t="s">
        <v>3158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3101</v>
      </c>
      <c r="B77" s="153" t="s">
        <v>3102</v>
      </c>
      <c r="C77" s="153" t="s">
        <v>3103</v>
      </c>
      <c r="D77" s="153" t="s">
        <v>3104</v>
      </c>
      <c r="E77" s="153" t="s">
        <v>3105</v>
      </c>
      <c r="F77" s="153" t="s">
        <v>3106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3107</v>
      </c>
      <c r="L77" s="153" t="s">
        <v>3108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3109</v>
      </c>
      <c r="F78" s="143" t="s">
        <v>3110</v>
      </c>
      <c r="G78" s="157" t="s">
        <v>1595</v>
      </c>
      <c r="H78" s="157" t="s">
        <v>3159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3109</v>
      </c>
      <c r="F79" s="143" t="s">
        <v>3110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3109</v>
      </c>
      <c r="F80" s="143" t="s">
        <v>3110</v>
      </c>
      <c r="G80" s="157" t="s">
        <v>3160</v>
      </c>
      <c r="H80" s="157" t="s">
        <v>3161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3109</v>
      </c>
      <c r="F81" s="143" t="s">
        <v>3110</v>
      </c>
      <c r="G81" s="157" t="s">
        <v>2801</v>
      </c>
      <c r="H81" s="157" t="s">
        <v>2803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3109</v>
      </c>
      <c r="F82" s="143" t="s">
        <v>3110</v>
      </c>
      <c r="G82" s="157" t="s">
        <v>3162</v>
      </c>
      <c r="H82" s="157" t="s">
        <v>3163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3109</v>
      </c>
      <c r="F83" s="143" t="s">
        <v>3110</v>
      </c>
      <c r="G83" s="157" t="s">
        <v>3164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3109</v>
      </c>
      <c r="F84" s="143" t="s">
        <v>3110</v>
      </c>
      <c r="G84" s="157" t="s">
        <v>295</v>
      </c>
      <c r="H84" s="157" t="s">
        <v>3165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3109</v>
      </c>
      <c r="F85" s="143" t="s">
        <v>3110</v>
      </c>
      <c r="G85" s="157" t="s">
        <v>3166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3109</v>
      </c>
      <c r="F86" s="143" t="s">
        <v>3110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3109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3109</v>
      </c>
      <c r="F88" s="143" t="s">
        <v>3110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3109</v>
      </c>
      <c r="F89" s="143"/>
      <c r="G89" s="157" t="s">
        <v>3167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3109</v>
      </c>
      <c r="F90" s="143" t="s">
        <v>3110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3109</v>
      </c>
      <c r="F91" s="143" t="s">
        <v>3110</v>
      </c>
      <c r="G91" s="157" t="s">
        <v>1583</v>
      </c>
      <c r="H91" s="157" t="s">
        <v>3168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3109</v>
      </c>
      <c r="F92" s="143" t="s">
        <v>3110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3109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3109</v>
      </c>
      <c r="F94" s="143" t="s">
        <v>3110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3109</v>
      </c>
      <c r="F95" s="143" t="s">
        <v>3110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3109</v>
      </c>
      <c r="F96" s="143" t="s">
        <v>3110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3109</v>
      </c>
      <c r="F97" s="143" t="s">
        <v>3110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3109</v>
      </c>
      <c r="F98" s="143" t="s">
        <v>3110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3109</v>
      </c>
      <c r="F99" s="143" t="s">
        <v>3110</v>
      </c>
      <c r="G99" s="157" t="s">
        <v>1070</v>
      </c>
      <c r="H99" s="157" t="s">
        <v>3169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3109</v>
      </c>
      <c r="F100" s="143" t="s">
        <v>3110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3109</v>
      </c>
      <c r="F101" s="143" t="s">
        <v>3110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3101</v>
      </c>
      <c r="B103" s="153" t="s">
        <v>3102</v>
      </c>
      <c r="C103" s="153" t="s">
        <v>3103</v>
      </c>
      <c r="D103" s="153" t="s">
        <v>3104</v>
      </c>
      <c r="E103" s="153" t="s">
        <v>3105</v>
      </c>
      <c r="F103" s="153" t="s">
        <v>3106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3107</v>
      </c>
      <c r="L103" s="153" t="s">
        <v>3108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3109</v>
      </c>
      <c r="F104" s="143"/>
      <c r="G104" s="157" t="s">
        <v>509</v>
      </c>
      <c r="H104" s="157" t="s">
        <v>510</v>
      </c>
      <c r="I104" s="154" t="s">
        <v>3170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3109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3109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3109</v>
      </c>
      <c r="F107" s="143"/>
      <c r="G107" s="157" t="s">
        <v>186</v>
      </c>
      <c r="H107" s="157" t="s">
        <v>3171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3109</v>
      </c>
      <c r="F108" s="143" t="s">
        <v>3110</v>
      </c>
      <c r="G108" s="157" t="s">
        <v>463</v>
      </c>
      <c r="H108" s="157" t="s">
        <v>3172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3109</v>
      </c>
      <c r="F109" s="143" t="s">
        <v>3110</v>
      </c>
      <c r="G109" s="157" t="s">
        <v>463</v>
      </c>
      <c r="H109" s="157" t="s">
        <v>3172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3109</v>
      </c>
      <c r="F110" s="143"/>
      <c r="G110" s="157" t="s">
        <v>463</v>
      </c>
      <c r="H110" s="157" t="s">
        <v>3172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3109</v>
      </c>
      <c r="F111" s="143" t="s">
        <v>3110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3137</v>
      </c>
      <c r="F112" s="143"/>
      <c r="G112" s="157">
        <v>3135715.0</v>
      </c>
      <c r="H112" s="157" t="s">
        <v>3173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3109</v>
      </c>
      <c r="F113" s="143" t="s">
        <v>3110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3109</v>
      </c>
      <c r="F114" s="143" t="s">
        <v>3110</v>
      </c>
      <c r="G114" s="157" t="s">
        <v>1592</v>
      </c>
      <c r="H114" s="157" t="s">
        <v>3174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3109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3101</v>
      </c>
      <c r="B117" s="153" t="s">
        <v>3102</v>
      </c>
      <c r="C117" s="153" t="s">
        <v>3103</v>
      </c>
      <c r="D117" s="153" t="s">
        <v>3104</v>
      </c>
      <c r="E117" s="153" t="s">
        <v>3105</v>
      </c>
      <c r="F117" s="153" t="s">
        <v>3106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3107</v>
      </c>
      <c r="L117" s="153" t="s">
        <v>3108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3109</v>
      </c>
      <c r="F118" s="143"/>
      <c r="G118" s="157" t="s">
        <v>312</v>
      </c>
      <c r="H118" s="157" t="s">
        <v>313</v>
      </c>
      <c r="I118" s="154" t="s">
        <v>3175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3109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3109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3109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3109</v>
      </c>
      <c r="F122" s="143"/>
      <c r="G122" s="157" t="s">
        <v>186</v>
      </c>
      <c r="H122" s="157" t="s">
        <v>3171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3109</v>
      </c>
      <c r="F123" s="143"/>
      <c r="G123" s="157" t="s">
        <v>463</v>
      </c>
      <c r="H123" s="157" t="s">
        <v>3172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3109</v>
      </c>
      <c r="F124" s="143"/>
      <c r="G124" s="157" t="s">
        <v>463</v>
      </c>
      <c r="H124" s="157" t="s">
        <v>3172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3109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3137</v>
      </c>
      <c r="F126" s="143" t="s">
        <v>3110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3109</v>
      </c>
      <c r="F127" s="143"/>
      <c r="G127" s="157" t="s">
        <v>47</v>
      </c>
      <c r="H127" s="157" t="s">
        <v>3176</v>
      </c>
      <c r="I127" s="154" t="s">
        <v>3177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3109</v>
      </c>
      <c r="F128" s="143"/>
      <c r="G128" s="157" t="s">
        <v>244</v>
      </c>
      <c r="H128" s="157" t="s">
        <v>3178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3179</v>
      </c>
      <c r="E129" s="154" t="s">
        <v>3109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3109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3101</v>
      </c>
      <c r="B133" s="153" t="s">
        <v>3102</v>
      </c>
      <c r="C133" s="153" t="s">
        <v>3103</v>
      </c>
      <c r="D133" s="153" t="s">
        <v>3104</v>
      </c>
      <c r="E133" s="153" t="s">
        <v>3105</v>
      </c>
      <c r="F133" s="153" t="s">
        <v>3106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3107</v>
      </c>
      <c r="L133" s="153" t="s">
        <v>3108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3109</v>
      </c>
      <c r="F134" s="143"/>
      <c r="G134" s="157" t="s">
        <v>210</v>
      </c>
      <c r="H134" s="157" t="s">
        <v>3144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3109</v>
      </c>
      <c r="F135" s="143"/>
      <c r="G135" s="157" t="s">
        <v>1694</v>
      </c>
      <c r="H135" s="157" t="s">
        <v>3180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3137</v>
      </c>
      <c r="F136" s="143" t="s">
        <v>3110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3109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3109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3148</v>
      </c>
      <c r="F139" s="143"/>
      <c r="G139" s="157" t="s">
        <v>1647</v>
      </c>
      <c r="H139" s="157" t="s">
        <v>3181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3101</v>
      </c>
      <c r="B141" s="153" t="s">
        <v>3102</v>
      </c>
      <c r="C141" s="153" t="s">
        <v>3103</v>
      </c>
      <c r="D141" s="153" t="s">
        <v>3104</v>
      </c>
      <c r="E141" s="153" t="s">
        <v>3105</v>
      </c>
      <c r="F141" s="153" t="s">
        <v>3106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3107</v>
      </c>
      <c r="L141" s="153" t="s">
        <v>3108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3109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3109</v>
      </c>
      <c r="F143" s="143"/>
      <c r="G143" s="157" t="s">
        <v>2248</v>
      </c>
      <c r="H143" s="157" t="s">
        <v>3182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3109</v>
      </c>
      <c r="F144" s="143" t="s">
        <v>3110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3109</v>
      </c>
      <c r="F145" s="143"/>
      <c r="G145" s="157">
        <v>1134305.0</v>
      </c>
      <c r="H145" s="157" t="s">
        <v>3156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3109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3109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3109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3109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3109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3116</v>
      </c>
      <c r="E151" s="154" t="s">
        <v>3109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3183</v>
      </c>
    </row>
    <row r="160">
      <c r="B160" s="120" t="s">
        <v>3184</v>
      </c>
    </row>
    <row r="162">
      <c r="B162" s="120" t="s">
        <v>3185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3106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3186</v>
      </c>
      <c r="C170" s="120">
        <v>2.02430400184241E14</v>
      </c>
      <c r="D170" s="18" t="s">
        <v>210</v>
      </c>
      <c r="E170" s="128"/>
      <c r="F170" s="120" t="s">
        <v>3187</v>
      </c>
      <c r="G170" s="120" t="s">
        <v>3144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3188</v>
      </c>
      <c r="C171" s="120">
        <v>2.02430400180579E14</v>
      </c>
      <c r="D171" s="18" t="s">
        <v>1531</v>
      </c>
      <c r="E171" s="143" t="s">
        <v>3189</v>
      </c>
      <c r="F171" s="120" t="s">
        <v>2505</v>
      </c>
      <c r="G171" s="120" t="s">
        <v>1532</v>
      </c>
      <c r="H171" s="120" t="s">
        <v>2496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3190</v>
      </c>
      <c r="C172" s="120">
        <v>2.02430400180638E14</v>
      </c>
      <c r="D172" s="18" t="s">
        <v>186</v>
      </c>
      <c r="E172" s="143" t="s">
        <v>3189</v>
      </c>
      <c r="F172" s="120" t="s">
        <v>3191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3192</v>
      </c>
      <c r="C173" s="120">
        <v>2.02530400186946E14</v>
      </c>
      <c r="D173" s="18" t="s">
        <v>35</v>
      </c>
      <c r="E173" s="143" t="s">
        <v>3189</v>
      </c>
      <c r="F173" s="120" t="s">
        <v>3193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3194</v>
      </c>
      <c r="C174" s="120">
        <v>2.02430400182377E14</v>
      </c>
      <c r="D174" s="18" t="s">
        <v>463</v>
      </c>
      <c r="E174" s="143" t="s">
        <v>3189</v>
      </c>
      <c r="F174" s="120" t="s">
        <v>3195</v>
      </c>
      <c r="G174" s="120" t="s">
        <v>3196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3197</v>
      </c>
      <c r="C175" s="120">
        <v>2.02430400183232E14</v>
      </c>
      <c r="D175" s="18" t="s">
        <v>1511</v>
      </c>
      <c r="E175" s="143" t="s">
        <v>3189</v>
      </c>
      <c r="F175" s="120" t="s">
        <v>3198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3199</v>
      </c>
      <c r="C176" s="120">
        <v>2.02430400183403E14</v>
      </c>
      <c r="D176" s="18" t="s">
        <v>3200</v>
      </c>
      <c r="E176" s="143" t="s">
        <v>3189</v>
      </c>
      <c r="F176" s="120" t="s">
        <v>3201</v>
      </c>
      <c r="G176" s="120" t="s">
        <v>3202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3203</v>
      </c>
      <c r="C177" s="120">
        <v>2.0243040018339E14</v>
      </c>
      <c r="D177" s="18" t="s">
        <v>1708</v>
      </c>
      <c r="E177" s="143" t="s">
        <v>3189</v>
      </c>
      <c r="F177" s="120" t="s">
        <v>3204</v>
      </c>
      <c r="G177" s="120" t="s">
        <v>3205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3206</v>
      </c>
      <c r="C178" s="120">
        <v>2.02430400183397E14</v>
      </c>
      <c r="D178" s="18" t="s">
        <v>1708</v>
      </c>
      <c r="E178" s="143" t="s">
        <v>3189</v>
      </c>
      <c r="F178" s="120" t="s">
        <v>3204</v>
      </c>
      <c r="G178" s="120" t="s">
        <v>3205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3207</v>
      </c>
      <c r="C179" s="120">
        <v>2.02430400183395E14</v>
      </c>
      <c r="D179" s="18" t="s">
        <v>1710</v>
      </c>
      <c r="E179" s="143" t="s">
        <v>3189</v>
      </c>
      <c r="F179" s="120" t="s">
        <v>3208</v>
      </c>
      <c r="G179" s="120" t="s">
        <v>3209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3210</v>
      </c>
      <c r="C180" s="120">
        <v>2.02430400183404E14</v>
      </c>
      <c r="D180" s="18" t="s">
        <v>1710</v>
      </c>
      <c r="E180" s="143" t="s">
        <v>3189</v>
      </c>
      <c r="F180" s="120" t="s">
        <v>3208</v>
      </c>
      <c r="G180" s="120" t="s">
        <v>3209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3211</v>
      </c>
      <c r="C181" s="120">
        <v>2.02430400183405E14</v>
      </c>
      <c r="D181" s="18" t="s">
        <v>3212</v>
      </c>
      <c r="E181" s="143" t="s">
        <v>3189</v>
      </c>
      <c r="F181" s="120" t="s">
        <v>3213</v>
      </c>
      <c r="G181" s="120" t="s">
        <v>3214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3215</v>
      </c>
      <c r="C182" s="120">
        <v>2.02430400183399E14</v>
      </c>
      <c r="D182" s="18" t="s">
        <v>3216</v>
      </c>
      <c r="E182" s="143" t="s">
        <v>3189</v>
      </c>
      <c r="F182" s="120" t="s">
        <v>3217</v>
      </c>
      <c r="G182" s="120" t="s">
        <v>3218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3219</v>
      </c>
    </row>
    <row r="183">
      <c r="A183" s="120">
        <v>386.0</v>
      </c>
      <c r="B183" s="18" t="s">
        <v>3220</v>
      </c>
      <c r="C183" s="120">
        <v>2.02430400183621E14</v>
      </c>
      <c r="D183" s="18" t="s">
        <v>3125</v>
      </c>
      <c r="E183" s="143" t="s">
        <v>3189</v>
      </c>
      <c r="F183" s="120" t="s">
        <v>3221</v>
      </c>
      <c r="G183" s="120" t="s">
        <v>3126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3222</v>
      </c>
      <c r="C184" s="120">
        <v>2.02430400184198E14</v>
      </c>
      <c r="D184" s="18" t="s">
        <v>1209</v>
      </c>
      <c r="E184" s="143" t="s">
        <v>3189</v>
      </c>
      <c r="F184" s="120" t="s">
        <v>3223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3224</v>
      </c>
      <c r="C185" s="120">
        <v>2.02430400184991E14</v>
      </c>
      <c r="D185" s="18" t="s">
        <v>1592</v>
      </c>
      <c r="E185" s="143" t="s">
        <v>3189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3225</v>
      </c>
      <c r="C186" s="120">
        <v>2.0243040018499E14</v>
      </c>
      <c r="D186" s="18" t="s">
        <v>1592</v>
      </c>
      <c r="E186" s="143" t="s">
        <v>3189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3226</v>
      </c>
      <c r="C187" s="120">
        <v>2.02430400185324E14</v>
      </c>
      <c r="D187" s="18" t="s">
        <v>3121</v>
      </c>
      <c r="E187" s="143" t="s">
        <v>3189</v>
      </c>
      <c r="F187" s="120" t="s">
        <v>3227</v>
      </c>
      <c r="G187" s="120" t="s">
        <v>3122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3228</v>
      </c>
      <c r="C188" s="120">
        <v>2.02430400185258E14</v>
      </c>
      <c r="D188" s="18" t="s">
        <v>1236</v>
      </c>
      <c r="E188" s="143" t="s">
        <v>3189</v>
      </c>
      <c r="F188" s="120" t="s">
        <v>3229</v>
      </c>
      <c r="G188" s="120" t="s">
        <v>3230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3231</v>
      </c>
      <c r="C189" s="120">
        <v>2.02430400185544E14</v>
      </c>
      <c r="D189" s="18" t="s">
        <v>1927</v>
      </c>
      <c r="E189" s="143" t="s">
        <v>3189</v>
      </c>
      <c r="F189" s="120" t="s">
        <v>2492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3232</v>
      </c>
      <c r="C190" s="120">
        <v>2.02530400186674E14</v>
      </c>
      <c r="D190" s="18" t="s">
        <v>1293</v>
      </c>
      <c r="E190" s="143" t="s">
        <v>3189</v>
      </c>
      <c r="F190" s="120" t="s">
        <v>3233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3234</v>
      </c>
      <c r="C191" s="120">
        <v>2.02530400191912E14</v>
      </c>
      <c r="D191" s="18" t="s">
        <v>192</v>
      </c>
      <c r="E191" s="143" t="s">
        <v>3189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3235</v>
      </c>
      <c r="C192" s="120">
        <v>2.02530400188477E14</v>
      </c>
      <c r="D192" s="18" t="s">
        <v>1227</v>
      </c>
      <c r="E192" s="143" t="s">
        <v>3189</v>
      </c>
      <c r="F192" s="120" t="s">
        <v>3236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3237</v>
      </c>
      <c r="C193" s="120">
        <v>2.0253040018649E14</v>
      </c>
      <c r="D193" s="18" t="s">
        <v>2801</v>
      </c>
      <c r="E193" s="143" t="s">
        <v>3189</v>
      </c>
      <c r="F193" s="120" t="s">
        <v>2802</v>
      </c>
      <c r="G193" s="120" t="s">
        <v>2803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3238</v>
      </c>
      <c r="C194" s="120">
        <v>2.0253040018698E14</v>
      </c>
      <c r="D194" s="18" t="s">
        <v>1517</v>
      </c>
      <c r="E194" s="143" t="s">
        <v>3189</v>
      </c>
      <c r="F194" s="120" t="s">
        <v>3239</v>
      </c>
      <c r="G194" s="120" t="s">
        <v>1519</v>
      </c>
      <c r="H194" s="120" t="s">
        <v>2496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3240</v>
      </c>
      <c r="C195" s="120">
        <v>2.02530400186818E14</v>
      </c>
      <c r="D195" s="18" t="s">
        <v>799</v>
      </c>
      <c r="E195" s="143" t="s">
        <v>3189</v>
      </c>
      <c r="F195" s="120" t="s">
        <v>2762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3241</v>
      </c>
      <c r="C196" s="120">
        <v>2.02530400186985E14</v>
      </c>
      <c r="D196" s="18" t="s">
        <v>3127</v>
      </c>
      <c r="E196" s="143" t="s">
        <v>3189</v>
      </c>
      <c r="F196" s="120" t="s">
        <v>3242</v>
      </c>
      <c r="G196" s="120" t="s">
        <v>3128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3243</v>
      </c>
      <c r="C197" s="120">
        <v>2.02530400186984E14</v>
      </c>
      <c r="D197" s="18" t="s">
        <v>3244</v>
      </c>
      <c r="E197" s="143" t="s">
        <v>3189</v>
      </c>
      <c r="F197" s="120" t="s">
        <v>3245</v>
      </c>
      <c r="G197" s="120" t="s">
        <v>3246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3247</v>
      </c>
      <c r="C198" s="120">
        <v>2.02530400186983E14</v>
      </c>
      <c r="D198" s="18" t="s">
        <v>579</v>
      </c>
      <c r="E198" s="143" t="s">
        <v>3189</v>
      </c>
      <c r="F198" s="120" t="s">
        <v>3248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3249</v>
      </c>
      <c r="C199" s="120">
        <v>2.02530400186978E14</v>
      </c>
      <c r="D199" s="18" t="s">
        <v>2801</v>
      </c>
      <c r="E199" s="143" t="s">
        <v>3189</v>
      </c>
      <c r="F199" s="120" t="s">
        <v>2802</v>
      </c>
      <c r="G199" s="120" t="s">
        <v>2803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3250</v>
      </c>
      <c r="C200" s="120">
        <v>2.02530400186977E14</v>
      </c>
      <c r="D200" s="18" t="s">
        <v>1616</v>
      </c>
      <c r="E200" s="143" t="s">
        <v>3189</v>
      </c>
      <c r="F200" s="120" t="s">
        <v>3251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3252</v>
      </c>
      <c r="C201" s="120">
        <v>2.02530400186976E14</v>
      </c>
      <c r="D201" s="18" t="s">
        <v>1401</v>
      </c>
      <c r="E201" s="143" t="s">
        <v>3189</v>
      </c>
      <c r="F201" s="120" t="s">
        <v>2518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3253</v>
      </c>
      <c r="C202" s="120">
        <v>2.02530400186981E14</v>
      </c>
      <c r="D202" s="18" t="s">
        <v>3254</v>
      </c>
      <c r="E202" s="143" t="s">
        <v>3189</v>
      </c>
      <c r="F202" s="120" t="s">
        <v>3255</v>
      </c>
      <c r="G202" s="120" t="s">
        <v>3256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3257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3258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3259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3260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3261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3262</v>
      </c>
      <c r="L5" s="170" t="s">
        <v>3263</v>
      </c>
      <c r="M5" s="170" t="s">
        <v>3264</v>
      </c>
      <c r="N5" s="170" t="s">
        <v>3265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3098</v>
      </c>
      <c r="B6" s="172">
        <v>6.94250001742E11</v>
      </c>
      <c r="C6" s="172" t="s">
        <v>328</v>
      </c>
      <c r="D6" s="172" t="s">
        <v>3266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3267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3268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3269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3261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3262</v>
      </c>
      <c r="L10" s="170" t="s">
        <v>3263</v>
      </c>
      <c r="M10" s="170" t="s">
        <v>3264</v>
      </c>
      <c r="N10" s="180" t="s">
        <v>3265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3270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3271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3270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3271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3270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3271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3270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3271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3270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3271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3272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3273</v>
      </c>
      <c r="N18" s="182"/>
    </row>
    <row r="19" ht="24.75" customHeight="1">
      <c r="A19" s="168" t="s">
        <v>3261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3262</v>
      </c>
      <c r="L19" s="170" t="s">
        <v>3263</v>
      </c>
      <c r="M19" s="170" t="s">
        <v>3264</v>
      </c>
      <c r="N19" s="180" t="s">
        <v>3265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3274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3275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3274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3275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3276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3277</v>
      </c>
      <c r="N24" s="182"/>
    </row>
    <row r="25" ht="24.75" customHeight="1">
      <c r="A25" s="168" t="s">
        <v>3261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3262</v>
      </c>
      <c r="L25" s="170" t="s">
        <v>3263</v>
      </c>
      <c r="M25" s="170" t="s">
        <v>3264</v>
      </c>
      <c r="N25" s="180" t="s">
        <v>3265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3278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3279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3278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3279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3278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3280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3281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3282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3283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3284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3285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3286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3287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3288</v>
      </c>
      <c r="B1" s="186"/>
      <c r="C1" s="186"/>
      <c r="D1" s="187"/>
      <c r="E1" s="188" t="s">
        <v>3289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3290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3291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3292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3293</v>
      </c>
      <c r="B2" s="186"/>
      <c r="C2" s="186"/>
      <c r="D2" s="187"/>
      <c r="E2" s="192" t="s">
        <v>3294</v>
      </c>
      <c r="F2" s="192" t="s">
        <v>3295</v>
      </c>
      <c r="G2" s="193" t="s">
        <v>3296</v>
      </c>
      <c r="H2" s="194" t="s">
        <v>3297</v>
      </c>
      <c r="I2" s="192" t="s">
        <v>3298</v>
      </c>
      <c r="J2" s="192" t="s">
        <v>3299</v>
      </c>
      <c r="K2" s="192" t="s">
        <v>3300</v>
      </c>
      <c r="L2" s="192" t="s">
        <v>3294</v>
      </c>
      <c r="M2" s="192" t="s">
        <v>3295</v>
      </c>
      <c r="N2" s="193" t="s">
        <v>3296</v>
      </c>
      <c r="O2" s="194" t="s">
        <v>3297</v>
      </c>
      <c r="P2" s="192" t="s">
        <v>3298</v>
      </c>
      <c r="Q2" s="192" t="s">
        <v>3299</v>
      </c>
      <c r="R2" s="192" t="s">
        <v>3300</v>
      </c>
      <c r="S2" s="192" t="s">
        <v>3294</v>
      </c>
      <c r="T2" s="192" t="s">
        <v>3295</v>
      </c>
      <c r="U2" s="193" t="s">
        <v>3296</v>
      </c>
      <c r="V2" s="194" t="s">
        <v>3297</v>
      </c>
      <c r="W2" s="192" t="s">
        <v>3298</v>
      </c>
      <c r="X2" s="192" t="s">
        <v>3299</v>
      </c>
      <c r="Y2" s="192" t="s">
        <v>3300</v>
      </c>
      <c r="Z2" s="192" t="s">
        <v>3294</v>
      </c>
      <c r="AA2" s="192" t="s">
        <v>3295</v>
      </c>
      <c r="AB2" s="193" t="s">
        <v>3296</v>
      </c>
      <c r="AC2" s="194" t="s">
        <v>3297</v>
      </c>
      <c r="AD2" s="192" t="s">
        <v>3298</v>
      </c>
      <c r="AE2" s="192" t="s">
        <v>3299</v>
      </c>
      <c r="AF2" s="192" t="s">
        <v>3300</v>
      </c>
      <c r="AG2" s="192" t="s">
        <v>3294</v>
      </c>
      <c r="AH2" s="192" t="s">
        <v>3295</v>
      </c>
      <c r="AI2" s="193" t="s">
        <v>3296</v>
      </c>
      <c r="AJ2" s="194" t="s">
        <v>3297</v>
      </c>
      <c r="AK2" s="192" t="s">
        <v>3298</v>
      </c>
      <c r="AL2" s="192" t="s">
        <v>3299</v>
      </c>
      <c r="AM2" s="192" t="s">
        <v>3300</v>
      </c>
      <c r="AN2" s="192" t="s">
        <v>3294</v>
      </c>
      <c r="AO2" s="192" t="s">
        <v>3295</v>
      </c>
      <c r="AP2" s="193" t="s">
        <v>3296</v>
      </c>
      <c r="AQ2" s="194" t="s">
        <v>3297</v>
      </c>
      <c r="AR2" s="192" t="s">
        <v>3298</v>
      </c>
      <c r="AS2" s="192" t="s">
        <v>3299</v>
      </c>
      <c r="AT2" s="192" t="s">
        <v>3300</v>
      </c>
      <c r="AU2" s="192" t="s">
        <v>3294</v>
      </c>
      <c r="AV2" s="192" t="s">
        <v>3295</v>
      </c>
      <c r="AW2" s="193" t="s">
        <v>3296</v>
      </c>
      <c r="AX2" s="194" t="s">
        <v>3297</v>
      </c>
      <c r="AY2" s="192" t="s">
        <v>3298</v>
      </c>
      <c r="AZ2" s="192" t="s">
        <v>3299</v>
      </c>
      <c r="BA2" s="192" t="s">
        <v>3300</v>
      </c>
      <c r="BB2" s="192" t="s">
        <v>3294</v>
      </c>
      <c r="BC2" s="192" t="s">
        <v>3295</v>
      </c>
      <c r="BD2" s="193" t="s">
        <v>3296</v>
      </c>
      <c r="BE2" s="194" t="s">
        <v>3297</v>
      </c>
      <c r="BF2" s="192" t="s">
        <v>3298</v>
      </c>
      <c r="BG2" s="192" t="s">
        <v>3299</v>
      </c>
      <c r="BH2" s="192" t="s">
        <v>3300</v>
      </c>
      <c r="BI2" s="192" t="s">
        <v>3294</v>
      </c>
      <c r="BJ2" s="192" t="s">
        <v>3295</v>
      </c>
      <c r="BK2" s="193" t="s">
        <v>3296</v>
      </c>
      <c r="BL2" s="194" t="s">
        <v>3297</v>
      </c>
      <c r="BM2" s="192" t="s">
        <v>3298</v>
      </c>
      <c r="BN2" s="192" t="s">
        <v>3299</v>
      </c>
      <c r="BO2" s="192" t="s">
        <v>3300</v>
      </c>
      <c r="BP2" s="192" t="s">
        <v>3294</v>
      </c>
      <c r="BQ2" s="192" t="s">
        <v>3295</v>
      </c>
      <c r="BR2" s="193" t="s">
        <v>3296</v>
      </c>
      <c r="BS2" s="194" t="s">
        <v>3297</v>
      </c>
      <c r="BT2" s="192" t="s">
        <v>3298</v>
      </c>
      <c r="BU2" s="192" t="s">
        <v>3299</v>
      </c>
      <c r="BV2" s="192" t="s">
        <v>3300</v>
      </c>
      <c r="BW2" s="192" t="s">
        <v>3294</v>
      </c>
      <c r="BX2" s="192" t="s">
        <v>3295</v>
      </c>
      <c r="BY2" s="193" t="s">
        <v>3296</v>
      </c>
      <c r="BZ2" s="194" t="s">
        <v>3297</v>
      </c>
      <c r="CA2" s="192" t="s">
        <v>3298</v>
      </c>
      <c r="CB2" s="192" t="s">
        <v>3299</v>
      </c>
      <c r="CC2" s="192" t="s">
        <v>3300</v>
      </c>
      <c r="CD2" s="192" t="s">
        <v>3294</v>
      </c>
      <c r="CE2" s="192" t="s">
        <v>3295</v>
      </c>
      <c r="CF2" s="193" t="s">
        <v>3296</v>
      </c>
      <c r="CG2" s="194" t="s">
        <v>3297</v>
      </c>
      <c r="CH2" s="192" t="s">
        <v>3298</v>
      </c>
      <c r="CI2" s="192" t="s">
        <v>3299</v>
      </c>
      <c r="CJ2" s="192" t="s">
        <v>3300</v>
      </c>
      <c r="CK2" s="192" t="s">
        <v>3294</v>
      </c>
      <c r="CL2" s="192" t="s">
        <v>3295</v>
      </c>
      <c r="CM2" s="193" t="s">
        <v>3296</v>
      </c>
      <c r="CN2" s="194" t="s">
        <v>3297</v>
      </c>
      <c r="CO2" s="192" t="s">
        <v>3298</v>
      </c>
      <c r="CP2" s="192" t="s">
        <v>3299</v>
      </c>
      <c r="CQ2" s="192" t="s">
        <v>3300</v>
      </c>
    </row>
    <row r="3">
      <c r="A3" s="195" t="s">
        <v>3301</v>
      </c>
      <c r="B3" s="195" t="s">
        <v>3302</v>
      </c>
      <c r="C3" s="195" t="s">
        <v>3303</v>
      </c>
      <c r="D3" s="195" t="s">
        <v>3304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2077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2045</v>
      </c>
      <c r="C5" s="204" t="s">
        <v>3305</v>
      </c>
      <c r="D5" s="205" t="s">
        <v>3306</v>
      </c>
      <c r="E5" s="206" t="s">
        <v>3305</v>
      </c>
      <c r="F5" s="207" t="s">
        <v>3305</v>
      </c>
      <c r="G5" s="207" t="s">
        <v>3305</v>
      </c>
      <c r="H5" s="207" t="s">
        <v>3305</v>
      </c>
      <c r="I5" s="207" t="s">
        <v>3305</v>
      </c>
      <c r="J5" s="207" t="s">
        <v>3305</v>
      </c>
      <c r="K5" s="207" t="s">
        <v>3305</v>
      </c>
      <c r="L5" s="207" t="s">
        <v>3305</v>
      </c>
      <c r="M5" s="207" t="s">
        <v>3305</v>
      </c>
      <c r="N5" s="208" t="s">
        <v>3307</v>
      </c>
      <c r="O5" s="208" t="s">
        <v>3307</v>
      </c>
      <c r="P5" s="208" t="s">
        <v>3307</v>
      </c>
      <c r="Q5" s="208" t="s">
        <v>3307</v>
      </c>
      <c r="R5" s="209" t="s">
        <v>3307</v>
      </c>
      <c r="S5" s="208" t="s">
        <v>3307</v>
      </c>
      <c r="T5" s="208" t="s">
        <v>3307</v>
      </c>
      <c r="U5" s="208" t="s">
        <v>3307</v>
      </c>
      <c r="V5" s="208" t="s">
        <v>3307</v>
      </c>
      <c r="W5" s="208" t="s">
        <v>3307</v>
      </c>
      <c r="X5" s="208" t="s">
        <v>3307</v>
      </c>
      <c r="Y5" s="208" t="s">
        <v>3307</v>
      </c>
      <c r="Z5" s="208" t="s">
        <v>3307</v>
      </c>
      <c r="AA5" s="208" t="s">
        <v>3307</v>
      </c>
      <c r="AB5" s="208" t="s">
        <v>3307</v>
      </c>
      <c r="AC5" s="208" t="s">
        <v>3307</v>
      </c>
      <c r="AD5" s="208" t="s">
        <v>3307</v>
      </c>
      <c r="AE5" s="208" t="s">
        <v>3307</v>
      </c>
      <c r="AF5" s="208" t="s">
        <v>3307</v>
      </c>
      <c r="AG5" s="208" t="s">
        <v>3307</v>
      </c>
      <c r="AH5" s="208" t="s">
        <v>3307</v>
      </c>
      <c r="AI5" s="208" t="s">
        <v>3307</v>
      </c>
      <c r="AJ5" s="208" t="s">
        <v>3307</v>
      </c>
      <c r="AK5" s="208" t="s">
        <v>3307</v>
      </c>
      <c r="AL5" s="208" t="s">
        <v>3307</v>
      </c>
      <c r="AM5" s="208" t="s">
        <v>3307</v>
      </c>
      <c r="AN5" s="208" t="s">
        <v>3307</v>
      </c>
      <c r="AO5" s="208" t="s">
        <v>3307</v>
      </c>
      <c r="AP5" s="208" t="s">
        <v>3307</v>
      </c>
      <c r="AQ5" s="208" t="s">
        <v>3307</v>
      </c>
      <c r="AR5" s="208" t="s">
        <v>3307</v>
      </c>
      <c r="AS5" s="208" t="s">
        <v>3307</v>
      </c>
      <c r="AT5" s="208" t="s">
        <v>3307</v>
      </c>
      <c r="AU5" s="208" t="s">
        <v>3307</v>
      </c>
      <c r="AV5" s="208" t="s">
        <v>3307</v>
      </c>
      <c r="AW5" s="209" t="s">
        <v>3307</v>
      </c>
      <c r="AX5" s="208" t="s">
        <v>3307</v>
      </c>
      <c r="AY5" s="208" t="s">
        <v>3307</v>
      </c>
      <c r="AZ5" s="208" t="s">
        <v>3307</v>
      </c>
      <c r="BA5" s="208" t="s">
        <v>3307</v>
      </c>
      <c r="BB5" s="208" t="s">
        <v>3307</v>
      </c>
      <c r="BC5" s="208" t="s">
        <v>3307</v>
      </c>
      <c r="BD5" s="208" t="s">
        <v>3307</v>
      </c>
      <c r="BE5" s="208" t="s">
        <v>3307</v>
      </c>
      <c r="BF5" s="208" t="s">
        <v>3307</v>
      </c>
      <c r="BG5" s="208" t="s">
        <v>3307</v>
      </c>
      <c r="BH5" s="208" t="s">
        <v>3307</v>
      </c>
      <c r="BI5" s="208" t="s">
        <v>3307</v>
      </c>
      <c r="BJ5" s="208" t="s">
        <v>3307</v>
      </c>
      <c r="BK5" s="208" t="s">
        <v>3307</v>
      </c>
      <c r="BL5" s="208" t="s">
        <v>3307</v>
      </c>
      <c r="BM5" s="208" t="s">
        <v>3307</v>
      </c>
      <c r="BN5" s="208" t="s">
        <v>3307</v>
      </c>
      <c r="BO5" s="208" t="s">
        <v>3307</v>
      </c>
      <c r="BP5" s="208" t="s">
        <v>3307</v>
      </c>
      <c r="BQ5" s="208" t="s">
        <v>3307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3308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2068</v>
      </c>
      <c r="C7" s="213" t="s">
        <v>3309</v>
      </c>
      <c r="D7" s="205" t="s">
        <v>3310</v>
      </c>
      <c r="E7" s="214" t="s">
        <v>3309</v>
      </c>
      <c r="F7" s="215" t="s">
        <v>3309</v>
      </c>
      <c r="G7" s="215" t="s">
        <v>3309</v>
      </c>
      <c r="H7" s="215" t="s">
        <v>3309</v>
      </c>
      <c r="I7" s="215" t="s">
        <v>3309</v>
      </c>
      <c r="J7" s="215" t="s">
        <v>3309</v>
      </c>
      <c r="K7" s="215" t="s">
        <v>3309</v>
      </c>
      <c r="L7" s="215" t="s">
        <v>3309</v>
      </c>
      <c r="M7" s="215" t="s">
        <v>3309</v>
      </c>
      <c r="N7" s="215" t="s">
        <v>3309</v>
      </c>
      <c r="O7" s="215" t="s">
        <v>3309</v>
      </c>
      <c r="P7" s="215" t="s">
        <v>3309</v>
      </c>
      <c r="Q7" s="215" t="s">
        <v>3309</v>
      </c>
      <c r="R7" s="209" t="s">
        <v>3307</v>
      </c>
      <c r="S7" s="208" t="s">
        <v>3307</v>
      </c>
      <c r="T7" s="208" t="s">
        <v>3307</v>
      </c>
      <c r="U7" s="208" t="s">
        <v>3307</v>
      </c>
      <c r="V7" s="208" t="s">
        <v>3307</v>
      </c>
      <c r="W7" s="208" t="s">
        <v>3307</v>
      </c>
      <c r="X7" s="208" t="s">
        <v>3307</v>
      </c>
      <c r="Y7" s="208" t="s">
        <v>3307</v>
      </c>
      <c r="Z7" s="208" t="s">
        <v>3307</v>
      </c>
      <c r="AA7" s="208" t="s">
        <v>3307</v>
      </c>
      <c r="AB7" s="208" t="s">
        <v>3307</v>
      </c>
      <c r="AC7" s="208" t="s">
        <v>3307</v>
      </c>
      <c r="AD7" s="207" t="s">
        <v>3305</v>
      </c>
      <c r="AE7" s="207" t="s">
        <v>3305</v>
      </c>
      <c r="AF7" s="207" t="s">
        <v>3305</v>
      </c>
      <c r="AG7" s="207" t="s">
        <v>3305</v>
      </c>
      <c r="AH7" s="207" t="s">
        <v>3305</v>
      </c>
      <c r="AI7" s="207" t="s">
        <v>3305</v>
      </c>
      <c r="AJ7" s="207" t="s">
        <v>3305</v>
      </c>
      <c r="AK7" s="207" t="s">
        <v>3305</v>
      </c>
      <c r="AL7" s="207" t="s">
        <v>3305</v>
      </c>
      <c r="AM7" s="207" t="s">
        <v>3305</v>
      </c>
      <c r="AN7" s="207" t="s">
        <v>3305</v>
      </c>
      <c r="AO7" s="207" t="s">
        <v>3305</v>
      </c>
      <c r="AP7" s="207" t="s">
        <v>3305</v>
      </c>
      <c r="AQ7" s="207" t="s">
        <v>3305</v>
      </c>
      <c r="AR7" s="207" t="s">
        <v>3305</v>
      </c>
      <c r="AS7" s="208" t="s">
        <v>3307</v>
      </c>
      <c r="AT7" s="208" t="s">
        <v>3307</v>
      </c>
      <c r="AU7" s="208" t="s">
        <v>3307</v>
      </c>
      <c r="AV7" s="208" t="s">
        <v>3307</v>
      </c>
      <c r="AW7" s="209" t="s">
        <v>3307</v>
      </c>
      <c r="AX7" s="208" t="s">
        <v>3307</v>
      </c>
      <c r="AY7" s="208" t="s">
        <v>3307</v>
      </c>
      <c r="AZ7" s="208" t="s">
        <v>3307</v>
      </c>
      <c r="BA7" s="208" t="s">
        <v>3307</v>
      </c>
      <c r="BB7" s="208" t="s">
        <v>3307</v>
      </c>
      <c r="BC7" s="208" t="s">
        <v>3307</v>
      </c>
      <c r="BD7" s="208" t="s">
        <v>3307</v>
      </c>
      <c r="BE7" s="208" t="s">
        <v>3307</v>
      </c>
      <c r="BF7" s="208" t="s">
        <v>3307</v>
      </c>
      <c r="BG7" s="208" t="s">
        <v>3307</v>
      </c>
      <c r="BH7" s="208" t="s">
        <v>3307</v>
      </c>
      <c r="BI7" s="208" t="s">
        <v>3307</v>
      </c>
      <c r="BJ7" s="208" t="s">
        <v>3307</v>
      </c>
      <c r="BK7" s="208" t="s">
        <v>3307</v>
      </c>
      <c r="BL7" s="208" t="s">
        <v>3307</v>
      </c>
      <c r="BM7" s="208" t="s">
        <v>3307</v>
      </c>
      <c r="BN7" s="208" t="s">
        <v>3307</v>
      </c>
      <c r="BO7" s="208" t="s">
        <v>3307</v>
      </c>
      <c r="BP7" s="208" t="s">
        <v>3307</v>
      </c>
      <c r="BQ7" s="208" t="s">
        <v>3307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2082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3307</v>
      </c>
      <c r="D9" s="205" t="s">
        <v>3311</v>
      </c>
      <c r="E9" s="217" t="s">
        <v>3307</v>
      </c>
      <c r="F9" s="208" t="s">
        <v>3307</v>
      </c>
      <c r="G9" s="208" t="s">
        <v>3307</v>
      </c>
      <c r="H9" s="208" t="s">
        <v>3307</v>
      </c>
      <c r="I9" s="208" t="s">
        <v>3307</v>
      </c>
      <c r="J9" s="208" t="s">
        <v>3307</v>
      </c>
      <c r="K9" s="208" t="s">
        <v>3307</v>
      </c>
      <c r="L9" s="208" t="s">
        <v>3307</v>
      </c>
      <c r="M9" s="208" t="s">
        <v>3307</v>
      </c>
      <c r="N9" s="208" t="s">
        <v>3307</v>
      </c>
      <c r="O9" s="208" t="s">
        <v>3307</v>
      </c>
      <c r="P9" s="208" t="s">
        <v>3307</v>
      </c>
      <c r="Q9" s="208" t="s">
        <v>3307</v>
      </c>
      <c r="R9" s="209" t="s">
        <v>3307</v>
      </c>
      <c r="S9" s="208" t="s">
        <v>3307</v>
      </c>
      <c r="T9" s="208" t="s">
        <v>3307</v>
      </c>
      <c r="U9" s="208" t="s">
        <v>3307</v>
      </c>
      <c r="V9" s="208" t="s">
        <v>3307</v>
      </c>
      <c r="W9" s="208" t="s">
        <v>3307</v>
      </c>
      <c r="X9" s="208" t="s">
        <v>3307</v>
      </c>
      <c r="Y9" s="208" t="s">
        <v>3307</v>
      </c>
      <c r="Z9" s="208" t="s">
        <v>3307</v>
      </c>
      <c r="AA9" s="208" t="s">
        <v>3307</v>
      </c>
      <c r="AB9" s="208" t="s">
        <v>3307</v>
      </c>
      <c r="AC9" s="208" t="s">
        <v>3307</v>
      </c>
      <c r="AD9" s="208" t="s">
        <v>3307</v>
      </c>
      <c r="AE9" s="208" t="s">
        <v>3307</v>
      </c>
      <c r="AF9" s="208" t="s">
        <v>3307</v>
      </c>
      <c r="AG9" s="208" t="s">
        <v>3307</v>
      </c>
      <c r="AH9" s="208" t="s">
        <v>3307</v>
      </c>
      <c r="AI9" s="208" t="s">
        <v>3307</v>
      </c>
      <c r="AJ9" s="208" t="s">
        <v>3307</v>
      </c>
      <c r="AK9" s="208" t="s">
        <v>3307</v>
      </c>
      <c r="AL9" s="208" t="s">
        <v>3307</v>
      </c>
      <c r="AM9" s="208" t="s">
        <v>3307</v>
      </c>
      <c r="AN9" s="208" t="s">
        <v>3307</v>
      </c>
      <c r="AO9" s="208" t="s">
        <v>3307</v>
      </c>
      <c r="AP9" s="208" t="s">
        <v>3307</v>
      </c>
      <c r="AQ9" s="208" t="s">
        <v>3307</v>
      </c>
      <c r="AR9" s="208" t="s">
        <v>3307</v>
      </c>
      <c r="AS9" s="208" t="s">
        <v>3307</v>
      </c>
      <c r="AT9" s="208" t="s">
        <v>3307</v>
      </c>
      <c r="AU9" s="208" t="s">
        <v>3307</v>
      </c>
      <c r="AV9" s="208" t="s">
        <v>3307</v>
      </c>
      <c r="AW9" s="209" t="s">
        <v>3307</v>
      </c>
      <c r="AX9" s="208" t="s">
        <v>3307</v>
      </c>
      <c r="AY9" s="208" t="s">
        <v>3307</v>
      </c>
      <c r="AZ9" s="208" t="s">
        <v>3307</v>
      </c>
      <c r="BA9" s="208" t="s">
        <v>3307</v>
      </c>
      <c r="BB9" s="208" t="s">
        <v>3307</v>
      </c>
      <c r="BC9" s="208" t="s">
        <v>3307</v>
      </c>
      <c r="BD9" s="208" t="s">
        <v>3307</v>
      </c>
      <c r="BE9" s="208" t="s">
        <v>3307</v>
      </c>
      <c r="BF9" s="208" t="s">
        <v>3307</v>
      </c>
      <c r="BG9" s="208" t="s">
        <v>3307</v>
      </c>
      <c r="BH9" s="208" t="s">
        <v>3307</v>
      </c>
      <c r="BI9" s="208" t="s">
        <v>3307</v>
      </c>
      <c r="BJ9" s="208" t="s">
        <v>3307</v>
      </c>
      <c r="BK9" s="208" t="s">
        <v>3307</v>
      </c>
      <c r="BL9" s="208" t="s">
        <v>3307</v>
      </c>
      <c r="BM9" s="208" t="s">
        <v>3307</v>
      </c>
      <c r="BN9" s="208" t="s">
        <v>3307</v>
      </c>
      <c r="BO9" s="208" t="s">
        <v>3307</v>
      </c>
      <c r="BP9" s="208" t="s">
        <v>3307</v>
      </c>
      <c r="BQ9" s="208" t="s">
        <v>3307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3312</v>
      </c>
      <c r="D10" s="205" t="s">
        <v>3313</v>
      </c>
      <c r="E10" s="219" t="s">
        <v>3312</v>
      </c>
      <c r="F10" s="220" t="s">
        <v>3312</v>
      </c>
      <c r="G10" s="220" t="s">
        <v>3312</v>
      </c>
      <c r="H10" s="220" t="s">
        <v>3312</v>
      </c>
      <c r="I10" s="220" t="s">
        <v>3312</v>
      </c>
      <c r="J10" s="220" t="s">
        <v>3312</v>
      </c>
      <c r="K10" s="220" t="s">
        <v>3312</v>
      </c>
      <c r="L10" s="220" t="s">
        <v>3312</v>
      </c>
      <c r="M10" s="220" t="s">
        <v>3312</v>
      </c>
      <c r="N10" s="220" t="s">
        <v>3312</v>
      </c>
      <c r="O10" s="220" t="s">
        <v>3312</v>
      </c>
      <c r="P10" s="220" t="s">
        <v>3312</v>
      </c>
      <c r="Q10" s="220" t="s">
        <v>3312</v>
      </c>
      <c r="R10" s="221" t="s">
        <v>3312</v>
      </c>
      <c r="S10" s="220" t="s">
        <v>3312</v>
      </c>
      <c r="T10" s="220" t="s">
        <v>3312</v>
      </c>
      <c r="U10" s="220" t="s">
        <v>3312</v>
      </c>
      <c r="V10" s="220" t="s">
        <v>3312</v>
      </c>
      <c r="W10" s="220" t="s">
        <v>3312</v>
      </c>
      <c r="X10" s="220" t="s">
        <v>3312</v>
      </c>
      <c r="Y10" s="220" t="s">
        <v>3312</v>
      </c>
      <c r="Z10" s="220" t="s">
        <v>3312</v>
      </c>
      <c r="AA10" s="220" t="s">
        <v>3312</v>
      </c>
      <c r="AB10" s="220" t="s">
        <v>3312</v>
      </c>
      <c r="AC10" s="220" t="s">
        <v>3312</v>
      </c>
      <c r="AD10" s="220" t="s">
        <v>3312</v>
      </c>
      <c r="AE10" s="220" t="s">
        <v>3312</v>
      </c>
      <c r="AF10" s="220" t="s">
        <v>3312</v>
      </c>
      <c r="AG10" s="220" t="s">
        <v>3312</v>
      </c>
      <c r="AH10" s="220" t="s">
        <v>3312</v>
      </c>
      <c r="AI10" s="220" t="s">
        <v>3312</v>
      </c>
      <c r="AJ10" s="220" t="s">
        <v>3312</v>
      </c>
      <c r="AK10" s="220" t="s">
        <v>3312</v>
      </c>
      <c r="AL10" s="220" t="s">
        <v>3312</v>
      </c>
      <c r="AM10" s="220" t="s">
        <v>3312</v>
      </c>
      <c r="AN10" s="220" t="s">
        <v>3312</v>
      </c>
      <c r="AO10" s="220" t="s">
        <v>3312</v>
      </c>
      <c r="AP10" s="220" t="s">
        <v>3312</v>
      </c>
      <c r="AQ10" s="220" t="s">
        <v>3312</v>
      </c>
      <c r="AR10" s="220" t="s">
        <v>3312</v>
      </c>
      <c r="AS10" s="220" t="s">
        <v>3312</v>
      </c>
      <c r="AT10" s="220" t="s">
        <v>3312</v>
      </c>
      <c r="AU10" s="220" t="s">
        <v>3312</v>
      </c>
      <c r="AV10" s="220" t="s">
        <v>3312</v>
      </c>
      <c r="AW10" s="221" t="s">
        <v>3312</v>
      </c>
      <c r="AX10" s="220" t="s">
        <v>3312</v>
      </c>
      <c r="AY10" s="220" t="s">
        <v>3312</v>
      </c>
      <c r="AZ10" s="220" t="s">
        <v>3312</v>
      </c>
      <c r="BA10" s="220" t="s">
        <v>3312</v>
      </c>
      <c r="BB10" s="220" t="s">
        <v>3312</v>
      </c>
      <c r="BC10" s="220" t="s">
        <v>3312</v>
      </c>
      <c r="BD10" s="220" t="s">
        <v>3312</v>
      </c>
      <c r="BE10" s="220" t="s">
        <v>3312</v>
      </c>
      <c r="BF10" s="220" t="s">
        <v>3312</v>
      </c>
      <c r="BG10" s="220" t="s">
        <v>3312</v>
      </c>
      <c r="BH10" s="220" t="s">
        <v>3312</v>
      </c>
      <c r="BI10" s="220" t="s">
        <v>3312</v>
      </c>
      <c r="BJ10" s="220" t="s">
        <v>3312</v>
      </c>
      <c r="BK10" s="220" t="s">
        <v>3312</v>
      </c>
      <c r="BL10" s="220" t="s">
        <v>3312</v>
      </c>
      <c r="BM10" s="220" t="s">
        <v>3312</v>
      </c>
      <c r="BN10" s="220" t="s">
        <v>3312</v>
      </c>
      <c r="BO10" s="220" t="s">
        <v>3312</v>
      </c>
      <c r="BP10" s="220" t="s">
        <v>3312</v>
      </c>
      <c r="BQ10" s="220" t="s">
        <v>3312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3312</v>
      </c>
      <c r="D11" s="205" t="s">
        <v>3311</v>
      </c>
      <c r="E11" s="219" t="s">
        <v>3312</v>
      </c>
      <c r="F11" s="220" t="s">
        <v>3312</v>
      </c>
      <c r="G11" s="220" t="s">
        <v>3312</v>
      </c>
      <c r="H11" s="220" t="s">
        <v>3312</v>
      </c>
      <c r="I11" s="220" t="s">
        <v>3312</v>
      </c>
      <c r="J11" s="220" t="s">
        <v>3312</v>
      </c>
      <c r="K11" s="220" t="s">
        <v>3312</v>
      </c>
      <c r="L11" s="220" t="s">
        <v>3312</v>
      </c>
      <c r="M11" s="220" t="s">
        <v>3312</v>
      </c>
      <c r="N11" s="220" t="s">
        <v>3312</v>
      </c>
      <c r="O11" s="220" t="s">
        <v>3312</v>
      </c>
      <c r="P11" s="220" t="s">
        <v>3312</v>
      </c>
      <c r="Q11" s="220" t="s">
        <v>3312</v>
      </c>
      <c r="R11" s="221" t="s">
        <v>3312</v>
      </c>
      <c r="S11" s="220" t="s">
        <v>3312</v>
      </c>
      <c r="T11" s="220" t="s">
        <v>3312</v>
      </c>
      <c r="U11" s="220" t="s">
        <v>3312</v>
      </c>
      <c r="V11" s="220" t="s">
        <v>3312</v>
      </c>
      <c r="W11" s="220" t="s">
        <v>3312</v>
      </c>
      <c r="X11" s="220" t="s">
        <v>3312</v>
      </c>
      <c r="Y11" s="220" t="s">
        <v>3312</v>
      </c>
      <c r="Z11" s="220" t="s">
        <v>3312</v>
      </c>
      <c r="AA11" s="220" t="s">
        <v>3312</v>
      </c>
      <c r="AB11" s="220" t="s">
        <v>3312</v>
      </c>
      <c r="AC11" s="220" t="s">
        <v>3312</v>
      </c>
      <c r="AD11" s="220" t="s">
        <v>3312</v>
      </c>
      <c r="AE11" s="220" t="s">
        <v>3312</v>
      </c>
      <c r="AF11" s="220" t="s">
        <v>3312</v>
      </c>
      <c r="AG11" s="220" t="s">
        <v>3312</v>
      </c>
      <c r="AH11" s="220" t="s">
        <v>3312</v>
      </c>
      <c r="AI11" s="220" t="s">
        <v>3312</v>
      </c>
      <c r="AJ11" s="220" t="s">
        <v>3312</v>
      </c>
      <c r="AK11" s="220" t="s">
        <v>3312</v>
      </c>
      <c r="AL11" s="220" t="s">
        <v>3312</v>
      </c>
      <c r="AM11" s="220" t="s">
        <v>3312</v>
      </c>
      <c r="AN11" s="220" t="s">
        <v>3312</v>
      </c>
      <c r="AO11" s="220" t="s">
        <v>3312</v>
      </c>
      <c r="AP11" s="220" t="s">
        <v>3312</v>
      </c>
      <c r="AQ11" s="220" t="s">
        <v>3312</v>
      </c>
      <c r="AR11" s="220" t="s">
        <v>3312</v>
      </c>
      <c r="AS11" s="220" t="s">
        <v>3312</v>
      </c>
      <c r="AT11" s="220" t="s">
        <v>3312</v>
      </c>
      <c r="AU11" s="220" t="s">
        <v>3312</v>
      </c>
      <c r="AV11" s="220" t="s">
        <v>3312</v>
      </c>
      <c r="AW11" s="221" t="s">
        <v>3312</v>
      </c>
      <c r="AX11" s="220" t="s">
        <v>3312</v>
      </c>
      <c r="AY11" s="220" t="s">
        <v>3312</v>
      </c>
      <c r="AZ11" s="220" t="s">
        <v>3312</v>
      </c>
      <c r="BA11" s="220" t="s">
        <v>3312</v>
      </c>
      <c r="BB11" s="220" t="s">
        <v>3312</v>
      </c>
      <c r="BC11" s="220" t="s">
        <v>3312</v>
      </c>
      <c r="BD11" s="220" t="s">
        <v>3312</v>
      </c>
      <c r="BE11" s="220" t="s">
        <v>3312</v>
      </c>
      <c r="BF11" s="220" t="s">
        <v>3312</v>
      </c>
      <c r="BG11" s="220" t="s">
        <v>3312</v>
      </c>
      <c r="BH11" s="220" t="s">
        <v>3312</v>
      </c>
      <c r="BI11" s="220" t="s">
        <v>3312</v>
      </c>
      <c r="BJ11" s="220" t="s">
        <v>3312</v>
      </c>
      <c r="BK11" s="220" t="s">
        <v>3312</v>
      </c>
      <c r="BL11" s="220" t="s">
        <v>3312</v>
      </c>
      <c r="BM11" s="220" t="s">
        <v>3312</v>
      </c>
      <c r="BN11" s="220" t="s">
        <v>3312</v>
      </c>
      <c r="BO11" s="220" t="s">
        <v>3312</v>
      </c>
      <c r="BP11" s="220" t="s">
        <v>3312</v>
      </c>
      <c r="BQ11" s="220" t="s">
        <v>3312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3314</v>
      </c>
      <c r="D12" s="205" t="s">
        <v>3315</v>
      </c>
      <c r="E12" s="223" t="s">
        <v>3314</v>
      </c>
      <c r="F12" s="224" t="s">
        <v>3314</v>
      </c>
      <c r="G12" s="224" t="s">
        <v>3314</v>
      </c>
      <c r="H12" s="224" t="s">
        <v>3314</v>
      </c>
      <c r="I12" s="224" t="s">
        <v>3314</v>
      </c>
      <c r="J12" s="224" t="s">
        <v>3314</v>
      </c>
      <c r="K12" s="224" t="s">
        <v>3314</v>
      </c>
      <c r="L12" s="224" t="s">
        <v>3314</v>
      </c>
      <c r="M12" s="224" t="s">
        <v>3314</v>
      </c>
      <c r="N12" s="224" t="s">
        <v>3314</v>
      </c>
      <c r="O12" s="224" t="s">
        <v>3314</v>
      </c>
      <c r="P12" s="224" t="s">
        <v>3314</v>
      </c>
      <c r="Q12" s="224" t="s">
        <v>3314</v>
      </c>
      <c r="R12" s="225" t="s">
        <v>3314</v>
      </c>
      <c r="S12" s="224" t="s">
        <v>3314</v>
      </c>
      <c r="T12" s="224" t="s">
        <v>3314</v>
      </c>
      <c r="U12" s="224" t="s">
        <v>3314</v>
      </c>
      <c r="V12" s="224" t="s">
        <v>3314</v>
      </c>
      <c r="W12" s="224" t="s">
        <v>3314</v>
      </c>
      <c r="X12" s="224" t="s">
        <v>3314</v>
      </c>
      <c r="Y12" s="224" t="s">
        <v>3314</v>
      </c>
      <c r="Z12" s="224" t="s">
        <v>3314</v>
      </c>
      <c r="AA12" s="224" t="s">
        <v>3314</v>
      </c>
      <c r="AB12" s="224" t="s">
        <v>3314</v>
      </c>
      <c r="AC12" s="224" t="s">
        <v>3314</v>
      </c>
      <c r="AD12" s="224" t="s">
        <v>3314</v>
      </c>
      <c r="AE12" s="224" t="s">
        <v>3314</v>
      </c>
      <c r="AF12" s="224" t="s">
        <v>3314</v>
      </c>
      <c r="AG12" s="224" t="s">
        <v>3314</v>
      </c>
      <c r="AH12" s="224" t="s">
        <v>3314</v>
      </c>
      <c r="AI12" s="224" t="s">
        <v>3314</v>
      </c>
      <c r="AJ12" s="224" t="s">
        <v>3314</v>
      </c>
      <c r="AK12" s="224" t="s">
        <v>3314</v>
      </c>
      <c r="AL12" s="224" t="s">
        <v>3314</v>
      </c>
      <c r="AM12" s="224" t="s">
        <v>3314</v>
      </c>
      <c r="AN12" s="224" t="s">
        <v>3314</v>
      </c>
      <c r="AO12" s="224" t="s">
        <v>3314</v>
      </c>
      <c r="AP12" s="224" t="s">
        <v>3314</v>
      </c>
      <c r="AQ12" s="224" t="s">
        <v>3314</v>
      </c>
      <c r="AR12" s="224" t="s">
        <v>3314</v>
      </c>
      <c r="AS12" s="224" t="s">
        <v>3314</v>
      </c>
      <c r="AT12" s="224" t="s">
        <v>3314</v>
      </c>
      <c r="AU12" s="224" t="s">
        <v>3314</v>
      </c>
      <c r="AV12" s="224" t="s">
        <v>3314</v>
      </c>
      <c r="AW12" s="225" t="s">
        <v>3314</v>
      </c>
      <c r="AX12" s="224" t="s">
        <v>3314</v>
      </c>
      <c r="AY12" s="224" t="s">
        <v>3314</v>
      </c>
      <c r="AZ12" s="224" t="s">
        <v>3314</v>
      </c>
      <c r="BA12" s="224" t="s">
        <v>3314</v>
      </c>
      <c r="BB12" s="224" t="s">
        <v>3314</v>
      </c>
      <c r="BC12" s="224" t="s">
        <v>3314</v>
      </c>
      <c r="BD12" s="224" t="s">
        <v>3314</v>
      </c>
      <c r="BE12" s="224" t="s">
        <v>3314</v>
      </c>
      <c r="BF12" s="224" t="s">
        <v>3314</v>
      </c>
      <c r="BG12" s="224" t="s">
        <v>3314</v>
      </c>
      <c r="BH12" s="224" t="s">
        <v>3314</v>
      </c>
      <c r="BI12" s="224" t="s">
        <v>3314</v>
      </c>
      <c r="BJ12" s="224" t="s">
        <v>3314</v>
      </c>
      <c r="BK12" s="224" t="s">
        <v>3314</v>
      </c>
      <c r="BL12" s="224" t="s">
        <v>3314</v>
      </c>
      <c r="BM12" s="224" t="s">
        <v>3314</v>
      </c>
      <c r="BN12" s="224" t="s">
        <v>3314</v>
      </c>
      <c r="BO12" s="224" t="s">
        <v>3314</v>
      </c>
      <c r="BP12" s="224" t="s">
        <v>3314</v>
      </c>
      <c r="BQ12" s="224" t="s">
        <v>3314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2047</v>
      </c>
      <c r="C13" s="226" t="s">
        <v>3316</v>
      </c>
      <c r="D13" s="205" t="s">
        <v>3317</v>
      </c>
      <c r="E13" s="227" t="s">
        <v>3316</v>
      </c>
      <c r="F13" s="228" t="s">
        <v>3316</v>
      </c>
      <c r="G13" s="228" t="s">
        <v>3316</v>
      </c>
      <c r="H13" s="228" t="s">
        <v>3316</v>
      </c>
      <c r="I13" s="228" t="s">
        <v>3316</v>
      </c>
      <c r="J13" s="228" t="s">
        <v>3316</v>
      </c>
      <c r="K13" s="228" t="s">
        <v>3316</v>
      </c>
      <c r="L13" s="228" t="s">
        <v>3316</v>
      </c>
      <c r="M13" s="228" t="s">
        <v>3316</v>
      </c>
      <c r="N13" s="228" t="s">
        <v>3316</v>
      </c>
      <c r="O13" s="228" t="s">
        <v>3316</v>
      </c>
      <c r="P13" s="228" t="s">
        <v>3316</v>
      </c>
      <c r="Q13" s="228" t="s">
        <v>3316</v>
      </c>
      <c r="R13" s="229" t="s">
        <v>3316</v>
      </c>
      <c r="S13" s="228" t="s">
        <v>3316</v>
      </c>
      <c r="T13" s="228" t="s">
        <v>3316</v>
      </c>
      <c r="U13" s="228" t="s">
        <v>3316</v>
      </c>
      <c r="V13" s="228" t="s">
        <v>3316</v>
      </c>
      <c r="W13" s="228" t="s">
        <v>3316</v>
      </c>
      <c r="X13" s="208" t="s">
        <v>3307</v>
      </c>
      <c r="Y13" s="208" t="s">
        <v>3307</v>
      </c>
      <c r="Z13" s="208" t="s">
        <v>3307</v>
      </c>
      <c r="AA13" s="208" t="s">
        <v>3307</v>
      </c>
      <c r="AB13" s="208" t="s">
        <v>3307</v>
      </c>
      <c r="AC13" s="208" t="s">
        <v>3307</v>
      </c>
      <c r="AD13" s="208" t="s">
        <v>3307</v>
      </c>
      <c r="AE13" s="208" t="s">
        <v>3307</v>
      </c>
      <c r="AF13" s="208" t="s">
        <v>3307</v>
      </c>
      <c r="AG13" s="208" t="s">
        <v>3307</v>
      </c>
      <c r="AH13" s="208" t="s">
        <v>3307</v>
      </c>
      <c r="AI13" s="208" t="s">
        <v>3307</v>
      </c>
      <c r="AJ13" s="208" t="s">
        <v>3307</v>
      </c>
      <c r="AK13" s="208" t="s">
        <v>3307</v>
      </c>
      <c r="AL13" s="208" t="s">
        <v>3307</v>
      </c>
      <c r="AM13" s="208" t="s">
        <v>3307</v>
      </c>
      <c r="AN13" s="208" t="s">
        <v>3307</v>
      </c>
      <c r="AO13" s="208" t="s">
        <v>3307</v>
      </c>
      <c r="AP13" s="208" t="s">
        <v>3307</v>
      </c>
      <c r="AQ13" s="208" t="s">
        <v>3307</v>
      </c>
      <c r="AR13" s="208" t="s">
        <v>3307</v>
      </c>
      <c r="AS13" s="208" t="s">
        <v>3307</v>
      </c>
      <c r="AT13" s="208" t="s">
        <v>3307</v>
      </c>
      <c r="AU13" s="208" t="s">
        <v>3307</v>
      </c>
      <c r="AV13" s="208" t="s">
        <v>3307</v>
      </c>
      <c r="AW13" s="209" t="s">
        <v>3307</v>
      </c>
      <c r="AX13" s="208" t="s">
        <v>3307</v>
      </c>
      <c r="AY13" s="208" t="s">
        <v>3307</v>
      </c>
      <c r="AZ13" s="208" t="s">
        <v>3307</v>
      </c>
      <c r="BA13" s="208" t="s">
        <v>3307</v>
      </c>
      <c r="BB13" s="208" t="s">
        <v>3307</v>
      </c>
      <c r="BC13" s="208" t="s">
        <v>3307</v>
      </c>
      <c r="BD13" s="208" t="s">
        <v>3307</v>
      </c>
      <c r="BE13" s="208" t="s">
        <v>3307</v>
      </c>
      <c r="BF13" s="208" t="s">
        <v>3307</v>
      </c>
      <c r="BG13" s="208" t="s">
        <v>3307</v>
      </c>
      <c r="BH13" s="208" t="s">
        <v>3307</v>
      </c>
      <c r="BI13" s="208" t="s">
        <v>3307</v>
      </c>
      <c r="BJ13" s="208" t="s">
        <v>3307</v>
      </c>
      <c r="BK13" s="208" t="s">
        <v>3307</v>
      </c>
      <c r="BL13" s="208" t="s">
        <v>3307</v>
      </c>
      <c r="BM13" s="208" t="s">
        <v>3307</v>
      </c>
      <c r="BN13" s="208" t="s">
        <v>3307</v>
      </c>
      <c r="BO13" s="208" t="s">
        <v>3307</v>
      </c>
      <c r="BP13" s="208" t="s">
        <v>3307</v>
      </c>
      <c r="BQ13" s="208" t="s">
        <v>3307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3314</v>
      </c>
      <c r="D14" s="205" t="s">
        <v>3313</v>
      </c>
      <c r="E14" s="223" t="s">
        <v>3314</v>
      </c>
      <c r="F14" s="224" t="s">
        <v>3314</v>
      </c>
      <c r="G14" s="224" t="s">
        <v>3314</v>
      </c>
      <c r="H14" s="224" t="s">
        <v>3314</v>
      </c>
      <c r="I14" s="224" t="s">
        <v>3314</v>
      </c>
      <c r="J14" s="224" t="s">
        <v>3314</v>
      </c>
      <c r="K14" s="224" t="s">
        <v>3314</v>
      </c>
      <c r="L14" s="224" t="s">
        <v>3314</v>
      </c>
      <c r="M14" s="224" t="s">
        <v>3314</v>
      </c>
      <c r="N14" s="224" t="s">
        <v>3314</v>
      </c>
      <c r="O14" s="224" t="s">
        <v>3314</v>
      </c>
      <c r="P14" s="224" t="s">
        <v>3314</v>
      </c>
      <c r="Q14" s="224" t="s">
        <v>3314</v>
      </c>
      <c r="R14" s="225" t="s">
        <v>3314</v>
      </c>
      <c r="S14" s="224" t="s">
        <v>3314</v>
      </c>
      <c r="T14" s="224" t="s">
        <v>3314</v>
      </c>
      <c r="U14" s="224" t="s">
        <v>3314</v>
      </c>
      <c r="V14" s="224" t="s">
        <v>3314</v>
      </c>
      <c r="W14" s="224" t="s">
        <v>3314</v>
      </c>
      <c r="X14" s="224" t="s">
        <v>3314</v>
      </c>
      <c r="Y14" s="224" t="s">
        <v>3314</v>
      </c>
      <c r="Z14" s="224" t="s">
        <v>3314</v>
      </c>
      <c r="AA14" s="224" t="s">
        <v>3314</v>
      </c>
      <c r="AB14" s="224" t="s">
        <v>3314</v>
      </c>
      <c r="AC14" s="224" t="s">
        <v>3314</v>
      </c>
      <c r="AD14" s="224" t="s">
        <v>3314</v>
      </c>
      <c r="AE14" s="224" t="s">
        <v>3314</v>
      </c>
      <c r="AF14" s="224" t="s">
        <v>3314</v>
      </c>
      <c r="AG14" s="224" t="s">
        <v>3314</v>
      </c>
      <c r="AH14" s="224" t="s">
        <v>3314</v>
      </c>
      <c r="AI14" s="224" t="s">
        <v>3314</v>
      </c>
      <c r="AJ14" s="224" t="s">
        <v>3314</v>
      </c>
      <c r="AK14" s="224" t="s">
        <v>3314</v>
      </c>
      <c r="AL14" s="224" t="s">
        <v>3314</v>
      </c>
      <c r="AM14" s="224" t="s">
        <v>3314</v>
      </c>
      <c r="AN14" s="224" t="s">
        <v>3314</v>
      </c>
      <c r="AO14" s="224" t="s">
        <v>3314</v>
      </c>
      <c r="AP14" s="224" t="s">
        <v>3314</v>
      </c>
      <c r="AQ14" s="224" t="s">
        <v>3314</v>
      </c>
      <c r="AR14" s="224" t="s">
        <v>3314</v>
      </c>
      <c r="AS14" s="224" t="s">
        <v>3314</v>
      </c>
      <c r="AT14" s="224" t="s">
        <v>3314</v>
      </c>
      <c r="AU14" s="224" t="s">
        <v>3314</v>
      </c>
      <c r="AV14" s="224" t="s">
        <v>3314</v>
      </c>
      <c r="AW14" s="225" t="s">
        <v>3314</v>
      </c>
      <c r="AX14" s="224" t="s">
        <v>3314</v>
      </c>
      <c r="AY14" s="224" t="s">
        <v>3314</v>
      </c>
      <c r="AZ14" s="224" t="s">
        <v>3314</v>
      </c>
      <c r="BA14" s="224" t="s">
        <v>3314</v>
      </c>
      <c r="BB14" s="224" t="s">
        <v>3314</v>
      </c>
      <c r="BC14" s="224" t="s">
        <v>3314</v>
      </c>
      <c r="BD14" s="224" t="s">
        <v>3314</v>
      </c>
      <c r="BE14" s="224" t="s">
        <v>3314</v>
      </c>
      <c r="BF14" s="224" t="s">
        <v>3314</v>
      </c>
      <c r="BG14" s="224" t="s">
        <v>3314</v>
      </c>
      <c r="BH14" s="224" t="s">
        <v>3314</v>
      </c>
      <c r="BI14" s="224" t="s">
        <v>3314</v>
      </c>
      <c r="BJ14" s="224" t="s">
        <v>3314</v>
      </c>
      <c r="BK14" s="224" t="s">
        <v>3314</v>
      </c>
      <c r="BL14" s="224" t="s">
        <v>3314</v>
      </c>
      <c r="BM14" s="224" t="s">
        <v>3314</v>
      </c>
      <c r="BN14" s="224" t="s">
        <v>3314</v>
      </c>
      <c r="BO14" s="224" t="s">
        <v>3314</v>
      </c>
      <c r="BP14" s="224" t="s">
        <v>3314</v>
      </c>
      <c r="BQ14" s="224" t="s">
        <v>3314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3314</v>
      </c>
      <c r="D15" s="205" t="s">
        <v>3313</v>
      </c>
      <c r="E15" s="223" t="s">
        <v>3314</v>
      </c>
      <c r="F15" s="224" t="s">
        <v>3314</v>
      </c>
      <c r="G15" s="224" t="s">
        <v>3314</v>
      </c>
      <c r="H15" s="224" t="s">
        <v>3314</v>
      </c>
      <c r="I15" s="224" t="s">
        <v>3314</v>
      </c>
      <c r="J15" s="224" t="s">
        <v>3314</v>
      </c>
      <c r="K15" s="224" t="s">
        <v>3314</v>
      </c>
      <c r="L15" s="224" t="s">
        <v>3314</v>
      </c>
      <c r="M15" s="224" t="s">
        <v>3314</v>
      </c>
      <c r="N15" s="224" t="s">
        <v>3314</v>
      </c>
      <c r="O15" s="224" t="s">
        <v>3314</v>
      </c>
      <c r="P15" s="224" t="s">
        <v>3314</v>
      </c>
      <c r="Q15" s="224" t="s">
        <v>3314</v>
      </c>
      <c r="R15" s="225" t="s">
        <v>3314</v>
      </c>
      <c r="S15" s="224" t="s">
        <v>3314</v>
      </c>
      <c r="T15" s="224" t="s">
        <v>3314</v>
      </c>
      <c r="U15" s="224" t="s">
        <v>3314</v>
      </c>
      <c r="V15" s="224" t="s">
        <v>3314</v>
      </c>
      <c r="W15" s="224" t="s">
        <v>3314</v>
      </c>
      <c r="X15" s="224" t="s">
        <v>3314</v>
      </c>
      <c r="Y15" s="224" t="s">
        <v>3314</v>
      </c>
      <c r="Z15" s="224" t="s">
        <v>3314</v>
      </c>
      <c r="AA15" s="224" t="s">
        <v>3314</v>
      </c>
      <c r="AB15" s="224" t="s">
        <v>3314</v>
      </c>
      <c r="AC15" s="224" t="s">
        <v>3314</v>
      </c>
      <c r="AD15" s="224" t="s">
        <v>3314</v>
      </c>
      <c r="AE15" s="224" t="s">
        <v>3314</v>
      </c>
      <c r="AF15" s="224" t="s">
        <v>3314</v>
      </c>
      <c r="AG15" s="224" t="s">
        <v>3314</v>
      </c>
      <c r="AH15" s="224" t="s">
        <v>3314</v>
      </c>
      <c r="AI15" s="224" t="s">
        <v>3314</v>
      </c>
      <c r="AJ15" s="224" t="s">
        <v>3314</v>
      </c>
      <c r="AK15" s="224" t="s">
        <v>3314</v>
      </c>
      <c r="AL15" s="224" t="s">
        <v>3314</v>
      </c>
      <c r="AM15" s="224" t="s">
        <v>3314</v>
      </c>
      <c r="AN15" s="224" t="s">
        <v>3314</v>
      </c>
      <c r="AO15" s="224" t="s">
        <v>3314</v>
      </c>
      <c r="AP15" s="224" t="s">
        <v>3314</v>
      </c>
      <c r="AQ15" s="224" t="s">
        <v>3314</v>
      </c>
      <c r="AR15" s="224" t="s">
        <v>3314</v>
      </c>
      <c r="AS15" s="224" t="s">
        <v>3314</v>
      </c>
      <c r="AT15" s="224" t="s">
        <v>3314</v>
      </c>
      <c r="AU15" s="224" t="s">
        <v>3314</v>
      </c>
      <c r="AV15" s="224" t="s">
        <v>3314</v>
      </c>
      <c r="AW15" s="225" t="s">
        <v>3314</v>
      </c>
      <c r="AX15" s="224" t="s">
        <v>3314</v>
      </c>
      <c r="AY15" s="224" t="s">
        <v>3314</v>
      </c>
      <c r="AZ15" s="224" t="s">
        <v>3314</v>
      </c>
      <c r="BA15" s="224" t="s">
        <v>3314</v>
      </c>
      <c r="BB15" s="224" t="s">
        <v>3314</v>
      </c>
      <c r="BC15" s="224" t="s">
        <v>3314</v>
      </c>
      <c r="BD15" s="224" t="s">
        <v>3314</v>
      </c>
      <c r="BE15" s="224" t="s">
        <v>3314</v>
      </c>
      <c r="BF15" s="224" t="s">
        <v>3314</v>
      </c>
      <c r="BG15" s="224" t="s">
        <v>3314</v>
      </c>
      <c r="BH15" s="224" t="s">
        <v>3314</v>
      </c>
      <c r="BI15" s="224" t="s">
        <v>3314</v>
      </c>
      <c r="BJ15" s="224" t="s">
        <v>3314</v>
      </c>
      <c r="BK15" s="224" t="s">
        <v>3314</v>
      </c>
      <c r="BL15" s="224" t="s">
        <v>3314</v>
      </c>
      <c r="BM15" s="224" t="s">
        <v>3314</v>
      </c>
      <c r="BN15" s="224" t="s">
        <v>3314</v>
      </c>
      <c r="BO15" s="224" t="s">
        <v>3314</v>
      </c>
      <c r="BP15" s="224" t="s">
        <v>3314</v>
      </c>
      <c r="BQ15" s="224" t="s">
        <v>3314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3314</v>
      </c>
      <c r="D16" s="205" t="s">
        <v>3313</v>
      </c>
      <c r="E16" s="223" t="s">
        <v>3314</v>
      </c>
      <c r="F16" s="224" t="s">
        <v>3314</v>
      </c>
      <c r="G16" s="224" t="s">
        <v>3314</v>
      </c>
      <c r="H16" s="224" t="s">
        <v>3314</v>
      </c>
      <c r="I16" s="224" t="s">
        <v>3314</v>
      </c>
      <c r="J16" s="224" t="s">
        <v>3314</v>
      </c>
      <c r="K16" s="224" t="s">
        <v>3314</v>
      </c>
      <c r="L16" s="224" t="s">
        <v>3314</v>
      </c>
      <c r="M16" s="224" t="s">
        <v>3314</v>
      </c>
      <c r="N16" s="224" t="s">
        <v>3314</v>
      </c>
      <c r="O16" s="224" t="s">
        <v>3314</v>
      </c>
      <c r="P16" s="224" t="s">
        <v>3314</v>
      </c>
      <c r="Q16" s="224" t="s">
        <v>3314</v>
      </c>
      <c r="R16" s="225" t="s">
        <v>3314</v>
      </c>
      <c r="S16" s="224" t="s">
        <v>3314</v>
      </c>
      <c r="T16" s="224" t="s">
        <v>3314</v>
      </c>
      <c r="U16" s="224" t="s">
        <v>3314</v>
      </c>
      <c r="V16" s="224" t="s">
        <v>3314</v>
      </c>
      <c r="W16" s="224" t="s">
        <v>3314</v>
      </c>
      <c r="X16" s="224" t="s">
        <v>3314</v>
      </c>
      <c r="Y16" s="224" t="s">
        <v>3314</v>
      </c>
      <c r="Z16" s="224" t="s">
        <v>3314</v>
      </c>
      <c r="AA16" s="224" t="s">
        <v>3314</v>
      </c>
      <c r="AB16" s="224" t="s">
        <v>3314</v>
      </c>
      <c r="AC16" s="224" t="s">
        <v>3314</v>
      </c>
      <c r="AD16" s="224" t="s">
        <v>3314</v>
      </c>
      <c r="AE16" s="224" t="s">
        <v>3314</v>
      </c>
      <c r="AF16" s="224" t="s">
        <v>3314</v>
      </c>
      <c r="AG16" s="224" t="s">
        <v>3314</v>
      </c>
      <c r="AH16" s="224" t="s">
        <v>3314</v>
      </c>
      <c r="AI16" s="224" t="s">
        <v>3314</v>
      </c>
      <c r="AJ16" s="224" t="s">
        <v>3314</v>
      </c>
      <c r="AK16" s="224" t="s">
        <v>3314</v>
      </c>
      <c r="AL16" s="224" t="s">
        <v>3314</v>
      </c>
      <c r="AM16" s="224" t="s">
        <v>3314</v>
      </c>
      <c r="AN16" s="224" t="s">
        <v>3314</v>
      </c>
      <c r="AO16" s="224" t="s">
        <v>3314</v>
      </c>
      <c r="AP16" s="224" t="s">
        <v>3314</v>
      </c>
      <c r="AQ16" s="224" t="s">
        <v>3314</v>
      </c>
      <c r="AR16" s="224" t="s">
        <v>3314</v>
      </c>
      <c r="AS16" s="224" t="s">
        <v>3314</v>
      </c>
      <c r="AT16" s="224" t="s">
        <v>3314</v>
      </c>
      <c r="AU16" s="224" t="s">
        <v>3314</v>
      </c>
      <c r="AV16" s="224" t="s">
        <v>3314</v>
      </c>
      <c r="AW16" s="225" t="s">
        <v>3314</v>
      </c>
      <c r="AX16" s="224" t="s">
        <v>3314</v>
      </c>
      <c r="AY16" s="224" t="s">
        <v>3314</v>
      </c>
      <c r="AZ16" s="224" t="s">
        <v>3314</v>
      </c>
      <c r="BA16" s="224" t="s">
        <v>3314</v>
      </c>
      <c r="BB16" s="224" t="s">
        <v>3314</v>
      </c>
      <c r="BC16" s="224" t="s">
        <v>3314</v>
      </c>
      <c r="BD16" s="224" t="s">
        <v>3314</v>
      </c>
      <c r="BE16" s="224" t="s">
        <v>3314</v>
      </c>
      <c r="BF16" s="224" t="s">
        <v>3314</v>
      </c>
      <c r="BG16" s="224" t="s">
        <v>3314</v>
      </c>
      <c r="BH16" s="224" t="s">
        <v>3314</v>
      </c>
      <c r="BI16" s="224" t="s">
        <v>3314</v>
      </c>
      <c r="BJ16" s="224" t="s">
        <v>3314</v>
      </c>
      <c r="BK16" s="224" t="s">
        <v>3314</v>
      </c>
      <c r="BL16" s="224" t="s">
        <v>3314</v>
      </c>
      <c r="BM16" s="224" t="s">
        <v>3314</v>
      </c>
      <c r="BN16" s="224" t="s">
        <v>3314</v>
      </c>
      <c r="BO16" s="224" t="s">
        <v>3314</v>
      </c>
      <c r="BP16" s="224" t="s">
        <v>3314</v>
      </c>
      <c r="BQ16" s="224" t="s">
        <v>3314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2078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3307</v>
      </c>
      <c r="D18" s="205" t="s">
        <v>3311</v>
      </c>
      <c r="E18" s="217" t="s">
        <v>3307</v>
      </c>
      <c r="F18" s="208" t="s">
        <v>3307</v>
      </c>
      <c r="G18" s="208" t="s">
        <v>3307</v>
      </c>
      <c r="H18" s="208" t="s">
        <v>3307</v>
      </c>
      <c r="I18" s="208" t="s">
        <v>3307</v>
      </c>
      <c r="J18" s="208" t="s">
        <v>3307</v>
      </c>
      <c r="K18" s="208" t="s">
        <v>3307</v>
      </c>
      <c r="L18" s="208" t="s">
        <v>3307</v>
      </c>
      <c r="M18" s="207" t="s">
        <v>3305</v>
      </c>
      <c r="N18" s="207" t="s">
        <v>3305</v>
      </c>
      <c r="O18" s="208" t="s">
        <v>3307</v>
      </c>
      <c r="P18" s="208" t="s">
        <v>3307</v>
      </c>
      <c r="Q18" s="208" t="s">
        <v>3307</v>
      </c>
      <c r="R18" s="208" t="s">
        <v>3307</v>
      </c>
      <c r="S18" s="208" t="s">
        <v>3307</v>
      </c>
      <c r="T18" s="208" t="s">
        <v>3307</v>
      </c>
      <c r="U18" s="208" t="s">
        <v>3307</v>
      </c>
      <c r="V18" s="208" t="s">
        <v>3307</v>
      </c>
      <c r="W18" s="208" t="s">
        <v>3307</v>
      </c>
      <c r="X18" s="208" t="s">
        <v>3307</v>
      </c>
      <c r="Y18" s="208" t="s">
        <v>3307</v>
      </c>
      <c r="Z18" s="208" t="s">
        <v>3307</v>
      </c>
      <c r="AA18" s="208" t="s">
        <v>3307</v>
      </c>
      <c r="AB18" s="208" t="s">
        <v>3307</v>
      </c>
      <c r="AC18" s="208" t="s">
        <v>3307</v>
      </c>
      <c r="AD18" s="208" t="s">
        <v>3307</v>
      </c>
      <c r="AE18" s="208" t="s">
        <v>3307</v>
      </c>
      <c r="AF18" s="208" t="s">
        <v>3307</v>
      </c>
      <c r="AG18" s="208" t="s">
        <v>3307</v>
      </c>
      <c r="AH18" s="208" t="s">
        <v>3307</v>
      </c>
      <c r="AI18" s="208" t="s">
        <v>3307</v>
      </c>
      <c r="AJ18" s="207" t="s">
        <v>3305</v>
      </c>
      <c r="AK18" s="207" t="s">
        <v>3305</v>
      </c>
      <c r="AL18" s="207" t="s">
        <v>3305</v>
      </c>
      <c r="AM18" s="208" t="s">
        <v>3307</v>
      </c>
      <c r="AN18" s="208" t="s">
        <v>3307</v>
      </c>
      <c r="AO18" s="208" t="s">
        <v>3307</v>
      </c>
      <c r="AP18" s="208" t="s">
        <v>3307</v>
      </c>
      <c r="AQ18" s="208" t="s">
        <v>3307</v>
      </c>
      <c r="AR18" s="208" t="s">
        <v>3307</v>
      </c>
      <c r="AS18" s="208" t="s">
        <v>3307</v>
      </c>
      <c r="AT18" s="208" t="s">
        <v>3307</v>
      </c>
      <c r="AU18" s="208" t="s">
        <v>3307</v>
      </c>
      <c r="AV18" s="208" t="s">
        <v>3307</v>
      </c>
      <c r="AW18" s="209" t="s">
        <v>3307</v>
      </c>
      <c r="AX18" s="208" t="s">
        <v>3307</v>
      </c>
      <c r="AY18" s="208" t="s">
        <v>3307</v>
      </c>
      <c r="AZ18" s="208" t="s">
        <v>3307</v>
      </c>
      <c r="BA18" s="208" t="s">
        <v>3307</v>
      </c>
      <c r="BB18" s="208" t="s">
        <v>3307</v>
      </c>
      <c r="BC18" s="208" t="s">
        <v>3307</v>
      </c>
      <c r="BD18" s="208" t="s">
        <v>3307</v>
      </c>
      <c r="BE18" s="208" t="s">
        <v>3307</v>
      </c>
      <c r="BF18" s="208" t="s">
        <v>3307</v>
      </c>
      <c r="BG18" s="208" t="s">
        <v>3307</v>
      </c>
      <c r="BH18" s="208" t="s">
        <v>3307</v>
      </c>
      <c r="BI18" s="208" t="s">
        <v>3307</v>
      </c>
      <c r="BJ18" s="208" t="s">
        <v>3307</v>
      </c>
      <c r="BK18" s="208" t="s">
        <v>3307</v>
      </c>
      <c r="BL18" s="208" t="s">
        <v>3307</v>
      </c>
      <c r="BM18" s="208" t="s">
        <v>3307</v>
      </c>
      <c r="BN18" s="208" t="s">
        <v>3307</v>
      </c>
      <c r="BO18" s="208" t="s">
        <v>3307</v>
      </c>
      <c r="BP18" s="208" t="s">
        <v>3307</v>
      </c>
      <c r="BQ18" s="208" t="s">
        <v>3307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2046</v>
      </c>
      <c r="C19" s="216" t="s">
        <v>3307</v>
      </c>
      <c r="D19" s="205" t="s">
        <v>3311</v>
      </c>
      <c r="E19" s="217" t="s">
        <v>3307</v>
      </c>
      <c r="F19" s="208" t="s">
        <v>3307</v>
      </c>
      <c r="G19" s="208" t="s">
        <v>3307</v>
      </c>
      <c r="H19" s="208" t="s">
        <v>3307</v>
      </c>
      <c r="I19" s="208" t="s">
        <v>3307</v>
      </c>
      <c r="J19" s="208" t="s">
        <v>3307</v>
      </c>
      <c r="K19" s="208" t="s">
        <v>3307</v>
      </c>
      <c r="L19" s="208" t="s">
        <v>3307</v>
      </c>
      <c r="M19" s="208" t="s">
        <v>3307</v>
      </c>
      <c r="N19" s="208" t="s">
        <v>3307</v>
      </c>
      <c r="O19" s="208" t="s">
        <v>3307</v>
      </c>
      <c r="P19" s="207" t="s">
        <v>3305</v>
      </c>
      <c r="Q19" s="207" t="s">
        <v>3305</v>
      </c>
      <c r="R19" s="208" t="s">
        <v>3307</v>
      </c>
      <c r="S19" s="208" t="s">
        <v>3307</v>
      </c>
      <c r="T19" s="208" t="s">
        <v>3307</v>
      </c>
      <c r="U19" s="208" t="s">
        <v>3307</v>
      </c>
      <c r="V19" s="208" t="s">
        <v>3307</v>
      </c>
      <c r="W19" s="208" t="s">
        <v>3307</v>
      </c>
      <c r="X19" s="208" t="s">
        <v>3307</v>
      </c>
      <c r="Y19" s="208" t="s">
        <v>3307</v>
      </c>
      <c r="Z19" s="208" t="s">
        <v>3307</v>
      </c>
      <c r="AA19" s="208" t="s">
        <v>3307</v>
      </c>
      <c r="AB19" s="208" t="s">
        <v>3307</v>
      </c>
      <c r="AC19" s="208" t="s">
        <v>3307</v>
      </c>
      <c r="AD19" s="208" t="s">
        <v>3307</v>
      </c>
      <c r="AE19" s="208" t="s">
        <v>3307</v>
      </c>
      <c r="AF19" s="208" t="s">
        <v>3307</v>
      </c>
      <c r="AG19" s="208" t="s">
        <v>3307</v>
      </c>
      <c r="AH19" s="208" t="s">
        <v>3307</v>
      </c>
      <c r="AI19" s="208" t="s">
        <v>3307</v>
      </c>
      <c r="AJ19" s="208" t="s">
        <v>3307</v>
      </c>
      <c r="AK19" s="208" t="s">
        <v>3307</v>
      </c>
      <c r="AL19" s="208" t="s">
        <v>3307</v>
      </c>
      <c r="AM19" s="208" t="s">
        <v>3307</v>
      </c>
      <c r="AN19" s="208" t="s">
        <v>3307</v>
      </c>
      <c r="AO19" s="208" t="s">
        <v>3307</v>
      </c>
      <c r="AP19" s="208" t="s">
        <v>3307</v>
      </c>
      <c r="AQ19" s="208" t="s">
        <v>3307</v>
      </c>
      <c r="AR19" s="208" t="s">
        <v>3307</v>
      </c>
      <c r="AS19" s="208" t="s">
        <v>3307</v>
      </c>
      <c r="AT19" s="208" t="s">
        <v>3307</v>
      </c>
      <c r="AU19" s="208" t="s">
        <v>3307</v>
      </c>
      <c r="AV19" s="208" t="s">
        <v>3307</v>
      </c>
      <c r="AW19" s="209" t="s">
        <v>3307</v>
      </c>
      <c r="AX19" s="208" t="s">
        <v>3307</v>
      </c>
      <c r="AY19" s="208" t="s">
        <v>3307</v>
      </c>
      <c r="AZ19" s="208" t="s">
        <v>3307</v>
      </c>
      <c r="BA19" s="208" t="s">
        <v>3307</v>
      </c>
      <c r="BB19" s="208" t="s">
        <v>3307</v>
      </c>
      <c r="BC19" s="208" t="s">
        <v>3307</v>
      </c>
      <c r="BD19" s="208" t="s">
        <v>3307</v>
      </c>
      <c r="BE19" s="208" t="s">
        <v>3307</v>
      </c>
      <c r="BF19" s="208" t="s">
        <v>3307</v>
      </c>
      <c r="BG19" s="207" t="s">
        <v>3305</v>
      </c>
      <c r="BH19" s="207" t="s">
        <v>3305</v>
      </c>
      <c r="BI19" s="208" t="s">
        <v>3307</v>
      </c>
      <c r="BJ19" s="208" t="s">
        <v>3307</v>
      </c>
      <c r="BK19" s="208" t="s">
        <v>3307</v>
      </c>
      <c r="BL19" s="208" t="s">
        <v>3307</v>
      </c>
      <c r="BM19" s="208" t="s">
        <v>3307</v>
      </c>
      <c r="BN19" s="208" t="s">
        <v>3307</v>
      </c>
      <c r="BO19" s="208" t="s">
        <v>3307</v>
      </c>
      <c r="BP19" s="208" t="s">
        <v>3307</v>
      </c>
      <c r="BQ19" s="208" t="s">
        <v>3307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3314</v>
      </c>
      <c r="D20" s="205" t="s">
        <v>3318</v>
      </c>
      <c r="E20" s="223" t="s">
        <v>3314</v>
      </c>
      <c r="F20" s="224" t="s">
        <v>3314</v>
      </c>
      <c r="G20" s="224" t="s">
        <v>3314</v>
      </c>
      <c r="H20" s="224" t="s">
        <v>3314</v>
      </c>
      <c r="I20" s="224" t="s">
        <v>3314</v>
      </c>
      <c r="J20" s="224" t="s">
        <v>3314</v>
      </c>
      <c r="K20" s="224" t="s">
        <v>3314</v>
      </c>
      <c r="L20" s="224" t="s">
        <v>3314</v>
      </c>
      <c r="M20" s="224" t="s">
        <v>3314</v>
      </c>
      <c r="N20" s="224" t="s">
        <v>3314</v>
      </c>
      <c r="O20" s="224" t="s">
        <v>3314</v>
      </c>
      <c r="P20" s="224" t="s">
        <v>3314</v>
      </c>
      <c r="Q20" s="224" t="s">
        <v>3314</v>
      </c>
      <c r="R20" s="225" t="s">
        <v>3314</v>
      </c>
      <c r="S20" s="224" t="s">
        <v>3314</v>
      </c>
      <c r="T20" s="224" t="s">
        <v>3314</v>
      </c>
      <c r="U20" s="224" t="s">
        <v>3314</v>
      </c>
      <c r="V20" s="224" t="s">
        <v>3314</v>
      </c>
      <c r="W20" s="224" t="s">
        <v>3314</v>
      </c>
      <c r="X20" s="224" t="s">
        <v>3314</v>
      </c>
      <c r="Y20" s="224" t="s">
        <v>3314</v>
      </c>
      <c r="Z20" s="224" t="s">
        <v>3314</v>
      </c>
      <c r="AA20" s="224" t="s">
        <v>3314</v>
      </c>
      <c r="AB20" s="224" t="s">
        <v>3314</v>
      </c>
      <c r="AC20" s="224" t="s">
        <v>3314</v>
      </c>
      <c r="AD20" s="224" t="s">
        <v>3314</v>
      </c>
      <c r="AE20" s="224" t="s">
        <v>3314</v>
      </c>
      <c r="AF20" s="224" t="s">
        <v>3314</v>
      </c>
      <c r="AG20" s="224" t="s">
        <v>3314</v>
      </c>
      <c r="AH20" s="224" t="s">
        <v>3314</v>
      </c>
      <c r="AI20" s="224" t="s">
        <v>3314</v>
      </c>
      <c r="AJ20" s="224" t="s">
        <v>3314</v>
      </c>
      <c r="AK20" s="224" t="s">
        <v>3314</v>
      </c>
      <c r="AL20" s="224" t="s">
        <v>3314</v>
      </c>
      <c r="AM20" s="224" t="s">
        <v>3314</v>
      </c>
      <c r="AN20" s="224" t="s">
        <v>3314</v>
      </c>
      <c r="AO20" s="224" t="s">
        <v>3314</v>
      </c>
      <c r="AP20" s="224" t="s">
        <v>3314</v>
      </c>
      <c r="AQ20" s="224" t="s">
        <v>3314</v>
      </c>
      <c r="AR20" s="224" t="s">
        <v>3314</v>
      </c>
      <c r="AS20" s="224" t="s">
        <v>3314</v>
      </c>
      <c r="AT20" s="224" t="s">
        <v>3314</v>
      </c>
      <c r="AU20" s="224" t="s">
        <v>3314</v>
      </c>
      <c r="AV20" s="224" t="s">
        <v>3314</v>
      </c>
      <c r="AW20" s="225" t="s">
        <v>3314</v>
      </c>
      <c r="AX20" s="224" t="s">
        <v>3314</v>
      </c>
      <c r="AY20" s="224" t="s">
        <v>3314</v>
      </c>
      <c r="AZ20" s="224" t="s">
        <v>3314</v>
      </c>
      <c r="BA20" s="224" t="s">
        <v>3314</v>
      </c>
      <c r="BB20" s="224" t="s">
        <v>3314</v>
      </c>
      <c r="BC20" s="224" t="s">
        <v>3314</v>
      </c>
      <c r="BD20" s="224" t="s">
        <v>3314</v>
      </c>
      <c r="BE20" s="224" t="s">
        <v>3314</v>
      </c>
      <c r="BF20" s="224" t="s">
        <v>3314</v>
      </c>
      <c r="BG20" s="224" t="s">
        <v>3314</v>
      </c>
      <c r="BH20" s="224" t="s">
        <v>3314</v>
      </c>
      <c r="BI20" s="224" t="s">
        <v>3314</v>
      </c>
      <c r="BJ20" s="224" t="s">
        <v>3314</v>
      </c>
      <c r="BK20" s="224" t="s">
        <v>3314</v>
      </c>
      <c r="BL20" s="224" t="s">
        <v>3314</v>
      </c>
      <c r="BM20" s="224" t="s">
        <v>3314</v>
      </c>
      <c r="BN20" s="224" t="s">
        <v>3314</v>
      </c>
      <c r="BO20" s="224" t="s">
        <v>3314</v>
      </c>
      <c r="BP20" s="224" t="s">
        <v>3314</v>
      </c>
      <c r="BQ20" s="224" t="s">
        <v>3314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3319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3320</v>
      </c>
      <c r="D22" s="205" t="s">
        <v>3318</v>
      </c>
      <c r="E22" s="231" t="s">
        <v>3320</v>
      </c>
      <c r="F22" s="232" t="s">
        <v>3320</v>
      </c>
      <c r="G22" s="232" t="s">
        <v>3320</v>
      </c>
      <c r="H22" s="232" t="s">
        <v>3320</v>
      </c>
      <c r="I22" s="232" t="s">
        <v>3320</v>
      </c>
      <c r="J22" s="232" t="s">
        <v>3320</v>
      </c>
      <c r="K22" s="232" t="s">
        <v>3320</v>
      </c>
      <c r="L22" s="232" t="s">
        <v>3320</v>
      </c>
      <c r="M22" s="232" t="s">
        <v>3320</v>
      </c>
      <c r="N22" s="232" t="s">
        <v>3320</v>
      </c>
      <c r="O22" s="232" t="s">
        <v>3320</v>
      </c>
      <c r="P22" s="232" t="s">
        <v>3320</v>
      </c>
      <c r="Q22" s="232" t="s">
        <v>3320</v>
      </c>
      <c r="R22" s="233" t="s">
        <v>3320</v>
      </c>
      <c r="S22" s="232" t="s">
        <v>3320</v>
      </c>
      <c r="T22" s="232" t="s">
        <v>3320</v>
      </c>
      <c r="U22" s="232" t="s">
        <v>3320</v>
      </c>
      <c r="V22" s="232" t="s">
        <v>3320</v>
      </c>
      <c r="W22" s="232" t="s">
        <v>3320</v>
      </c>
      <c r="X22" s="232" t="s">
        <v>3320</v>
      </c>
      <c r="Y22" s="232" t="s">
        <v>3320</v>
      </c>
      <c r="Z22" s="232" t="s">
        <v>3320</v>
      </c>
      <c r="AA22" s="232" t="s">
        <v>3320</v>
      </c>
      <c r="AB22" s="232" t="s">
        <v>3320</v>
      </c>
      <c r="AC22" s="232" t="s">
        <v>3320</v>
      </c>
      <c r="AD22" s="232" t="s">
        <v>3320</v>
      </c>
      <c r="AE22" s="232" t="s">
        <v>3320</v>
      </c>
      <c r="AF22" s="232" t="s">
        <v>3320</v>
      </c>
      <c r="AG22" s="232" t="s">
        <v>3320</v>
      </c>
      <c r="AH22" s="232" t="s">
        <v>3320</v>
      </c>
      <c r="AI22" s="232" t="s">
        <v>3320</v>
      </c>
      <c r="AJ22" s="232" t="s">
        <v>3320</v>
      </c>
      <c r="AK22" s="232" t="s">
        <v>3320</v>
      </c>
      <c r="AL22" s="232" t="s">
        <v>3320</v>
      </c>
      <c r="AM22" s="232" t="s">
        <v>3320</v>
      </c>
      <c r="AN22" s="232" t="s">
        <v>3320</v>
      </c>
      <c r="AO22" s="232" t="s">
        <v>3320</v>
      </c>
      <c r="AP22" s="232" t="s">
        <v>3320</v>
      </c>
      <c r="AQ22" s="232" t="s">
        <v>3320</v>
      </c>
      <c r="AR22" s="228" t="s">
        <v>3316</v>
      </c>
      <c r="AS22" s="228" t="s">
        <v>3316</v>
      </c>
      <c r="AT22" s="228" t="s">
        <v>3316</v>
      </c>
      <c r="AU22" s="232" t="s">
        <v>3320</v>
      </c>
      <c r="AV22" s="232" t="s">
        <v>3320</v>
      </c>
      <c r="AW22" s="233" t="s">
        <v>3320</v>
      </c>
      <c r="AX22" s="232" t="s">
        <v>3320</v>
      </c>
      <c r="AY22" s="232" t="s">
        <v>3320</v>
      </c>
      <c r="AZ22" s="232" t="s">
        <v>3320</v>
      </c>
      <c r="BA22" s="232" t="s">
        <v>3320</v>
      </c>
      <c r="BB22" s="232" t="s">
        <v>3320</v>
      </c>
      <c r="BC22" s="232" t="s">
        <v>3320</v>
      </c>
      <c r="BD22" s="232" t="s">
        <v>3320</v>
      </c>
      <c r="BE22" s="232" t="s">
        <v>3320</v>
      </c>
      <c r="BF22" s="232" t="s">
        <v>3320</v>
      </c>
      <c r="BG22" s="232" t="s">
        <v>3320</v>
      </c>
      <c r="BH22" s="232" t="s">
        <v>3320</v>
      </c>
      <c r="BI22" s="232" t="s">
        <v>3320</v>
      </c>
      <c r="BJ22" s="232" t="s">
        <v>3320</v>
      </c>
      <c r="BK22" s="232" t="s">
        <v>3320</v>
      </c>
      <c r="BL22" s="232" t="s">
        <v>3320</v>
      </c>
      <c r="BM22" s="232" t="s">
        <v>3320</v>
      </c>
      <c r="BN22" s="232" t="s">
        <v>3320</v>
      </c>
      <c r="BO22" s="232" t="s">
        <v>3320</v>
      </c>
      <c r="BP22" s="232" t="s">
        <v>3320</v>
      </c>
      <c r="BQ22" s="232" t="s">
        <v>3320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2079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3307</v>
      </c>
      <c r="D24" s="205" t="s">
        <v>3311</v>
      </c>
      <c r="E24" s="217" t="s">
        <v>3307</v>
      </c>
      <c r="F24" s="208" t="s">
        <v>3307</v>
      </c>
      <c r="G24" s="208" t="s">
        <v>3307</v>
      </c>
      <c r="H24" s="208" t="s">
        <v>3307</v>
      </c>
      <c r="I24" s="208" t="s">
        <v>3307</v>
      </c>
      <c r="J24" s="208" t="s">
        <v>3307</v>
      </c>
      <c r="K24" s="208" t="s">
        <v>3307</v>
      </c>
      <c r="L24" s="208" t="s">
        <v>3307</v>
      </c>
      <c r="M24" s="208" t="s">
        <v>3307</v>
      </c>
      <c r="N24" s="208" t="s">
        <v>3307</v>
      </c>
      <c r="O24" s="208" t="s">
        <v>3307</v>
      </c>
      <c r="P24" s="208" t="s">
        <v>3307</v>
      </c>
      <c r="Q24" s="208" t="s">
        <v>3307</v>
      </c>
      <c r="R24" s="209" t="s">
        <v>3307</v>
      </c>
      <c r="S24" s="208" t="s">
        <v>3307</v>
      </c>
      <c r="T24" s="208" t="s">
        <v>3307</v>
      </c>
      <c r="U24" s="208" t="s">
        <v>3307</v>
      </c>
      <c r="V24" s="208" t="s">
        <v>3307</v>
      </c>
      <c r="W24" s="207" t="s">
        <v>3305</v>
      </c>
      <c r="X24" s="207" t="s">
        <v>3305</v>
      </c>
      <c r="Y24" s="207" t="s">
        <v>3305</v>
      </c>
      <c r="Z24" s="207" t="s">
        <v>3305</v>
      </c>
      <c r="AA24" s="207" t="s">
        <v>3305</v>
      </c>
      <c r="AB24" s="207" t="s">
        <v>3305</v>
      </c>
      <c r="AC24" s="207" t="s">
        <v>3305</v>
      </c>
      <c r="AD24" s="207" t="s">
        <v>3305</v>
      </c>
      <c r="AE24" s="207" t="s">
        <v>3305</v>
      </c>
      <c r="AF24" s="208" t="s">
        <v>3307</v>
      </c>
      <c r="AG24" s="208" t="s">
        <v>3307</v>
      </c>
      <c r="AH24" s="208" t="s">
        <v>3307</v>
      </c>
      <c r="AI24" s="208" t="s">
        <v>3307</v>
      </c>
      <c r="AJ24" s="208" t="s">
        <v>3307</v>
      </c>
      <c r="AK24" s="208" t="s">
        <v>3307</v>
      </c>
      <c r="AL24" s="208" t="s">
        <v>3307</v>
      </c>
      <c r="AM24" s="208" t="s">
        <v>3307</v>
      </c>
      <c r="AN24" s="208" t="s">
        <v>3307</v>
      </c>
      <c r="AO24" s="208" t="s">
        <v>3307</v>
      </c>
      <c r="AP24" s="208" t="s">
        <v>3307</v>
      </c>
      <c r="AQ24" s="208" t="s">
        <v>3307</v>
      </c>
      <c r="AR24" s="208" t="s">
        <v>3307</v>
      </c>
      <c r="AS24" s="208" t="s">
        <v>3307</v>
      </c>
      <c r="AT24" s="208" t="s">
        <v>3307</v>
      </c>
      <c r="AU24" s="208" t="s">
        <v>3307</v>
      </c>
      <c r="AV24" s="208" t="s">
        <v>3307</v>
      </c>
      <c r="AW24" s="209" t="s">
        <v>3307</v>
      </c>
      <c r="AX24" s="208" t="s">
        <v>3307</v>
      </c>
      <c r="AY24" s="208" t="s">
        <v>3307</v>
      </c>
      <c r="AZ24" s="208" t="s">
        <v>3307</v>
      </c>
      <c r="BA24" s="208" t="s">
        <v>3307</v>
      </c>
      <c r="BB24" s="208" t="s">
        <v>3307</v>
      </c>
      <c r="BC24" s="208" t="s">
        <v>3307</v>
      </c>
      <c r="BD24" s="208" t="s">
        <v>3307</v>
      </c>
      <c r="BE24" s="208" t="s">
        <v>3307</v>
      </c>
      <c r="BF24" s="208" t="s">
        <v>3307</v>
      </c>
      <c r="BG24" s="208" t="s">
        <v>3307</v>
      </c>
      <c r="BH24" s="208" t="s">
        <v>3307</v>
      </c>
      <c r="BI24" s="208" t="s">
        <v>3307</v>
      </c>
      <c r="BJ24" s="208" t="s">
        <v>3307</v>
      </c>
      <c r="BK24" s="208" t="s">
        <v>3307</v>
      </c>
      <c r="BL24" s="208" t="s">
        <v>3307</v>
      </c>
      <c r="BM24" s="208" t="s">
        <v>3307</v>
      </c>
      <c r="BN24" s="208" t="s">
        <v>3307</v>
      </c>
      <c r="BO24" s="208" t="s">
        <v>3307</v>
      </c>
      <c r="BP24" s="208" t="s">
        <v>3307</v>
      </c>
      <c r="BQ24" s="208" t="s">
        <v>3307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3307</v>
      </c>
      <c r="D25" s="205" t="s">
        <v>3311</v>
      </c>
      <c r="E25" s="217" t="s">
        <v>3307</v>
      </c>
      <c r="F25" s="208" t="s">
        <v>3307</v>
      </c>
      <c r="G25" s="208" t="s">
        <v>3307</v>
      </c>
      <c r="H25" s="208" t="s">
        <v>3307</v>
      </c>
      <c r="I25" s="208" t="s">
        <v>3307</v>
      </c>
      <c r="J25" s="208" t="s">
        <v>3307</v>
      </c>
      <c r="K25" s="208" t="s">
        <v>3307</v>
      </c>
      <c r="L25" s="208" t="s">
        <v>3307</v>
      </c>
      <c r="M25" s="208" t="s">
        <v>3307</v>
      </c>
      <c r="N25" s="208" t="s">
        <v>3307</v>
      </c>
      <c r="O25" s="208" t="s">
        <v>3307</v>
      </c>
      <c r="P25" s="207" t="s">
        <v>3305</v>
      </c>
      <c r="Q25" s="207" t="s">
        <v>3305</v>
      </c>
      <c r="R25" s="207" t="s">
        <v>3305</v>
      </c>
      <c r="S25" s="207" t="s">
        <v>3305</v>
      </c>
      <c r="T25" s="207" t="s">
        <v>3305</v>
      </c>
      <c r="U25" s="207" t="s">
        <v>3305</v>
      </c>
      <c r="V25" s="207" t="s">
        <v>3305</v>
      </c>
      <c r="W25" s="207" t="s">
        <v>3305</v>
      </c>
      <c r="X25" s="208" t="s">
        <v>3307</v>
      </c>
      <c r="Y25" s="208" t="s">
        <v>3307</v>
      </c>
      <c r="Z25" s="208" t="s">
        <v>3307</v>
      </c>
      <c r="AA25" s="208" t="s">
        <v>3307</v>
      </c>
      <c r="AB25" s="208" t="s">
        <v>3307</v>
      </c>
      <c r="AC25" s="208" t="s">
        <v>3307</v>
      </c>
      <c r="AD25" s="208" t="s">
        <v>3307</v>
      </c>
      <c r="AE25" s="208" t="s">
        <v>3307</v>
      </c>
      <c r="AF25" s="208" t="s">
        <v>3307</v>
      </c>
      <c r="AG25" s="208" t="s">
        <v>3307</v>
      </c>
      <c r="AH25" s="208" t="s">
        <v>3307</v>
      </c>
      <c r="AI25" s="208" t="s">
        <v>3307</v>
      </c>
      <c r="AJ25" s="208" t="s">
        <v>3307</v>
      </c>
      <c r="AK25" s="208" t="s">
        <v>3307</v>
      </c>
      <c r="AL25" s="208" t="s">
        <v>3307</v>
      </c>
      <c r="AM25" s="208" t="s">
        <v>3307</v>
      </c>
      <c r="AN25" s="208" t="s">
        <v>3307</v>
      </c>
      <c r="AO25" s="208" t="s">
        <v>3307</v>
      </c>
      <c r="AP25" s="208" t="s">
        <v>3307</v>
      </c>
      <c r="AQ25" s="208" t="s">
        <v>3307</v>
      </c>
      <c r="AR25" s="208" t="s">
        <v>3307</v>
      </c>
      <c r="AS25" s="208" t="s">
        <v>3307</v>
      </c>
      <c r="AT25" s="208" t="s">
        <v>3307</v>
      </c>
      <c r="AU25" s="208" t="s">
        <v>3307</v>
      </c>
      <c r="AV25" s="208" t="s">
        <v>3307</v>
      </c>
      <c r="AW25" s="209" t="s">
        <v>3307</v>
      </c>
      <c r="AX25" s="208" t="s">
        <v>3307</v>
      </c>
      <c r="AY25" s="208" t="s">
        <v>3307</v>
      </c>
      <c r="AZ25" s="208" t="s">
        <v>3307</v>
      </c>
      <c r="BA25" s="208" t="s">
        <v>3307</v>
      </c>
      <c r="BB25" s="208" t="s">
        <v>3307</v>
      </c>
      <c r="BC25" s="208" t="s">
        <v>3307</v>
      </c>
      <c r="BD25" s="208" t="s">
        <v>3307</v>
      </c>
      <c r="BE25" s="208" t="s">
        <v>3307</v>
      </c>
      <c r="BF25" s="208" t="s">
        <v>3307</v>
      </c>
      <c r="BG25" s="208" t="s">
        <v>3307</v>
      </c>
      <c r="BH25" s="208" t="s">
        <v>3307</v>
      </c>
      <c r="BI25" s="208" t="s">
        <v>3307</v>
      </c>
      <c r="BJ25" s="208" t="s">
        <v>3307</v>
      </c>
      <c r="BK25" s="208" t="s">
        <v>3307</v>
      </c>
      <c r="BL25" s="208" t="s">
        <v>3307</v>
      </c>
      <c r="BM25" s="208" t="s">
        <v>3307</v>
      </c>
      <c r="BN25" s="208" t="s">
        <v>3307</v>
      </c>
      <c r="BO25" s="208" t="s">
        <v>3307</v>
      </c>
      <c r="BP25" s="208" t="s">
        <v>3307</v>
      </c>
      <c r="BQ25" s="208" t="s">
        <v>3307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3305</v>
      </c>
      <c r="D26" s="205" t="s">
        <v>3321</v>
      </c>
      <c r="E26" s="206" t="s">
        <v>3305</v>
      </c>
      <c r="F26" s="207" t="s">
        <v>3305</v>
      </c>
      <c r="G26" s="208" t="s">
        <v>3307</v>
      </c>
      <c r="H26" s="208" t="s">
        <v>3307</v>
      </c>
      <c r="I26" s="208" t="s">
        <v>3307</v>
      </c>
      <c r="J26" s="208" t="s">
        <v>3307</v>
      </c>
      <c r="K26" s="208" t="s">
        <v>3307</v>
      </c>
      <c r="L26" s="208" t="s">
        <v>3307</v>
      </c>
      <c r="M26" s="208" t="s">
        <v>3307</v>
      </c>
      <c r="N26" s="208" t="s">
        <v>3307</v>
      </c>
      <c r="O26" s="208" t="s">
        <v>3307</v>
      </c>
      <c r="P26" s="208" t="s">
        <v>3307</v>
      </c>
      <c r="Q26" s="208" t="s">
        <v>3307</v>
      </c>
      <c r="R26" s="209" t="s">
        <v>3307</v>
      </c>
      <c r="S26" s="208" t="s">
        <v>3307</v>
      </c>
      <c r="T26" s="208" t="s">
        <v>3307</v>
      </c>
      <c r="U26" s="208" t="s">
        <v>3307</v>
      </c>
      <c r="V26" s="208" t="s">
        <v>3307</v>
      </c>
      <c r="W26" s="208" t="s">
        <v>3307</v>
      </c>
      <c r="X26" s="208" t="s">
        <v>3307</v>
      </c>
      <c r="Y26" s="208" t="s">
        <v>3307</v>
      </c>
      <c r="Z26" s="208" t="s">
        <v>3307</v>
      </c>
      <c r="AA26" s="208" t="s">
        <v>3307</v>
      </c>
      <c r="AB26" s="208" t="s">
        <v>3307</v>
      </c>
      <c r="AC26" s="208" t="s">
        <v>3307</v>
      </c>
      <c r="AD26" s="208" t="s">
        <v>3307</v>
      </c>
      <c r="AE26" s="208" t="s">
        <v>3307</v>
      </c>
      <c r="AF26" s="208" t="s">
        <v>3307</v>
      </c>
      <c r="AG26" s="208" t="s">
        <v>3307</v>
      </c>
      <c r="AH26" s="208" t="s">
        <v>3307</v>
      </c>
      <c r="AI26" s="208" t="s">
        <v>3307</v>
      </c>
      <c r="AJ26" s="208" t="s">
        <v>3307</v>
      </c>
      <c r="AK26" s="207" t="s">
        <v>3305</v>
      </c>
      <c r="AL26" s="207" t="s">
        <v>3305</v>
      </c>
      <c r="AM26" s="207" t="s">
        <v>3305</v>
      </c>
      <c r="AN26" s="207" t="s">
        <v>3305</v>
      </c>
      <c r="AO26" s="207" t="s">
        <v>3305</v>
      </c>
      <c r="AP26" s="207" t="s">
        <v>3305</v>
      </c>
      <c r="AQ26" s="207" t="s">
        <v>3305</v>
      </c>
      <c r="AR26" s="208" t="s">
        <v>3307</v>
      </c>
      <c r="AS26" s="208" t="s">
        <v>3307</v>
      </c>
      <c r="AT26" s="208" t="s">
        <v>3307</v>
      </c>
      <c r="AU26" s="208" t="s">
        <v>3307</v>
      </c>
      <c r="AV26" s="208" t="s">
        <v>3307</v>
      </c>
      <c r="AW26" s="208" t="s">
        <v>3307</v>
      </c>
      <c r="AX26" s="208" t="s">
        <v>3307</v>
      </c>
      <c r="AY26" s="208" t="s">
        <v>3307</v>
      </c>
      <c r="AZ26" s="208" t="s">
        <v>3307</v>
      </c>
      <c r="BA26" s="208" t="s">
        <v>3307</v>
      </c>
      <c r="BB26" s="208" t="s">
        <v>3307</v>
      </c>
      <c r="BC26" s="208" t="s">
        <v>3307</v>
      </c>
      <c r="BD26" s="208" t="s">
        <v>3307</v>
      </c>
      <c r="BE26" s="208" t="s">
        <v>3307</v>
      </c>
      <c r="BF26" s="208" t="s">
        <v>3307</v>
      </c>
      <c r="BG26" s="208" t="s">
        <v>3307</v>
      </c>
      <c r="BH26" s="208" t="s">
        <v>3307</v>
      </c>
      <c r="BI26" s="208" t="s">
        <v>3307</v>
      </c>
      <c r="BJ26" s="208" t="s">
        <v>3307</v>
      </c>
      <c r="BK26" s="208" t="s">
        <v>3307</v>
      </c>
      <c r="BL26" s="208" t="s">
        <v>3307</v>
      </c>
      <c r="BM26" s="208" t="s">
        <v>3307</v>
      </c>
      <c r="BN26" s="208" t="s">
        <v>3307</v>
      </c>
      <c r="BO26" s="208" t="s">
        <v>3307</v>
      </c>
      <c r="BP26" s="208" t="s">
        <v>3307</v>
      </c>
      <c r="BQ26" s="208" t="s">
        <v>3307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3305</v>
      </c>
      <c r="D27" s="205" t="s">
        <v>3322</v>
      </c>
      <c r="E27" s="206" t="s">
        <v>3305</v>
      </c>
      <c r="F27" s="207" t="s">
        <v>3305</v>
      </c>
      <c r="G27" s="207" t="s">
        <v>3305</v>
      </c>
      <c r="H27" s="207" t="s">
        <v>3305</v>
      </c>
      <c r="I27" s="207" t="s">
        <v>3305</v>
      </c>
      <c r="J27" s="207" t="s">
        <v>3305</v>
      </c>
      <c r="K27" s="207" t="s">
        <v>3305</v>
      </c>
      <c r="L27" s="207" t="s">
        <v>3305</v>
      </c>
      <c r="M27" s="207" t="s">
        <v>3305</v>
      </c>
      <c r="N27" s="207" t="s">
        <v>3305</v>
      </c>
      <c r="O27" s="207" t="s">
        <v>3305</v>
      </c>
      <c r="P27" s="207" t="s">
        <v>3305</v>
      </c>
      <c r="Q27" s="207" t="s">
        <v>3305</v>
      </c>
      <c r="R27" s="234" t="s">
        <v>3305</v>
      </c>
      <c r="S27" s="207" t="s">
        <v>3305</v>
      </c>
      <c r="T27" s="207" t="s">
        <v>3305</v>
      </c>
      <c r="U27" s="207" t="s">
        <v>3305</v>
      </c>
      <c r="V27" s="207" t="s">
        <v>3305</v>
      </c>
      <c r="W27" s="207" t="s">
        <v>3305</v>
      </c>
      <c r="X27" s="207" t="s">
        <v>3305</v>
      </c>
      <c r="Y27" s="207" t="s">
        <v>3305</v>
      </c>
      <c r="Z27" s="207" t="s">
        <v>3305</v>
      </c>
      <c r="AA27" s="207" t="s">
        <v>3305</v>
      </c>
      <c r="AB27" s="207" t="s">
        <v>3305</v>
      </c>
      <c r="AC27" s="207" t="s">
        <v>3305</v>
      </c>
      <c r="AD27" s="207" t="s">
        <v>3305</v>
      </c>
      <c r="AE27" s="207" t="s">
        <v>3305</v>
      </c>
      <c r="AF27" s="207" t="s">
        <v>3305</v>
      </c>
      <c r="AG27" s="207" t="s">
        <v>3305</v>
      </c>
      <c r="AH27" s="207" t="s">
        <v>3305</v>
      </c>
      <c r="AI27" s="207" t="s">
        <v>3305</v>
      </c>
      <c r="AJ27" s="207" t="s">
        <v>3305</v>
      </c>
      <c r="AK27" s="207" t="s">
        <v>3305</v>
      </c>
      <c r="AL27" s="207" t="s">
        <v>3305</v>
      </c>
      <c r="AM27" s="207" t="s">
        <v>3305</v>
      </c>
      <c r="AN27" s="207" t="s">
        <v>3305</v>
      </c>
      <c r="AO27" s="207" t="s">
        <v>3305</v>
      </c>
      <c r="AP27" s="207" t="s">
        <v>3305</v>
      </c>
      <c r="AQ27" s="207" t="s">
        <v>3305</v>
      </c>
      <c r="AR27" s="207" t="s">
        <v>3305</v>
      </c>
      <c r="AS27" s="207" t="s">
        <v>3305</v>
      </c>
      <c r="AT27" s="207" t="s">
        <v>3305</v>
      </c>
      <c r="AU27" s="207" t="s">
        <v>3305</v>
      </c>
      <c r="AV27" s="207" t="s">
        <v>3305</v>
      </c>
      <c r="AW27" s="209" t="s">
        <v>3307</v>
      </c>
      <c r="AX27" s="208" t="s">
        <v>3307</v>
      </c>
      <c r="AY27" s="208" t="s">
        <v>3307</v>
      </c>
      <c r="AZ27" s="208" t="s">
        <v>3307</v>
      </c>
      <c r="BA27" s="208" t="s">
        <v>3307</v>
      </c>
      <c r="BB27" s="208" t="s">
        <v>3307</v>
      </c>
      <c r="BC27" s="208" t="s">
        <v>3307</v>
      </c>
      <c r="BD27" s="208" t="s">
        <v>3307</v>
      </c>
      <c r="BE27" s="208" t="s">
        <v>3307</v>
      </c>
      <c r="BF27" s="208" t="s">
        <v>3307</v>
      </c>
      <c r="BG27" s="208" t="s">
        <v>3307</v>
      </c>
      <c r="BH27" s="208" t="s">
        <v>3307</v>
      </c>
      <c r="BI27" s="208" t="s">
        <v>3307</v>
      </c>
      <c r="BJ27" s="208" t="s">
        <v>3307</v>
      </c>
      <c r="BK27" s="208" t="s">
        <v>3307</v>
      </c>
      <c r="BL27" s="208" t="s">
        <v>3307</v>
      </c>
      <c r="BM27" s="208" t="s">
        <v>3307</v>
      </c>
      <c r="BN27" s="208" t="s">
        <v>3307</v>
      </c>
      <c r="BO27" s="208" t="s">
        <v>3307</v>
      </c>
      <c r="BP27" s="208" t="s">
        <v>3307</v>
      </c>
      <c r="BQ27" s="208" t="s">
        <v>3307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3323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2057</v>
      </c>
      <c r="C29" s="204" t="s">
        <v>3305</v>
      </c>
      <c r="D29" s="205" t="s">
        <v>3324</v>
      </c>
      <c r="E29" s="206" t="s">
        <v>3305</v>
      </c>
      <c r="F29" s="207" t="s">
        <v>3305</v>
      </c>
      <c r="G29" s="207" t="s">
        <v>3305</v>
      </c>
      <c r="H29" s="207" t="s">
        <v>3305</v>
      </c>
      <c r="I29" s="207" t="s">
        <v>3305</v>
      </c>
      <c r="J29" s="207" t="s">
        <v>3305</v>
      </c>
      <c r="K29" s="208" t="s">
        <v>3307</v>
      </c>
      <c r="L29" s="208" t="s">
        <v>3307</v>
      </c>
      <c r="M29" s="208" t="s">
        <v>3307</v>
      </c>
      <c r="N29" s="208" t="s">
        <v>3307</v>
      </c>
      <c r="O29" s="208" t="s">
        <v>3307</v>
      </c>
      <c r="P29" s="208" t="s">
        <v>3307</v>
      </c>
      <c r="Q29" s="208" t="s">
        <v>3307</v>
      </c>
      <c r="R29" s="209" t="s">
        <v>3307</v>
      </c>
      <c r="S29" s="208" t="s">
        <v>3307</v>
      </c>
      <c r="T29" s="208" t="s">
        <v>3307</v>
      </c>
      <c r="U29" s="208" t="s">
        <v>3307</v>
      </c>
      <c r="V29" s="208" t="s">
        <v>3307</v>
      </c>
      <c r="W29" s="208" t="s">
        <v>3307</v>
      </c>
      <c r="X29" s="208" t="s">
        <v>3307</v>
      </c>
      <c r="Y29" s="208" t="s">
        <v>3307</v>
      </c>
      <c r="Z29" s="208" t="s">
        <v>3307</v>
      </c>
      <c r="AA29" s="208" t="s">
        <v>3307</v>
      </c>
      <c r="AB29" s="208" t="s">
        <v>3307</v>
      </c>
      <c r="AC29" s="208" t="s">
        <v>3307</v>
      </c>
      <c r="AD29" s="208" t="s">
        <v>3307</v>
      </c>
      <c r="AE29" s="208" t="s">
        <v>3307</v>
      </c>
      <c r="AF29" s="208" t="s">
        <v>3307</v>
      </c>
      <c r="AG29" s="208" t="s">
        <v>3307</v>
      </c>
      <c r="AH29" s="208" t="s">
        <v>3307</v>
      </c>
      <c r="AI29" s="208" t="s">
        <v>3307</v>
      </c>
      <c r="AJ29" s="208" t="s">
        <v>3307</v>
      </c>
      <c r="AK29" s="208" t="s">
        <v>3307</v>
      </c>
      <c r="AL29" s="208" t="s">
        <v>3307</v>
      </c>
      <c r="AM29" s="208" t="s">
        <v>3307</v>
      </c>
      <c r="AN29" s="208" t="s">
        <v>3307</v>
      </c>
      <c r="AO29" s="208" t="s">
        <v>3307</v>
      </c>
      <c r="AP29" s="208" t="s">
        <v>3307</v>
      </c>
      <c r="AQ29" s="208" t="s">
        <v>3307</v>
      </c>
      <c r="AR29" s="208" t="s">
        <v>3307</v>
      </c>
      <c r="AS29" s="208" t="s">
        <v>3307</v>
      </c>
      <c r="AT29" s="208" t="s">
        <v>3307</v>
      </c>
      <c r="AU29" s="208" t="s">
        <v>3307</v>
      </c>
      <c r="AV29" s="208" t="s">
        <v>3307</v>
      </c>
      <c r="AW29" s="209" t="s">
        <v>3307</v>
      </c>
      <c r="AX29" s="208" t="s">
        <v>3307</v>
      </c>
      <c r="AY29" s="207" t="s">
        <v>3305</v>
      </c>
      <c r="AZ29" s="207" t="s">
        <v>3305</v>
      </c>
      <c r="BA29" s="207" t="s">
        <v>3305</v>
      </c>
      <c r="BB29" s="207" t="s">
        <v>3305</v>
      </c>
      <c r="BC29" s="207" t="s">
        <v>3305</v>
      </c>
      <c r="BD29" s="207" t="s">
        <v>3305</v>
      </c>
      <c r="BE29" s="207" t="s">
        <v>3305</v>
      </c>
      <c r="BF29" s="207" t="s">
        <v>3305</v>
      </c>
      <c r="BG29" s="208" t="s">
        <v>3307</v>
      </c>
      <c r="BH29" s="208" t="s">
        <v>3307</v>
      </c>
      <c r="BI29" s="208" t="s">
        <v>3307</v>
      </c>
      <c r="BJ29" s="208" t="s">
        <v>3307</v>
      </c>
      <c r="BK29" s="208" t="s">
        <v>3307</v>
      </c>
      <c r="BL29" s="208" t="s">
        <v>3307</v>
      </c>
      <c r="BM29" s="208" t="s">
        <v>3307</v>
      </c>
      <c r="BN29" s="208" t="s">
        <v>3307</v>
      </c>
      <c r="BO29" s="208" t="s">
        <v>3307</v>
      </c>
      <c r="BP29" s="208" t="s">
        <v>3307</v>
      </c>
      <c r="BQ29" s="208" t="s">
        <v>3307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2043</v>
      </c>
      <c r="C30" s="213" t="s">
        <v>3309</v>
      </c>
      <c r="D30" s="205"/>
      <c r="E30" s="213" t="s">
        <v>3309</v>
      </c>
      <c r="F30" s="208" t="s">
        <v>3307</v>
      </c>
      <c r="G30" s="208" t="s">
        <v>3307</v>
      </c>
      <c r="H30" s="208" t="s">
        <v>3307</v>
      </c>
      <c r="I30" s="208" t="s">
        <v>3307</v>
      </c>
      <c r="J30" s="208" t="s">
        <v>3307</v>
      </c>
      <c r="K30" s="208" t="s">
        <v>3307</v>
      </c>
      <c r="L30" s="208" t="s">
        <v>3307</v>
      </c>
      <c r="M30" s="208" t="s">
        <v>3307</v>
      </c>
      <c r="N30" s="208" t="s">
        <v>3307</v>
      </c>
      <c r="O30" s="208" t="s">
        <v>3307</v>
      </c>
      <c r="P30" s="208" t="s">
        <v>3307</v>
      </c>
      <c r="Q30" s="208" t="s">
        <v>3307</v>
      </c>
      <c r="R30" s="208" t="s">
        <v>3307</v>
      </c>
      <c r="S30" s="208" t="s">
        <v>3307</v>
      </c>
      <c r="T30" s="208" t="s">
        <v>3307</v>
      </c>
      <c r="U30" s="208" t="s">
        <v>3307</v>
      </c>
      <c r="V30" s="208" t="s">
        <v>3307</v>
      </c>
      <c r="W30" s="208" t="s">
        <v>3307</v>
      </c>
      <c r="X30" s="208" t="s">
        <v>3307</v>
      </c>
      <c r="Y30" s="208" t="s">
        <v>3307</v>
      </c>
      <c r="Z30" s="208" t="s">
        <v>3307</v>
      </c>
      <c r="AA30" s="208" t="s">
        <v>3307</v>
      </c>
      <c r="AB30" s="208" t="s">
        <v>3307</v>
      </c>
      <c r="AC30" s="208" t="s">
        <v>3307</v>
      </c>
      <c r="AD30" s="208" t="s">
        <v>3307</v>
      </c>
      <c r="AE30" s="208" t="s">
        <v>3307</v>
      </c>
      <c r="AF30" s="208" t="s">
        <v>3307</v>
      </c>
      <c r="AG30" s="208" t="s">
        <v>3307</v>
      </c>
      <c r="AH30" s="208" t="s">
        <v>3307</v>
      </c>
      <c r="AI30" s="208" t="s">
        <v>3307</v>
      </c>
      <c r="AJ30" s="208" t="s">
        <v>3307</v>
      </c>
      <c r="AK30" s="208" t="s">
        <v>3307</v>
      </c>
      <c r="AL30" s="208" t="s">
        <v>3307</v>
      </c>
      <c r="AM30" s="208" t="s">
        <v>3307</v>
      </c>
      <c r="AN30" s="208" t="s">
        <v>3307</v>
      </c>
      <c r="AO30" s="208" t="s">
        <v>3307</v>
      </c>
      <c r="AP30" s="208" t="s">
        <v>3307</v>
      </c>
      <c r="AQ30" s="208" t="s">
        <v>3307</v>
      </c>
      <c r="AR30" s="207" t="s">
        <v>3305</v>
      </c>
      <c r="AS30" s="207" t="s">
        <v>3305</v>
      </c>
      <c r="AT30" s="207" t="s">
        <v>3305</v>
      </c>
      <c r="AU30" s="207" t="s">
        <v>3305</v>
      </c>
      <c r="AV30" s="207" t="s">
        <v>3305</v>
      </c>
      <c r="AW30" s="207" t="s">
        <v>3305</v>
      </c>
      <c r="AX30" s="207" t="s">
        <v>3305</v>
      </c>
      <c r="AY30" s="207" t="s">
        <v>3305</v>
      </c>
      <c r="AZ30" s="207" t="s">
        <v>3305</v>
      </c>
      <c r="BA30" s="208" t="s">
        <v>3307</v>
      </c>
      <c r="BB30" s="208" t="s">
        <v>3307</v>
      </c>
      <c r="BC30" s="208" t="s">
        <v>3307</v>
      </c>
      <c r="BD30" s="208" t="s">
        <v>3307</v>
      </c>
      <c r="BE30" s="208" t="s">
        <v>3307</v>
      </c>
      <c r="BF30" s="208" t="s">
        <v>3307</v>
      </c>
      <c r="BG30" s="208" t="s">
        <v>3307</v>
      </c>
      <c r="BH30" s="208" t="s">
        <v>3307</v>
      </c>
      <c r="BI30" s="208" t="s">
        <v>3307</v>
      </c>
      <c r="BJ30" s="208" t="s">
        <v>3307</v>
      </c>
      <c r="BK30" s="208" t="s">
        <v>3307</v>
      </c>
      <c r="BL30" s="208" t="s">
        <v>3307</v>
      </c>
      <c r="BM30" s="208" t="s">
        <v>3307</v>
      </c>
      <c r="BN30" s="208" t="s">
        <v>3307</v>
      </c>
      <c r="BO30" s="208" t="s">
        <v>3307</v>
      </c>
      <c r="BP30" s="208" t="s">
        <v>3307</v>
      </c>
      <c r="BQ30" s="208" t="s">
        <v>3307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2076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2044</v>
      </c>
      <c r="C32" s="216" t="s">
        <v>3307</v>
      </c>
      <c r="D32" s="205" t="s">
        <v>3311</v>
      </c>
      <c r="E32" s="217" t="s">
        <v>3307</v>
      </c>
      <c r="F32" s="208" t="s">
        <v>3307</v>
      </c>
      <c r="G32" s="208" t="s">
        <v>3307</v>
      </c>
      <c r="H32" s="208" t="s">
        <v>3307</v>
      </c>
      <c r="I32" s="208" t="s">
        <v>3307</v>
      </c>
      <c r="J32" s="208" t="s">
        <v>3307</v>
      </c>
      <c r="K32" s="208" t="s">
        <v>3307</v>
      </c>
      <c r="L32" s="208" t="s">
        <v>3307</v>
      </c>
      <c r="M32" s="208" t="s">
        <v>3307</v>
      </c>
      <c r="N32" s="208" t="s">
        <v>3307</v>
      </c>
      <c r="O32" s="208" t="s">
        <v>3307</v>
      </c>
      <c r="P32" s="208" t="s">
        <v>3307</v>
      </c>
      <c r="Q32" s="208" t="s">
        <v>3307</v>
      </c>
      <c r="R32" s="209" t="s">
        <v>3307</v>
      </c>
      <c r="S32" s="208" t="s">
        <v>3307</v>
      </c>
      <c r="T32" s="208" t="s">
        <v>3307</v>
      </c>
      <c r="U32" s="208" t="s">
        <v>3307</v>
      </c>
      <c r="V32" s="208" t="s">
        <v>3307</v>
      </c>
      <c r="W32" s="208" t="s">
        <v>3307</v>
      </c>
      <c r="X32" s="208" t="s">
        <v>3307</v>
      </c>
      <c r="Y32" s="207" t="s">
        <v>3305</v>
      </c>
      <c r="Z32" s="207" t="s">
        <v>3305</v>
      </c>
      <c r="AA32" s="207" t="s">
        <v>3305</v>
      </c>
      <c r="AB32" s="208" t="s">
        <v>3307</v>
      </c>
      <c r="AC32" s="208" t="s">
        <v>3307</v>
      </c>
      <c r="AD32" s="208" t="s">
        <v>3307</v>
      </c>
      <c r="AE32" s="208" t="s">
        <v>3307</v>
      </c>
      <c r="AF32" s="208" t="s">
        <v>3307</v>
      </c>
      <c r="AG32" s="208" t="s">
        <v>3307</v>
      </c>
      <c r="AH32" s="208" t="s">
        <v>3307</v>
      </c>
      <c r="AI32" s="208" t="s">
        <v>3307</v>
      </c>
      <c r="AJ32" s="208" t="s">
        <v>3307</v>
      </c>
      <c r="AK32" s="208" t="s">
        <v>3307</v>
      </c>
      <c r="AL32" s="208" t="s">
        <v>3307</v>
      </c>
      <c r="AM32" s="208" t="s">
        <v>3307</v>
      </c>
      <c r="AN32" s="208" t="s">
        <v>3307</v>
      </c>
      <c r="AO32" s="208" t="s">
        <v>3307</v>
      </c>
      <c r="AP32" s="208" t="s">
        <v>3307</v>
      </c>
      <c r="AQ32" s="208" t="s">
        <v>3307</v>
      </c>
      <c r="AR32" s="208" t="s">
        <v>3307</v>
      </c>
      <c r="AS32" s="208" t="s">
        <v>3307</v>
      </c>
      <c r="AT32" s="208" t="s">
        <v>3307</v>
      </c>
      <c r="AU32" s="208" t="s">
        <v>3307</v>
      </c>
      <c r="AV32" s="208" t="s">
        <v>3307</v>
      </c>
      <c r="AW32" s="208" t="s">
        <v>3307</v>
      </c>
      <c r="AX32" s="208" t="s">
        <v>3307</v>
      </c>
      <c r="AY32" s="208" t="s">
        <v>3307</v>
      </c>
      <c r="AZ32" s="208" t="s">
        <v>3307</v>
      </c>
      <c r="BA32" s="208" t="s">
        <v>3307</v>
      </c>
      <c r="BB32" s="208" t="s">
        <v>3307</v>
      </c>
      <c r="BC32" s="208" t="s">
        <v>3307</v>
      </c>
      <c r="BD32" s="208" t="s">
        <v>3307</v>
      </c>
      <c r="BE32" s="208" t="s">
        <v>3307</v>
      </c>
      <c r="BF32" s="208" t="s">
        <v>3307</v>
      </c>
      <c r="BG32" s="208" t="s">
        <v>3307</v>
      </c>
      <c r="BH32" s="208" t="s">
        <v>3307</v>
      </c>
      <c r="BI32" s="208" t="s">
        <v>3307</v>
      </c>
      <c r="BJ32" s="208" t="s">
        <v>3307</v>
      </c>
      <c r="BK32" s="208" t="s">
        <v>3307</v>
      </c>
      <c r="BL32" s="208" t="s">
        <v>3307</v>
      </c>
      <c r="BM32" s="208" t="s">
        <v>3307</v>
      </c>
      <c r="BN32" s="208" t="s">
        <v>3307</v>
      </c>
      <c r="BO32" s="208" t="s">
        <v>3307</v>
      </c>
      <c r="BP32" s="208" t="s">
        <v>3307</v>
      </c>
      <c r="BQ32" s="208" t="s">
        <v>3307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2056</v>
      </c>
      <c r="C34" s="216" t="s">
        <v>3307</v>
      </c>
      <c r="D34" s="205" t="s">
        <v>3311</v>
      </c>
      <c r="E34" s="217" t="s">
        <v>3307</v>
      </c>
      <c r="F34" s="208" t="s">
        <v>3307</v>
      </c>
      <c r="G34" s="208" t="s">
        <v>3307</v>
      </c>
      <c r="H34" s="208" t="s">
        <v>3307</v>
      </c>
      <c r="I34" s="208" t="s">
        <v>3307</v>
      </c>
      <c r="J34" s="208" t="s">
        <v>3307</v>
      </c>
      <c r="K34" s="208" t="s">
        <v>3307</v>
      </c>
      <c r="L34" s="208" t="s">
        <v>3307</v>
      </c>
      <c r="M34" s="208" t="s">
        <v>3307</v>
      </c>
      <c r="N34" s="208" t="s">
        <v>3307</v>
      </c>
      <c r="O34" s="208" t="s">
        <v>3307</v>
      </c>
      <c r="P34" s="208" t="s">
        <v>3307</v>
      </c>
      <c r="Q34" s="208" t="s">
        <v>3307</v>
      </c>
      <c r="R34" s="209" t="s">
        <v>3307</v>
      </c>
      <c r="S34" s="208" t="s">
        <v>3307</v>
      </c>
      <c r="T34" s="208" t="s">
        <v>3307</v>
      </c>
      <c r="U34" s="208" t="s">
        <v>3307</v>
      </c>
      <c r="V34" s="208" t="s">
        <v>3307</v>
      </c>
      <c r="W34" s="208" t="s">
        <v>3307</v>
      </c>
      <c r="X34" s="208" t="s">
        <v>3307</v>
      </c>
      <c r="Y34" s="208" t="s">
        <v>3307</v>
      </c>
      <c r="Z34" s="208" t="s">
        <v>3307</v>
      </c>
      <c r="AA34" s="208" t="s">
        <v>3307</v>
      </c>
      <c r="AB34" s="208" t="s">
        <v>3307</v>
      </c>
      <c r="AC34" s="208" t="s">
        <v>3307</v>
      </c>
      <c r="AD34" s="208" t="s">
        <v>3307</v>
      </c>
      <c r="AE34" s="208" t="s">
        <v>3307</v>
      </c>
      <c r="AF34" s="208" t="s">
        <v>3307</v>
      </c>
      <c r="AG34" s="208" t="s">
        <v>3307</v>
      </c>
      <c r="AH34" s="208" t="s">
        <v>3307</v>
      </c>
      <c r="AI34" s="208" t="s">
        <v>3307</v>
      </c>
      <c r="AJ34" s="208" t="s">
        <v>3307</v>
      </c>
      <c r="AK34" s="208" t="s">
        <v>3307</v>
      </c>
      <c r="AL34" s="208" t="s">
        <v>3307</v>
      </c>
      <c r="AM34" s="208" t="s">
        <v>3307</v>
      </c>
      <c r="AN34" s="208" t="s">
        <v>3307</v>
      </c>
      <c r="AO34" s="208" t="s">
        <v>3307</v>
      </c>
      <c r="AP34" s="208" t="s">
        <v>3307</v>
      </c>
      <c r="AQ34" s="208" t="s">
        <v>3307</v>
      </c>
      <c r="AR34" s="208" t="s">
        <v>3307</v>
      </c>
      <c r="AS34" s="208" t="s">
        <v>3307</v>
      </c>
      <c r="AT34" s="208" t="s">
        <v>3307</v>
      </c>
      <c r="AU34" s="208" t="s">
        <v>3307</v>
      </c>
      <c r="AV34" s="208" t="s">
        <v>3307</v>
      </c>
      <c r="AW34" s="209" t="s">
        <v>3307</v>
      </c>
      <c r="AX34" s="208" t="s">
        <v>3307</v>
      </c>
      <c r="AY34" s="208" t="s">
        <v>3307</v>
      </c>
      <c r="AZ34" s="208" t="s">
        <v>3307</v>
      </c>
      <c r="BA34" s="208" t="s">
        <v>3307</v>
      </c>
      <c r="BB34" s="208" t="s">
        <v>3307</v>
      </c>
      <c r="BC34" s="208" t="s">
        <v>3307</v>
      </c>
      <c r="BD34" s="208" t="s">
        <v>3307</v>
      </c>
      <c r="BE34" s="208" t="s">
        <v>3307</v>
      </c>
      <c r="BF34" s="208" t="s">
        <v>3307</v>
      </c>
      <c r="BG34" s="208" t="s">
        <v>3307</v>
      </c>
      <c r="BH34" s="208" t="s">
        <v>3307</v>
      </c>
      <c r="BI34" s="208" t="s">
        <v>3307</v>
      </c>
      <c r="BJ34" s="208" t="s">
        <v>3307</v>
      </c>
      <c r="BK34" s="208" t="s">
        <v>3307</v>
      </c>
      <c r="BL34" s="208" t="s">
        <v>3307</v>
      </c>
      <c r="BM34" s="208" t="s">
        <v>3307</v>
      </c>
      <c r="BN34" s="208" t="s">
        <v>3307</v>
      </c>
      <c r="BO34" s="208" t="s">
        <v>3307</v>
      </c>
      <c r="BP34" s="208" t="s">
        <v>3307</v>
      </c>
      <c r="BQ34" s="208" t="s">
        <v>3307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2058</v>
      </c>
      <c r="C35" s="204" t="s">
        <v>3305</v>
      </c>
      <c r="D35" s="205" t="s">
        <v>3324</v>
      </c>
      <c r="E35" s="206" t="s">
        <v>3305</v>
      </c>
      <c r="F35" s="207" t="s">
        <v>3305</v>
      </c>
      <c r="G35" s="207" t="s">
        <v>3305</v>
      </c>
      <c r="H35" s="207" t="s">
        <v>3305</v>
      </c>
      <c r="I35" s="207" t="s">
        <v>3305</v>
      </c>
      <c r="J35" s="207" t="s">
        <v>3305</v>
      </c>
      <c r="K35" s="208" t="s">
        <v>3307</v>
      </c>
      <c r="L35" s="208" t="s">
        <v>3307</v>
      </c>
      <c r="M35" s="208" t="s">
        <v>3307</v>
      </c>
      <c r="N35" s="208" t="s">
        <v>3307</v>
      </c>
      <c r="O35" s="208" t="s">
        <v>3307</v>
      </c>
      <c r="P35" s="208" t="s">
        <v>3307</v>
      </c>
      <c r="Q35" s="208" t="s">
        <v>3307</v>
      </c>
      <c r="R35" s="209" t="s">
        <v>3307</v>
      </c>
      <c r="S35" s="208" t="s">
        <v>3307</v>
      </c>
      <c r="T35" s="208" t="s">
        <v>3307</v>
      </c>
      <c r="U35" s="208" t="s">
        <v>3307</v>
      </c>
      <c r="V35" s="208" t="s">
        <v>3307</v>
      </c>
      <c r="W35" s="208" t="s">
        <v>3307</v>
      </c>
      <c r="X35" s="208" t="s">
        <v>3307</v>
      </c>
      <c r="Y35" s="208" t="s">
        <v>3307</v>
      </c>
      <c r="Z35" s="208" t="s">
        <v>3307</v>
      </c>
      <c r="AA35" s="208" t="s">
        <v>3307</v>
      </c>
      <c r="AB35" s="208" t="s">
        <v>3307</v>
      </c>
      <c r="AC35" s="208" t="s">
        <v>3307</v>
      </c>
      <c r="AD35" s="207" t="s">
        <v>3305</v>
      </c>
      <c r="AE35" s="207" t="s">
        <v>3305</v>
      </c>
      <c r="AF35" s="207" t="s">
        <v>3305</v>
      </c>
      <c r="AG35" s="207" t="s">
        <v>3305</v>
      </c>
      <c r="AH35" s="207" t="s">
        <v>3305</v>
      </c>
      <c r="AI35" s="208" t="s">
        <v>3307</v>
      </c>
      <c r="AJ35" s="208" t="s">
        <v>3307</v>
      </c>
      <c r="AK35" s="208" t="s">
        <v>3307</v>
      </c>
      <c r="AL35" s="208" t="s">
        <v>3307</v>
      </c>
      <c r="AM35" s="208" t="s">
        <v>3307</v>
      </c>
      <c r="AN35" s="208" t="s">
        <v>3307</v>
      </c>
      <c r="AO35" s="208" t="s">
        <v>3307</v>
      </c>
      <c r="AP35" s="208" t="s">
        <v>3307</v>
      </c>
      <c r="AQ35" s="208" t="s">
        <v>3307</v>
      </c>
      <c r="AR35" s="208" t="s">
        <v>3307</v>
      </c>
      <c r="AS35" s="208" t="s">
        <v>3307</v>
      </c>
      <c r="AT35" s="208" t="s">
        <v>3307</v>
      </c>
      <c r="AU35" s="208" t="s">
        <v>3307</v>
      </c>
      <c r="AV35" s="208" t="s">
        <v>3307</v>
      </c>
      <c r="AW35" s="209" t="s">
        <v>3307</v>
      </c>
      <c r="AX35" s="208" t="s">
        <v>3307</v>
      </c>
      <c r="AY35" s="208" t="s">
        <v>3307</v>
      </c>
      <c r="AZ35" s="208" t="s">
        <v>3307</v>
      </c>
      <c r="BA35" s="208" t="s">
        <v>3307</v>
      </c>
      <c r="BB35" s="208" t="s">
        <v>3307</v>
      </c>
      <c r="BC35" s="208" t="s">
        <v>3307</v>
      </c>
      <c r="BD35" s="208" t="s">
        <v>3307</v>
      </c>
      <c r="BE35" s="208" t="s">
        <v>3307</v>
      </c>
      <c r="BF35" s="208" t="s">
        <v>3307</v>
      </c>
      <c r="BG35" s="208" t="s">
        <v>3307</v>
      </c>
      <c r="BH35" s="208" t="s">
        <v>3307</v>
      </c>
      <c r="BI35" s="208" t="s">
        <v>3307</v>
      </c>
      <c r="BJ35" s="208" t="s">
        <v>3307</v>
      </c>
      <c r="BK35" s="208" t="s">
        <v>3307</v>
      </c>
      <c r="BL35" s="208" t="s">
        <v>3307</v>
      </c>
      <c r="BM35" s="208" t="s">
        <v>3307</v>
      </c>
      <c r="BN35" s="208" t="s">
        <v>3307</v>
      </c>
      <c r="BO35" s="208" t="s">
        <v>3307</v>
      </c>
      <c r="BP35" s="208" t="s">
        <v>3307</v>
      </c>
      <c r="BQ35" s="208" t="s">
        <v>3307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2042</v>
      </c>
      <c r="C36" s="226" t="s">
        <v>3316</v>
      </c>
      <c r="D36" s="205" t="s">
        <v>3325</v>
      </c>
      <c r="E36" s="227" t="s">
        <v>3316</v>
      </c>
      <c r="F36" s="228" t="s">
        <v>3316</v>
      </c>
      <c r="G36" s="228" t="s">
        <v>3316</v>
      </c>
      <c r="H36" s="228" t="s">
        <v>3316</v>
      </c>
      <c r="I36" s="228" t="s">
        <v>3316</v>
      </c>
      <c r="J36" s="228" t="s">
        <v>3316</v>
      </c>
      <c r="K36" s="228" t="s">
        <v>3316</v>
      </c>
      <c r="L36" s="228" t="s">
        <v>3316</v>
      </c>
      <c r="M36" s="228" t="s">
        <v>3316</v>
      </c>
      <c r="N36" s="228" t="s">
        <v>3316</v>
      </c>
      <c r="O36" s="228" t="s">
        <v>3316</v>
      </c>
      <c r="P36" s="228" t="s">
        <v>3316</v>
      </c>
      <c r="Q36" s="228" t="s">
        <v>3316</v>
      </c>
      <c r="R36" s="229" t="s">
        <v>3316</v>
      </c>
      <c r="S36" s="228" t="s">
        <v>3316</v>
      </c>
      <c r="T36" s="228" t="s">
        <v>3316</v>
      </c>
      <c r="U36" s="228" t="s">
        <v>3316</v>
      </c>
      <c r="V36" s="228" t="s">
        <v>3316</v>
      </c>
      <c r="W36" s="228" t="s">
        <v>3316</v>
      </c>
      <c r="X36" s="228" t="s">
        <v>3316</v>
      </c>
      <c r="Y36" s="228" t="s">
        <v>3316</v>
      </c>
      <c r="Z36" s="228" t="s">
        <v>3316</v>
      </c>
      <c r="AA36" s="228" t="s">
        <v>3316</v>
      </c>
      <c r="AB36" s="228" t="s">
        <v>3316</v>
      </c>
      <c r="AC36" s="228" t="s">
        <v>3316</v>
      </c>
      <c r="AD36" s="228" t="s">
        <v>3316</v>
      </c>
      <c r="AE36" s="208" t="s">
        <v>3307</v>
      </c>
      <c r="AF36" s="208" t="s">
        <v>3307</v>
      </c>
      <c r="AG36" s="208" t="s">
        <v>3307</v>
      </c>
      <c r="AH36" s="208" t="s">
        <v>3307</v>
      </c>
      <c r="AI36" s="208" t="s">
        <v>3307</v>
      </c>
      <c r="AJ36" s="208" t="s">
        <v>3307</v>
      </c>
      <c r="AK36" s="208" t="s">
        <v>3307</v>
      </c>
      <c r="AL36" s="208" t="s">
        <v>3307</v>
      </c>
      <c r="AM36" s="208" t="s">
        <v>3307</v>
      </c>
      <c r="AN36" s="208" t="s">
        <v>3307</v>
      </c>
      <c r="AO36" s="208" t="s">
        <v>3307</v>
      </c>
      <c r="AP36" s="208" t="s">
        <v>3307</v>
      </c>
      <c r="AQ36" s="208" t="s">
        <v>3307</v>
      </c>
      <c r="AR36" s="208" t="s">
        <v>3307</v>
      </c>
      <c r="AS36" s="208" t="s">
        <v>3307</v>
      </c>
      <c r="AT36" s="208" t="s">
        <v>3307</v>
      </c>
      <c r="AU36" s="208" t="s">
        <v>3307</v>
      </c>
      <c r="AV36" s="208" t="s">
        <v>3307</v>
      </c>
      <c r="AW36" s="209" t="s">
        <v>3307</v>
      </c>
      <c r="AX36" s="208" t="s">
        <v>3307</v>
      </c>
      <c r="AY36" s="207" t="s">
        <v>3305</v>
      </c>
      <c r="AZ36" s="207" t="s">
        <v>3305</v>
      </c>
      <c r="BA36" s="207" t="s">
        <v>3305</v>
      </c>
      <c r="BB36" s="207" t="s">
        <v>3305</v>
      </c>
      <c r="BC36" s="207" t="s">
        <v>3305</v>
      </c>
      <c r="BD36" s="207" t="s">
        <v>3305</v>
      </c>
      <c r="BE36" s="208" t="s">
        <v>3307</v>
      </c>
      <c r="BF36" s="208" t="s">
        <v>3307</v>
      </c>
      <c r="BG36" s="208" t="s">
        <v>3307</v>
      </c>
      <c r="BH36" s="208" t="s">
        <v>3307</v>
      </c>
      <c r="BI36" s="208" t="s">
        <v>3307</v>
      </c>
      <c r="BJ36" s="208" t="s">
        <v>3307</v>
      </c>
      <c r="BK36" s="208" t="s">
        <v>3307</v>
      </c>
      <c r="BL36" s="208" t="s">
        <v>3307</v>
      </c>
      <c r="BM36" s="208" t="s">
        <v>3307</v>
      </c>
      <c r="BN36" s="208" t="s">
        <v>3307</v>
      </c>
      <c r="BO36" s="208" t="s">
        <v>3307</v>
      </c>
      <c r="BP36" s="208" t="s">
        <v>3307</v>
      </c>
      <c r="BQ36" s="208" t="s">
        <v>3307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2080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3307</v>
      </c>
      <c r="D38" s="205" t="s">
        <v>3311</v>
      </c>
      <c r="E38" s="217" t="s">
        <v>3307</v>
      </c>
      <c r="F38" s="208" t="s">
        <v>3307</v>
      </c>
      <c r="G38" s="208" t="s">
        <v>3307</v>
      </c>
      <c r="H38" s="208" t="s">
        <v>3307</v>
      </c>
      <c r="I38" s="208" t="s">
        <v>3307</v>
      </c>
      <c r="J38" s="208" t="s">
        <v>3307</v>
      </c>
      <c r="K38" s="208" t="s">
        <v>3307</v>
      </c>
      <c r="L38" s="208" t="s">
        <v>3307</v>
      </c>
      <c r="M38" s="208" t="s">
        <v>3307</v>
      </c>
      <c r="N38" s="208" t="s">
        <v>3307</v>
      </c>
      <c r="O38" s="208" t="s">
        <v>3307</v>
      </c>
      <c r="P38" s="208" t="s">
        <v>3307</v>
      </c>
      <c r="Q38" s="208" t="s">
        <v>3307</v>
      </c>
      <c r="R38" s="209" t="s">
        <v>3307</v>
      </c>
      <c r="S38" s="208" t="s">
        <v>3307</v>
      </c>
      <c r="T38" s="208" t="s">
        <v>3307</v>
      </c>
      <c r="U38" s="208" t="s">
        <v>3307</v>
      </c>
      <c r="V38" s="208" t="s">
        <v>3307</v>
      </c>
      <c r="W38" s="208" t="s">
        <v>3307</v>
      </c>
      <c r="X38" s="208" t="s">
        <v>3307</v>
      </c>
      <c r="Y38" s="208" t="s">
        <v>3307</v>
      </c>
      <c r="Z38" s="208" t="s">
        <v>3307</v>
      </c>
      <c r="AA38" s="208" t="s">
        <v>3307</v>
      </c>
      <c r="AB38" s="208" t="s">
        <v>3307</v>
      </c>
      <c r="AC38" s="208" t="s">
        <v>3307</v>
      </c>
      <c r="AD38" s="208" t="s">
        <v>3307</v>
      </c>
      <c r="AE38" s="208" t="s">
        <v>3307</v>
      </c>
      <c r="AF38" s="208" t="s">
        <v>3307</v>
      </c>
      <c r="AG38" s="208" t="s">
        <v>3307</v>
      </c>
      <c r="AH38" s="208" t="s">
        <v>3307</v>
      </c>
      <c r="AI38" s="208" t="s">
        <v>3307</v>
      </c>
      <c r="AJ38" s="208" t="s">
        <v>3307</v>
      </c>
      <c r="AK38" s="207" t="s">
        <v>3305</v>
      </c>
      <c r="AL38" s="207" t="s">
        <v>3305</v>
      </c>
      <c r="AM38" s="207" t="s">
        <v>3305</v>
      </c>
      <c r="AN38" s="207" t="s">
        <v>3305</v>
      </c>
      <c r="AO38" s="207" t="s">
        <v>3305</v>
      </c>
      <c r="AP38" s="208" t="s">
        <v>3307</v>
      </c>
      <c r="AQ38" s="208" t="s">
        <v>3307</v>
      </c>
      <c r="AR38" s="208" t="s">
        <v>3307</v>
      </c>
      <c r="AS38" s="208" t="s">
        <v>3307</v>
      </c>
      <c r="AT38" s="208" t="s">
        <v>3307</v>
      </c>
      <c r="AU38" s="208" t="s">
        <v>3307</v>
      </c>
      <c r="AV38" s="208" t="s">
        <v>3307</v>
      </c>
      <c r="AW38" s="208" t="s">
        <v>3307</v>
      </c>
      <c r="AX38" s="208" t="s">
        <v>3307</v>
      </c>
      <c r="AY38" s="208" t="s">
        <v>3307</v>
      </c>
      <c r="AZ38" s="208" t="s">
        <v>3307</v>
      </c>
      <c r="BA38" s="208" t="s">
        <v>3307</v>
      </c>
      <c r="BB38" s="208" t="s">
        <v>3307</v>
      </c>
      <c r="BC38" s="208" t="s">
        <v>3307</v>
      </c>
      <c r="BD38" s="208" t="s">
        <v>3307</v>
      </c>
      <c r="BE38" s="208" t="s">
        <v>3307</v>
      </c>
      <c r="BF38" s="208" t="s">
        <v>3307</v>
      </c>
      <c r="BG38" s="208" t="s">
        <v>3307</v>
      </c>
      <c r="BH38" s="208" t="s">
        <v>3307</v>
      </c>
      <c r="BI38" s="208" t="s">
        <v>3307</v>
      </c>
      <c r="BJ38" s="208" t="s">
        <v>3307</v>
      </c>
      <c r="BK38" s="208" t="s">
        <v>3307</v>
      </c>
      <c r="BL38" s="208" t="s">
        <v>3307</v>
      </c>
      <c r="BM38" s="208" t="s">
        <v>3307</v>
      </c>
      <c r="BN38" s="208" t="s">
        <v>3307</v>
      </c>
      <c r="BO38" s="208" t="s">
        <v>3307</v>
      </c>
      <c r="BP38" s="208" t="s">
        <v>3307</v>
      </c>
      <c r="BQ38" s="208" t="s">
        <v>3307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3307</v>
      </c>
      <c r="D39" s="205" t="s">
        <v>3311</v>
      </c>
      <c r="E39" s="217" t="s">
        <v>3307</v>
      </c>
      <c r="F39" s="208" t="s">
        <v>3307</v>
      </c>
      <c r="G39" s="208" t="s">
        <v>3307</v>
      </c>
      <c r="H39" s="208" t="s">
        <v>3307</v>
      </c>
      <c r="I39" s="208" t="s">
        <v>3307</v>
      </c>
      <c r="J39" s="208" t="s">
        <v>3307</v>
      </c>
      <c r="K39" s="208" t="s">
        <v>3307</v>
      </c>
      <c r="L39" s="208" t="s">
        <v>3307</v>
      </c>
      <c r="M39" s="208" t="s">
        <v>3307</v>
      </c>
      <c r="N39" s="208" t="s">
        <v>3307</v>
      </c>
      <c r="O39" s="208" t="s">
        <v>3307</v>
      </c>
      <c r="P39" s="208" t="s">
        <v>3307</v>
      </c>
      <c r="Q39" s="208" t="s">
        <v>3307</v>
      </c>
      <c r="R39" s="209" t="s">
        <v>3307</v>
      </c>
      <c r="S39" s="208" t="s">
        <v>3307</v>
      </c>
      <c r="T39" s="208" t="s">
        <v>3307</v>
      </c>
      <c r="U39" s="208" t="s">
        <v>3307</v>
      </c>
      <c r="V39" s="208" t="s">
        <v>3307</v>
      </c>
      <c r="W39" s="208" t="s">
        <v>3307</v>
      </c>
      <c r="X39" s="208" t="s">
        <v>3307</v>
      </c>
      <c r="Y39" s="208" t="s">
        <v>3307</v>
      </c>
      <c r="Z39" s="208" t="s">
        <v>3307</v>
      </c>
      <c r="AA39" s="208" t="s">
        <v>3307</v>
      </c>
      <c r="AB39" s="208" t="s">
        <v>3307</v>
      </c>
      <c r="AC39" s="208" t="s">
        <v>3307</v>
      </c>
      <c r="AD39" s="208" t="s">
        <v>3307</v>
      </c>
      <c r="AE39" s="208" t="s">
        <v>3307</v>
      </c>
      <c r="AF39" s="208" t="s">
        <v>3307</v>
      </c>
      <c r="AG39" s="208" t="s">
        <v>3307</v>
      </c>
      <c r="AH39" s="208" t="s">
        <v>3307</v>
      </c>
      <c r="AI39" s="208" t="s">
        <v>3307</v>
      </c>
      <c r="AJ39" s="208" t="s">
        <v>3307</v>
      </c>
      <c r="AK39" s="208" t="s">
        <v>3307</v>
      </c>
      <c r="AL39" s="208" t="s">
        <v>3307</v>
      </c>
      <c r="AM39" s="208" t="s">
        <v>3307</v>
      </c>
      <c r="AN39" s="208" t="s">
        <v>3307</v>
      </c>
      <c r="AO39" s="208" t="s">
        <v>3307</v>
      </c>
      <c r="AP39" s="208" t="s">
        <v>3307</v>
      </c>
      <c r="AQ39" s="208" t="s">
        <v>3307</v>
      </c>
      <c r="AR39" s="208" t="s">
        <v>3307</v>
      </c>
      <c r="AS39" s="208" t="s">
        <v>3307</v>
      </c>
      <c r="AT39" s="208" t="s">
        <v>3307</v>
      </c>
      <c r="AU39" s="208" t="s">
        <v>3307</v>
      </c>
      <c r="AV39" s="208" t="s">
        <v>3307</v>
      </c>
      <c r="AW39" s="208" t="s">
        <v>3307</v>
      </c>
      <c r="AX39" s="208" t="s">
        <v>3307</v>
      </c>
      <c r="AY39" s="208" t="s">
        <v>3307</v>
      </c>
      <c r="AZ39" s="208" t="s">
        <v>3307</v>
      </c>
      <c r="BA39" s="208" t="s">
        <v>3307</v>
      </c>
      <c r="BB39" s="208" t="s">
        <v>3307</v>
      </c>
      <c r="BC39" s="208" t="s">
        <v>3307</v>
      </c>
      <c r="BD39" s="208" t="s">
        <v>3307</v>
      </c>
      <c r="BE39" s="208" t="s">
        <v>3307</v>
      </c>
      <c r="BF39" s="208" t="s">
        <v>3307</v>
      </c>
      <c r="BG39" s="208" t="s">
        <v>3307</v>
      </c>
      <c r="BH39" s="208" t="s">
        <v>3307</v>
      </c>
      <c r="BI39" s="208" t="s">
        <v>3307</v>
      </c>
      <c r="BJ39" s="208" t="s">
        <v>3307</v>
      </c>
      <c r="BK39" s="208" t="s">
        <v>3307</v>
      </c>
      <c r="BL39" s="208" t="s">
        <v>3307</v>
      </c>
      <c r="BM39" s="208" t="s">
        <v>3307</v>
      </c>
      <c r="BN39" s="208" t="s">
        <v>3307</v>
      </c>
      <c r="BO39" s="208" t="s">
        <v>3307</v>
      </c>
      <c r="BP39" s="208" t="s">
        <v>3307</v>
      </c>
      <c r="BQ39" s="208" t="s">
        <v>3307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3305</v>
      </c>
      <c r="D40" s="205" t="s">
        <v>3306</v>
      </c>
      <c r="E40" s="206" t="s">
        <v>3305</v>
      </c>
      <c r="F40" s="207" t="s">
        <v>3305</v>
      </c>
      <c r="G40" s="207" t="s">
        <v>3305</v>
      </c>
      <c r="H40" s="207" t="s">
        <v>3305</v>
      </c>
      <c r="I40" s="207" t="s">
        <v>3305</v>
      </c>
      <c r="J40" s="207" t="s">
        <v>3305</v>
      </c>
      <c r="K40" s="207" t="s">
        <v>3305</v>
      </c>
      <c r="L40" s="207" t="s">
        <v>3305</v>
      </c>
      <c r="M40" s="207" t="s">
        <v>3305</v>
      </c>
      <c r="N40" s="208" t="s">
        <v>3307</v>
      </c>
      <c r="O40" s="208" t="s">
        <v>3307</v>
      </c>
      <c r="P40" s="208" t="s">
        <v>3307</v>
      </c>
      <c r="Q40" s="208" t="s">
        <v>3307</v>
      </c>
      <c r="R40" s="209" t="s">
        <v>3307</v>
      </c>
      <c r="S40" s="208" t="s">
        <v>3307</v>
      </c>
      <c r="T40" s="208" t="s">
        <v>3307</v>
      </c>
      <c r="U40" s="208" t="s">
        <v>3307</v>
      </c>
      <c r="V40" s="208" t="s">
        <v>3307</v>
      </c>
      <c r="W40" s="208" t="s">
        <v>3307</v>
      </c>
      <c r="X40" s="208" t="s">
        <v>3307</v>
      </c>
      <c r="Y40" s="208" t="s">
        <v>3307</v>
      </c>
      <c r="Z40" s="208" t="s">
        <v>3307</v>
      </c>
      <c r="AA40" s="208" t="s">
        <v>3307</v>
      </c>
      <c r="AB40" s="208" t="s">
        <v>3307</v>
      </c>
      <c r="AC40" s="208" t="s">
        <v>3307</v>
      </c>
      <c r="AD40" s="208" t="s">
        <v>3307</v>
      </c>
      <c r="AE40" s="208" t="s">
        <v>3307</v>
      </c>
      <c r="AF40" s="208" t="s">
        <v>3307</v>
      </c>
      <c r="AG40" s="208" t="s">
        <v>3307</v>
      </c>
      <c r="AH40" s="208" t="s">
        <v>3307</v>
      </c>
      <c r="AI40" s="208" t="s">
        <v>3307</v>
      </c>
      <c r="AJ40" s="208" t="s">
        <v>3307</v>
      </c>
      <c r="AK40" s="208" t="s">
        <v>3307</v>
      </c>
      <c r="AL40" s="208" t="s">
        <v>3307</v>
      </c>
      <c r="AM40" s="208" t="s">
        <v>3307</v>
      </c>
      <c r="AN40" s="208" t="s">
        <v>3307</v>
      </c>
      <c r="AO40" s="208" t="s">
        <v>3307</v>
      </c>
      <c r="AP40" s="208" t="s">
        <v>3307</v>
      </c>
      <c r="AQ40" s="208" t="s">
        <v>3307</v>
      </c>
      <c r="AR40" s="208" t="s">
        <v>3307</v>
      </c>
      <c r="AS40" s="208" t="s">
        <v>3307</v>
      </c>
      <c r="AT40" s="208" t="s">
        <v>3307</v>
      </c>
      <c r="AU40" s="208" t="s">
        <v>3307</v>
      </c>
      <c r="AV40" s="208" t="s">
        <v>3307</v>
      </c>
      <c r="AW40" s="209" t="s">
        <v>3307</v>
      </c>
      <c r="AX40" s="208" t="s">
        <v>3307</v>
      </c>
      <c r="AY40" s="208" t="s">
        <v>3307</v>
      </c>
      <c r="AZ40" s="208" t="s">
        <v>3307</v>
      </c>
      <c r="BA40" s="208" t="s">
        <v>3307</v>
      </c>
      <c r="BB40" s="208" t="s">
        <v>3307</v>
      </c>
      <c r="BC40" s="208" t="s">
        <v>3307</v>
      </c>
      <c r="BD40" s="208" t="s">
        <v>3307</v>
      </c>
      <c r="BE40" s="208" t="s">
        <v>3307</v>
      </c>
      <c r="BF40" s="208" t="s">
        <v>3307</v>
      </c>
      <c r="BG40" s="208" t="s">
        <v>3307</v>
      </c>
      <c r="BH40" s="208" t="s">
        <v>3307</v>
      </c>
      <c r="BI40" s="208" t="s">
        <v>3307</v>
      </c>
      <c r="BJ40" s="208" t="s">
        <v>3307</v>
      </c>
      <c r="BK40" s="208" t="s">
        <v>3307</v>
      </c>
      <c r="BL40" s="208" t="s">
        <v>3307</v>
      </c>
      <c r="BM40" s="208" t="s">
        <v>3307</v>
      </c>
      <c r="BN40" s="208" t="s">
        <v>3307</v>
      </c>
      <c r="BO40" s="208" t="s">
        <v>3307</v>
      </c>
      <c r="BP40" s="208" t="s">
        <v>3307</v>
      </c>
      <c r="BQ40" s="208" t="s">
        <v>3307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3305</v>
      </c>
      <c r="D41" s="205" t="s">
        <v>3326</v>
      </c>
      <c r="E41" s="206" t="s">
        <v>3305</v>
      </c>
      <c r="F41" s="207" t="s">
        <v>3305</v>
      </c>
      <c r="G41" s="207" t="s">
        <v>3305</v>
      </c>
      <c r="H41" s="207" t="s">
        <v>3305</v>
      </c>
      <c r="I41" s="207" t="s">
        <v>3305</v>
      </c>
      <c r="J41" s="208" t="s">
        <v>3307</v>
      </c>
      <c r="K41" s="208" t="s">
        <v>3307</v>
      </c>
      <c r="L41" s="208" t="s">
        <v>3307</v>
      </c>
      <c r="M41" s="208" t="s">
        <v>3307</v>
      </c>
      <c r="N41" s="208" t="s">
        <v>3307</v>
      </c>
      <c r="O41" s="208" t="s">
        <v>3307</v>
      </c>
      <c r="P41" s="208" t="s">
        <v>3307</v>
      </c>
      <c r="Q41" s="208" t="s">
        <v>3307</v>
      </c>
      <c r="R41" s="209" t="s">
        <v>3307</v>
      </c>
      <c r="S41" s="208" t="s">
        <v>3307</v>
      </c>
      <c r="T41" s="208" t="s">
        <v>3307</v>
      </c>
      <c r="U41" s="208" t="s">
        <v>3307</v>
      </c>
      <c r="V41" s="208" t="s">
        <v>3307</v>
      </c>
      <c r="W41" s="208" t="s">
        <v>3307</v>
      </c>
      <c r="X41" s="208" t="s">
        <v>3307</v>
      </c>
      <c r="Y41" s="208" t="s">
        <v>3307</v>
      </c>
      <c r="Z41" s="235" t="s">
        <v>20</v>
      </c>
      <c r="AA41" s="208" t="s">
        <v>3307</v>
      </c>
      <c r="AB41" s="208" t="s">
        <v>3307</v>
      </c>
      <c r="AC41" s="208" t="s">
        <v>3307</v>
      </c>
      <c r="AD41" s="208" t="s">
        <v>3307</v>
      </c>
      <c r="AE41" s="208" t="s">
        <v>3307</v>
      </c>
      <c r="AF41" s="208" t="s">
        <v>3307</v>
      </c>
      <c r="AG41" s="208" t="s">
        <v>3307</v>
      </c>
      <c r="AH41" s="208" t="s">
        <v>3307</v>
      </c>
      <c r="AI41" s="208" t="s">
        <v>3307</v>
      </c>
      <c r="AJ41" s="208" t="s">
        <v>3307</v>
      </c>
      <c r="AK41" s="208" t="s">
        <v>3307</v>
      </c>
      <c r="AL41" s="208" t="s">
        <v>3307</v>
      </c>
      <c r="AM41" s="208" t="s">
        <v>3307</v>
      </c>
      <c r="AN41" s="208" t="s">
        <v>3307</v>
      </c>
      <c r="AO41" s="208" t="s">
        <v>3307</v>
      </c>
      <c r="AP41" s="208" t="s">
        <v>3307</v>
      </c>
      <c r="AQ41" s="208" t="s">
        <v>3307</v>
      </c>
      <c r="AR41" s="208" t="s">
        <v>3307</v>
      </c>
      <c r="AS41" s="208" t="s">
        <v>3307</v>
      </c>
      <c r="AT41" s="208" t="s">
        <v>3307</v>
      </c>
      <c r="AU41" s="208" t="s">
        <v>3307</v>
      </c>
      <c r="AV41" s="208" t="s">
        <v>3307</v>
      </c>
      <c r="AW41" s="209" t="s">
        <v>3307</v>
      </c>
      <c r="AX41" s="208" t="s">
        <v>3307</v>
      </c>
      <c r="AY41" s="208" t="s">
        <v>3307</v>
      </c>
      <c r="AZ41" s="208" t="s">
        <v>3307</v>
      </c>
      <c r="BA41" s="208" t="s">
        <v>3307</v>
      </c>
      <c r="BB41" s="208" t="s">
        <v>3307</v>
      </c>
      <c r="BC41" s="208" t="s">
        <v>3307</v>
      </c>
      <c r="BD41" s="208" t="s">
        <v>3307</v>
      </c>
      <c r="BE41" s="208" t="s">
        <v>3307</v>
      </c>
      <c r="BF41" s="208" t="s">
        <v>3307</v>
      </c>
      <c r="BG41" s="208" t="s">
        <v>3307</v>
      </c>
      <c r="BH41" s="208" t="s">
        <v>3307</v>
      </c>
      <c r="BI41" s="208" t="s">
        <v>3307</v>
      </c>
      <c r="BJ41" s="208" t="s">
        <v>3307</v>
      </c>
      <c r="BK41" s="208" t="s">
        <v>3307</v>
      </c>
      <c r="BL41" s="208" t="s">
        <v>3307</v>
      </c>
      <c r="BM41" s="208" t="s">
        <v>3307</v>
      </c>
      <c r="BN41" s="208" t="s">
        <v>3307</v>
      </c>
      <c r="BO41" s="207" t="s">
        <v>3305</v>
      </c>
      <c r="BP41" s="207" t="s">
        <v>3305</v>
      </c>
      <c r="BQ41" s="207" t="s">
        <v>3305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2067</v>
      </c>
      <c r="C42" s="226" t="s">
        <v>3316</v>
      </c>
      <c r="D42" s="205" t="s">
        <v>3324</v>
      </c>
      <c r="E42" s="227" t="s">
        <v>3316</v>
      </c>
      <c r="F42" s="228" t="s">
        <v>3316</v>
      </c>
      <c r="G42" s="228" t="s">
        <v>3316</v>
      </c>
      <c r="H42" s="228" t="s">
        <v>3316</v>
      </c>
      <c r="I42" s="228" t="s">
        <v>3316</v>
      </c>
      <c r="J42" s="228" t="s">
        <v>3316</v>
      </c>
      <c r="K42" s="208" t="s">
        <v>3307</v>
      </c>
      <c r="L42" s="208" t="s">
        <v>3307</v>
      </c>
      <c r="M42" s="208" t="s">
        <v>3307</v>
      </c>
      <c r="N42" s="208" t="s">
        <v>3307</v>
      </c>
      <c r="O42" s="208" t="s">
        <v>3307</v>
      </c>
      <c r="P42" s="208" t="s">
        <v>3307</v>
      </c>
      <c r="Q42" s="208" t="s">
        <v>3307</v>
      </c>
      <c r="R42" s="209" t="s">
        <v>3307</v>
      </c>
      <c r="S42" s="208" t="s">
        <v>3307</v>
      </c>
      <c r="T42" s="208" t="s">
        <v>3307</v>
      </c>
      <c r="U42" s="208" t="s">
        <v>3307</v>
      </c>
      <c r="V42" s="208" t="s">
        <v>3307</v>
      </c>
      <c r="W42" s="207" t="s">
        <v>3305</v>
      </c>
      <c r="X42" s="207" t="s">
        <v>3305</v>
      </c>
      <c r="Y42" s="207" t="s">
        <v>3305</v>
      </c>
      <c r="Z42" s="207" t="s">
        <v>3305</v>
      </c>
      <c r="AA42" s="207" t="s">
        <v>3305</v>
      </c>
      <c r="AB42" s="208" t="s">
        <v>3307</v>
      </c>
      <c r="AC42" s="208" t="s">
        <v>3307</v>
      </c>
      <c r="AD42" s="208" t="s">
        <v>3307</v>
      </c>
      <c r="AE42" s="208" t="s">
        <v>3307</v>
      </c>
      <c r="AF42" s="208" t="s">
        <v>3307</v>
      </c>
      <c r="AG42" s="208" t="s">
        <v>3307</v>
      </c>
      <c r="AH42" s="208" t="s">
        <v>3307</v>
      </c>
      <c r="AI42" s="208" t="s">
        <v>3307</v>
      </c>
      <c r="AJ42" s="208" t="s">
        <v>3307</v>
      </c>
      <c r="AK42" s="208" t="s">
        <v>3307</v>
      </c>
      <c r="AL42" s="208" t="s">
        <v>3307</v>
      </c>
      <c r="AM42" s="208" t="s">
        <v>3307</v>
      </c>
      <c r="AN42" s="208" t="s">
        <v>3307</v>
      </c>
      <c r="AO42" s="208" t="s">
        <v>3307</v>
      </c>
      <c r="AP42" s="208" t="s">
        <v>3307</v>
      </c>
      <c r="AQ42" s="208" t="s">
        <v>3307</v>
      </c>
      <c r="AR42" s="208" t="s">
        <v>3307</v>
      </c>
      <c r="AS42" s="208" t="s">
        <v>3307</v>
      </c>
      <c r="AT42" s="208" t="s">
        <v>3307</v>
      </c>
      <c r="AU42" s="208" t="s">
        <v>3307</v>
      </c>
      <c r="AV42" s="208" t="s">
        <v>3307</v>
      </c>
      <c r="AW42" s="209" t="s">
        <v>3307</v>
      </c>
      <c r="AX42" s="208" t="s">
        <v>3307</v>
      </c>
      <c r="AY42" s="208" t="s">
        <v>3307</v>
      </c>
      <c r="AZ42" s="208" t="s">
        <v>3307</v>
      </c>
      <c r="BA42" s="208" t="s">
        <v>3307</v>
      </c>
      <c r="BB42" s="208" t="s">
        <v>3307</v>
      </c>
      <c r="BC42" s="208" t="s">
        <v>3307</v>
      </c>
      <c r="BD42" s="208" t="s">
        <v>3307</v>
      </c>
      <c r="BE42" s="208" t="s">
        <v>3307</v>
      </c>
      <c r="BF42" s="208" t="s">
        <v>3307</v>
      </c>
      <c r="BG42" s="208" t="s">
        <v>3307</v>
      </c>
      <c r="BH42" s="208" t="s">
        <v>3307</v>
      </c>
      <c r="BI42" s="208" t="s">
        <v>3307</v>
      </c>
      <c r="BJ42" s="208" t="s">
        <v>3307</v>
      </c>
      <c r="BK42" s="208" t="s">
        <v>3307</v>
      </c>
      <c r="BL42" s="208" t="s">
        <v>3307</v>
      </c>
      <c r="BM42" s="208" t="s">
        <v>3307</v>
      </c>
      <c r="BN42" s="208" t="s">
        <v>3307</v>
      </c>
      <c r="BO42" s="208" t="s">
        <v>3307</v>
      </c>
      <c r="BP42" s="208" t="s">
        <v>3307</v>
      </c>
      <c r="BQ42" s="208" t="s">
        <v>3307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3327</v>
      </c>
      <c r="B44" s="190"/>
      <c r="C44" s="238">
        <f>COUNTIF(C5:C42,"DI")</f>
        <v>9</v>
      </c>
      <c r="D44" s="239" t="s">
        <v>3328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3329</v>
      </c>
      <c r="B45" s="190"/>
      <c r="C45" s="244">
        <f>COUNTIF(C5:C42,"DO")</f>
        <v>2</v>
      </c>
      <c r="D45" s="239" t="s">
        <v>3328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3330</v>
      </c>
      <c r="B46" s="190"/>
      <c r="C46" s="249">
        <f>COUNTIF(C5:C42,"II")</f>
        <v>7</v>
      </c>
      <c r="D46" s="239" t="s">
        <v>3328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3331</v>
      </c>
      <c r="B47" s="190"/>
      <c r="C47" s="254">
        <f>COUNTIF(C5:C42,"IN")</f>
        <v>3</v>
      </c>
      <c r="D47" s="239" t="s">
        <v>3328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3332</v>
      </c>
      <c r="B48" s="190"/>
      <c r="C48" s="259">
        <f>COUNTIF(C5:C42,"IS")</f>
        <v>5</v>
      </c>
      <c r="D48" s="239" t="s">
        <v>3328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3333</v>
      </c>
      <c r="B49" s="190"/>
      <c r="C49" s="264">
        <f>COUNTIF(C5:C42,"ITR")</f>
        <v>1</v>
      </c>
      <c r="D49" s="239" t="s">
        <v>3328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3334</v>
      </c>
      <c r="B50" s="190"/>
      <c r="C50" s="269">
        <f>COUNTIF(C5:C42,"IP")</f>
        <v>2</v>
      </c>
      <c r="D50" s="239" t="s">
        <v>3328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3335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3336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3337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3338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