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tiesman/Documents/Research/Human_AV_Motion/data_analysis/"/>
    </mc:Choice>
  </mc:AlternateContent>
  <xr:revisionPtr revIDLastSave="0" documentId="13_ncr:1_{FC2DD383-73FB-7444-A24D-EFBFED104B3A}" xr6:coauthVersionLast="47" xr6:coauthVersionMax="47" xr10:uidLastSave="{00000000-0000-0000-0000-000000000000}"/>
  <bookViews>
    <workbookView xWindow="0" yWindow="740" windowWidth="28040" windowHeight="16900" xr2:uid="{00000000-000D-0000-FFFF-FFFF00000000}"/>
  </bookViews>
  <sheets>
    <sheet name="data_to_analyz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6" i="2" l="1"/>
  <c r="U56" i="2"/>
  <c r="AE55" i="2"/>
  <c r="Y55" i="2"/>
  <c r="X55" i="2"/>
  <c r="W55" i="2"/>
  <c r="V55" i="2"/>
  <c r="U55" i="2"/>
  <c r="T55" i="2"/>
  <c r="H55" i="2" a="1"/>
  <c r="H55" i="2" s="1"/>
  <c r="G55" i="2" a="1"/>
  <c r="G55" i="2"/>
  <c r="AE54" i="2"/>
  <c r="Y54" i="2"/>
  <c r="X54" i="2"/>
  <c r="W54" i="2"/>
  <c r="V54" i="2"/>
  <c r="U54" i="2"/>
  <c r="T54" i="2"/>
  <c r="H54" i="2" a="1"/>
  <c r="H54" i="2" s="1"/>
  <c r="G54" i="2" a="1"/>
  <c r="G54" i="2" s="1"/>
  <c r="AE53" i="2"/>
  <c r="Y53" i="2"/>
  <c r="X53" i="2"/>
  <c r="W53" i="2"/>
  <c r="V53" i="2"/>
  <c r="U53" i="2"/>
  <c r="T53" i="2"/>
  <c r="H53" i="2" a="1"/>
  <c r="H53" i="2"/>
  <c r="G53" i="2" a="1"/>
  <c r="G53" i="2" s="1"/>
  <c r="AE52" i="2"/>
  <c r="Y52" i="2"/>
  <c r="X52" i="2"/>
  <c r="W52" i="2"/>
  <c r="V52" i="2"/>
  <c r="U52" i="2"/>
  <c r="T52" i="2"/>
  <c r="H52" i="2" a="1"/>
  <c r="H52" i="2"/>
  <c r="G52" i="2" a="1"/>
  <c r="G52" i="2" s="1"/>
  <c r="AE51" i="2"/>
  <c r="Y51" i="2"/>
  <c r="X51" i="2"/>
  <c r="W51" i="2"/>
  <c r="V51" i="2"/>
  <c r="U51" i="2"/>
  <c r="T51" i="2"/>
  <c r="H51" i="2" a="1"/>
  <c r="H51" i="2"/>
  <c r="G51" i="2" a="1"/>
  <c r="G51" i="2"/>
  <c r="AE50" i="2"/>
  <c r="Y50" i="2"/>
  <c r="X50" i="2"/>
  <c r="W50" i="2"/>
  <c r="V50" i="2"/>
  <c r="U50" i="2"/>
  <c r="T50" i="2"/>
  <c r="H50" i="2" a="1"/>
  <c r="H50" i="2"/>
  <c r="G50" i="2" a="1"/>
  <c r="G50" i="2"/>
  <c r="AE49" i="2"/>
  <c r="Y49" i="2"/>
  <c r="X49" i="2"/>
  <c r="W49" i="2"/>
  <c r="V49" i="2"/>
  <c r="U49" i="2"/>
  <c r="T49" i="2"/>
  <c r="H49" i="2" a="1"/>
  <c r="H49" i="2"/>
  <c r="G49" i="2" a="1"/>
  <c r="G49" i="2"/>
  <c r="AE48" i="2"/>
  <c r="Y48" i="2"/>
  <c r="X48" i="2"/>
  <c r="W48" i="2"/>
  <c r="V48" i="2"/>
  <c r="U48" i="2"/>
  <c r="T48" i="2"/>
  <c r="H48" i="2" a="1"/>
  <c r="H48" i="2" s="1"/>
  <c r="G48" i="2" a="1"/>
  <c r="G48" i="2"/>
  <c r="AE47" i="2"/>
  <c r="Y47" i="2"/>
  <c r="X47" i="2"/>
  <c r="W47" i="2"/>
  <c r="V47" i="2"/>
  <c r="U47" i="2"/>
  <c r="T47" i="2"/>
  <c r="H47" i="2" a="1"/>
  <c r="H47" i="2" s="1"/>
  <c r="G47" i="2" a="1"/>
  <c r="G47" i="2"/>
  <c r="AE46" i="2"/>
  <c r="Y46" i="2"/>
  <c r="X46" i="2"/>
  <c r="W46" i="2"/>
  <c r="V46" i="2"/>
  <c r="U46" i="2"/>
  <c r="T46" i="2"/>
  <c r="H46" i="2" a="1"/>
  <c r="H46" i="2" s="1"/>
  <c r="G46" i="2" a="1"/>
  <c r="G46" i="2" s="1"/>
  <c r="AE45" i="2"/>
  <c r="Y45" i="2"/>
  <c r="X45" i="2"/>
  <c r="W45" i="2"/>
  <c r="V45" i="2"/>
  <c r="U45" i="2"/>
  <c r="T45" i="2"/>
  <c r="H45" i="2" a="1"/>
  <c r="H45" i="2"/>
  <c r="G45" i="2" a="1"/>
  <c r="G45" i="2" s="1"/>
  <c r="AE44" i="2"/>
  <c r="Y44" i="2"/>
  <c r="X44" i="2"/>
  <c r="W44" i="2"/>
  <c r="V44" i="2"/>
  <c r="U44" i="2"/>
  <c r="T44" i="2"/>
  <c r="H44" i="2" a="1"/>
  <c r="H44" i="2"/>
  <c r="G44" i="2" a="1"/>
  <c r="G44" i="2" s="1"/>
  <c r="AE43" i="2"/>
  <c r="Y43" i="2"/>
  <c r="X43" i="2"/>
  <c r="W43" i="2"/>
  <c r="V43" i="2"/>
  <c r="U43" i="2"/>
  <c r="T43" i="2"/>
  <c r="H43" i="2" a="1"/>
  <c r="H43" i="2"/>
  <c r="G43" i="2" a="1"/>
  <c r="G43" i="2"/>
  <c r="AE42" i="2"/>
  <c r="Y42" i="2"/>
  <c r="X42" i="2"/>
  <c r="W42" i="2"/>
  <c r="V42" i="2"/>
  <c r="U42" i="2"/>
  <c r="T42" i="2"/>
  <c r="H42" i="2" a="1"/>
  <c r="H42" i="2"/>
  <c r="G42" i="2" a="1"/>
  <c r="G42" i="2"/>
  <c r="AE41" i="2"/>
  <c r="Y41" i="2"/>
  <c r="X41" i="2"/>
  <c r="W41" i="2"/>
  <c r="V41" i="2"/>
  <c r="U41" i="2"/>
  <c r="T41" i="2"/>
  <c r="H41" i="2" a="1"/>
  <c r="H41" i="2"/>
  <c r="G41" i="2" a="1"/>
  <c r="G41" i="2"/>
  <c r="AE40" i="2"/>
  <c r="Y40" i="2"/>
  <c r="X40" i="2"/>
  <c r="W40" i="2"/>
  <c r="V40" i="2"/>
  <c r="U40" i="2"/>
  <c r="T40" i="2"/>
  <c r="H40" i="2" a="1"/>
  <c r="H40" i="2" s="1"/>
  <c r="G40" i="2" a="1"/>
  <c r="G40" i="2"/>
  <c r="AE39" i="2"/>
  <c r="Y39" i="2"/>
  <c r="X39" i="2"/>
  <c r="W39" i="2"/>
  <c r="V39" i="2"/>
  <c r="U39" i="2"/>
  <c r="T39" i="2"/>
  <c r="H39" i="2" a="1"/>
  <c r="H39" i="2" s="1"/>
  <c r="G39" i="2" a="1"/>
  <c r="G39" i="2"/>
  <c r="AE38" i="2"/>
  <c r="Y38" i="2"/>
  <c r="X38" i="2"/>
  <c r="W38" i="2"/>
  <c r="V38" i="2"/>
  <c r="U38" i="2"/>
  <c r="T38" i="2"/>
  <c r="H38" i="2" a="1"/>
  <c r="H38" i="2" s="1"/>
  <c r="G38" i="2" a="1"/>
  <c r="G38" i="2" s="1"/>
  <c r="AE37" i="2"/>
  <c r="Y37" i="2"/>
  <c r="X37" i="2"/>
  <c r="W37" i="2"/>
  <c r="V37" i="2"/>
  <c r="U37" i="2"/>
  <c r="T37" i="2"/>
  <c r="H37" i="2" a="1"/>
  <c r="H37" i="2"/>
  <c r="G37" i="2" a="1"/>
  <c r="G37" i="2" s="1"/>
  <c r="AE36" i="2"/>
  <c r="Y36" i="2"/>
  <c r="X36" i="2"/>
  <c r="W36" i="2"/>
  <c r="V36" i="2"/>
  <c r="U36" i="2"/>
  <c r="T36" i="2"/>
  <c r="H36" i="2" a="1"/>
  <c r="H36" i="2"/>
  <c r="G36" i="2" a="1"/>
  <c r="G36" i="2" s="1"/>
  <c r="AE35" i="2"/>
  <c r="Y35" i="2"/>
  <c r="X35" i="2"/>
  <c r="W35" i="2"/>
  <c r="V35" i="2"/>
  <c r="U35" i="2"/>
  <c r="T35" i="2"/>
  <c r="H35" i="2" a="1"/>
  <c r="H35" i="2"/>
  <c r="G35" i="2" a="1"/>
  <c r="G35" i="2"/>
  <c r="AE34" i="2"/>
  <c r="Y34" i="2"/>
  <c r="X34" i="2"/>
  <c r="W34" i="2"/>
  <c r="V34" i="2"/>
  <c r="U34" i="2"/>
  <c r="T34" i="2"/>
  <c r="H34" i="2" a="1"/>
  <c r="H34" i="2"/>
  <c r="G34" i="2" a="1"/>
  <c r="G34" i="2" s="1"/>
  <c r="AE33" i="2"/>
  <c r="Y33" i="2"/>
  <c r="X33" i="2"/>
  <c r="W33" i="2"/>
  <c r="V33" i="2"/>
  <c r="U33" i="2"/>
  <c r="T33" i="2"/>
  <c r="H33" i="2" a="1"/>
  <c r="H33" i="2"/>
  <c r="G33" i="2" a="1"/>
  <c r="G33" i="2"/>
  <c r="AE32" i="2"/>
  <c r="Y32" i="2"/>
  <c r="X32" i="2"/>
  <c r="W32" i="2"/>
  <c r="V32" i="2"/>
  <c r="U32" i="2"/>
  <c r="T32" i="2"/>
  <c r="H32" i="2" a="1"/>
  <c r="H32" i="2" s="1"/>
  <c r="G32" i="2" a="1"/>
  <c r="G32" i="2"/>
  <c r="AE31" i="2"/>
  <c r="Y31" i="2"/>
  <c r="X31" i="2"/>
  <c r="W31" i="2"/>
  <c r="V31" i="2"/>
  <c r="U31" i="2"/>
  <c r="T31" i="2"/>
  <c r="H31" i="2" a="1"/>
  <c r="H31" i="2" s="1"/>
  <c r="G31" i="2" a="1"/>
  <c r="G31" i="2"/>
  <c r="AE30" i="2"/>
  <c r="Y30" i="2"/>
  <c r="X30" i="2"/>
  <c r="W30" i="2"/>
  <c r="V30" i="2"/>
  <c r="U30" i="2"/>
  <c r="T30" i="2"/>
  <c r="H30" i="2" a="1"/>
  <c r="H30" i="2" s="1"/>
  <c r="G30" i="2" a="1"/>
  <c r="G30" i="2" s="1"/>
  <c r="AE29" i="2"/>
  <c r="Y29" i="2"/>
  <c r="X29" i="2"/>
  <c r="W29" i="2"/>
  <c r="V29" i="2"/>
  <c r="U29" i="2"/>
  <c r="T29" i="2"/>
  <c r="H29" i="2" a="1"/>
  <c r="H29" i="2"/>
  <c r="G29" i="2" a="1"/>
  <c r="G29" i="2" s="1"/>
  <c r="AE28" i="2"/>
  <c r="Y28" i="2"/>
  <c r="X28" i="2"/>
  <c r="W28" i="2"/>
  <c r="V28" i="2"/>
  <c r="U28" i="2"/>
  <c r="T28" i="2"/>
  <c r="H28" i="2" a="1"/>
  <c r="H28" i="2" s="1"/>
  <c r="G28" i="2" a="1"/>
  <c r="G28" i="2" s="1"/>
  <c r="AE27" i="2"/>
  <c r="Y27" i="2"/>
  <c r="X27" i="2"/>
  <c r="W27" i="2"/>
  <c r="V27" i="2"/>
  <c r="U27" i="2"/>
  <c r="T27" i="2"/>
  <c r="H27" i="2" a="1"/>
  <c r="H27" i="2"/>
  <c r="G27" i="2" a="1"/>
  <c r="G27" i="2"/>
  <c r="AE26" i="2"/>
  <c r="Y26" i="2"/>
  <c r="X26" i="2"/>
  <c r="W26" i="2"/>
  <c r="V26" i="2"/>
  <c r="U26" i="2"/>
  <c r="T26" i="2"/>
  <c r="H26" i="2" a="1"/>
  <c r="H26" i="2"/>
  <c r="G26" i="2" a="1"/>
  <c r="G26" i="2" s="1"/>
  <c r="AE25" i="2"/>
  <c r="Y25" i="2"/>
  <c r="X25" i="2"/>
  <c r="W25" i="2"/>
  <c r="V25" i="2"/>
  <c r="U25" i="2"/>
  <c r="T25" i="2"/>
  <c r="H25" i="2" a="1"/>
  <c r="H25" i="2"/>
  <c r="G25" i="2" a="1"/>
  <c r="G25" i="2"/>
  <c r="AE24" i="2"/>
  <c r="Y24" i="2"/>
  <c r="X24" i="2"/>
  <c r="W24" i="2"/>
  <c r="V24" i="2"/>
  <c r="U24" i="2"/>
  <c r="T24" i="2"/>
  <c r="H24" i="2" a="1"/>
  <c r="H24" i="2" s="1"/>
  <c r="G24" i="2" a="1"/>
  <c r="G24" i="2"/>
  <c r="AE23" i="2"/>
  <c r="Y23" i="2"/>
  <c r="X23" i="2"/>
  <c r="W23" i="2"/>
  <c r="V23" i="2"/>
  <c r="U23" i="2"/>
  <c r="T23" i="2"/>
  <c r="H23" i="2" a="1"/>
  <c r="H23" i="2" s="1"/>
  <c r="G23" i="2" a="1"/>
  <c r="G23" i="2"/>
  <c r="AE22" i="2"/>
  <c r="Y22" i="2"/>
  <c r="X22" i="2"/>
  <c r="W22" i="2"/>
  <c r="V22" i="2"/>
  <c r="U22" i="2"/>
  <c r="T22" i="2"/>
  <c r="H22" i="2" a="1"/>
  <c r="H22" i="2" s="1"/>
  <c r="G22" i="2" a="1"/>
  <c r="G22" i="2" s="1"/>
  <c r="AE21" i="2"/>
  <c r="Y21" i="2"/>
  <c r="X21" i="2"/>
  <c r="W21" i="2"/>
  <c r="V21" i="2"/>
  <c r="U21" i="2"/>
  <c r="T21" i="2"/>
  <c r="H21" i="2" a="1"/>
  <c r="H21" i="2"/>
  <c r="G21" i="2" a="1"/>
  <c r="G21" i="2" s="1"/>
  <c r="AE20" i="2"/>
  <c r="Y20" i="2"/>
  <c r="X20" i="2"/>
  <c r="W20" i="2"/>
  <c r="V20" i="2"/>
  <c r="U20" i="2"/>
  <c r="T20" i="2"/>
  <c r="H20" i="2" a="1"/>
  <c r="H20" i="2" s="1"/>
  <c r="G20" i="2" a="1"/>
  <c r="G20" i="2" s="1"/>
  <c r="Y19" i="2"/>
  <c r="X19" i="2"/>
  <c r="W19" i="2"/>
  <c r="V19" i="2"/>
  <c r="U19" i="2"/>
  <c r="T19" i="2"/>
  <c r="H19" i="2" a="1"/>
  <c r="H19" i="2" s="1"/>
  <c r="G19" i="2" a="1"/>
  <c r="G19" i="2" s="1"/>
  <c r="Y18" i="2"/>
  <c r="X18" i="2"/>
  <c r="W18" i="2"/>
  <c r="V18" i="2"/>
  <c r="U18" i="2"/>
  <c r="T18" i="2"/>
  <c r="H18" i="2" a="1"/>
  <c r="H18" i="2" s="1"/>
  <c r="G18" i="2" a="1"/>
  <c r="G18" i="2"/>
  <c r="Y17" i="2"/>
  <c r="X17" i="2"/>
  <c r="W17" i="2"/>
  <c r="V17" i="2"/>
  <c r="U17" i="2"/>
  <c r="T17" i="2"/>
  <c r="H17" i="2" a="1"/>
  <c r="H17" i="2"/>
  <c r="G17" i="2" a="1"/>
  <c r="G17" i="2" s="1"/>
  <c r="Y16" i="2"/>
  <c r="X16" i="2"/>
  <c r="W16" i="2"/>
  <c r="V16" i="2"/>
  <c r="U16" i="2"/>
  <c r="T16" i="2"/>
  <c r="H16" i="2" a="1"/>
  <c r="H16" i="2" s="1"/>
  <c r="G16" i="2" a="1"/>
  <c r="G16" i="2" s="1"/>
  <c r="Y15" i="2"/>
  <c r="X15" i="2"/>
  <c r="W15" i="2"/>
  <c r="V15" i="2"/>
  <c r="U15" i="2"/>
  <c r="T15" i="2"/>
  <c r="H15" i="2" a="1"/>
  <c r="H15" i="2" s="1"/>
  <c r="G15" i="2" a="1"/>
  <c r="G15" i="2" s="1"/>
  <c r="Y14" i="2"/>
  <c r="X14" i="2"/>
  <c r="W14" i="2"/>
  <c r="V14" i="2"/>
  <c r="U14" i="2"/>
  <c r="T14" i="2"/>
  <c r="H14" i="2" a="1"/>
  <c r="H14" i="2" s="1"/>
  <c r="G14" i="2" a="1"/>
  <c r="G14" i="2"/>
  <c r="Y13" i="2"/>
  <c r="X13" i="2"/>
  <c r="W13" i="2"/>
  <c r="V13" i="2"/>
  <c r="U13" i="2"/>
  <c r="T13" i="2"/>
  <c r="H13" i="2" a="1"/>
  <c r="H13" i="2"/>
  <c r="G13" i="2" a="1"/>
  <c r="G13" i="2" s="1"/>
  <c r="Y12" i="2"/>
  <c r="X12" i="2"/>
  <c r="W12" i="2"/>
  <c r="V12" i="2"/>
  <c r="U12" i="2"/>
  <c r="T12" i="2"/>
  <c r="H12" i="2" a="1"/>
  <c r="H12" i="2" s="1"/>
  <c r="G12" i="2" a="1"/>
  <c r="G12" i="2" s="1"/>
  <c r="Y11" i="2"/>
  <c r="X11" i="2"/>
  <c r="W11" i="2"/>
  <c r="V11" i="2"/>
  <c r="U11" i="2"/>
  <c r="T11" i="2"/>
  <c r="H11" i="2" a="1"/>
  <c r="H11" i="2" s="1"/>
  <c r="G11" i="2" a="1"/>
  <c r="G11" i="2" s="1"/>
  <c r="AE10" i="2"/>
  <c r="Y10" i="2"/>
  <c r="X10" i="2"/>
  <c r="W10" i="2"/>
  <c r="V10" i="2"/>
  <c r="U10" i="2"/>
  <c r="T10" i="2"/>
  <c r="H10" i="2" a="1"/>
  <c r="H10" i="2"/>
  <c r="G10" i="2" a="1"/>
  <c r="G10" i="2" s="1"/>
  <c r="AE9" i="2"/>
  <c r="Y9" i="2"/>
  <c r="X9" i="2"/>
  <c r="W9" i="2"/>
  <c r="V9" i="2"/>
  <c r="U9" i="2"/>
  <c r="T9" i="2"/>
  <c r="H9" i="2" a="1"/>
  <c r="H9" i="2" s="1"/>
  <c r="G9" i="2" a="1"/>
  <c r="G9" i="2" s="1"/>
  <c r="AE8" i="2"/>
  <c r="Y8" i="2"/>
  <c r="X8" i="2"/>
  <c r="W8" i="2"/>
  <c r="V8" i="2"/>
  <c r="U8" i="2"/>
  <c r="T8" i="2"/>
  <c r="H8" i="2" a="1"/>
  <c r="H8" i="2"/>
  <c r="G8" i="2" a="1"/>
  <c r="G8" i="2"/>
  <c r="AE7" i="2"/>
  <c r="Y7" i="2"/>
  <c r="X7" i="2"/>
  <c r="W7" i="2"/>
  <c r="V7" i="2"/>
  <c r="U7" i="2"/>
  <c r="T7" i="2"/>
  <c r="H7" i="2" a="1"/>
  <c r="H7" i="2"/>
  <c r="G7" i="2" a="1"/>
  <c r="G7" i="2" s="1"/>
  <c r="AE6" i="2"/>
  <c r="Y6" i="2"/>
  <c r="X6" i="2"/>
  <c r="W6" i="2"/>
  <c r="V6" i="2"/>
  <c r="U6" i="2"/>
  <c r="T6" i="2"/>
  <c r="H6" i="2" a="1"/>
  <c r="H6" i="2"/>
  <c r="G6" i="2" a="1"/>
  <c r="G6" i="2"/>
  <c r="AE5" i="2"/>
  <c r="Y5" i="2"/>
  <c r="X5" i="2"/>
  <c r="W5" i="2"/>
  <c r="V5" i="2"/>
  <c r="U5" i="2"/>
  <c r="T5" i="2"/>
  <c r="H5" i="2" a="1"/>
  <c r="H5" i="2" s="1"/>
  <c r="G5" i="2" a="1"/>
  <c r="G5" i="2"/>
  <c r="AE4" i="2"/>
  <c r="Y4" i="2"/>
  <c r="X4" i="2"/>
  <c r="W4" i="2"/>
  <c r="V4" i="2"/>
  <c r="U4" i="2"/>
  <c r="T4" i="2"/>
  <c r="H4" i="2" a="1"/>
  <c r="H4" i="2" s="1"/>
  <c r="G4" i="2" a="1"/>
  <c r="G4" i="2"/>
  <c r="AE3" i="2"/>
  <c r="Y3" i="2"/>
  <c r="X3" i="2"/>
  <c r="W3" i="2"/>
  <c r="V3" i="2"/>
  <c r="U3" i="2"/>
  <c r="T3" i="2"/>
  <c r="H3" i="2" a="1"/>
  <c r="H3" i="2" s="1"/>
  <c r="G3" i="2" a="1"/>
  <c r="G3" i="2" s="1"/>
  <c r="AE2" i="2"/>
  <c r="Y2" i="2"/>
  <c r="X2" i="2"/>
  <c r="W2" i="2"/>
  <c r="V2" i="2"/>
  <c r="U2" i="2"/>
  <c r="T2" i="2"/>
  <c r="H2" i="2" a="1"/>
  <c r="H2" i="2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<sst xmlns="http://schemas.openxmlformats.org/spreadsheetml/2006/main" count="67" uniqueCount="35">
  <si>
    <t>AO_acc</t>
  </si>
  <si>
    <t>VO_acc</t>
  </si>
  <si>
    <t>AV_perf_acc</t>
  </si>
  <si>
    <t>AV_vis_acc</t>
  </si>
  <si>
    <t>AV_aud_acc</t>
  </si>
  <si>
    <t>A_Vnoise</t>
  </si>
  <si>
    <t>V_Anoise</t>
  </si>
  <si>
    <t>NaN</t>
  </si>
  <si>
    <t>GAIN</t>
  </si>
  <si>
    <t>SD_Diff</t>
  </si>
  <si>
    <t>Mu_Diff</t>
  </si>
  <si>
    <t>AudCoh</t>
  </si>
  <si>
    <t>GroupNum</t>
  </si>
  <si>
    <t>SubjNum</t>
  </si>
  <si>
    <t>VisCoh</t>
  </si>
  <si>
    <t>AudStd</t>
  </si>
  <si>
    <t>VisStd</t>
  </si>
  <si>
    <t>AudMu</t>
  </si>
  <si>
    <t>VisMu</t>
  </si>
  <si>
    <t>SD_Ratio</t>
  </si>
  <si>
    <t>MaxA_V</t>
  </si>
  <si>
    <t>Mu_Ratio</t>
  </si>
  <si>
    <t>AudStairThres</t>
  </si>
  <si>
    <t>VisStairThres</t>
  </si>
  <si>
    <t>Violation(ms)</t>
  </si>
  <si>
    <t>MRE(ms)</t>
  </si>
  <si>
    <t>AUD_Westimate</t>
  </si>
  <si>
    <t>VIS_Westimate</t>
  </si>
  <si>
    <t>AV_EstimatedSD</t>
  </si>
  <si>
    <t>Sex</t>
  </si>
  <si>
    <t>Age</t>
  </si>
  <si>
    <t>Avnoise/AO</t>
  </si>
  <si>
    <t>AUD_R2</t>
  </si>
  <si>
    <t>VIS_R2</t>
  </si>
  <si>
    <t>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</si>
</sst>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4F4-0E61-5E41-980B-6C6A3201DD04}">
  <dimension ref="A1:AG56"/>
  <sheetViews>
    <sheetView tabSelected="1" workbookViewId="0">
      <pane xSplit="4" topLeftCell="E1" activePane="topRight" state="frozen"/>
      <selection pane="topRight" activeCell="F10" sqref="F10"/>
    </sheetView>
  </sheetViews>
  <sheetFormatPr baseColWidth="10" defaultRowHeight="16" x14ac:dyDescent="0.2"/>
  <sheetData>
    <row r="1" spans="1:33" x14ac:dyDescent="0.2">
      <c r="A1" s="4" t="s">
        <v>13</v>
      </c>
      <c r="B1" s="4" t="s">
        <v>12</v>
      </c>
      <c r="C1" s="4" t="s">
        <v>29</v>
      </c>
      <c r="D1" s="4" t="s">
        <v>30</v>
      </c>
      <c r="E1" s="4" t="s">
        <v>11</v>
      </c>
      <c r="F1" s="4" t="s">
        <v>14</v>
      </c>
      <c r="G1" s="4" t="s">
        <v>22</v>
      </c>
      <c r="H1" s="4" t="s">
        <v>23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0</v>
      </c>
      <c r="N1" s="4" t="s">
        <v>1</v>
      </c>
      <c r="O1" s="4" t="s">
        <v>2</v>
      </c>
      <c r="P1" s="4" t="s">
        <v>4</v>
      </c>
      <c r="Q1" s="4" t="s">
        <v>3</v>
      </c>
      <c r="R1" s="4" t="s">
        <v>5</v>
      </c>
      <c r="S1" s="4" t="s">
        <v>6</v>
      </c>
      <c r="T1" s="4" t="s">
        <v>20</v>
      </c>
      <c r="U1" s="4" t="s">
        <v>8</v>
      </c>
      <c r="V1" s="4" t="s">
        <v>9</v>
      </c>
      <c r="W1" s="4" t="s">
        <v>10</v>
      </c>
      <c r="X1" s="4" t="s">
        <v>19</v>
      </c>
      <c r="Y1" s="4" t="s">
        <v>21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31</v>
      </c>
      <c r="AF1" s="4" t="s">
        <v>32</v>
      </c>
      <c r="AG1" s="4" t="s">
        <v>33</v>
      </c>
    </row>
    <row r="2" spans="1:33" x14ac:dyDescent="0.2">
      <c r="A2" s="4">
        <v>2</v>
      </c>
      <c r="B2" s="4">
        <v>16</v>
      </c>
      <c r="C2" s="4">
        <v>1</v>
      </c>
      <c r="D2" s="4">
        <v>18</v>
      </c>
      <c r="E2" s="4">
        <v>0.17699999999999999</v>
      </c>
      <c r="F2" s="4">
        <v>4.3999999999999997E-2</v>
      </c>
      <c r="G2" s="4" cm="1">
        <f t="array" ref="G2">ROUND(IF(B2=15, E2, IF(B2=16, E2, IF(B2=18, E2, IF(B2=19, E2*2*SQRT(2), IF(B2=20, E2*SQRT(2), NaN))))), 3)</f>
        <v>0.17699999999999999</v>
      </c>
      <c r="H2" s="4" cm="1">
        <f t="array" ref="H2">ROUND(IF(B2=15, F2, IF(B2=16, F2, IF(B2=18, F2*2*SQRT(2), IF(B2=19, F2*2*SQRT(2), IF(B2=20, F2*SQRT(2), NaN))))), 3)</f>
        <v>4.3999999999999997E-2</v>
      </c>
      <c r="I2" s="4">
        <v>0.27511999999999998</v>
      </c>
      <c r="J2" s="4">
        <v>0.12911</v>
      </c>
      <c r="K2" s="4">
        <v>-5.9070999999999999E-2</v>
      </c>
      <c r="L2" s="4">
        <v>-3.0554999999999999E-2</v>
      </c>
      <c r="M2" s="4">
        <v>0.82499999999999996</v>
      </c>
      <c r="N2" s="4">
        <v>0.7</v>
      </c>
      <c r="O2" s="4">
        <v>0.77500000000000002</v>
      </c>
      <c r="P2" s="4">
        <v>0.95</v>
      </c>
      <c r="Q2" s="4">
        <v>0.75</v>
      </c>
      <c r="R2" s="4">
        <v>0.55000000000000004</v>
      </c>
      <c r="S2" s="4">
        <v>0.75</v>
      </c>
      <c r="T2" s="4">
        <f>MAX(M2:N2)</f>
        <v>0.82499999999999996</v>
      </c>
      <c r="U2" s="4">
        <f t="shared" ref="U2:U45" si="0">(O2-MAX(M2:N2))/MAX(M2:N2)</f>
        <v>-6.0606060606060531E-2</v>
      </c>
      <c r="V2" s="4">
        <f>I2-J2</f>
        <v>0.14600999999999997</v>
      </c>
      <c r="W2" s="4">
        <f>K2-L2</f>
        <v>-2.8516E-2</v>
      </c>
      <c r="X2" s="4">
        <f>I2/J2</f>
        <v>2.1308961350786149</v>
      </c>
      <c r="Y2" s="4">
        <f>K2/L2</f>
        <v>1.9332678775977745</v>
      </c>
      <c r="Z2" s="4">
        <v>1</v>
      </c>
      <c r="AA2" s="4">
        <v>-41</v>
      </c>
      <c r="AB2" s="4">
        <v>0.18049999999999999</v>
      </c>
      <c r="AC2" s="4">
        <v>0.81950000000000001</v>
      </c>
      <c r="AD2" s="4">
        <v>0.1169</v>
      </c>
      <c r="AE2" s="4">
        <f>R2/M2</f>
        <v>0.66666666666666674</v>
      </c>
      <c r="AF2" s="4">
        <v>0.875</v>
      </c>
      <c r="AG2" s="4">
        <v>0.74839999999999995</v>
      </c>
    </row>
    <row r="3" spans="1:33" x14ac:dyDescent="0.2">
      <c r="A3" s="4">
        <v>3</v>
      </c>
      <c r="B3" s="4">
        <v>16</v>
      </c>
      <c r="C3" s="4">
        <v>2</v>
      </c>
      <c r="D3" s="4">
        <v>20</v>
      </c>
      <c r="E3" s="4">
        <v>0.25</v>
      </c>
      <c r="F3" s="4">
        <v>8.7999999999999995E-2</v>
      </c>
      <c r="G3" s="4" cm="1">
        <f t="array" ref="G3">ROUND(IF(B3=15, E3, IF(B3=16, E3, IF(B3=18, E3, IF(B3=19, E3*2*SQRT(2), IF(B3=20, E3*SQRT(2), NaN))))), 3)</f>
        <v>0.25</v>
      </c>
      <c r="H3" s="4" cm="1">
        <f t="array" ref="H3">ROUND(IF(B3=15, F3, IF(B3=16, F3, IF(B3=18, F3*2*SQRT(2), IF(B3=19, F3*2*SQRT(2), IF(B3=20, F3*SQRT(2), NaN))))), 3)</f>
        <v>8.7999999999999995E-2</v>
      </c>
      <c r="I3" s="4">
        <v>0.43719999999999998</v>
      </c>
      <c r="J3" s="4">
        <v>1.2163999999999999</v>
      </c>
      <c r="K3" s="4">
        <v>-2.0995E-2</v>
      </c>
      <c r="L3" s="4">
        <v>9.3493999999999994E-2</v>
      </c>
      <c r="M3" s="4">
        <v>0.95</v>
      </c>
      <c r="N3" s="4">
        <v>0.72499999999999998</v>
      </c>
      <c r="O3" s="4">
        <v>0.82499999999999996</v>
      </c>
      <c r="P3" s="4">
        <v>0.875</v>
      </c>
      <c r="Q3" s="4">
        <v>0.77500000000000002</v>
      </c>
      <c r="R3" s="4">
        <v>0.85</v>
      </c>
      <c r="S3" s="4">
        <v>0.67500000000000004</v>
      </c>
      <c r="T3" s="4">
        <f t="shared" ref="T3:T45" si="1">MAX(M3:N3)</f>
        <v>0.95</v>
      </c>
      <c r="U3" s="4">
        <f t="shared" si="0"/>
        <v>-0.13157894736842105</v>
      </c>
      <c r="V3" s="4">
        <f t="shared" ref="V3:V45" si="2">I3-J3</f>
        <v>-0.77919999999999989</v>
      </c>
      <c r="W3" s="4">
        <f t="shared" ref="W3:W45" si="3">K3-L3</f>
        <v>-0.11448899999999999</v>
      </c>
      <c r="X3" s="4">
        <f t="shared" ref="X3:X45" si="4">I3/J3</f>
        <v>0.35942124301216705</v>
      </c>
      <c r="Y3" s="4">
        <f t="shared" ref="Y3:Y45" si="5">K3/L3</f>
        <v>-0.22455986480415857</v>
      </c>
      <c r="Z3" s="4">
        <v>0</v>
      </c>
      <c r="AA3" s="4">
        <v>-46</v>
      </c>
      <c r="AB3" s="4">
        <v>0.88560000000000005</v>
      </c>
      <c r="AC3" s="4">
        <v>0.1144</v>
      </c>
      <c r="AD3" s="4">
        <v>0.41139999999999999</v>
      </c>
      <c r="AE3" s="4">
        <f t="shared" ref="AE3:AE55" si="6">R3/M3</f>
        <v>0.89473684210526316</v>
      </c>
      <c r="AF3" s="4">
        <v>0.80489999999999995</v>
      </c>
      <c r="AG3" s="4">
        <v>0.15279999999999999</v>
      </c>
    </row>
    <row r="4" spans="1:33" x14ac:dyDescent="0.2">
      <c r="A4" s="4">
        <v>4</v>
      </c>
      <c r="B4" s="4">
        <v>16</v>
      </c>
      <c r="C4" s="4">
        <v>1</v>
      </c>
      <c r="D4" s="4">
        <v>19</v>
      </c>
      <c r="E4" s="4">
        <v>0.17699999999999999</v>
      </c>
      <c r="F4" s="4">
        <v>0.125</v>
      </c>
      <c r="G4" s="4" cm="1">
        <f t="array" ref="G4">ROUND(IF(B4=15, E4, IF(B4=16, E4, IF(B4=18, E4, IF(B4=19, E4*2*SQRT(2), IF(B4=20, E4*SQRT(2), NaN))))), 3)</f>
        <v>0.17699999999999999</v>
      </c>
      <c r="H4" s="4" cm="1">
        <f t="array" ref="H4">ROUND(IF(B4=15, F4, IF(B4=16, F4, IF(B4=18, F4*2*SQRT(2), IF(B4=19, F4*2*SQRT(2), IF(B4=20, F4*SQRT(2), NaN))))), 3)</f>
        <v>0.125</v>
      </c>
      <c r="I4" s="4">
        <v>0.26784000000000002</v>
      </c>
      <c r="J4" s="4">
        <v>1.1076999999999999</v>
      </c>
      <c r="K4" s="4">
        <v>-4.9342999999999998E-2</v>
      </c>
      <c r="L4" s="4">
        <v>5.7848999999999998E-2</v>
      </c>
      <c r="M4" s="4">
        <v>0.82499999999999996</v>
      </c>
      <c r="N4" s="4">
        <v>0.72499999999999998</v>
      </c>
      <c r="O4" s="4">
        <v>0.82499999999999996</v>
      </c>
      <c r="P4" s="4">
        <v>0.9</v>
      </c>
      <c r="Q4" s="4">
        <v>0.9</v>
      </c>
      <c r="R4" s="4">
        <v>0.65</v>
      </c>
      <c r="S4" s="4">
        <v>0.85</v>
      </c>
      <c r="T4" s="4">
        <f t="shared" si="1"/>
        <v>0.82499999999999996</v>
      </c>
      <c r="U4" s="4">
        <f t="shared" si="0"/>
        <v>0</v>
      </c>
      <c r="V4" s="4">
        <f t="shared" si="2"/>
        <v>-0.83985999999999983</v>
      </c>
      <c r="W4" s="4">
        <f t="shared" si="3"/>
        <v>-0.107192</v>
      </c>
      <c r="X4" s="4">
        <f t="shared" si="4"/>
        <v>0.24179832084499417</v>
      </c>
      <c r="Y4" s="4">
        <f t="shared" si="5"/>
        <v>-0.85296202181541603</v>
      </c>
      <c r="Z4" s="4">
        <v>29</v>
      </c>
      <c r="AA4" s="4">
        <v>86</v>
      </c>
      <c r="AB4" s="4">
        <v>0.94479999999999997</v>
      </c>
      <c r="AC4" s="4">
        <v>5.5199999999999999E-2</v>
      </c>
      <c r="AD4" s="4">
        <v>0.26029999999999998</v>
      </c>
      <c r="AE4" s="4">
        <f t="shared" si="6"/>
        <v>0.78787878787878796</v>
      </c>
      <c r="AF4" s="4"/>
      <c r="AG4" s="4"/>
    </row>
    <row r="5" spans="1:33" x14ac:dyDescent="0.2">
      <c r="A5" s="4">
        <v>5</v>
      </c>
      <c r="B5" s="4">
        <v>16</v>
      </c>
      <c r="C5" s="4">
        <v>1</v>
      </c>
      <c r="D5" s="4">
        <v>19</v>
      </c>
      <c r="E5" s="4">
        <v>0.17699999999999999</v>
      </c>
      <c r="F5" s="4">
        <v>0.125</v>
      </c>
      <c r="G5" s="4" cm="1">
        <f t="array" ref="G5">ROUND(IF(B5=15, E5, IF(B5=16, E5, IF(B5=18, E5, IF(B5=19, E5*2*SQRT(2), IF(B5=20, E5*SQRT(2), NaN))))), 3)</f>
        <v>0.17699999999999999</v>
      </c>
      <c r="H5" s="4" cm="1">
        <f t="array" ref="H5">ROUND(IF(B5=15, F5, IF(B5=16, F5, IF(B5=18, F5*2*SQRT(2), IF(B5=19, F5*2*SQRT(2), IF(B5=20, F5*SQRT(2), NaN))))), 3)</f>
        <v>0.125</v>
      </c>
      <c r="I5" s="4">
        <v>0.47077999999999998</v>
      </c>
      <c r="J5" s="4">
        <v>0.31180999999999998</v>
      </c>
      <c r="K5" s="4">
        <v>9.4183000000000003E-2</v>
      </c>
      <c r="L5" s="4">
        <v>-0.11090999999999999</v>
      </c>
      <c r="M5" s="4">
        <v>0.42499999999999999</v>
      </c>
      <c r="N5" s="4">
        <v>0.4</v>
      </c>
      <c r="O5" s="4">
        <v>0.52500000000000002</v>
      </c>
      <c r="P5" s="4">
        <v>0.6</v>
      </c>
      <c r="Q5" s="4">
        <v>0.65</v>
      </c>
      <c r="R5" s="4">
        <v>0.55000000000000004</v>
      </c>
      <c r="S5" s="4">
        <v>0.5</v>
      </c>
      <c r="T5" s="4">
        <f t="shared" si="1"/>
        <v>0.42499999999999999</v>
      </c>
      <c r="U5" s="4">
        <f t="shared" si="0"/>
        <v>0.2352941176470589</v>
      </c>
      <c r="V5" s="4">
        <f t="shared" si="2"/>
        <v>0.15897</v>
      </c>
      <c r="W5" s="4">
        <f t="shared" si="3"/>
        <v>0.205093</v>
      </c>
      <c r="X5" s="4">
        <f t="shared" si="4"/>
        <v>1.5098297039864019</v>
      </c>
      <c r="Y5" s="4">
        <f t="shared" si="5"/>
        <v>-0.84918402308177809</v>
      </c>
      <c r="Z5" s="4">
        <v>1</v>
      </c>
      <c r="AA5" s="4">
        <v>-266</v>
      </c>
      <c r="AB5" s="4">
        <v>0.3049</v>
      </c>
      <c r="AC5" s="4">
        <v>0.69510000000000005</v>
      </c>
      <c r="AD5" s="4">
        <v>0.26</v>
      </c>
      <c r="AE5" s="4">
        <f t="shared" si="6"/>
        <v>1.2941176470588236</v>
      </c>
      <c r="AF5" s="4"/>
      <c r="AG5" s="4"/>
    </row>
    <row r="6" spans="1:33" s="2" customFormat="1" x14ac:dyDescent="0.2">
      <c r="A6" s="4">
        <v>6</v>
      </c>
      <c r="B6" s="4">
        <v>16</v>
      </c>
      <c r="C6" s="4">
        <v>1</v>
      </c>
      <c r="D6" s="4">
        <v>20</v>
      </c>
      <c r="E6" s="4">
        <v>6.2E-2</v>
      </c>
      <c r="F6" s="4">
        <v>8.7999999999999995E-2</v>
      </c>
      <c r="G6" s="4" cm="1">
        <f t="array" ref="G6">ROUND(IF(B6=15, E6, IF(B6=16, E6, IF(B6=18, E6, IF(B6=19, E6*2*SQRT(2), IF(B6=20, E6*SQRT(2), NaN))))), 3)</f>
        <v>6.2E-2</v>
      </c>
      <c r="H6" s="4" cm="1">
        <f t="array" ref="H6">ROUND(IF(B6=15, F6, IF(B6=16, F6, IF(B6=18, F6*2*SQRT(2), IF(B6=19, F6*2*SQRT(2), IF(B6=20, F6*SQRT(2), NaN))))), 3)</f>
        <v>8.7999999999999995E-2</v>
      </c>
      <c r="I6" s="4">
        <v>0.22731000000000001</v>
      </c>
      <c r="J6" s="4">
        <v>0.38456000000000001</v>
      </c>
      <c r="K6" s="4">
        <v>-1.5136999999999999E-2</v>
      </c>
      <c r="L6" s="4">
        <v>-6.5506999999999996E-2</v>
      </c>
      <c r="M6" s="4">
        <v>0.57499999999999996</v>
      </c>
      <c r="N6" s="4">
        <v>0.67500000000000004</v>
      </c>
      <c r="O6" s="4">
        <v>0.55000000000000004</v>
      </c>
      <c r="P6" s="4">
        <v>0.42499999999999999</v>
      </c>
      <c r="Q6" s="4">
        <v>0.65</v>
      </c>
      <c r="R6" s="4">
        <v>0.47499999999999998</v>
      </c>
      <c r="S6" s="4">
        <v>0.52500000000000002</v>
      </c>
      <c r="T6" s="4">
        <f t="shared" si="1"/>
        <v>0.67500000000000004</v>
      </c>
      <c r="U6" s="4">
        <f t="shared" si="0"/>
        <v>-0.18518518518518517</v>
      </c>
      <c r="V6" s="4">
        <f t="shared" si="2"/>
        <v>-0.15725</v>
      </c>
      <c r="W6" s="4">
        <f t="shared" si="3"/>
        <v>5.0369999999999998E-2</v>
      </c>
      <c r="X6" s="4">
        <f t="shared" si="4"/>
        <v>0.59109111712086537</v>
      </c>
      <c r="Y6" s="4">
        <f t="shared" si="5"/>
        <v>0.2310745416520372</v>
      </c>
      <c r="Z6" s="4">
        <v>1</v>
      </c>
      <c r="AA6" s="4">
        <v>-1</v>
      </c>
      <c r="AB6" s="4">
        <v>0.74109999999999998</v>
      </c>
      <c r="AC6" s="4">
        <v>0.25890000000000002</v>
      </c>
      <c r="AD6" s="4">
        <v>0.19570000000000001</v>
      </c>
      <c r="AE6" s="4">
        <f t="shared" si="6"/>
        <v>0.82608695652173914</v>
      </c>
      <c r="AF6" s="4"/>
      <c r="AG6" s="4"/>
    </row>
    <row r="7" spans="1:33" x14ac:dyDescent="0.2">
      <c r="A7" s="4">
        <v>7</v>
      </c>
      <c r="B7" s="4">
        <v>16</v>
      </c>
      <c r="C7" s="4">
        <v>1</v>
      </c>
      <c r="D7" s="4">
        <v>18</v>
      </c>
      <c r="E7" s="4">
        <v>0.125</v>
      </c>
      <c r="F7" s="4">
        <v>0.25</v>
      </c>
      <c r="G7" s="4" cm="1">
        <f t="array" ref="G7">ROUND(IF(B7=15, E7, IF(B7=16, E7, IF(B7=18, E7, IF(B7=19, E7*2*SQRT(2), IF(B7=20, E7*SQRT(2), NaN))))), 3)</f>
        <v>0.125</v>
      </c>
      <c r="H7" s="4" cm="1">
        <f t="array" ref="H7">ROUND(IF(B7=15, F7, IF(B7=16, F7, IF(B7=18, F7*2*SQRT(2), IF(B7=19, F7*2*SQRT(2), IF(B7=20, F7*SQRT(2), NaN))))), 3)</f>
        <v>0.25</v>
      </c>
      <c r="I7" s="4">
        <v>0.27953</v>
      </c>
      <c r="J7" s="4">
        <v>0.86880000000000002</v>
      </c>
      <c r="K7" s="4">
        <v>4.1355000000000003E-2</v>
      </c>
      <c r="L7" s="4">
        <v>-0.41443000000000002</v>
      </c>
      <c r="M7" s="4">
        <v>0.625</v>
      </c>
      <c r="N7" s="4">
        <v>0.65</v>
      </c>
      <c r="O7" s="4">
        <v>0.65</v>
      </c>
      <c r="P7" s="4">
        <v>0.57499999999999996</v>
      </c>
      <c r="Q7" s="4">
        <v>0.92500000000000004</v>
      </c>
      <c r="R7" s="4">
        <v>0.55000000000000004</v>
      </c>
      <c r="S7" s="4">
        <v>0.67500000000000004</v>
      </c>
      <c r="T7" s="4">
        <f t="shared" si="1"/>
        <v>0.65</v>
      </c>
      <c r="U7" s="4">
        <f t="shared" si="0"/>
        <v>0</v>
      </c>
      <c r="V7" s="4">
        <f t="shared" si="2"/>
        <v>-0.58926999999999996</v>
      </c>
      <c r="W7" s="4">
        <f t="shared" si="3"/>
        <v>0.455785</v>
      </c>
      <c r="X7" s="4">
        <f t="shared" si="4"/>
        <v>0.32174263351749538</v>
      </c>
      <c r="Y7" s="4">
        <f t="shared" si="5"/>
        <v>-9.9787660159737473E-2</v>
      </c>
      <c r="Z7" s="4">
        <v>0</v>
      </c>
      <c r="AA7" s="4">
        <v>-143</v>
      </c>
      <c r="AB7" s="4">
        <v>0.90620000000000001</v>
      </c>
      <c r="AC7" s="4">
        <v>9.3799999999999994E-2</v>
      </c>
      <c r="AD7" s="4">
        <v>0.2661</v>
      </c>
      <c r="AE7" s="4">
        <f t="shared" si="6"/>
        <v>0.88000000000000012</v>
      </c>
      <c r="AF7" s="4"/>
      <c r="AG7" s="4"/>
    </row>
    <row r="8" spans="1:33" x14ac:dyDescent="0.2">
      <c r="A8" s="4">
        <v>8</v>
      </c>
      <c r="B8" s="4">
        <v>16</v>
      </c>
      <c r="C8" s="4">
        <v>1</v>
      </c>
      <c r="D8" s="4">
        <v>19</v>
      </c>
      <c r="E8" s="4">
        <v>4.3999999999999997E-2</v>
      </c>
      <c r="F8" s="4">
        <v>3.1E-2</v>
      </c>
      <c r="G8" s="4" cm="1">
        <f t="array" ref="G8">ROUND(IF(B8=15, E8, IF(B8=16, E8, IF(B8=18, E8, IF(B8=19, E8*2*SQRT(2), IF(B8=20, E8*SQRT(2), NaN))))), 3)</f>
        <v>4.3999999999999997E-2</v>
      </c>
      <c r="H8" s="4" cm="1">
        <f t="array" ref="H8">ROUND(IF(B8=15, F8, IF(B8=16, F8, IF(B8=18, F8*2*SQRT(2), IF(B8=19, F8*2*SQRT(2), IF(B8=20, F8*SQRT(2), NaN))))), 3)</f>
        <v>3.1E-2</v>
      </c>
      <c r="I8" s="4">
        <v>0.21354999999999999</v>
      </c>
      <c r="J8" s="4">
        <v>0.25126999999999999</v>
      </c>
      <c r="K8" s="4">
        <v>-3.2411000000000002E-2</v>
      </c>
      <c r="L8" s="4">
        <v>1.9286000000000001E-2</v>
      </c>
      <c r="M8" s="4">
        <v>0.45</v>
      </c>
      <c r="N8" s="4">
        <v>0.4</v>
      </c>
      <c r="O8" s="4">
        <v>0.6</v>
      </c>
      <c r="P8" s="4">
        <v>0.625</v>
      </c>
      <c r="Q8" s="4">
        <v>0.6</v>
      </c>
      <c r="R8" s="4">
        <v>0.47499999999999998</v>
      </c>
      <c r="S8" s="4">
        <v>0.55000000000000004</v>
      </c>
      <c r="T8" s="4">
        <f t="shared" si="1"/>
        <v>0.45</v>
      </c>
      <c r="U8" s="4">
        <f t="shared" si="0"/>
        <v>0.33333333333333326</v>
      </c>
      <c r="V8" s="4">
        <f t="shared" si="2"/>
        <v>-3.7720000000000004E-2</v>
      </c>
      <c r="W8" s="4">
        <f t="shared" si="3"/>
        <v>-5.1697000000000007E-2</v>
      </c>
      <c r="X8" s="4">
        <f t="shared" si="4"/>
        <v>0.849882596410236</v>
      </c>
      <c r="Y8" s="4">
        <f t="shared" si="5"/>
        <v>-1.6805454734003942</v>
      </c>
      <c r="Z8" s="4">
        <v>0</v>
      </c>
      <c r="AA8" s="4">
        <v>-71</v>
      </c>
      <c r="AB8" s="4">
        <v>0.5806</v>
      </c>
      <c r="AC8" s="4">
        <v>0.4194</v>
      </c>
      <c r="AD8" s="4">
        <v>0.16270000000000001</v>
      </c>
      <c r="AE8" s="4">
        <f t="shared" si="6"/>
        <v>1.0555555555555556</v>
      </c>
      <c r="AF8" s="4"/>
      <c r="AG8" s="4"/>
    </row>
    <row r="9" spans="1:33" x14ac:dyDescent="0.2">
      <c r="A9" s="4">
        <v>10</v>
      </c>
      <c r="B9" s="4">
        <v>16</v>
      </c>
      <c r="C9" s="4">
        <v>1</v>
      </c>
      <c r="D9" s="4">
        <v>22</v>
      </c>
      <c r="E9" s="4">
        <v>0.17699999999999999</v>
      </c>
      <c r="F9" s="4">
        <v>8.7999999999999995E-2</v>
      </c>
      <c r="G9" s="4" cm="1">
        <f t="array" ref="G9">ROUND(IF(B9=15, E9, IF(B9=16, E9, IF(B9=18, E9, IF(B9=19, E9*2*SQRT(2), IF(B9=20, E9*SQRT(2), NaN))))), 3)</f>
        <v>0.17699999999999999</v>
      </c>
      <c r="H9" s="4" cm="1">
        <f t="array" ref="H9">ROUND(IF(B9=15, F9, IF(B9=16, F9, IF(B9=18, F9*2*SQRT(2), IF(B9=19, F9*2*SQRT(2), IF(B9=20, F9*SQRT(2), NaN))))), 3)</f>
        <v>8.7999999999999995E-2</v>
      </c>
      <c r="I9" s="4">
        <v>0.33878999999999998</v>
      </c>
      <c r="J9" s="4">
        <v>0.13106000000000001</v>
      </c>
      <c r="K9" s="4">
        <v>-5.6357999999999998E-2</v>
      </c>
      <c r="L9" s="4">
        <v>-7.4929999999999997E-2</v>
      </c>
      <c r="M9" s="4">
        <v>0.67500000000000004</v>
      </c>
      <c r="N9" s="4">
        <v>0.82499999999999996</v>
      </c>
      <c r="O9" s="4">
        <v>0.8</v>
      </c>
      <c r="P9" s="4">
        <v>1</v>
      </c>
      <c r="Q9" s="4">
        <v>0.75</v>
      </c>
      <c r="R9" s="4">
        <v>0.5</v>
      </c>
      <c r="S9" s="4">
        <v>0.875</v>
      </c>
      <c r="T9" s="4">
        <f t="shared" si="1"/>
        <v>0.82499999999999996</v>
      </c>
      <c r="U9" s="4">
        <f t="shared" si="0"/>
        <v>-3.0303030303030196E-2</v>
      </c>
      <c r="V9" s="4">
        <f t="shared" si="2"/>
        <v>0.20772999999999997</v>
      </c>
      <c r="W9" s="4">
        <f t="shared" si="3"/>
        <v>1.8571999999999998E-2</v>
      </c>
      <c r="X9" s="4">
        <f t="shared" si="4"/>
        <v>2.5849992369906909</v>
      </c>
      <c r="Y9" s="4">
        <f t="shared" si="5"/>
        <v>0.75214199919925262</v>
      </c>
      <c r="Z9" s="4">
        <v>19</v>
      </c>
      <c r="AA9" s="4">
        <v>45</v>
      </c>
      <c r="AB9" s="4">
        <v>0.13020000000000001</v>
      </c>
      <c r="AC9" s="4">
        <v>0.86980000000000002</v>
      </c>
      <c r="AD9" s="4">
        <v>0.1222</v>
      </c>
      <c r="AE9" s="4">
        <f t="shared" si="6"/>
        <v>0.7407407407407407</v>
      </c>
      <c r="AF9" s="4"/>
      <c r="AG9" s="4"/>
    </row>
    <row r="10" spans="1:33" x14ac:dyDescent="0.2">
      <c r="A10" s="4">
        <v>11</v>
      </c>
      <c r="B10" s="4">
        <v>16</v>
      </c>
      <c r="C10" s="4">
        <v>2</v>
      </c>
      <c r="D10" s="4">
        <v>20</v>
      </c>
      <c r="E10" s="4">
        <v>0.17699999999999999</v>
      </c>
      <c r="F10" s="4">
        <v>0.125</v>
      </c>
      <c r="G10" s="4" cm="1">
        <f t="array" ref="G10">ROUND(IF(B10=15, E10, IF(B10=16, E10, IF(B10=18, E10, IF(B10=19, E10*2*SQRT(2), IF(B10=20, E10*SQRT(2), NaN))))), 3)</f>
        <v>0.17699999999999999</v>
      </c>
      <c r="H10" s="4" cm="1">
        <f t="array" ref="H10">ROUND(IF(B10=15, F10, IF(B10=16, F10, IF(B10=18, F10*2*SQRT(2), IF(B10=19, F10*2*SQRT(2), IF(B10=20, F10*SQRT(2), NaN))))), 3)</f>
        <v>0.125</v>
      </c>
      <c r="I10" s="4">
        <v>0.57528999999999997</v>
      </c>
      <c r="J10" s="4">
        <v>0.82860999999999996</v>
      </c>
      <c r="K10" s="4">
        <v>0.13552</v>
      </c>
      <c r="L10" s="4">
        <v>0.12361</v>
      </c>
      <c r="M10" s="4">
        <v>0.72499999999999998</v>
      </c>
      <c r="N10" s="4">
        <v>0.875</v>
      </c>
      <c r="O10" s="4">
        <v>0.77500000000000002</v>
      </c>
      <c r="P10" s="4">
        <v>0.72499999999999998</v>
      </c>
      <c r="Q10" s="4">
        <v>0.65</v>
      </c>
      <c r="R10" s="4">
        <v>0.57499999999999996</v>
      </c>
      <c r="S10" s="4">
        <v>0.67500000000000004</v>
      </c>
      <c r="T10" s="4">
        <f t="shared" si="1"/>
        <v>0.875</v>
      </c>
      <c r="U10" s="4">
        <f t="shared" si="0"/>
        <v>-0.11428571428571425</v>
      </c>
      <c r="V10" s="4">
        <f t="shared" si="2"/>
        <v>-0.25331999999999999</v>
      </c>
      <c r="W10" s="4">
        <f t="shared" si="3"/>
        <v>1.1910000000000004E-2</v>
      </c>
      <c r="X10" s="4">
        <f t="shared" si="4"/>
        <v>0.69428319716151143</v>
      </c>
      <c r="Y10" s="4">
        <f t="shared" si="5"/>
        <v>1.0963514278780033</v>
      </c>
      <c r="Z10" s="4">
        <v>0</v>
      </c>
      <c r="AA10" s="4">
        <v>-75</v>
      </c>
      <c r="AB10" s="4">
        <v>0.67469999999999997</v>
      </c>
      <c r="AC10" s="4">
        <v>0.32529999999999998</v>
      </c>
      <c r="AD10" s="4">
        <v>0.47260000000000002</v>
      </c>
      <c r="AE10" s="4">
        <f t="shared" si="6"/>
        <v>0.79310344827586199</v>
      </c>
      <c r="AF10" s="4"/>
      <c r="AG10" s="4"/>
    </row>
    <row r="11" spans="1:33" x14ac:dyDescent="0.2">
      <c r="A11" s="4">
        <v>2</v>
      </c>
      <c r="B11" s="4">
        <v>15</v>
      </c>
      <c r="C11" s="4">
        <v>1</v>
      </c>
      <c r="D11" s="4">
        <v>19</v>
      </c>
      <c r="E11" s="4">
        <v>8.7999999999999995E-2</v>
      </c>
      <c r="F11" s="4">
        <v>0.35399999999999998</v>
      </c>
      <c r="G11" s="4" cm="1">
        <f t="array" ref="G11">ROUND(IF(B11=15, E11, IF(B11=16, E11, IF(B11=18, E11, IF(B11=19, E11*2*SQRT(2), IF(B11=20, E11*SQRT(2), NaN))))), 3)</f>
        <v>8.7999999999999995E-2</v>
      </c>
      <c r="H11" s="4" cm="1">
        <f t="array" ref="H11">ROUND(IF(B11=15, F11, IF(B11=16, F11, IF(B11=18, F11*2*SQRT(2), IF(B11=19, F11*2*SQRT(2), IF(B11=20, F11*SQRT(2), NaN))))), 3)</f>
        <v>0.35399999999999998</v>
      </c>
      <c r="I11" s="4">
        <v>0.26562999999999998</v>
      </c>
      <c r="J11" s="4">
        <v>0.35632000000000003</v>
      </c>
      <c r="K11" s="4">
        <v>2.4868000000000001E-2</v>
      </c>
      <c r="L11" s="4">
        <v>-0.42471999999999999</v>
      </c>
      <c r="M11" s="4">
        <v>0.625</v>
      </c>
      <c r="N11" s="4">
        <v>0.45</v>
      </c>
      <c r="O11" s="4">
        <v>0.55000000000000004</v>
      </c>
      <c r="P11" s="4">
        <v>0.5</v>
      </c>
      <c r="Q11" s="4">
        <v>0.55000000000000004</v>
      </c>
      <c r="R11" s="4" t="s">
        <v>7</v>
      </c>
      <c r="S11" s="4" t="s">
        <v>7</v>
      </c>
      <c r="T11" s="4">
        <f t="shared" si="1"/>
        <v>0.625</v>
      </c>
      <c r="U11" s="4">
        <f t="shared" si="0"/>
        <v>-0.11999999999999993</v>
      </c>
      <c r="V11" s="4">
        <f t="shared" si="2"/>
        <v>-9.0690000000000048E-2</v>
      </c>
      <c r="W11" s="4">
        <f t="shared" si="3"/>
        <v>0.44958799999999999</v>
      </c>
      <c r="X11" s="4">
        <f>I11/J11</f>
        <v>0.74548158958239774</v>
      </c>
      <c r="Y11" s="4">
        <f t="shared" si="5"/>
        <v>-5.8551516293087212E-2</v>
      </c>
      <c r="Z11" s="4">
        <v>0</v>
      </c>
      <c r="AA11" s="4">
        <v>-49</v>
      </c>
      <c r="AB11" s="4">
        <v>0.64280000000000004</v>
      </c>
      <c r="AC11" s="4">
        <v>0.35720000000000002</v>
      </c>
      <c r="AD11" s="4">
        <v>0.21299999999999999</v>
      </c>
      <c r="AE11" s="4" t="s">
        <v>7</v>
      </c>
      <c r="AF11" s="4"/>
      <c r="AG11" s="4"/>
    </row>
    <row r="12" spans="1:33" x14ac:dyDescent="0.2">
      <c r="A12" s="4">
        <v>3</v>
      </c>
      <c r="B12" s="4">
        <v>15</v>
      </c>
      <c r="C12" s="4">
        <v>1</v>
      </c>
      <c r="D12" s="4">
        <v>18</v>
      </c>
      <c r="E12" s="4">
        <v>0.35399999999999998</v>
      </c>
      <c r="F12" s="4">
        <v>8.7999999999999995E-2</v>
      </c>
      <c r="G12" s="4" cm="1">
        <f t="array" ref="G12">ROUND(IF(B12=15, E12, IF(B12=16, E12, IF(B12=18, E12, IF(B12=19, E12*2*SQRT(2), IF(B12=20, E12*SQRT(2), NaN))))), 3)</f>
        <v>0.35399999999999998</v>
      </c>
      <c r="H12" s="4" cm="1">
        <f t="array" ref="H12">ROUND(IF(B12=15, F12, IF(B12=16, F12, IF(B12=18, F12*2*SQRT(2), IF(B12=19, F12*2*SQRT(2), IF(B12=20, F12*SQRT(2), NaN))))), 3)</f>
        <v>8.7999999999999995E-2</v>
      </c>
      <c r="I12" s="4">
        <v>0.46106999999999998</v>
      </c>
      <c r="J12" s="4">
        <v>0.43908000000000003</v>
      </c>
      <c r="K12" s="4">
        <v>7.7715999999999993E-2</v>
      </c>
      <c r="L12" s="4">
        <v>-5.9853999999999997E-2</v>
      </c>
      <c r="M12" s="4">
        <v>0.9</v>
      </c>
      <c r="N12" s="4">
        <v>0.5</v>
      </c>
      <c r="O12" s="4">
        <v>0.625</v>
      </c>
      <c r="P12" s="4">
        <v>1</v>
      </c>
      <c r="Q12" s="4">
        <v>0.42499999999999999</v>
      </c>
      <c r="R12" s="4" t="s">
        <v>7</v>
      </c>
      <c r="S12" s="4" t="s">
        <v>7</v>
      </c>
      <c r="T12" s="4">
        <f t="shared" si="1"/>
        <v>0.9</v>
      </c>
      <c r="U12" s="4">
        <f t="shared" si="0"/>
        <v>-0.30555555555555558</v>
      </c>
      <c r="V12" s="4">
        <f t="shared" si="2"/>
        <v>2.1989999999999954E-2</v>
      </c>
      <c r="W12" s="4">
        <f t="shared" si="3"/>
        <v>0.13757</v>
      </c>
      <c r="X12" s="4">
        <f t="shared" si="4"/>
        <v>1.0500819896146487</v>
      </c>
      <c r="Y12" s="4">
        <f>K12/L12</f>
        <v>-1.2984261703478464</v>
      </c>
      <c r="Z12" s="4">
        <v>1</v>
      </c>
      <c r="AA12" s="4">
        <v>14</v>
      </c>
      <c r="AB12" s="4">
        <v>0.47560000000000002</v>
      </c>
      <c r="AC12" s="4">
        <v>0.52439999999999998</v>
      </c>
      <c r="AD12" s="4">
        <v>0.318</v>
      </c>
      <c r="AE12" s="4" t="s">
        <v>7</v>
      </c>
      <c r="AF12" s="4"/>
      <c r="AG12" s="4"/>
    </row>
    <row r="13" spans="1:33" x14ac:dyDescent="0.2">
      <c r="A13" s="4">
        <v>4</v>
      </c>
      <c r="B13" s="4">
        <v>15</v>
      </c>
      <c r="C13" s="4">
        <v>2</v>
      </c>
      <c r="D13" s="4">
        <v>18</v>
      </c>
      <c r="E13" s="4">
        <v>0.17699999999999999</v>
      </c>
      <c r="F13" s="4">
        <v>4.3999999999999997E-2</v>
      </c>
      <c r="G13" s="4" cm="1">
        <f t="array" ref="G13">ROUND(IF(B13=15, E13, IF(B13=16, E13, IF(B13=18, E13, IF(B13=19, E13*2*SQRT(2), IF(B13=20, E13*SQRT(2), NaN))))), 3)</f>
        <v>0.17699999999999999</v>
      </c>
      <c r="H13" s="4" cm="1">
        <f t="array" ref="H13">ROUND(IF(B13=15, F13, IF(B13=16, F13, IF(B13=18, F13*2*SQRT(2), IF(B13=19, F13*2*SQRT(2), IF(B13=20, F13*SQRT(2), NaN))))), 3)</f>
        <v>4.3999999999999997E-2</v>
      </c>
      <c r="I13" s="4">
        <v>0.32507000000000003</v>
      </c>
      <c r="J13" s="4">
        <v>0.21289</v>
      </c>
      <c r="K13" s="4">
        <v>-4.4431999999999996E-3</v>
      </c>
      <c r="L13" s="4">
        <v>-3.7206999999999997E-2</v>
      </c>
      <c r="M13" s="4">
        <v>0.9</v>
      </c>
      <c r="N13" s="4">
        <v>0.57499999999999996</v>
      </c>
      <c r="O13" s="4">
        <v>0.47499999999999998</v>
      </c>
      <c r="P13" s="4">
        <v>0.92500000000000004</v>
      </c>
      <c r="Q13" s="4">
        <v>0.47499999999999998</v>
      </c>
      <c r="R13" s="4" t="s">
        <v>7</v>
      </c>
      <c r="S13" s="4" t="s">
        <v>7</v>
      </c>
      <c r="T13" s="4">
        <f t="shared" si="1"/>
        <v>0.9</v>
      </c>
      <c r="U13" s="4">
        <f t="shared" si="0"/>
        <v>-0.47222222222222227</v>
      </c>
      <c r="V13" s="4">
        <f t="shared" si="2"/>
        <v>0.11218000000000003</v>
      </c>
      <c r="W13" s="4">
        <f t="shared" si="3"/>
        <v>3.2763799999999996E-2</v>
      </c>
      <c r="X13" s="4">
        <f t="shared" si="4"/>
        <v>1.5269387946827002</v>
      </c>
      <c r="Y13" s="4">
        <f t="shared" si="5"/>
        <v>0.11941838901282016</v>
      </c>
      <c r="Z13" s="4">
        <v>2</v>
      </c>
      <c r="AA13" s="4">
        <v>5</v>
      </c>
      <c r="AB13" s="4">
        <v>0.30009999999999998</v>
      </c>
      <c r="AC13" s="4">
        <v>0.69989999999999997</v>
      </c>
      <c r="AD13" s="4">
        <v>0.17810000000000001</v>
      </c>
      <c r="AE13" s="4" t="s">
        <v>7</v>
      </c>
      <c r="AF13" s="4"/>
      <c r="AG13" s="4"/>
    </row>
    <row r="14" spans="1:33" x14ac:dyDescent="0.2">
      <c r="A14" s="4">
        <v>5</v>
      </c>
      <c r="B14" s="4">
        <v>15</v>
      </c>
      <c r="C14" s="4">
        <v>1</v>
      </c>
      <c r="D14" s="4">
        <v>18</v>
      </c>
      <c r="E14" s="4">
        <v>0.17699999999999999</v>
      </c>
      <c r="F14" s="4">
        <v>2.1999999999999999E-2</v>
      </c>
      <c r="G14" s="4" cm="1">
        <f t="array" ref="G14">ROUND(IF(B14=15, E14, IF(B14=16, E14, IF(B14=18, E14, IF(B14=19, E14*2*SQRT(2), IF(B14=20, E14*SQRT(2), NaN))))), 3)</f>
        <v>0.17699999999999999</v>
      </c>
      <c r="H14" s="4" cm="1">
        <f t="array" ref="H14">ROUND(IF(B14=15, F14, IF(B14=16, F14, IF(B14=18, F14*2*SQRT(2), IF(B14=19, F14*2*SQRT(2), IF(B14=20, F14*SQRT(2), NaN))))), 3)</f>
        <v>2.1999999999999999E-2</v>
      </c>
      <c r="I14" s="4">
        <v>0.25191000000000002</v>
      </c>
      <c r="J14" s="4">
        <v>0.39295999999999998</v>
      </c>
      <c r="K14" s="4">
        <v>-7.7071000000000001E-2</v>
      </c>
      <c r="L14" s="4">
        <v>-7.0532999999999998E-2</v>
      </c>
      <c r="M14" s="4">
        <v>0.92500000000000004</v>
      </c>
      <c r="N14" s="4">
        <v>0.6</v>
      </c>
      <c r="O14" s="4">
        <v>0.8</v>
      </c>
      <c r="P14" s="4">
        <v>0.9</v>
      </c>
      <c r="Q14" s="4">
        <v>0.55000000000000004</v>
      </c>
      <c r="R14" s="4" t="s">
        <v>7</v>
      </c>
      <c r="S14" s="4" t="s">
        <v>7</v>
      </c>
      <c r="T14" s="4">
        <f t="shared" si="1"/>
        <v>0.92500000000000004</v>
      </c>
      <c r="U14" s="4">
        <f t="shared" si="0"/>
        <v>-0.13513513513513511</v>
      </c>
      <c r="V14" s="4">
        <f t="shared" si="2"/>
        <v>-0.14104999999999995</v>
      </c>
      <c r="W14" s="4">
        <f t="shared" si="3"/>
        <v>-6.5380000000000021E-3</v>
      </c>
      <c r="X14" s="4">
        <f t="shared" si="4"/>
        <v>0.64105761400651473</v>
      </c>
      <c r="Y14" s="4">
        <f t="shared" si="5"/>
        <v>1.0926941998780713</v>
      </c>
      <c r="Z14" s="4">
        <v>0</v>
      </c>
      <c r="AA14" s="4">
        <v>-110</v>
      </c>
      <c r="AB14" s="4">
        <v>0.7087</v>
      </c>
      <c r="AC14" s="4">
        <v>0.2913</v>
      </c>
      <c r="AD14" s="4">
        <v>0.21210000000000001</v>
      </c>
      <c r="AE14" s="4" t="s">
        <v>7</v>
      </c>
      <c r="AF14" s="4"/>
      <c r="AG14" s="4"/>
    </row>
    <row r="15" spans="1:33" x14ac:dyDescent="0.2">
      <c r="A15" s="4">
        <v>6</v>
      </c>
      <c r="B15" s="4">
        <v>15</v>
      </c>
      <c r="C15" s="4">
        <v>2</v>
      </c>
      <c r="D15" s="4">
        <v>24</v>
      </c>
      <c r="E15" s="4">
        <v>0.17699999999999999</v>
      </c>
      <c r="F15" s="4">
        <v>0.5</v>
      </c>
      <c r="G15" s="4" cm="1">
        <f t="array" ref="G15">ROUND(IF(B15=15, E15, IF(B15=16, E15, IF(B15=18, E15, IF(B15=19, E15*2*SQRT(2), IF(B15=20, E15*SQRT(2), NaN))))), 3)</f>
        <v>0.17699999999999999</v>
      </c>
      <c r="H15" s="4" cm="1">
        <f t="array" ref="H15">ROUND(IF(B15=15, F15, IF(B15=16, F15, IF(B15=18, F15*2*SQRT(2), IF(B15=19, F15*2*SQRT(2), IF(B15=20, F15*SQRT(2), NaN))))), 3)</f>
        <v>0.5</v>
      </c>
      <c r="I15" s="4">
        <v>0.45722000000000002</v>
      </c>
      <c r="J15" s="4">
        <v>2.2038000000000002</v>
      </c>
      <c r="K15" s="4">
        <v>-6.862E-2</v>
      </c>
      <c r="L15" s="4">
        <v>-0.35959999999999998</v>
      </c>
      <c r="M15" s="4">
        <v>0.67500000000000004</v>
      </c>
      <c r="N15" s="4">
        <v>0.8</v>
      </c>
      <c r="O15" s="4">
        <v>0.85</v>
      </c>
      <c r="P15" s="4">
        <v>0.55000000000000004</v>
      </c>
      <c r="Q15" s="4">
        <v>0.85</v>
      </c>
      <c r="R15" s="4" t="s">
        <v>7</v>
      </c>
      <c r="S15" s="4" t="s">
        <v>7</v>
      </c>
      <c r="T15" s="4">
        <f t="shared" si="1"/>
        <v>0.8</v>
      </c>
      <c r="U15" s="4">
        <f t="shared" si="0"/>
        <v>6.2499999999999917E-2</v>
      </c>
      <c r="V15" s="4">
        <f t="shared" si="2"/>
        <v>-1.7465800000000002</v>
      </c>
      <c r="W15" s="4">
        <f t="shared" si="3"/>
        <v>0.29097999999999996</v>
      </c>
      <c r="X15" s="4">
        <f t="shared" si="4"/>
        <v>0.20746891732462111</v>
      </c>
      <c r="Y15" s="4">
        <f t="shared" si="5"/>
        <v>0.19082313681868746</v>
      </c>
      <c r="Z15" s="4">
        <v>0</v>
      </c>
      <c r="AA15" s="4">
        <v>-417</v>
      </c>
      <c r="AB15" s="4">
        <v>0.9587</v>
      </c>
      <c r="AC15" s="4">
        <v>4.1300000000000003E-2</v>
      </c>
      <c r="AD15" s="4">
        <v>0.44769999999999999</v>
      </c>
      <c r="AE15" s="4" t="s">
        <v>7</v>
      </c>
      <c r="AF15" s="4"/>
      <c r="AG15" s="4"/>
    </row>
    <row r="16" spans="1:33" x14ac:dyDescent="0.2">
      <c r="A16" s="4">
        <v>7</v>
      </c>
      <c r="B16" s="4">
        <v>15</v>
      </c>
      <c r="C16" s="4">
        <v>2</v>
      </c>
      <c r="D16" s="4">
        <v>18</v>
      </c>
      <c r="E16" s="4">
        <v>6.2E-2</v>
      </c>
      <c r="F16" s="4">
        <v>8.7999999999999995E-2</v>
      </c>
      <c r="G16" s="4" cm="1">
        <f t="array" ref="G16">ROUND(IF(B16=15, E16, IF(B16=16, E16, IF(B16=18, E16, IF(B16=19, E16*2*SQRT(2), IF(B16=20, E16*SQRT(2), NaN))))), 3)</f>
        <v>6.2E-2</v>
      </c>
      <c r="H16" s="4" cm="1">
        <f t="array" ref="H16">ROUND(IF(B16=15, F16, IF(B16=16, F16, IF(B16=18, F16*2*SQRT(2), IF(B16=19, F16*2*SQRT(2), IF(B16=20, F16*SQRT(2), NaN))))), 3)</f>
        <v>8.7999999999999995E-2</v>
      </c>
      <c r="I16" s="4">
        <v>0.20147999999999999</v>
      </c>
      <c r="J16" s="4">
        <v>0.16020000000000001</v>
      </c>
      <c r="K16" s="4">
        <v>0.12534000000000001</v>
      </c>
      <c r="L16" s="4">
        <v>-1.1490999999999999E-2</v>
      </c>
      <c r="M16" s="4">
        <v>0.55000000000000004</v>
      </c>
      <c r="N16" s="4">
        <v>0.77500000000000002</v>
      </c>
      <c r="O16" s="4">
        <v>0.67500000000000004</v>
      </c>
      <c r="P16" s="4">
        <v>0.67500000000000004</v>
      </c>
      <c r="Q16" s="4">
        <v>0.625</v>
      </c>
      <c r="R16" s="4" t="s">
        <v>7</v>
      </c>
      <c r="S16" s="4" t="s">
        <v>7</v>
      </c>
      <c r="T16" s="4">
        <f t="shared" si="1"/>
        <v>0.77500000000000002</v>
      </c>
      <c r="U16" s="4">
        <f t="shared" si="0"/>
        <v>-0.1290322580645161</v>
      </c>
      <c r="V16" s="4">
        <f t="shared" si="2"/>
        <v>4.1279999999999983E-2</v>
      </c>
      <c r="W16" s="4">
        <f t="shared" si="3"/>
        <v>0.13683100000000001</v>
      </c>
      <c r="X16" s="4">
        <f t="shared" si="4"/>
        <v>1.2576779026217226</v>
      </c>
      <c r="Y16" s="4">
        <f t="shared" si="5"/>
        <v>-10.907666869724133</v>
      </c>
      <c r="Z16" s="4">
        <v>0</v>
      </c>
      <c r="AA16" s="4">
        <v>-360</v>
      </c>
      <c r="AB16" s="4">
        <v>0.38729999999999998</v>
      </c>
      <c r="AC16" s="4">
        <v>0.61270000000000002</v>
      </c>
      <c r="AD16" s="4">
        <v>0.12540000000000001</v>
      </c>
      <c r="AE16" s="4" t="s">
        <v>7</v>
      </c>
      <c r="AF16" s="4"/>
      <c r="AG16" s="4"/>
    </row>
    <row r="17" spans="1:33" x14ac:dyDescent="0.2">
      <c r="A17" s="4">
        <v>8</v>
      </c>
      <c r="B17" s="4">
        <v>15</v>
      </c>
      <c r="C17" s="4">
        <v>2</v>
      </c>
      <c r="D17" s="4">
        <v>18</v>
      </c>
      <c r="E17" s="4">
        <v>0.17699999999999999</v>
      </c>
      <c r="F17" s="4">
        <v>0.17699999999999999</v>
      </c>
      <c r="G17" s="4" cm="1">
        <f t="array" ref="G17">ROUND(IF(B17=15, E17, IF(B17=16, E17, IF(B17=18, E17, IF(B17=19, E17*2*SQRT(2), IF(B17=20, E17*SQRT(2), NaN))))), 3)</f>
        <v>0.17699999999999999</v>
      </c>
      <c r="H17" s="4" cm="1">
        <f t="array" ref="H17">ROUND(IF(B17=15, F17, IF(B17=16, F17, IF(B17=18, F17*2*SQRT(2), IF(B17=19, F17*2*SQRT(2), IF(B17=20, F17*SQRT(2), NaN))))), 3)</f>
        <v>0.17699999999999999</v>
      </c>
      <c r="I17" s="4">
        <v>0.30142000000000002</v>
      </c>
      <c r="J17" s="4">
        <v>0.45690999999999998</v>
      </c>
      <c r="K17" s="4">
        <v>0.11273</v>
      </c>
      <c r="L17" s="4">
        <v>3.9616999999999999E-2</v>
      </c>
      <c r="M17" s="4">
        <v>0.875</v>
      </c>
      <c r="N17" s="4">
        <v>0.77500000000000002</v>
      </c>
      <c r="O17" s="4">
        <v>0.65833333333333299</v>
      </c>
      <c r="P17" s="4">
        <v>0.65833333333333299</v>
      </c>
      <c r="Q17" s="4">
        <v>0.65833333333333299</v>
      </c>
      <c r="R17" s="4" t="s">
        <v>7</v>
      </c>
      <c r="S17" s="4" t="s">
        <v>7</v>
      </c>
      <c r="T17" s="4">
        <f t="shared" si="1"/>
        <v>0.875</v>
      </c>
      <c r="U17" s="4">
        <f t="shared" si="0"/>
        <v>-0.24761904761904802</v>
      </c>
      <c r="V17" s="4">
        <f t="shared" si="2"/>
        <v>-0.15548999999999996</v>
      </c>
      <c r="W17" s="4">
        <f t="shared" si="3"/>
        <v>7.3112999999999997E-2</v>
      </c>
      <c r="X17" s="4">
        <f t="shared" si="4"/>
        <v>0.6596922807555099</v>
      </c>
      <c r="Y17" s="4">
        <f t="shared" si="5"/>
        <v>2.8454956205669282</v>
      </c>
      <c r="Z17" s="4">
        <v>4</v>
      </c>
      <c r="AA17" s="4">
        <v>-229</v>
      </c>
      <c r="AB17" s="4">
        <v>0.69679999999999997</v>
      </c>
      <c r="AC17" s="4">
        <v>0.30320000000000003</v>
      </c>
      <c r="AD17" s="4">
        <v>0.25159999999999999</v>
      </c>
      <c r="AE17" s="4" t="s">
        <v>7</v>
      </c>
      <c r="AF17" s="4"/>
      <c r="AG17" s="4"/>
    </row>
    <row r="18" spans="1:33" x14ac:dyDescent="0.2">
      <c r="A18" s="4">
        <v>9</v>
      </c>
      <c r="B18" s="4">
        <v>15</v>
      </c>
      <c r="C18" s="4">
        <v>1</v>
      </c>
      <c r="D18" s="4">
        <v>19</v>
      </c>
      <c r="E18" s="4">
        <v>3.1E-2</v>
      </c>
      <c r="F18" s="4">
        <v>0.125</v>
      </c>
      <c r="G18" s="4" cm="1">
        <f t="array" ref="G18">ROUND(IF(B18=15, E18, IF(B18=16, E18, IF(B18=18, E18, IF(B18=19, E18*2*SQRT(2), IF(B18=20, E18*SQRT(2), NaN))))), 3)</f>
        <v>3.1E-2</v>
      </c>
      <c r="H18" s="4" cm="1">
        <f t="array" ref="H18">ROUND(IF(B18=15, F18, IF(B18=16, F18, IF(B18=18, F18*2*SQRT(2), IF(B18=19, F18*2*SQRT(2), IF(B18=20, F18*SQRT(2), NaN))))), 3)</f>
        <v>0.125</v>
      </c>
      <c r="I18" s="4">
        <v>0.22456000000000001</v>
      </c>
      <c r="J18" s="4">
        <v>0.29227999999999998</v>
      </c>
      <c r="K18" s="4">
        <v>0.15039</v>
      </c>
      <c r="L18" s="4">
        <v>-6.9258999999999998E-4</v>
      </c>
      <c r="M18" s="4">
        <v>0.5</v>
      </c>
      <c r="N18" s="4">
        <v>0.92500000000000004</v>
      </c>
      <c r="O18" s="4">
        <v>0.9</v>
      </c>
      <c r="P18" s="4">
        <v>0.5</v>
      </c>
      <c r="Q18" s="4">
        <v>0.85</v>
      </c>
      <c r="R18" s="4" t="s">
        <v>7</v>
      </c>
      <c r="S18" s="4" t="s">
        <v>7</v>
      </c>
      <c r="T18" s="4">
        <f t="shared" si="1"/>
        <v>0.92500000000000004</v>
      </c>
      <c r="U18" s="4">
        <f t="shared" si="0"/>
        <v>-2.7027027027027049E-2</v>
      </c>
      <c r="V18" s="4">
        <f t="shared" si="2"/>
        <v>-6.7719999999999975E-2</v>
      </c>
      <c r="W18" s="4">
        <f t="shared" si="3"/>
        <v>0.15108258999999999</v>
      </c>
      <c r="X18" s="4">
        <f t="shared" si="4"/>
        <v>0.76830436567674842</v>
      </c>
      <c r="Y18" s="4">
        <f t="shared" si="5"/>
        <v>-217.14145454020417</v>
      </c>
      <c r="Z18" s="4">
        <v>19</v>
      </c>
      <c r="AA18" s="4">
        <v>-5</v>
      </c>
      <c r="AB18" s="4">
        <v>0.62880000000000003</v>
      </c>
      <c r="AC18" s="4">
        <v>0.37119999999999997</v>
      </c>
      <c r="AD18" s="4">
        <v>0.17810000000000001</v>
      </c>
      <c r="AE18" s="4" t="s">
        <v>7</v>
      </c>
      <c r="AF18" s="4"/>
      <c r="AG18" s="4"/>
    </row>
    <row r="19" spans="1:33" x14ac:dyDescent="0.2">
      <c r="A19" s="4">
        <v>10</v>
      </c>
      <c r="B19" s="4">
        <v>15</v>
      </c>
      <c r="C19" s="4">
        <v>1</v>
      </c>
      <c r="D19" s="4">
        <v>19</v>
      </c>
      <c r="E19" s="4">
        <v>0.17699999999999999</v>
      </c>
      <c r="F19" s="4">
        <v>0.5</v>
      </c>
      <c r="G19" s="4" cm="1">
        <f t="array" ref="G19">ROUND(IF(B19=15, E19, IF(B19=16, E19, IF(B19=18, E19, IF(B19=19, E19*2*SQRT(2), IF(B19=20, E19*SQRT(2), NaN))))), 3)</f>
        <v>0.17699999999999999</v>
      </c>
      <c r="H19" s="4" cm="1">
        <f t="array" ref="H19">ROUND(IF(B19=15, F19, IF(B19=16, F19, IF(B19=18, F19*2*SQRT(2), IF(B19=19, F19*2*SQRT(2), IF(B19=20, F19*SQRT(2), NaN))))), 3)</f>
        <v>0.5</v>
      </c>
      <c r="I19" s="4">
        <v>0.29465999999999998</v>
      </c>
      <c r="J19" s="4">
        <v>2.0834000000000001</v>
      </c>
      <c r="K19" s="4">
        <v>-2.9126999999999998E-3</v>
      </c>
      <c r="L19" s="4">
        <v>-0.85377000000000003</v>
      </c>
      <c r="M19" s="4">
        <v>0.77500000000000002</v>
      </c>
      <c r="N19" s="4">
        <v>0.95</v>
      </c>
      <c r="O19" s="4">
        <v>0.95</v>
      </c>
      <c r="P19" s="4">
        <v>0.67500000000000004</v>
      </c>
      <c r="Q19" s="4">
        <v>1</v>
      </c>
      <c r="R19" s="4" t="s">
        <v>7</v>
      </c>
      <c r="S19" s="4" t="s">
        <v>7</v>
      </c>
      <c r="T19" s="4">
        <f t="shared" si="1"/>
        <v>0.95</v>
      </c>
      <c r="U19" s="4">
        <f t="shared" si="0"/>
        <v>0</v>
      </c>
      <c r="V19" s="4">
        <f t="shared" si="2"/>
        <v>-1.7887400000000002</v>
      </c>
      <c r="W19" s="4">
        <f t="shared" si="3"/>
        <v>0.85085730000000004</v>
      </c>
      <c r="X19" s="4">
        <f t="shared" si="4"/>
        <v>0.14143227416722662</v>
      </c>
      <c r="Y19" s="4">
        <f t="shared" si="5"/>
        <v>3.4115745458378715E-3</v>
      </c>
      <c r="Z19" s="4">
        <v>0</v>
      </c>
      <c r="AA19" s="4">
        <v>-49</v>
      </c>
      <c r="AB19" s="4">
        <v>0.98040000000000005</v>
      </c>
      <c r="AC19" s="4">
        <v>1.9599999999999999E-2</v>
      </c>
      <c r="AD19" s="4">
        <v>0.2918</v>
      </c>
      <c r="AE19" s="4" t="s">
        <v>7</v>
      </c>
      <c r="AF19" s="4"/>
      <c r="AG19" s="4"/>
    </row>
    <row r="20" spans="1:33" x14ac:dyDescent="0.2">
      <c r="A20" s="4">
        <v>2</v>
      </c>
      <c r="B20" s="4">
        <v>18</v>
      </c>
      <c r="C20" s="4">
        <v>1</v>
      </c>
      <c r="D20" s="4">
        <v>19</v>
      </c>
      <c r="E20" s="4">
        <v>8.7999999999999995E-2</v>
      </c>
      <c r="F20" s="4">
        <v>1</v>
      </c>
      <c r="G20" s="4" cm="1">
        <f t="array" ref="G20">ROUND(IF(B20=15, E20, IF(B20=16, E20, IF(B20=18, E20, IF(B20=19, E20*2*SQRT(2), IF(B20=20, E20*SQRT(2), NaN))))), 3)</f>
        <v>8.7999999999999995E-2</v>
      </c>
      <c r="H20" s="4" cm="1">
        <f t="array" ref="H20">ROUND(IF(B20=15, F20, IF(B20=16, F20, IF(B20=18, F20*2*SQRT(2), IF(B20=19, F20*2*SQRT(2), IF(B20=20, F20*SQRT(2), NaN))))), 3)</f>
        <v>2.8279999999999998</v>
      </c>
      <c r="I20" s="4">
        <v>0.22489000000000001</v>
      </c>
      <c r="J20" s="4">
        <v>0.66047</v>
      </c>
      <c r="K20" s="4">
        <v>1.0428E-2</v>
      </c>
      <c r="L20" s="4">
        <v>-1.0512000000000001E-2</v>
      </c>
      <c r="M20" s="4">
        <v>0.32500000000000001</v>
      </c>
      <c r="N20" s="4">
        <v>1</v>
      </c>
      <c r="O20" s="4">
        <v>1</v>
      </c>
      <c r="P20" s="4">
        <v>0.47499999999999998</v>
      </c>
      <c r="Q20" s="4">
        <v>1</v>
      </c>
      <c r="R20" s="4">
        <v>0.55000000000000004</v>
      </c>
      <c r="S20" s="4">
        <v>1</v>
      </c>
      <c r="T20" s="4">
        <f t="shared" si="1"/>
        <v>1</v>
      </c>
      <c r="U20" s="4">
        <f t="shared" si="0"/>
        <v>0</v>
      </c>
      <c r="V20" s="4">
        <f t="shared" si="2"/>
        <v>-0.43557999999999997</v>
      </c>
      <c r="W20" s="4">
        <f t="shared" si="3"/>
        <v>2.094E-2</v>
      </c>
      <c r="X20" s="4">
        <f t="shared" si="4"/>
        <v>0.34049994700743413</v>
      </c>
      <c r="Y20" s="4">
        <f t="shared" si="5"/>
        <v>-0.99200913242009126</v>
      </c>
      <c r="Z20" s="4">
        <v>0</v>
      </c>
      <c r="AA20" s="4">
        <v>-589</v>
      </c>
      <c r="AB20" s="4">
        <v>0.89610000000000001</v>
      </c>
      <c r="AC20" s="4">
        <v>0.10390000000000001</v>
      </c>
      <c r="AD20" s="4">
        <v>0.21290000000000001</v>
      </c>
      <c r="AE20" s="4">
        <f t="shared" si="6"/>
        <v>1.6923076923076923</v>
      </c>
      <c r="AF20" s="4"/>
      <c r="AG20" s="4"/>
    </row>
    <row r="21" spans="1:33" s="3" customFormat="1" x14ac:dyDescent="0.2">
      <c r="A21" s="4">
        <v>3</v>
      </c>
      <c r="B21" s="4">
        <v>18</v>
      </c>
      <c r="C21" s="4">
        <v>1</v>
      </c>
      <c r="D21" s="4">
        <v>19</v>
      </c>
      <c r="E21" s="4">
        <v>0.17699999999999999</v>
      </c>
      <c r="F21" s="4">
        <v>0.125</v>
      </c>
      <c r="G21" s="4" cm="1">
        <f t="array" ref="G21">ROUND(IF(B21=15, E21, IF(B21=16, E21, IF(B21=18, E21, IF(B21=19, E21*2*SQRT(2), IF(B21=20, E21*SQRT(2), NaN))))), 3)</f>
        <v>0.17699999999999999</v>
      </c>
      <c r="H21" s="4" cm="1">
        <f t="array" ref="H21">ROUND(IF(B21=15, F21, IF(B21=16, F21, IF(B21=18, F21*2*SQRT(2), IF(B21=19, F21*2*SQRT(2), IF(B21=20, F21*SQRT(2), NaN))))), 3)</f>
        <v>0.35399999999999998</v>
      </c>
      <c r="I21" s="4">
        <v>0.33885999999999999</v>
      </c>
      <c r="J21" s="4">
        <v>0.17655000000000001</v>
      </c>
      <c r="K21" s="4">
        <v>0.12007</v>
      </c>
      <c r="L21" s="4">
        <v>1.6490999999999999E-2</v>
      </c>
      <c r="M21" s="4">
        <v>0.97499999999999998</v>
      </c>
      <c r="N21" s="4">
        <v>0.875</v>
      </c>
      <c r="O21" s="4">
        <v>0.97499999999999998</v>
      </c>
      <c r="P21" s="4">
        <v>1</v>
      </c>
      <c r="Q21" s="4">
        <v>0.85</v>
      </c>
      <c r="R21" s="4">
        <v>0.55000000000000004</v>
      </c>
      <c r="S21" s="4">
        <v>0.85</v>
      </c>
      <c r="T21" s="4">
        <f t="shared" si="1"/>
        <v>0.97499999999999998</v>
      </c>
      <c r="U21" s="4">
        <f t="shared" si="0"/>
        <v>0</v>
      </c>
      <c r="V21" s="4">
        <f t="shared" si="2"/>
        <v>0.16230999999999998</v>
      </c>
      <c r="W21" s="4">
        <f t="shared" si="3"/>
        <v>0.103579</v>
      </c>
      <c r="X21" s="4">
        <f t="shared" si="4"/>
        <v>1.9193429623336165</v>
      </c>
      <c r="Y21" s="4">
        <f t="shared" si="5"/>
        <v>7.2809411193984603</v>
      </c>
      <c r="Z21" s="4">
        <v>0</v>
      </c>
      <c r="AA21" s="4">
        <v>-203</v>
      </c>
      <c r="AB21" s="4">
        <v>0.2135</v>
      </c>
      <c r="AC21" s="4">
        <v>0.78649999999999998</v>
      </c>
      <c r="AD21" s="4">
        <v>0.15659999999999999</v>
      </c>
      <c r="AE21" s="4">
        <f t="shared" si="6"/>
        <v>0.56410256410256421</v>
      </c>
      <c r="AF21" s="4"/>
      <c r="AG21" s="4"/>
    </row>
    <row r="22" spans="1:33" x14ac:dyDescent="0.2">
      <c r="A22" s="4">
        <v>4</v>
      </c>
      <c r="B22" s="4">
        <v>18</v>
      </c>
      <c r="C22" s="4">
        <v>1</v>
      </c>
      <c r="D22" s="4">
        <v>19</v>
      </c>
      <c r="E22" s="4">
        <v>0.125</v>
      </c>
      <c r="F22" s="4">
        <v>0.125</v>
      </c>
      <c r="G22" s="4" cm="1">
        <f t="array" ref="G22">ROUND(IF(B22=15, E22, IF(B22=16, E22, IF(B22=18, E22, IF(B22=19, E22*2*SQRT(2), IF(B22=20, E22*SQRT(2), NaN))))), 3)</f>
        <v>0.125</v>
      </c>
      <c r="H22" s="4" cm="1">
        <f t="array" ref="H22">ROUND(IF(B22=15, F22, IF(B22=16, F22, IF(B22=18, F22*2*SQRT(2), IF(B22=19, F22*2*SQRT(2), IF(B22=20, F22*SQRT(2), NaN))))), 3)</f>
        <v>0.35399999999999998</v>
      </c>
      <c r="I22" s="4">
        <v>0.21723000000000001</v>
      </c>
      <c r="J22" s="4">
        <v>0.38729999999999998</v>
      </c>
      <c r="K22" s="4">
        <v>-2.273E-2</v>
      </c>
      <c r="L22" s="4">
        <v>-8.5804000000000005E-2</v>
      </c>
      <c r="M22" s="4">
        <v>0.8</v>
      </c>
      <c r="N22" s="4">
        <v>0.55000000000000004</v>
      </c>
      <c r="O22" s="4">
        <v>0.69166666666666698</v>
      </c>
      <c r="P22" s="4">
        <v>0.69166666666666698</v>
      </c>
      <c r="Q22" s="4">
        <v>0.69166666666666698</v>
      </c>
      <c r="R22" s="4">
        <v>0.67500000000000004</v>
      </c>
      <c r="S22" s="4">
        <v>0.57499999999999996</v>
      </c>
      <c r="T22" s="4">
        <f t="shared" si="1"/>
        <v>0.8</v>
      </c>
      <c r="U22" s="4">
        <f t="shared" si="0"/>
        <v>-0.13541666666666632</v>
      </c>
      <c r="V22" s="4">
        <f t="shared" si="2"/>
        <v>-0.17006999999999997</v>
      </c>
      <c r="W22" s="4">
        <f t="shared" si="3"/>
        <v>6.3074000000000005E-2</v>
      </c>
      <c r="X22" s="4">
        <f t="shared" si="4"/>
        <v>0.56088303640588699</v>
      </c>
      <c r="Y22" s="4">
        <f t="shared" si="5"/>
        <v>0.26490606498531538</v>
      </c>
      <c r="Z22" s="4">
        <v>88</v>
      </c>
      <c r="AA22" s="4">
        <v>156</v>
      </c>
      <c r="AB22" s="4">
        <v>0.76070000000000004</v>
      </c>
      <c r="AC22" s="4">
        <v>0.23930000000000001</v>
      </c>
      <c r="AD22" s="4">
        <v>0.1895</v>
      </c>
      <c r="AE22" s="4">
        <f t="shared" si="6"/>
        <v>0.84375</v>
      </c>
      <c r="AF22" s="4"/>
      <c r="AG22" s="4"/>
    </row>
    <row r="23" spans="1:33" s="1" customFormat="1" x14ac:dyDescent="0.2">
      <c r="A23" s="4">
        <v>5</v>
      </c>
      <c r="B23" s="4">
        <v>18</v>
      </c>
      <c r="C23" s="4">
        <v>1</v>
      </c>
      <c r="D23" s="4">
        <v>18</v>
      </c>
      <c r="E23" s="4">
        <v>8.7999999999999995E-2</v>
      </c>
      <c r="F23" s="4">
        <v>0.125</v>
      </c>
      <c r="G23" s="4" cm="1">
        <f t="array" ref="G23">ROUND(IF(B23=15, E23, IF(B23=16, E23, IF(B23=18, E23, IF(B23=19, E23*2*SQRT(2), IF(B23=20, E23*SQRT(2), NaN))))), 3)</f>
        <v>8.7999999999999995E-2</v>
      </c>
      <c r="H23" s="4" cm="1">
        <f t="array" ref="H23">ROUND(IF(B23=15, F23, IF(B23=16, F23, IF(B23=18, F23*2*SQRT(2), IF(B23=19, F23*2*SQRT(2), IF(B23=20, F23*SQRT(2), NaN))))), 3)</f>
        <v>0.35399999999999998</v>
      </c>
      <c r="I23" s="4">
        <v>0.32151000000000002</v>
      </c>
      <c r="J23" s="4">
        <v>0.32601000000000002</v>
      </c>
      <c r="K23" s="4">
        <v>-2.5283E-2</v>
      </c>
      <c r="L23" s="4">
        <v>-1.4681E-2</v>
      </c>
      <c r="M23" s="4">
        <v>0.65</v>
      </c>
      <c r="N23" s="4">
        <v>0.45</v>
      </c>
      <c r="O23" s="4">
        <v>0.42499999999999999</v>
      </c>
      <c r="P23" s="4">
        <v>0.45</v>
      </c>
      <c r="Q23" s="4">
        <v>0.7</v>
      </c>
      <c r="R23" s="4">
        <v>0.47499999999999998</v>
      </c>
      <c r="S23" s="4">
        <v>0.57499999999999996</v>
      </c>
      <c r="T23" s="4">
        <f t="shared" si="1"/>
        <v>0.65</v>
      </c>
      <c r="U23" s="4">
        <f t="shared" si="0"/>
        <v>-0.3461538461538462</v>
      </c>
      <c r="V23" s="4">
        <f t="shared" si="2"/>
        <v>-4.500000000000004E-3</v>
      </c>
      <c r="W23" s="4">
        <f t="shared" si="3"/>
        <v>-1.0602E-2</v>
      </c>
      <c r="X23" s="4">
        <f t="shared" si="4"/>
        <v>0.9861967424312138</v>
      </c>
      <c r="Y23" s="4">
        <f t="shared" si="5"/>
        <v>1.7221578911518289</v>
      </c>
      <c r="Z23" s="4">
        <v>0</v>
      </c>
      <c r="AA23" s="4">
        <v>-254</v>
      </c>
      <c r="AB23" s="4">
        <v>0.50690000000000002</v>
      </c>
      <c r="AC23" s="4">
        <v>0.49309999999999998</v>
      </c>
      <c r="AD23" s="4">
        <v>0.22889999999999999</v>
      </c>
      <c r="AE23" s="4">
        <f t="shared" si="6"/>
        <v>0.73076923076923073</v>
      </c>
      <c r="AF23" s="4"/>
      <c r="AG23" s="4"/>
    </row>
    <row r="24" spans="1:33" x14ac:dyDescent="0.2">
      <c r="A24" s="4">
        <v>6</v>
      </c>
      <c r="B24" s="4">
        <v>18</v>
      </c>
      <c r="C24" s="4">
        <v>2</v>
      </c>
      <c r="D24" s="4">
        <v>19</v>
      </c>
      <c r="E24" s="4">
        <v>8.7999999999999995E-2</v>
      </c>
      <c r="F24" s="4">
        <v>0.17699999999999999</v>
      </c>
      <c r="G24" s="4" cm="1">
        <f t="array" ref="G24">ROUND(IF(B24=15, E24, IF(B24=16, E24, IF(B24=18, E24, IF(B24=19, E24*2*SQRT(2), IF(B24=20, E24*SQRT(2), NaN))))), 3)</f>
        <v>8.7999999999999995E-2</v>
      </c>
      <c r="H24" s="4" cm="1">
        <f t="array" ref="H24">ROUND(IF(B24=15, F24, IF(B24=16, F24, IF(B24=18, F24*2*SQRT(2), IF(B24=19, F24*2*SQRT(2), IF(B24=20, F24*SQRT(2), NaN))))), 3)</f>
        <v>0.501</v>
      </c>
      <c r="I24" s="4">
        <v>0.27522999999999997</v>
      </c>
      <c r="J24" s="4">
        <v>0.47192000000000001</v>
      </c>
      <c r="K24" s="4">
        <v>6.7932999999999993E-2</v>
      </c>
      <c r="L24" s="4">
        <v>-0.35750999999999999</v>
      </c>
      <c r="M24" s="4">
        <v>0.5</v>
      </c>
      <c r="N24" s="4">
        <v>0.52500000000000002</v>
      </c>
      <c r="O24" s="4">
        <v>0.6</v>
      </c>
      <c r="P24" s="4">
        <v>0.6</v>
      </c>
      <c r="Q24" s="4">
        <v>0.77500000000000002</v>
      </c>
      <c r="R24" s="4">
        <v>0.52500000000000002</v>
      </c>
      <c r="S24" s="4">
        <v>0.65</v>
      </c>
      <c r="T24" s="4">
        <f t="shared" si="1"/>
        <v>0.52500000000000002</v>
      </c>
      <c r="U24" s="4">
        <f t="shared" si="0"/>
        <v>0.14285714285714277</v>
      </c>
      <c r="V24" s="4">
        <f t="shared" si="2"/>
        <v>-0.19669000000000003</v>
      </c>
      <c r="W24" s="4">
        <f t="shared" si="3"/>
        <v>0.42544300000000002</v>
      </c>
      <c r="X24" s="4">
        <f t="shared" si="4"/>
        <v>0.58321325648414979</v>
      </c>
      <c r="Y24" s="4">
        <f t="shared" si="5"/>
        <v>-0.19001706245979133</v>
      </c>
      <c r="Z24" s="4">
        <v>0</v>
      </c>
      <c r="AA24" s="4">
        <v>-72</v>
      </c>
      <c r="AB24" s="4">
        <v>0.74619999999999997</v>
      </c>
      <c r="AC24" s="4">
        <v>0.25380000000000003</v>
      </c>
      <c r="AD24" s="4">
        <v>0.23769999999999999</v>
      </c>
      <c r="AE24" s="4">
        <f t="shared" si="6"/>
        <v>1.05</v>
      </c>
      <c r="AF24" s="4"/>
      <c r="AG24" s="4"/>
    </row>
    <row r="25" spans="1:33" x14ac:dyDescent="0.2">
      <c r="A25" s="4">
        <v>7</v>
      </c>
      <c r="B25" s="4">
        <v>18</v>
      </c>
      <c r="C25" s="4">
        <v>1</v>
      </c>
      <c r="D25" s="4">
        <v>20</v>
      </c>
      <c r="E25" s="4">
        <v>0.17699999999999999</v>
      </c>
      <c r="F25" s="4">
        <v>0.125</v>
      </c>
      <c r="G25" s="4" cm="1">
        <f t="array" ref="G25">ROUND(IF(B25=15, E25, IF(B25=16, E25, IF(B25=18, E25, IF(B25=19, E25*2*SQRT(2), IF(B25=20, E25*SQRT(2), NaN))))), 3)</f>
        <v>0.17699999999999999</v>
      </c>
      <c r="H25" s="4" cm="1">
        <f t="array" ref="H25">ROUND(IF(B25=15, F25, IF(B25=16, F25, IF(B25=18, F25*2*SQRT(2), IF(B25=19, F25*2*SQRT(2), IF(B25=20, F25*SQRT(2), NaN))))), 3)</f>
        <v>0.35399999999999998</v>
      </c>
      <c r="I25" s="4">
        <v>0.51112999999999997</v>
      </c>
      <c r="J25" s="4">
        <v>0.41536000000000001</v>
      </c>
      <c r="K25" s="4">
        <v>-3.1074999999999998E-2</v>
      </c>
      <c r="L25" s="4">
        <v>-0.13206999999999999</v>
      </c>
      <c r="M25" s="4">
        <v>0.6</v>
      </c>
      <c r="N25" s="4">
        <v>0.65</v>
      </c>
      <c r="O25" s="4">
        <v>0.67500000000000004</v>
      </c>
      <c r="P25" s="4">
        <v>0.52500000000000002</v>
      </c>
      <c r="Q25" s="4">
        <v>0.6</v>
      </c>
      <c r="R25" s="4">
        <v>0.42499999999999999</v>
      </c>
      <c r="S25" s="4">
        <v>0.625</v>
      </c>
      <c r="T25" s="4">
        <f t="shared" si="1"/>
        <v>0.65</v>
      </c>
      <c r="U25" s="4">
        <f t="shared" si="0"/>
        <v>3.8461538461538491E-2</v>
      </c>
      <c r="V25" s="4">
        <f t="shared" si="2"/>
        <v>9.5769999999999966E-2</v>
      </c>
      <c r="W25" s="4">
        <f t="shared" si="3"/>
        <v>0.100995</v>
      </c>
      <c r="X25" s="4">
        <f t="shared" si="4"/>
        <v>1.2305710708782742</v>
      </c>
      <c r="Y25" s="4">
        <f t="shared" si="5"/>
        <v>0.2352918906640418</v>
      </c>
      <c r="Z25" s="4">
        <v>0</v>
      </c>
      <c r="AA25" s="4">
        <v>-346</v>
      </c>
      <c r="AB25" s="4">
        <v>0.3977</v>
      </c>
      <c r="AC25" s="4">
        <v>0.60229999999999995</v>
      </c>
      <c r="AD25" s="4">
        <v>0.32229999999999998</v>
      </c>
      <c r="AE25" s="4">
        <f t="shared" si="6"/>
        <v>0.70833333333333337</v>
      </c>
      <c r="AF25" s="4"/>
      <c r="AG25" s="4"/>
    </row>
    <row r="26" spans="1:33" x14ac:dyDescent="0.2">
      <c r="A26" s="4">
        <v>8</v>
      </c>
      <c r="B26" s="4">
        <v>18</v>
      </c>
      <c r="C26" s="4">
        <v>1</v>
      </c>
      <c r="D26" s="4">
        <v>19</v>
      </c>
      <c r="E26" s="4">
        <v>0.125</v>
      </c>
      <c r="F26" s="4">
        <v>8.7999999999999995E-2</v>
      </c>
      <c r="G26" s="4" cm="1">
        <f t="array" ref="G26">ROUND(IF(B26=15, E26, IF(B26=16, E26, IF(B26=18, E26, IF(B26=19, E26*2*SQRT(2), IF(B26=20, E26*SQRT(2), NaN))))), 3)</f>
        <v>0.125</v>
      </c>
      <c r="H26" s="4" cm="1">
        <f t="array" ref="H26">ROUND(IF(B26=15, F26, IF(B26=16, F26, IF(B26=18, F26*2*SQRT(2), IF(B26=19, F26*2*SQRT(2), IF(B26=20, F26*SQRT(2), NaN))))), 3)</f>
        <v>0.249</v>
      </c>
      <c r="I26" s="4">
        <v>0.28749000000000002</v>
      </c>
      <c r="J26" s="4">
        <v>0.37464999999999998</v>
      </c>
      <c r="K26" s="4">
        <v>-2.6419000000000002E-2</v>
      </c>
      <c r="L26" s="4">
        <v>-3.3416000000000001E-2</v>
      </c>
      <c r="M26" s="4">
        <v>0.85</v>
      </c>
      <c r="N26" s="4">
        <v>0.45</v>
      </c>
      <c r="O26" s="4">
        <v>0.75</v>
      </c>
      <c r="P26" s="4">
        <v>0.82499999999999996</v>
      </c>
      <c r="Q26" s="4">
        <v>0.55000000000000004</v>
      </c>
      <c r="R26" s="4">
        <v>0.65</v>
      </c>
      <c r="S26" s="4">
        <v>0.55000000000000004</v>
      </c>
      <c r="T26" s="4">
        <f t="shared" si="1"/>
        <v>0.85</v>
      </c>
      <c r="U26" s="4">
        <f t="shared" si="0"/>
        <v>-0.11764705882352938</v>
      </c>
      <c r="V26" s="4">
        <f t="shared" si="2"/>
        <v>-8.715999999999996E-2</v>
      </c>
      <c r="W26" s="4">
        <f t="shared" si="3"/>
        <v>6.9969999999999997E-3</v>
      </c>
      <c r="X26" s="4">
        <f t="shared" si="4"/>
        <v>0.76735619911917796</v>
      </c>
      <c r="Y26" s="4">
        <f t="shared" si="5"/>
        <v>0.7906092889633709</v>
      </c>
      <c r="Z26" s="4">
        <v>2</v>
      </c>
      <c r="AA26" s="4">
        <v>1</v>
      </c>
      <c r="AB26" s="4">
        <v>0.62939999999999996</v>
      </c>
      <c r="AC26" s="4">
        <v>0.37059999999999998</v>
      </c>
      <c r="AD26" s="4">
        <v>0.2281</v>
      </c>
      <c r="AE26" s="4">
        <f t="shared" si="6"/>
        <v>0.76470588235294124</v>
      </c>
      <c r="AF26" s="4"/>
      <c r="AG26" s="4"/>
    </row>
    <row r="27" spans="1:33" x14ac:dyDescent="0.2">
      <c r="A27" s="4">
        <v>9</v>
      </c>
      <c r="B27" s="4">
        <v>18</v>
      </c>
      <c r="C27" s="4">
        <v>2</v>
      </c>
      <c r="D27" s="4">
        <v>19</v>
      </c>
      <c r="E27" s="4">
        <v>0.17699999999999999</v>
      </c>
      <c r="F27" s="4">
        <v>0.17699999999999999</v>
      </c>
      <c r="G27" s="4" cm="1">
        <f t="array" ref="G27">ROUND(IF(B27=15, E27, IF(B27=16, E27, IF(B27=18, E27, IF(B27=19, E27*2*SQRT(2), IF(B27=20, E27*SQRT(2), NaN))))), 3)</f>
        <v>0.17699999999999999</v>
      </c>
      <c r="H27" s="4" cm="1">
        <f t="array" ref="H27">ROUND(IF(B27=15, F27, IF(B27=16, F27, IF(B27=18, F27*2*SQRT(2), IF(B27=19, F27*2*SQRT(2), IF(B27=20, F27*SQRT(2), NaN))))), 3)</f>
        <v>0.501</v>
      </c>
      <c r="I27" s="4">
        <v>0.39283000000000001</v>
      </c>
      <c r="J27" s="4">
        <v>1.1543000000000001</v>
      </c>
      <c r="K27" s="4">
        <v>5.3232000000000002E-2</v>
      </c>
      <c r="L27" s="4">
        <v>6.2355000000000001E-2</v>
      </c>
      <c r="M27" s="4">
        <v>0.77500000000000002</v>
      </c>
      <c r="N27" s="4">
        <v>0.47499999999999998</v>
      </c>
      <c r="O27" s="4">
        <v>0.56666666666666698</v>
      </c>
      <c r="P27" s="4">
        <v>0.56666666666666698</v>
      </c>
      <c r="Q27" s="4">
        <v>0.56666666666666698</v>
      </c>
      <c r="R27" s="4">
        <v>0.625</v>
      </c>
      <c r="S27" s="4">
        <v>0.55000000000000004</v>
      </c>
      <c r="T27" s="4">
        <f t="shared" si="1"/>
        <v>0.77500000000000002</v>
      </c>
      <c r="U27" s="4">
        <f t="shared" si="0"/>
        <v>-0.26881720430107486</v>
      </c>
      <c r="V27" s="4">
        <f t="shared" si="2"/>
        <v>-0.76147000000000009</v>
      </c>
      <c r="W27" s="4">
        <f t="shared" si="3"/>
        <v>-9.1229999999999992E-3</v>
      </c>
      <c r="X27" s="4">
        <f t="shared" si="4"/>
        <v>0.34031880793554531</v>
      </c>
      <c r="Y27" s="4">
        <f t="shared" si="5"/>
        <v>0.85369256675487126</v>
      </c>
      <c r="Z27" s="4">
        <v>151</v>
      </c>
      <c r="AA27" s="4">
        <v>241</v>
      </c>
      <c r="AB27" s="4">
        <v>0.8962</v>
      </c>
      <c r="AC27" s="4">
        <v>0.1038</v>
      </c>
      <c r="AD27" s="4">
        <v>0.37190000000000001</v>
      </c>
      <c r="AE27" s="4">
        <f t="shared" si="6"/>
        <v>0.80645161290322576</v>
      </c>
      <c r="AF27" s="4"/>
      <c r="AG27" s="4"/>
    </row>
    <row r="28" spans="1:33" x14ac:dyDescent="0.2">
      <c r="A28" s="4">
        <v>10</v>
      </c>
      <c r="B28" s="4">
        <v>18</v>
      </c>
      <c r="C28" s="4">
        <v>1</v>
      </c>
      <c r="D28" s="4">
        <v>19</v>
      </c>
      <c r="E28" s="4">
        <v>8.7999999999999995E-2</v>
      </c>
      <c r="F28" s="4">
        <v>0.125</v>
      </c>
      <c r="G28" s="4" cm="1">
        <f t="array" ref="G28">ROUND(IF(B28=15, E28, IF(B28=16, E28, IF(B28=18, E28, IF(B28=19, E28*2*SQRT(2), IF(B28=20, E28*SQRT(2), NaN))))), 3)</f>
        <v>8.7999999999999995E-2</v>
      </c>
      <c r="H28" s="4" cm="1">
        <f t="array" ref="H28">ROUND(IF(B28=15, F28, IF(B28=16, F28, IF(B28=18, F28*2*SQRT(2), IF(B28=19, F28*2*SQRT(2), IF(B28=20, F28*SQRT(2), NaN))))), 3)</f>
        <v>0.35399999999999998</v>
      </c>
      <c r="I28" s="4">
        <v>2.8862999999999999</v>
      </c>
      <c r="J28" s="4">
        <v>0.39660000000000001</v>
      </c>
      <c r="K28" s="4">
        <v>-0.11402</v>
      </c>
      <c r="L28" s="4">
        <v>-0.10878</v>
      </c>
      <c r="M28" s="4">
        <v>0.52500000000000002</v>
      </c>
      <c r="N28" s="4">
        <v>0.5</v>
      </c>
      <c r="O28" s="4">
        <v>0.67500000000000004</v>
      </c>
      <c r="P28" s="4">
        <v>0.52500000000000002</v>
      </c>
      <c r="Q28" s="4">
        <v>0.47499999999999998</v>
      </c>
      <c r="R28" s="4">
        <v>0.57499999999999996</v>
      </c>
      <c r="S28" s="4">
        <v>0.57499999999999996</v>
      </c>
      <c r="T28" s="4">
        <f t="shared" si="1"/>
        <v>0.52500000000000002</v>
      </c>
      <c r="U28" s="4">
        <f t="shared" si="0"/>
        <v>0.28571428571428575</v>
      </c>
      <c r="V28" s="4">
        <f t="shared" si="2"/>
        <v>2.4897</v>
      </c>
      <c r="W28" s="4">
        <f t="shared" si="3"/>
        <v>-5.2399999999999947E-3</v>
      </c>
      <c r="X28" s="4">
        <f t="shared" si="4"/>
        <v>7.2776096822995457</v>
      </c>
      <c r="Y28" s="4">
        <f t="shared" si="5"/>
        <v>1.0481706195991909</v>
      </c>
      <c r="Z28" s="4">
        <v>7</v>
      </c>
      <c r="AA28" s="4">
        <v>38</v>
      </c>
      <c r="AB28" s="4" t="s">
        <v>34</v>
      </c>
      <c r="AC28" s="4">
        <v>0.98150000000000004</v>
      </c>
      <c r="AD28" s="4">
        <v>0.39290000000000003</v>
      </c>
      <c r="AE28" s="4">
        <f t="shared" si="6"/>
        <v>1.0952380952380951</v>
      </c>
      <c r="AF28" s="4"/>
      <c r="AG28" s="4"/>
    </row>
    <row r="29" spans="1:33" x14ac:dyDescent="0.2">
      <c r="A29" s="4">
        <v>12</v>
      </c>
      <c r="B29" s="4">
        <v>18</v>
      </c>
      <c r="C29" s="4">
        <v>2</v>
      </c>
      <c r="D29" s="4">
        <v>20</v>
      </c>
      <c r="E29" s="4">
        <v>8.7999999999999995E-2</v>
      </c>
      <c r="F29" s="4">
        <v>0</v>
      </c>
      <c r="G29" s="4" cm="1">
        <f t="array" ref="G29">ROUND(IF(B29=15, E29, IF(B29=16, E29, IF(B29=18, E29, IF(B29=19, E29*2*SQRT(2), IF(B29=20, E29*SQRT(2), NaN))))), 3)</f>
        <v>8.7999999999999995E-2</v>
      </c>
      <c r="H29" s="4" cm="1">
        <f t="array" ref="H29">ROUND(IF(B29=15, F29, IF(B29=16, F29, IF(B29=18, F29*2*SQRT(2), IF(B29=19, F29*2*SQRT(2), IF(B29=20, F29*SQRT(2), NaN))))), 3)</f>
        <v>0</v>
      </c>
      <c r="I29" s="4">
        <v>0.17707000000000001</v>
      </c>
      <c r="J29" s="4">
        <v>0.33140999999999998</v>
      </c>
      <c r="K29" s="4">
        <v>3.5543999999999999E-2</v>
      </c>
      <c r="L29" s="4">
        <v>-3.7279E-2</v>
      </c>
      <c r="M29" s="4">
        <v>0.55000000000000004</v>
      </c>
      <c r="N29" s="4">
        <v>0.57499999999999996</v>
      </c>
      <c r="O29" s="4">
        <v>0.52500000000000002</v>
      </c>
      <c r="P29" s="4">
        <v>0.65</v>
      </c>
      <c r="Q29" s="4">
        <v>0.44</v>
      </c>
      <c r="R29" s="4">
        <v>0.52500000000000002</v>
      </c>
      <c r="S29" s="4" t="s">
        <v>7</v>
      </c>
      <c r="T29" s="4">
        <f t="shared" si="1"/>
        <v>0.57499999999999996</v>
      </c>
      <c r="U29" s="4">
        <f t="shared" si="0"/>
        <v>-8.6956521739130321E-2</v>
      </c>
      <c r="V29" s="4">
        <f t="shared" si="2"/>
        <v>-0.15433999999999998</v>
      </c>
      <c r="W29" s="4">
        <f t="shared" si="3"/>
        <v>7.2822999999999999E-2</v>
      </c>
      <c r="X29" s="4">
        <f t="shared" si="4"/>
        <v>0.53429286985908697</v>
      </c>
      <c r="Y29" s="4">
        <f t="shared" si="5"/>
        <v>-0.95345905201319781</v>
      </c>
      <c r="Z29" s="4">
        <v>44</v>
      </c>
      <c r="AA29" s="4">
        <v>187</v>
      </c>
      <c r="AB29" s="4">
        <v>0.77790000000000004</v>
      </c>
      <c r="AC29" s="4">
        <v>0.22209999999999999</v>
      </c>
      <c r="AD29" s="4">
        <v>0.15620000000000001</v>
      </c>
      <c r="AE29" s="4">
        <f t="shared" si="6"/>
        <v>0.95454545454545447</v>
      </c>
      <c r="AF29" s="4"/>
      <c r="AG29" s="4"/>
    </row>
    <row r="30" spans="1:33" x14ac:dyDescent="0.2">
      <c r="A30" s="4">
        <v>13</v>
      </c>
      <c r="B30" s="4">
        <v>18</v>
      </c>
      <c r="C30" s="4">
        <v>1</v>
      </c>
      <c r="D30" s="4">
        <v>19</v>
      </c>
      <c r="E30" s="4">
        <v>0.17699999999999999</v>
      </c>
      <c r="F30" s="4">
        <v>8.7999999999999995E-2</v>
      </c>
      <c r="G30" s="4" cm="1">
        <f t="array" ref="G30">ROUND(IF(B30=15, E30, IF(B30=16, E30, IF(B30=18, E30, IF(B30=19, E30*2*SQRT(2), IF(B30=20, E30*SQRT(2), NaN))))), 3)</f>
        <v>0.17699999999999999</v>
      </c>
      <c r="H30" s="4" cm="1">
        <f t="array" ref="H30">ROUND(IF(B30=15, F30, IF(B30=16, F30, IF(B30=18, F30*2*SQRT(2), IF(B30=19, F30*2*SQRT(2), IF(B30=20, F30*SQRT(2), NaN))))), 3)</f>
        <v>0.249</v>
      </c>
      <c r="I30" s="4">
        <v>0.28949999999999998</v>
      </c>
      <c r="J30" s="4">
        <v>0.33894000000000002</v>
      </c>
      <c r="K30" s="4">
        <v>1.7471E-2</v>
      </c>
      <c r="L30" s="4">
        <v>7.5678999999999996E-2</v>
      </c>
      <c r="M30" s="4">
        <v>0.95</v>
      </c>
      <c r="N30" s="4">
        <v>0.6</v>
      </c>
      <c r="O30" s="4">
        <v>0.77500000000000002</v>
      </c>
      <c r="P30" s="4">
        <v>0.9</v>
      </c>
      <c r="Q30" s="4">
        <v>0.625</v>
      </c>
      <c r="R30" s="4">
        <v>0.875</v>
      </c>
      <c r="S30" s="4">
        <v>0.5</v>
      </c>
      <c r="T30" s="4">
        <f t="shared" si="1"/>
        <v>0.95</v>
      </c>
      <c r="U30" s="4">
        <f t="shared" si="0"/>
        <v>-0.18421052631578941</v>
      </c>
      <c r="V30" s="4">
        <f t="shared" si="2"/>
        <v>-4.9440000000000039E-2</v>
      </c>
      <c r="W30" s="4">
        <f t="shared" si="3"/>
        <v>-5.8207999999999996E-2</v>
      </c>
      <c r="X30" s="4">
        <f t="shared" si="4"/>
        <v>0.85413347495131875</v>
      </c>
      <c r="Y30" s="4">
        <f t="shared" si="5"/>
        <v>0.23085664451168753</v>
      </c>
      <c r="Z30" s="4">
        <v>0</v>
      </c>
      <c r="AA30" s="4">
        <v>-178</v>
      </c>
      <c r="AB30" s="4">
        <v>0.57820000000000005</v>
      </c>
      <c r="AC30" s="4">
        <v>0.42180000000000001</v>
      </c>
      <c r="AD30" s="4">
        <v>0.22009999999999999</v>
      </c>
      <c r="AE30" s="4">
        <f t="shared" si="6"/>
        <v>0.92105263157894746</v>
      </c>
      <c r="AF30" s="4"/>
      <c r="AG30" s="4"/>
    </row>
    <row r="31" spans="1:33" x14ac:dyDescent="0.2">
      <c r="A31" s="4">
        <v>14</v>
      </c>
      <c r="B31" s="4">
        <v>18</v>
      </c>
      <c r="C31" s="4">
        <v>2</v>
      </c>
      <c r="D31" s="4">
        <v>22</v>
      </c>
      <c r="E31" s="4">
        <v>0.25</v>
      </c>
      <c r="F31" s="4">
        <v>8.7999999999999995E-2</v>
      </c>
      <c r="G31" s="4" cm="1">
        <f t="array" ref="G31">ROUND(IF(B31=15, E31, IF(B31=16, E31, IF(B31=18, E31, IF(B31=19, E31*2*SQRT(2), IF(B31=20, E31*SQRT(2), NaN))))), 3)</f>
        <v>0.25</v>
      </c>
      <c r="H31" s="4" cm="1">
        <f t="array" ref="H31">ROUND(IF(B31=15, F31, IF(B31=16, F31, IF(B31=18, F31*2*SQRT(2), IF(B31=19, F31*2*SQRT(2), IF(B31=20, F31*SQRT(2), NaN))))), 3)</f>
        <v>0.249</v>
      </c>
      <c r="I31" s="4">
        <v>0.45234999999999997</v>
      </c>
      <c r="J31" s="4">
        <v>0.26336999999999999</v>
      </c>
      <c r="K31" s="4">
        <v>-2.3553999999999999E-2</v>
      </c>
      <c r="L31" s="4">
        <v>3.8462999999999997E-2</v>
      </c>
      <c r="M31" s="4">
        <v>0.7</v>
      </c>
      <c r="N31" s="4">
        <v>0.65</v>
      </c>
      <c r="O31" s="4">
        <v>0.67500000000000004</v>
      </c>
      <c r="P31" s="4">
        <v>0.9</v>
      </c>
      <c r="Q31" s="4">
        <v>0.75</v>
      </c>
      <c r="R31" s="4">
        <v>0.57499999999999996</v>
      </c>
      <c r="S31" s="4">
        <v>0.7</v>
      </c>
      <c r="T31" s="4">
        <f t="shared" si="1"/>
        <v>0.7</v>
      </c>
      <c r="U31" s="4">
        <f t="shared" si="0"/>
        <v>-3.5714285714285587E-2</v>
      </c>
      <c r="V31" s="4">
        <f t="shared" si="2"/>
        <v>0.18897999999999998</v>
      </c>
      <c r="W31" s="4">
        <f t="shared" si="3"/>
        <v>-6.2016999999999996E-2</v>
      </c>
      <c r="X31" s="4">
        <f t="shared" si="4"/>
        <v>1.7175456581994912</v>
      </c>
      <c r="Y31" s="4">
        <f t="shared" si="5"/>
        <v>-0.61238072953227773</v>
      </c>
      <c r="Z31" s="4">
        <v>0</v>
      </c>
      <c r="AA31" s="4">
        <v>-477</v>
      </c>
      <c r="AB31" s="4">
        <v>0.25319999999999998</v>
      </c>
      <c r="AC31" s="4">
        <v>0.74680000000000002</v>
      </c>
      <c r="AD31" s="4">
        <v>0.2276</v>
      </c>
      <c r="AE31" s="4">
        <f t="shared" si="6"/>
        <v>0.8214285714285714</v>
      </c>
      <c r="AF31" s="4"/>
      <c r="AG31" s="4"/>
    </row>
    <row r="32" spans="1:33" x14ac:dyDescent="0.2">
      <c r="A32" s="4">
        <v>15</v>
      </c>
      <c r="B32" s="4">
        <v>18</v>
      </c>
      <c r="C32" s="4">
        <v>1</v>
      </c>
      <c r="D32" s="4">
        <v>18</v>
      </c>
      <c r="E32" s="4">
        <v>4.3999999999999997E-2</v>
      </c>
      <c r="F32" s="4">
        <v>0</v>
      </c>
      <c r="G32" s="4" cm="1">
        <f t="array" ref="G32">ROUND(IF(B32=15, E32, IF(B32=16, E32, IF(B32=18, E32, IF(B32=19, E32*2*SQRT(2), IF(B32=20, E32*SQRT(2), NaN))))), 3)</f>
        <v>4.3999999999999997E-2</v>
      </c>
      <c r="H32" s="4" cm="1">
        <f t="array" ref="H32">ROUND(IF(B32=15, F32, IF(B32=16, F32, IF(B32=18, F32*2*SQRT(2), IF(B32=19, F32*2*SQRT(2), IF(B32=20, F32*SQRT(2), NaN))))), 3)</f>
        <v>0</v>
      </c>
      <c r="I32" s="4">
        <v>0.18035999999999999</v>
      </c>
      <c r="J32" s="4">
        <v>0.65264</v>
      </c>
      <c r="K32" s="4">
        <v>-4.1633999999999997E-2</v>
      </c>
      <c r="L32" s="4">
        <v>-4.4429000000000003E-2</v>
      </c>
      <c r="M32" s="4">
        <v>0.57499999999999996</v>
      </c>
      <c r="N32" s="4">
        <v>0.55000000000000004</v>
      </c>
      <c r="O32" s="4">
        <v>0.55000000000000004</v>
      </c>
      <c r="P32" s="4">
        <v>0.47499999999999998</v>
      </c>
      <c r="Q32" s="4">
        <v>0.4</v>
      </c>
      <c r="R32" s="4">
        <v>0.55000000000000004</v>
      </c>
      <c r="S32" s="4" t="s">
        <v>7</v>
      </c>
      <c r="T32" s="4">
        <f t="shared" si="1"/>
        <v>0.57499999999999996</v>
      </c>
      <c r="U32" s="4">
        <f t="shared" si="0"/>
        <v>-4.3478260869565064E-2</v>
      </c>
      <c r="V32" s="4">
        <f t="shared" si="2"/>
        <v>-0.47228000000000003</v>
      </c>
      <c r="W32" s="4">
        <f t="shared" si="3"/>
        <v>2.7950000000000058E-3</v>
      </c>
      <c r="X32" s="4">
        <f t="shared" si="4"/>
        <v>0.27635449865163031</v>
      </c>
      <c r="Y32" s="4">
        <f t="shared" si="5"/>
        <v>0.93709063899705136</v>
      </c>
      <c r="Z32" s="4">
        <v>-157</v>
      </c>
      <c r="AA32" s="4">
        <v>21</v>
      </c>
      <c r="AB32" s="4">
        <v>0.92900000000000005</v>
      </c>
      <c r="AC32" s="4">
        <v>7.0999999999999994E-2</v>
      </c>
      <c r="AD32" s="4">
        <v>0.17380000000000001</v>
      </c>
      <c r="AE32" s="4">
        <f t="shared" si="6"/>
        <v>0.95652173913043492</v>
      </c>
      <c r="AF32" s="4"/>
      <c r="AG32" s="4"/>
    </row>
    <row r="33" spans="1:33" x14ac:dyDescent="0.2">
      <c r="A33" s="4">
        <v>16</v>
      </c>
      <c r="B33" s="4">
        <v>18</v>
      </c>
      <c r="C33" s="4">
        <v>1</v>
      </c>
      <c r="D33" s="4">
        <v>19</v>
      </c>
      <c r="E33" s="4">
        <v>0.35399999999999998</v>
      </c>
      <c r="F33" s="4">
        <v>4.3999999999999997E-2</v>
      </c>
      <c r="G33" s="4" cm="1">
        <f t="array" ref="G33">ROUND(IF(B33=15, E33, IF(B33=16, E33, IF(B33=18, E33, IF(B33=19, E33*2*SQRT(2), IF(B33=20, E33*SQRT(2), NaN))))), 3)</f>
        <v>0.35399999999999998</v>
      </c>
      <c r="H33" s="4" cm="1">
        <f t="array" ref="H33">ROUND(IF(B33=15, F33, IF(B33=16, F33, IF(B33=18, F33*2*SQRT(2), IF(B33=19, F33*2*SQRT(2), IF(B33=20, F33*SQRT(2), NaN))))), 3)</f>
        <v>0.124</v>
      </c>
      <c r="I33" s="4">
        <v>0.76224000000000003</v>
      </c>
      <c r="J33" s="4">
        <v>0.29189999999999999</v>
      </c>
      <c r="K33" s="4">
        <v>-0.31807000000000002</v>
      </c>
      <c r="L33" s="4">
        <v>-2.8354000000000001E-2</v>
      </c>
      <c r="M33" s="4">
        <v>0.5</v>
      </c>
      <c r="N33" s="4">
        <v>0.42499999999999999</v>
      </c>
      <c r="O33" s="4">
        <v>0.625</v>
      </c>
      <c r="P33" s="4">
        <v>0.95</v>
      </c>
      <c r="Q33" s="4">
        <v>0.6</v>
      </c>
      <c r="R33" s="4">
        <v>0.55000000000000004</v>
      </c>
      <c r="S33" s="4">
        <v>0.375</v>
      </c>
      <c r="T33" s="4">
        <f t="shared" si="1"/>
        <v>0.5</v>
      </c>
      <c r="U33" s="4">
        <f t="shared" si="0"/>
        <v>0.25</v>
      </c>
      <c r="V33" s="4">
        <f t="shared" si="2"/>
        <v>0.47034000000000004</v>
      </c>
      <c r="W33" s="4">
        <f t="shared" si="3"/>
        <v>-0.28971600000000003</v>
      </c>
      <c r="X33" s="4">
        <f t="shared" si="4"/>
        <v>2.6113052415210691</v>
      </c>
      <c r="Y33" s="4">
        <f t="shared" si="5"/>
        <v>11.217817591874162</v>
      </c>
      <c r="Z33" s="4">
        <v>2</v>
      </c>
      <c r="AA33" s="4">
        <v>44</v>
      </c>
      <c r="AB33" s="4">
        <v>0.12790000000000001</v>
      </c>
      <c r="AC33" s="4">
        <v>0.87209999999999999</v>
      </c>
      <c r="AD33" s="4">
        <v>0.27260000000000001</v>
      </c>
      <c r="AE33" s="4">
        <f t="shared" si="6"/>
        <v>1.1000000000000001</v>
      </c>
      <c r="AF33" s="4"/>
      <c r="AG33" s="4"/>
    </row>
    <row r="34" spans="1:33" x14ac:dyDescent="0.2">
      <c r="A34" s="4">
        <v>18</v>
      </c>
      <c r="B34" s="4">
        <v>18</v>
      </c>
      <c r="C34" s="4">
        <v>1</v>
      </c>
      <c r="D34" s="4">
        <v>21</v>
      </c>
      <c r="E34" s="4">
        <v>0.25</v>
      </c>
      <c r="F34" s="4">
        <v>2.1999999999999999E-2</v>
      </c>
      <c r="G34" s="4" cm="1">
        <f t="array" ref="G34">ROUND(IF(B34=15, E34, IF(B34=16, E34, IF(B34=18, E34, IF(B34=19, E34*2*SQRT(2), IF(B34=20, E34*SQRT(2), NaN))))), 3)</f>
        <v>0.25</v>
      </c>
      <c r="H34" s="4" cm="1">
        <f t="array" ref="H34">ROUND(IF(B34=15, F34, IF(B34=16, F34, IF(B34=18, F34*2*SQRT(2), IF(B34=19, F34*2*SQRT(2), IF(B34=20, F34*SQRT(2), NaN))))), 3)</f>
        <v>6.2E-2</v>
      </c>
      <c r="I34" s="4">
        <v>0.50087999999999999</v>
      </c>
      <c r="J34" s="4">
        <v>0.14771000000000001</v>
      </c>
      <c r="K34" s="4">
        <v>6.293E-3</v>
      </c>
      <c r="L34" s="4">
        <v>2.1066000000000001E-2</v>
      </c>
      <c r="M34" s="4">
        <v>0.92500000000000004</v>
      </c>
      <c r="N34" s="4">
        <v>0.625</v>
      </c>
      <c r="O34" s="4">
        <v>0.65</v>
      </c>
      <c r="P34" s="4">
        <v>1</v>
      </c>
      <c r="Q34" s="4">
        <v>0.52500000000000002</v>
      </c>
      <c r="R34" s="4">
        <v>0.625</v>
      </c>
      <c r="S34" s="4">
        <v>0.625</v>
      </c>
      <c r="T34" s="4">
        <f t="shared" si="1"/>
        <v>0.92500000000000004</v>
      </c>
      <c r="U34" s="4">
        <f t="shared" si="0"/>
        <v>-0.29729729729729731</v>
      </c>
      <c r="V34" s="4">
        <f t="shared" si="2"/>
        <v>0.35316999999999998</v>
      </c>
      <c r="W34" s="4">
        <f t="shared" si="3"/>
        <v>-1.4773000000000001E-2</v>
      </c>
      <c r="X34" s="4">
        <f t="shared" si="4"/>
        <v>3.3909687901970074</v>
      </c>
      <c r="Y34" s="4">
        <f t="shared" si="5"/>
        <v>0.2987278078420203</v>
      </c>
      <c r="Z34" s="4">
        <v>0</v>
      </c>
      <c r="AA34" s="4">
        <v>-54</v>
      </c>
      <c r="AB34" s="4">
        <v>0.08</v>
      </c>
      <c r="AC34" s="4">
        <v>0.92</v>
      </c>
      <c r="AD34" s="4">
        <v>0.14169999999999999</v>
      </c>
      <c r="AE34" s="4">
        <f t="shared" si="6"/>
        <v>0.67567567567567566</v>
      </c>
      <c r="AF34" s="4"/>
      <c r="AG34" s="4"/>
    </row>
    <row r="35" spans="1:33" x14ac:dyDescent="0.2">
      <c r="A35" s="4">
        <v>19</v>
      </c>
      <c r="B35" s="4">
        <v>18</v>
      </c>
      <c r="C35" s="4">
        <v>1</v>
      </c>
      <c r="D35" s="4">
        <v>18</v>
      </c>
      <c r="E35" s="4">
        <v>0.5</v>
      </c>
      <c r="F35" s="4">
        <v>0.25</v>
      </c>
      <c r="G35" s="4" cm="1">
        <f t="array" ref="G35">ROUND(IF(B35=15, E35, IF(B35=16, E35, IF(B35=18, E35, IF(B35=19, E35*2*SQRT(2), IF(B35=20, E35*SQRT(2), NaN))))), 3)</f>
        <v>0.5</v>
      </c>
      <c r="H35" s="4" cm="1">
        <f t="array" ref="H35">ROUND(IF(B35=15, F35, IF(B35=16, F35, IF(B35=18, F35*2*SQRT(2), IF(B35=19, F35*2*SQRT(2), IF(B35=20, F35*SQRT(2), NaN))))), 3)</f>
        <v>0.70699999999999996</v>
      </c>
      <c r="I35" s="4">
        <v>1.2891999999999999</v>
      </c>
      <c r="J35" s="4">
        <v>0.72499999999999998</v>
      </c>
      <c r="K35" s="4">
        <v>-0.26239000000000001</v>
      </c>
      <c r="L35" s="4">
        <v>-0.37613000000000002</v>
      </c>
      <c r="M35" s="4">
        <v>0.92500000000000004</v>
      </c>
      <c r="N35" s="4">
        <v>0.55000000000000004</v>
      </c>
      <c r="O35" s="4">
        <v>0.8</v>
      </c>
      <c r="P35" s="4">
        <v>0.75</v>
      </c>
      <c r="Q35" s="4">
        <v>0.72499999999999998</v>
      </c>
      <c r="R35" s="4">
        <v>0.85</v>
      </c>
      <c r="S35" s="4">
        <v>0.625</v>
      </c>
      <c r="T35" s="4">
        <f t="shared" si="1"/>
        <v>0.92500000000000004</v>
      </c>
      <c r="U35" s="4">
        <f t="shared" si="0"/>
        <v>-0.13513513513513511</v>
      </c>
      <c r="V35" s="4">
        <f t="shared" si="2"/>
        <v>0.56419999999999992</v>
      </c>
      <c r="W35" s="4">
        <f t="shared" si="3"/>
        <v>0.11374000000000001</v>
      </c>
      <c r="X35" s="4">
        <f t="shared" si="4"/>
        <v>1.7782068965517241</v>
      </c>
      <c r="Y35" s="4">
        <f t="shared" si="5"/>
        <v>0.69760455161779167</v>
      </c>
      <c r="Z35" s="4">
        <v>0</v>
      </c>
      <c r="AA35" s="4">
        <v>-38</v>
      </c>
      <c r="AB35" s="4">
        <v>0.24030000000000001</v>
      </c>
      <c r="AC35" s="4">
        <v>0.75970000000000004</v>
      </c>
      <c r="AD35" s="4">
        <v>0.63190000000000002</v>
      </c>
      <c r="AE35" s="4">
        <f t="shared" si="6"/>
        <v>0.91891891891891886</v>
      </c>
      <c r="AF35" s="4"/>
      <c r="AG35" s="4"/>
    </row>
    <row r="36" spans="1:33" x14ac:dyDescent="0.2">
      <c r="A36" s="4">
        <v>20</v>
      </c>
      <c r="B36" s="4">
        <v>18</v>
      </c>
      <c r="C36" s="4">
        <v>1</v>
      </c>
      <c r="D36" s="4">
        <v>19</v>
      </c>
      <c r="E36" s="4">
        <v>0.125</v>
      </c>
      <c r="F36" s="4">
        <v>0.17699999999999999</v>
      </c>
      <c r="G36" s="4" cm="1">
        <f t="array" ref="G36">ROUND(IF(B36=15, E36, IF(B36=16, E36, IF(B36=18, E36, IF(B36=19, E36*2*SQRT(2), IF(B36=20, E36*SQRT(2), NaN))))), 3)</f>
        <v>0.125</v>
      </c>
      <c r="H36" s="4" cm="1">
        <f t="array" ref="H36">ROUND(IF(B36=15, F36, IF(B36=16, F36, IF(B36=18, F36*2*SQRT(2), IF(B36=19, F36*2*SQRT(2), IF(B36=20, F36*SQRT(2), NaN))))), 3)</f>
        <v>0.501</v>
      </c>
      <c r="I36" s="4">
        <v>0.33999000000000001</v>
      </c>
      <c r="J36" s="4">
        <v>0.63371</v>
      </c>
      <c r="K36" s="4">
        <v>8.7785000000000002E-2</v>
      </c>
      <c r="L36" s="4">
        <v>0.22833000000000001</v>
      </c>
      <c r="M36" s="4">
        <v>0.57499999999999996</v>
      </c>
      <c r="N36" s="4">
        <v>0.32500000000000001</v>
      </c>
      <c r="O36" s="4">
        <v>0.35</v>
      </c>
      <c r="P36" s="4">
        <v>0.42499999999999999</v>
      </c>
      <c r="Q36" s="4">
        <v>0.4</v>
      </c>
      <c r="R36" s="4">
        <v>0.4</v>
      </c>
      <c r="S36" s="4">
        <v>0.375</v>
      </c>
      <c r="T36" s="4">
        <f t="shared" si="1"/>
        <v>0.57499999999999996</v>
      </c>
      <c r="U36" s="4">
        <f t="shared" si="0"/>
        <v>-0.39130434782608697</v>
      </c>
      <c r="V36" s="4">
        <f t="shared" si="2"/>
        <v>-0.29371999999999998</v>
      </c>
      <c r="W36" s="4">
        <f t="shared" si="3"/>
        <v>-0.140545</v>
      </c>
      <c r="X36" s="4">
        <f t="shared" si="4"/>
        <v>0.53650723517066168</v>
      </c>
      <c r="Y36" s="4">
        <f t="shared" si="5"/>
        <v>0.38446546664914816</v>
      </c>
      <c r="Z36" s="4">
        <v>8</v>
      </c>
      <c r="AA36" s="4">
        <v>37</v>
      </c>
      <c r="AB36" s="4">
        <v>0.77649999999999997</v>
      </c>
      <c r="AC36" s="4">
        <v>0.2235</v>
      </c>
      <c r="AD36" s="4">
        <v>0.29959999999999998</v>
      </c>
      <c r="AE36" s="4">
        <f t="shared" si="6"/>
        <v>0.69565217391304357</v>
      </c>
      <c r="AF36" s="4"/>
      <c r="AG36" s="4"/>
    </row>
    <row r="37" spans="1:33" x14ac:dyDescent="0.2">
      <c r="A37" s="4">
        <v>1</v>
      </c>
      <c r="B37" s="4">
        <v>20</v>
      </c>
      <c r="C37" s="4">
        <v>1</v>
      </c>
      <c r="D37" s="4">
        <v>18</v>
      </c>
      <c r="E37" s="4">
        <v>6.2E-2</v>
      </c>
      <c r="F37" s="4">
        <v>6.2E-2</v>
      </c>
      <c r="G37" s="4" cm="1">
        <f t="array" ref="G37">ROUND(IF(B37=15, E37, IF(B37=16, E37, IF(B37=18, E37, IF(B37=19, E37*2*SQRT(2), IF(B37=20, E37*SQRT(2), NaN))))), 3)</f>
        <v>8.7999999999999995E-2</v>
      </c>
      <c r="H37" s="4" cm="1">
        <f t="array" ref="H37">ROUND(IF(B37=15, F37, IF(B37=16, F37, IF(B37=18, F37*2*SQRT(2), IF(B37=19, F37*2*SQRT(2), IF(B37=20, F37*SQRT(2), NaN))))), 3)</f>
        <v>8.7999999999999995E-2</v>
      </c>
      <c r="I37" s="4">
        <v>0.23974999999999999</v>
      </c>
      <c r="J37" s="4">
        <v>0.15051999999999999</v>
      </c>
      <c r="K37" s="4">
        <v>-2.7097E-2</v>
      </c>
      <c r="L37" s="4">
        <v>-3.6393000000000002E-2</v>
      </c>
      <c r="M37" s="4">
        <v>0.5</v>
      </c>
      <c r="N37" s="4">
        <v>0.77500000000000002</v>
      </c>
      <c r="O37" s="4">
        <v>0.77500000000000002</v>
      </c>
      <c r="P37" s="4">
        <v>0.77500000000000002</v>
      </c>
      <c r="Q37" s="4">
        <v>0.77500000000000002</v>
      </c>
      <c r="R37" s="4">
        <v>0.6</v>
      </c>
      <c r="S37" s="4">
        <v>0.72499999999999998</v>
      </c>
      <c r="T37" s="4">
        <f t="shared" si="1"/>
        <v>0.77500000000000002</v>
      </c>
      <c r="U37" s="4">
        <f t="shared" si="0"/>
        <v>0</v>
      </c>
      <c r="V37" s="4">
        <f t="shared" si="2"/>
        <v>8.9230000000000004E-2</v>
      </c>
      <c r="W37" s="4">
        <f t="shared" si="3"/>
        <v>9.2960000000000022E-3</v>
      </c>
      <c r="X37" s="4">
        <f t="shared" si="4"/>
        <v>1.5928115865001329</v>
      </c>
      <c r="Y37" s="4">
        <f t="shared" si="5"/>
        <v>0.74456626274283511</v>
      </c>
      <c r="Z37" s="4">
        <v>191</v>
      </c>
      <c r="AA37" s="4">
        <v>246</v>
      </c>
      <c r="AB37" s="4">
        <v>0.28270000000000001</v>
      </c>
      <c r="AC37" s="4">
        <v>0.71730000000000005</v>
      </c>
      <c r="AD37" s="4">
        <v>0.1275</v>
      </c>
      <c r="AE37" s="4">
        <f t="shared" si="6"/>
        <v>1.2</v>
      </c>
      <c r="AF37" s="4"/>
      <c r="AG37" s="4"/>
    </row>
    <row r="38" spans="1:33" s="1" customFormat="1" x14ac:dyDescent="0.2">
      <c r="A38" s="4">
        <v>2</v>
      </c>
      <c r="B38" s="4">
        <v>20</v>
      </c>
      <c r="C38" s="4">
        <v>1</v>
      </c>
      <c r="D38" s="4">
        <v>18</v>
      </c>
      <c r="E38" s="4">
        <v>6.2E-2</v>
      </c>
      <c r="F38" s="4">
        <v>8.7999999999999995E-2</v>
      </c>
      <c r="G38" s="4" cm="1">
        <f t="array" ref="G38">ROUND(IF(B38=15, E38, IF(B38=16, E38, IF(B38=18, E38, IF(B38=19, E38*2*SQRT(2), IF(B38=20, E38*SQRT(2), NaN))))), 3)</f>
        <v>8.7999999999999995E-2</v>
      </c>
      <c r="H38" s="4" cm="1">
        <f t="array" ref="H38">ROUND(IF(B38=15, F38, IF(B38=16, F38, IF(B38=18, F38*2*SQRT(2), IF(B38=19, F38*2*SQRT(2), IF(B38=20, F38*SQRT(2), NaN))))), 3)</f>
        <v>0.124</v>
      </c>
      <c r="I38" s="4">
        <v>0.17116000000000001</v>
      </c>
      <c r="J38" s="4">
        <v>0.32213999999999998</v>
      </c>
      <c r="K38" s="4">
        <v>1.2356000000000001E-2</v>
      </c>
      <c r="L38" s="4">
        <v>-0.12379</v>
      </c>
      <c r="M38" s="4">
        <v>0.625</v>
      </c>
      <c r="N38" s="4">
        <v>0.77500000000000002</v>
      </c>
      <c r="O38" s="4">
        <v>0.67500000000000004</v>
      </c>
      <c r="P38" s="4">
        <v>0.72499999999999998</v>
      </c>
      <c r="Q38" s="4">
        <v>0.82499999999999996</v>
      </c>
      <c r="R38" s="4">
        <v>0.6</v>
      </c>
      <c r="S38" s="4">
        <v>0.77500000000000002</v>
      </c>
      <c r="T38" s="4">
        <f t="shared" si="1"/>
        <v>0.77500000000000002</v>
      </c>
      <c r="U38" s="4">
        <f t="shared" si="0"/>
        <v>-0.1290322580645161</v>
      </c>
      <c r="V38" s="4">
        <f t="shared" si="2"/>
        <v>-0.15097999999999998</v>
      </c>
      <c r="W38" s="4">
        <f t="shared" si="3"/>
        <v>0.13614599999999999</v>
      </c>
      <c r="X38" s="4">
        <f t="shared" si="4"/>
        <v>0.53132178555907372</v>
      </c>
      <c r="Y38" s="4">
        <f t="shared" si="5"/>
        <v>-9.9814201470231859E-2</v>
      </c>
      <c r="Z38" s="4">
        <v>8</v>
      </c>
      <c r="AA38" s="4">
        <v>5</v>
      </c>
      <c r="AB38" s="4">
        <v>0.77980000000000005</v>
      </c>
      <c r="AC38" s="4">
        <v>0.22020000000000001</v>
      </c>
      <c r="AD38" s="4">
        <v>0.15110000000000001</v>
      </c>
      <c r="AE38" s="4">
        <f t="shared" si="6"/>
        <v>0.96</v>
      </c>
      <c r="AF38" s="4"/>
      <c r="AG38" s="4"/>
    </row>
    <row r="39" spans="1:33" x14ac:dyDescent="0.2">
      <c r="A39" s="4">
        <v>4</v>
      </c>
      <c r="B39" s="4">
        <v>19</v>
      </c>
      <c r="C39" s="4">
        <v>2</v>
      </c>
      <c r="D39" s="4">
        <v>20</v>
      </c>
      <c r="E39" s="4">
        <v>3.1E-2</v>
      </c>
      <c r="F39" s="4">
        <v>0</v>
      </c>
      <c r="G39" s="4" cm="1">
        <f t="array" ref="G39">ROUND(IF(B39=15, E39, IF(B39=16, E39, IF(B39=18, E39, IF(B39=19, E39*2*SQRT(2), IF(B39=20, E39*SQRT(2), NaN))))), 3)</f>
        <v>8.7999999999999995E-2</v>
      </c>
      <c r="H39" s="4" cm="1">
        <f t="array" ref="H39">ROUND(IF(B39=15, F39, IF(B39=16, F39, IF(B39=18, F39*2*SQRT(2), IF(B39=19, F39*2*SQRT(2), IF(B39=20, F39*SQRT(2), NaN))))), 3)</f>
        <v>0</v>
      </c>
      <c r="I39" s="4">
        <v>0.22642999999999999</v>
      </c>
      <c r="J39" s="4">
        <v>0.47832999999999998</v>
      </c>
      <c r="K39" s="4">
        <v>5.2081000000000002E-2</v>
      </c>
      <c r="L39" s="4">
        <v>-0.16985</v>
      </c>
      <c r="M39" s="4">
        <v>0.47499999999999998</v>
      </c>
      <c r="N39" s="4">
        <v>0.42499999999999999</v>
      </c>
      <c r="O39" s="4">
        <v>0.51249999999999996</v>
      </c>
      <c r="P39" s="4">
        <v>0.47499999999999998</v>
      </c>
      <c r="Q39" s="4">
        <v>0.37</v>
      </c>
      <c r="R39" s="4">
        <v>0.51249999999999996</v>
      </c>
      <c r="S39" s="4" t="s">
        <v>7</v>
      </c>
      <c r="T39" s="4">
        <f t="shared" si="1"/>
        <v>0.47499999999999998</v>
      </c>
      <c r="U39" s="4">
        <f t="shared" si="0"/>
        <v>7.8947368421052586E-2</v>
      </c>
      <c r="V39" s="4">
        <f t="shared" si="2"/>
        <v>-0.25190000000000001</v>
      </c>
      <c r="W39" s="4">
        <f t="shared" si="3"/>
        <v>0.22193099999999999</v>
      </c>
      <c r="X39" s="4">
        <f t="shared" si="4"/>
        <v>0.47337612108795185</v>
      </c>
      <c r="Y39" s="4">
        <f t="shared" si="5"/>
        <v>-0.30662937886370328</v>
      </c>
      <c r="Z39" s="4">
        <v>0</v>
      </c>
      <c r="AA39" s="4">
        <v>-300</v>
      </c>
      <c r="AB39" s="4">
        <v>0.81689999999999996</v>
      </c>
      <c r="AC39" s="4">
        <v>0.18310000000000001</v>
      </c>
      <c r="AD39" s="4">
        <v>0.20469999999999999</v>
      </c>
      <c r="AE39" s="4">
        <f t="shared" si="6"/>
        <v>1.0789473684210527</v>
      </c>
      <c r="AF39" s="4"/>
      <c r="AG39" s="4"/>
    </row>
    <row r="40" spans="1:33" x14ac:dyDescent="0.2">
      <c r="A40" s="4">
        <v>6</v>
      </c>
      <c r="B40" s="4">
        <v>19</v>
      </c>
      <c r="C40" s="4">
        <v>2</v>
      </c>
      <c r="D40" s="4">
        <v>20</v>
      </c>
      <c r="E40" s="4">
        <v>0.17699999999999999</v>
      </c>
      <c r="F40" s="4">
        <v>8.7999999999999995E-2</v>
      </c>
      <c r="G40" s="4" cm="1">
        <f t="array" ref="G40">ROUND(IF(B40=15, E40, IF(B40=16, E40, IF(B40=18, E40, IF(B40=19, E40*2*SQRT(2), IF(B40=20, E40*SQRT(2), NaN))))), 3)</f>
        <v>0.501</v>
      </c>
      <c r="H40" s="4" cm="1">
        <f t="array" ref="H40">ROUND(IF(B40=15, F40, IF(B40=16, F40, IF(B40=18, F40*2*SQRT(2), IF(B40=19, F40*2*SQRT(2), IF(B40=20, F40*SQRT(2), NaN))))), 3)</f>
        <v>0.249</v>
      </c>
      <c r="I40" s="4">
        <v>0.71536</v>
      </c>
      <c r="J40" s="4">
        <v>0.14552999999999999</v>
      </c>
      <c r="K40" s="4">
        <v>-0.16435</v>
      </c>
      <c r="L40" s="4">
        <v>-3.8947000000000002E-2</v>
      </c>
      <c r="M40" s="4">
        <v>0.55000000000000004</v>
      </c>
      <c r="N40" s="4">
        <v>0.75</v>
      </c>
      <c r="O40" s="4">
        <v>0.8</v>
      </c>
      <c r="P40" s="4">
        <v>0.92500000000000004</v>
      </c>
      <c r="Q40" s="4">
        <v>0.82499999999999996</v>
      </c>
      <c r="R40" s="4">
        <v>0.45</v>
      </c>
      <c r="S40" s="4">
        <v>0.77500000000000002</v>
      </c>
      <c r="T40" s="4">
        <f t="shared" si="1"/>
        <v>0.75</v>
      </c>
      <c r="U40" s="4">
        <f t="shared" si="0"/>
        <v>6.6666666666666721E-2</v>
      </c>
      <c r="V40" s="4">
        <f t="shared" si="2"/>
        <v>0.56983000000000006</v>
      </c>
      <c r="W40" s="4">
        <f t="shared" si="3"/>
        <v>-0.12540299999999999</v>
      </c>
      <c r="X40" s="4">
        <f t="shared" si="4"/>
        <v>4.9155500584072014</v>
      </c>
      <c r="Y40" s="4">
        <f t="shared" si="5"/>
        <v>4.219837214676355</v>
      </c>
      <c r="Z40" s="4">
        <v>0</v>
      </c>
      <c r="AA40" s="4">
        <v>-230</v>
      </c>
      <c r="AB40" s="4">
        <v>3.9699999999999999E-2</v>
      </c>
      <c r="AC40" s="4">
        <v>0.96030000000000004</v>
      </c>
      <c r="AD40" s="4">
        <v>0.1426</v>
      </c>
      <c r="AE40" s="4">
        <f t="shared" si="6"/>
        <v>0.81818181818181812</v>
      </c>
      <c r="AF40" s="4"/>
      <c r="AG40" s="4"/>
    </row>
    <row r="41" spans="1:33" s="2" customFormat="1" x14ac:dyDescent="0.2">
      <c r="A41" s="4">
        <v>7</v>
      </c>
      <c r="B41" s="4">
        <v>19</v>
      </c>
      <c r="C41" s="4">
        <v>2</v>
      </c>
      <c r="D41" s="4">
        <v>18</v>
      </c>
      <c r="E41" s="4">
        <v>8.7999999999999995E-2</v>
      </c>
      <c r="F41" s="4">
        <v>6.2E-2</v>
      </c>
      <c r="G41" s="4" cm="1">
        <f t="array" ref="G41">ROUND(IF(B41=15, E41, IF(B41=16, E41, IF(B41=18, E41, IF(B41=19, E41*2*SQRT(2), IF(B41=20, E41*SQRT(2), NaN))))), 3)</f>
        <v>0.249</v>
      </c>
      <c r="H41" s="4" cm="1">
        <f t="array" ref="H41">ROUND(IF(B41=15, F41, IF(B41=16, F41, IF(B41=18, F41*2*SQRT(2), IF(B41=19, F41*2*SQRT(2), IF(B41=20, F41*SQRT(2), NaN))))), 3)</f>
        <v>0.17499999999999999</v>
      </c>
      <c r="I41" s="4">
        <v>0.31519000000000003</v>
      </c>
      <c r="J41" s="4">
        <v>0.27344000000000002</v>
      </c>
      <c r="K41" s="4">
        <v>-2.0972E-3</v>
      </c>
      <c r="L41" s="4">
        <v>-8.5015999999999994E-2</v>
      </c>
      <c r="M41" s="4">
        <v>0.5</v>
      </c>
      <c r="N41" s="4">
        <v>0.47499999999999998</v>
      </c>
      <c r="O41" s="4">
        <v>0.55000000000000004</v>
      </c>
      <c r="P41" s="4">
        <v>0.55000000000000004</v>
      </c>
      <c r="Q41" s="4">
        <v>0.55000000000000004</v>
      </c>
      <c r="R41" s="4">
        <v>0.57499999999999996</v>
      </c>
      <c r="S41" s="4">
        <v>0.45</v>
      </c>
      <c r="T41" s="4">
        <f t="shared" si="1"/>
        <v>0.5</v>
      </c>
      <c r="U41" s="4">
        <f t="shared" si="0"/>
        <v>0.10000000000000009</v>
      </c>
      <c r="V41" s="4">
        <f t="shared" si="2"/>
        <v>4.1750000000000009E-2</v>
      </c>
      <c r="W41" s="4">
        <f t="shared" si="3"/>
        <v>8.2918800000000001E-2</v>
      </c>
      <c r="X41" s="4">
        <f t="shared" si="4"/>
        <v>1.1526843183148041</v>
      </c>
      <c r="Y41" s="4">
        <f t="shared" si="5"/>
        <v>2.4668297732191591E-2</v>
      </c>
      <c r="Z41" s="4">
        <v>21</v>
      </c>
      <c r="AA41" s="4">
        <v>52</v>
      </c>
      <c r="AB41" s="4">
        <v>0.4294</v>
      </c>
      <c r="AC41" s="4">
        <v>0.5706</v>
      </c>
      <c r="AD41" s="4">
        <v>0.20649999999999999</v>
      </c>
      <c r="AE41" s="4">
        <f t="shared" si="6"/>
        <v>1.1499999999999999</v>
      </c>
      <c r="AF41" s="4"/>
      <c r="AG41" s="4"/>
    </row>
    <row r="42" spans="1:33" s="1" customFormat="1" x14ac:dyDescent="0.2">
      <c r="A42" s="4">
        <v>8</v>
      </c>
      <c r="B42" s="4">
        <v>19</v>
      </c>
      <c r="C42" s="4">
        <v>1</v>
      </c>
      <c r="D42" s="4">
        <v>18</v>
      </c>
      <c r="E42" s="4">
        <v>6.2E-2</v>
      </c>
      <c r="F42" s="4">
        <v>4.3999999999999997E-2</v>
      </c>
      <c r="G42" s="4" cm="1">
        <f t="array" ref="G42">ROUND(IF(B42=15, E42, IF(B42=16, E42, IF(B42=18, E42, IF(B42=19, E42*2*SQRT(2), IF(B42=20, E42*SQRT(2), NaN))))), 3)</f>
        <v>0.17499999999999999</v>
      </c>
      <c r="H42" s="4" cm="1">
        <f t="array" ref="H42">ROUND(IF(B42=15, F42, IF(B42=16, F42, IF(B42=18, F42*2*SQRT(2), IF(B42=19, F42*2*SQRT(2), IF(B42=20, F42*SQRT(2), NaN))))), 3)</f>
        <v>0.124</v>
      </c>
      <c r="I42" s="4">
        <v>0.27249000000000001</v>
      </c>
      <c r="J42" s="4">
        <v>0.27244000000000002</v>
      </c>
      <c r="K42" s="4">
        <v>1.2952E-2</v>
      </c>
      <c r="L42" s="4">
        <v>-3.0998999999999999E-2</v>
      </c>
      <c r="M42" s="4">
        <v>0.55000000000000004</v>
      </c>
      <c r="N42" s="4">
        <v>0.55000000000000004</v>
      </c>
      <c r="O42" s="4">
        <v>0.55000000000000004</v>
      </c>
      <c r="P42" s="4">
        <v>0.45</v>
      </c>
      <c r="Q42" s="4">
        <v>0.67500000000000004</v>
      </c>
      <c r="R42" s="4">
        <v>0.45</v>
      </c>
      <c r="S42" s="4">
        <v>0.47499999999999998</v>
      </c>
      <c r="T42" s="4">
        <f t="shared" si="1"/>
        <v>0.55000000000000004</v>
      </c>
      <c r="U42" s="4">
        <f t="shared" si="0"/>
        <v>0</v>
      </c>
      <c r="V42" s="4">
        <f t="shared" si="2"/>
        <v>4.9999999999994493E-5</v>
      </c>
      <c r="W42" s="4">
        <f t="shared" si="3"/>
        <v>4.3950999999999997E-2</v>
      </c>
      <c r="X42" s="4">
        <f t="shared" si="4"/>
        <v>1.0001835266480692</v>
      </c>
      <c r="Y42" s="4">
        <f t="shared" si="5"/>
        <v>-0.4178199296751508</v>
      </c>
      <c r="Z42" s="4">
        <v>0</v>
      </c>
      <c r="AA42" s="4">
        <v>-164</v>
      </c>
      <c r="AB42" s="4">
        <v>0.49990000000000001</v>
      </c>
      <c r="AC42" s="4">
        <v>0.50009999999999999</v>
      </c>
      <c r="AD42" s="4">
        <v>0.19270000000000001</v>
      </c>
      <c r="AE42" s="4">
        <f t="shared" si="6"/>
        <v>0.81818181818181812</v>
      </c>
      <c r="AF42" s="4"/>
      <c r="AG42" s="4"/>
    </row>
    <row r="43" spans="1:33" x14ac:dyDescent="0.2">
      <c r="A43" s="4">
        <v>8</v>
      </c>
      <c r="B43" s="4">
        <v>19</v>
      </c>
      <c r="C43" s="4">
        <v>2</v>
      </c>
      <c r="D43" s="4">
        <v>19</v>
      </c>
      <c r="E43" s="4">
        <v>6.2E-2</v>
      </c>
      <c r="F43" s="4">
        <v>0.17699999999999999</v>
      </c>
      <c r="G43" s="4" cm="1">
        <f t="array" ref="G43">ROUND(IF(B43=15, E43, IF(B43=16, E43, IF(B43=18, E43, IF(B43=19, E43*2*SQRT(2), IF(B43=20, E43*SQRT(2), NaN))))), 3)</f>
        <v>0.17499999999999999</v>
      </c>
      <c r="H43" s="4" cm="1">
        <f t="array" ref="H43">ROUND(IF(B43=15, F43, IF(B43=16, F43, IF(B43=18, F43*2*SQRT(2), IF(B43=19, F43*2*SQRT(2), IF(B43=20, F43*SQRT(2), NaN))))), 3)</f>
        <v>0.501</v>
      </c>
      <c r="I43" s="4">
        <v>0.20094000000000001</v>
      </c>
      <c r="J43" s="4">
        <v>0.33478000000000002</v>
      </c>
      <c r="K43" s="4">
        <v>-1.8699E-2</v>
      </c>
      <c r="L43" s="4">
        <v>-0.11992999999999999</v>
      </c>
      <c r="M43" s="4">
        <v>0.47499999999999998</v>
      </c>
      <c r="N43" s="4">
        <v>0.7</v>
      </c>
      <c r="O43" s="4">
        <v>0.67500000000000004</v>
      </c>
      <c r="P43" s="4">
        <v>0.7</v>
      </c>
      <c r="Q43" s="4">
        <v>0.82499999999999996</v>
      </c>
      <c r="R43" s="4">
        <v>0.77500000000000002</v>
      </c>
      <c r="S43" s="4">
        <v>0.45</v>
      </c>
      <c r="T43" s="4">
        <f t="shared" si="1"/>
        <v>0.7</v>
      </c>
      <c r="U43" s="4">
        <f t="shared" si="0"/>
        <v>-3.5714285714285587E-2</v>
      </c>
      <c r="V43" s="4">
        <f t="shared" si="2"/>
        <v>-0.13384000000000001</v>
      </c>
      <c r="W43" s="4">
        <f t="shared" si="3"/>
        <v>0.10123099999999999</v>
      </c>
      <c r="X43" s="4">
        <f t="shared" si="4"/>
        <v>0.60021506661090862</v>
      </c>
      <c r="Y43" s="4">
        <f t="shared" si="5"/>
        <v>0.15591595097139999</v>
      </c>
      <c r="Z43" s="4">
        <v>5</v>
      </c>
      <c r="AA43" s="4">
        <v>-86</v>
      </c>
      <c r="AB43" s="4">
        <v>0.73519999999999996</v>
      </c>
      <c r="AC43" s="4">
        <v>0.26479999999999998</v>
      </c>
      <c r="AD43" s="4">
        <v>0.17230000000000001</v>
      </c>
      <c r="AE43" s="4">
        <f t="shared" si="6"/>
        <v>1.6315789473684212</v>
      </c>
      <c r="AF43" s="4"/>
      <c r="AG43" s="4"/>
    </row>
    <row r="44" spans="1:33" x14ac:dyDescent="0.2">
      <c r="A44" s="4">
        <v>9</v>
      </c>
      <c r="B44" s="4">
        <v>19</v>
      </c>
      <c r="C44" s="4">
        <v>2</v>
      </c>
      <c r="D44" s="4">
        <v>18</v>
      </c>
      <c r="E44" s="4">
        <v>8.7999999999999995E-2</v>
      </c>
      <c r="F44" s="4">
        <v>0</v>
      </c>
      <c r="G44" s="4" cm="1">
        <f t="array" ref="G44">ROUND(IF(B44=15, E44, IF(B44=16, E44, IF(B44=18, E44, IF(B44=19, E44*2*SQRT(2), IF(B44=20, E44*SQRT(2), NaN))))), 3)</f>
        <v>0.249</v>
      </c>
      <c r="H44" s="4" cm="1">
        <f t="array" ref="H44">ROUND(IF(B44=15, F44, IF(B44=16, F44, IF(B44=18, F44*2*SQRT(2), IF(B44=19, F44*2*SQRT(2), IF(B44=20, F44*SQRT(2), NaN))))), 3)</f>
        <v>0</v>
      </c>
      <c r="I44" s="4">
        <v>0.39147999999999999</v>
      </c>
      <c r="J44" s="4">
        <v>0.27240999999999999</v>
      </c>
      <c r="K44" s="4">
        <v>8.5588999999999998E-2</v>
      </c>
      <c r="L44" s="4">
        <v>-0.18493999999999999</v>
      </c>
      <c r="M44" s="4">
        <v>0.57499999999999996</v>
      </c>
      <c r="N44" s="4">
        <v>0.35</v>
      </c>
      <c r="O44" s="4">
        <v>0.53749999999999998</v>
      </c>
      <c r="P44" s="4">
        <v>0.6</v>
      </c>
      <c r="Q44" s="4">
        <v>0.37</v>
      </c>
      <c r="R44" s="4">
        <v>0.53749999999999998</v>
      </c>
      <c r="S44" s="4" t="s">
        <v>7</v>
      </c>
      <c r="T44" s="4">
        <f t="shared" si="1"/>
        <v>0.57499999999999996</v>
      </c>
      <c r="U44" s="4">
        <f t="shared" si="0"/>
        <v>-6.5217391304347797E-2</v>
      </c>
      <c r="V44" s="4">
        <f t="shared" si="2"/>
        <v>0.11907000000000001</v>
      </c>
      <c r="W44" s="4">
        <f t="shared" si="3"/>
        <v>0.27052900000000002</v>
      </c>
      <c r="X44" s="4">
        <f t="shared" si="4"/>
        <v>1.4370984912448148</v>
      </c>
      <c r="Y44" s="4">
        <f t="shared" si="5"/>
        <v>-0.46279333838001513</v>
      </c>
      <c r="Z44" s="4">
        <v>41</v>
      </c>
      <c r="AA44" s="4">
        <v>190</v>
      </c>
      <c r="AB44" s="4">
        <v>0.32619999999999999</v>
      </c>
      <c r="AC44" s="4">
        <v>0.67379999999999995</v>
      </c>
      <c r="AD44" s="4">
        <v>0.22359999999999999</v>
      </c>
      <c r="AE44" s="4">
        <f t="shared" si="6"/>
        <v>0.93478260869565222</v>
      </c>
      <c r="AF44" s="4"/>
      <c r="AG44" s="4"/>
    </row>
    <row r="45" spans="1:33" x14ac:dyDescent="0.2">
      <c r="A45" s="4">
        <v>10</v>
      </c>
      <c r="B45" s="4">
        <v>19</v>
      </c>
      <c r="C45" s="4">
        <v>1</v>
      </c>
      <c r="D45" s="4">
        <v>18</v>
      </c>
      <c r="E45" s="4">
        <v>8.7999999999999995E-2</v>
      </c>
      <c r="F45" s="4">
        <v>6.2E-2</v>
      </c>
      <c r="G45" s="4" cm="1">
        <f t="array" ref="G45">ROUND(IF(B45=15, E45, IF(B45=16, E45, IF(B45=18, E45, IF(B45=19, E45*2*SQRT(2), IF(B45=20, E45*SQRT(2), NaN))))), 3)</f>
        <v>0.249</v>
      </c>
      <c r="H45" s="4" cm="1">
        <f t="array" ref="H45">ROUND(IF(B45=15, F45, IF(B45=16, F45, IF(B45=18, F45*2*SQRT(2), IF(B45=19, F45*2*SQRT(2), IF(B45=20, F45*SQRT(2), NaN))))), 3)</f>
        <v>0.17499999999999999</v>
      </c>
      <c r="I45" s="4">
        <v>0.24052999999999999</v>
      </c>
      <c r="J45" s="4">
        <v>0.17327000000000001</v>
      </c>
      <c r="K45" s="4">
        <v>3.3406999999999999E-2</v>
      </c>
      <c r="L45" s="4">
        <v>-6.9007000000000001E-3</v>
      </c>
      <c r="M45" s="4">
        <v>0.625</v>
      </c>
      <c r="N45" s="4">
        <v>0.52500000000000002</v>
      </c>
      <c r="O45" s="4">
        <v>0.6</v>
      </c>
      <c r="P45" s="4">
        <v>0.65</v>
      </c>
      <c r="Q45" s="4">
        <v>0.67500000000000004</v>
      </c>
      <c r="R45" s="4">
        <v>0.35</v>
      </c>
      <c r="S45" s="4">
        <v>0.67500000000000004</v>
      </c>
      <c r="T45" s="4">
        <f t="shared" si="1"/>
        <v>0.625</v>
      </c>
      <c r="U45" s="4">
        <f t="shared" si="0"/>
        <v>-4.0000000000000036E-2</v>
      </c>
      <c r="V45" s="4">
        <f t="shared" si="2"/>
        <v>6.7259999999999986E-2</v>
      </c>
      <c r="W45" s="4">
        <f t="shared" si="3"/>
        <v>4.0307700000000002E-2</v>
      </c>
      <c r="X45" s="4">
        <f t="shared" si="4"/>
        <v>1.3881802966468517</v>
      </c>
      <c r="Y45" s="4">
        <f t="shared" si="5"/>
        <v>-4.8411030764994853</v>
      </c>
      <c r="Z45" s="4">
        <v>27</v>
      </c>
      <c r="AA45" s="4">
        <v>100</v>
      </c>
      <c r="AB45" s="4">
        <v>0.34160000000000001</v>
      </c>
      <c r="AC45" s="4">
        <v>0.65839999999999999</v>
      </c>
      <c r="AD45" s="4">
        <v>0.1406</v>
      </c>
      <c r="AE45" s="4">
        <f t="shared" si="6"/>
        <v>0.55999999999999994</v>
      </c>
      <c r="AF45" s="4"/>
      <c r="AG45" s="4"/>
    </row>
    <row r="46" spans="1:33" x14ac:dyDescent="0.2">
      <c r="A46" s="4">
        <v>3</v>
      </c>
      <c r="B46" s="4">
        <v>20</v>
      </c>
      <c r="C46" s="4">
        <v>1</v>
      </c>
      <c r="D46" s="4">
        <v>19</v>
      </c>
      <c r="E46" s="4">
        <v>6.2E-2</v>
      </c>
      <c r="F46" s="4">
        <v>6.2E-2</v>
      </c>
      <c r="G46" s="4" cm="1">
        <f t="array" ref="G46">ROUND(IF(B46=15, E46, IF(B46=16, E46, IF(B46=18, E46, IF(B46=19, E46*2*SQRT(2), IF(B46=20, E46*SQRT(2), NaN))))), 3)</f>
        <v>8.7999999999999995E-2</v>
      </c>
      <c r="H46" s="4" cm="1">
        <f t="array" ref="H46">ROUND(IF(B46=15, F46, IF(B46=16, F46, IF(B46=18, F46*2*SQRT(2), IF(B46=19, F46*2*SQRT(2), IF(B46=20, F46*SQRT(2), NaN))))), 3)</f>
        <v>8.7999999999999995E-2</v>
      </c>
      <c r="I46" s="4">
        <v>0.51856999999999998</v>
      </c>
      <c r="J46" s="4">
        <v>0.13289999999999999</v>
      </c>
      <c r="K46" s="4">
        <v>-9.3562000000000006E-2</v>
      </c>
      <c r="L46" s="4">
        <v>-1.2191000000000001E-3</v>
      </c>
      <c r="M46" s="4">
        <v>0.5</v>
      </c>
      <c r="N46" s="4">
        <v>0.72499999999999998</v>
      </c>
      <c r="O46" s="4">
        <v>0.76666666666666705</v>
      </c>
      <c r="P46" s="4">
        <v>0.76666666666666705</v>
      </c>
      <c r="Q46" s="4">
        <v>0.76666666666666705</v>
      </c>
      <c r="R46" s="4">
        <v>0.55000000000000004</v>
      </c>
      <c r="S46" s="4">
        <v>0.67500000000000004</v>
      </c>
      <c r="T46" s="4">
        <f t="shared" ref="T46:T49" si="7">MAX(M46:N46)</f>
        <v>0.72499999999999998</v>
      </c>
      <c r="U46" s="4">
        <f t="shared" ref="U46:U49" si="8">(O46-MAX(M46:N46))/MAX(M46:N46)</f>
        <v>5.7471264367816653E-2</v>
      </c>
      <c r="V46" s="4">
        <f t="shared" ref="V46:V55" si="9">I46-J46</f>
        <v>0.38566999999999996</v>
      </c>
      <c r="W46" s="4">
        <f t="shared" ref="W46:W55" si="10">K46-L46</f>
        <v>-9.2342900000000006E-2</v>
      </c>
      <c r="X46" s="4">
        <f t="shared" ref="X46:X55" si="11">I46/J46</f>
        <v>3.9019563581640333</v>
      </c>
      <c r="Y46" s="4">
        <f t="shared" ref="Y46:Y55" si="12">K46/L46</f>
        <v>76.746780411779184</v>
      </c>
      <c r="Z46" s="4" t="s">
        <v>7</v>
      </c>
      <c r="AA46" s="4">
        <v>163</v>
      </c>
      <c r="AB46" s="4">
        <v>6.1600000000000002E-2</v>
      </c>
      <c r="AC46" s="4">
        <v>0.93840000000000001</v>
      </c>
      <c r="AD46" s="4">
        <v>0.12870000000000001</v>
      </c>
      <c r="AE46" s="4">
        <f t="shared" si="6"/>
        <v>1.1000000000000001</v>
      </c>
      <c r="AF46" s="4"/>
      <c r="AG46" s="4"/>
    </row>
    <row r="47" spans="1:33" x14ac:dyDescent="0.2">
      <c r="A47" s="4">
        <v>4</v>
      </c>
      <c r="B47" s="4">
        <v>20</v>
      </c>
      <c r="C47" s="4">
        <v>1</v>
      </c>
      <c r="D47" s="4">
        <v>20</v>
      </c>
      <c r="E47" s="4">
        <v>8.7999999999999995E-2</v>
      </c>
      <c r="F47" s="4">
        <v>2.1999999999999999E-2</v>
      </c>
      <c r="G47" s="4" cm="1">
        <f t="array" ref="G47">ROUND(IF(B47=15, E47, IF(B47=16, E47, IF(B47=18, E47, IF(B47=19, E47*2*SQRT(2), IF(B47=20, E47*SQRT(2), NaN))))), 3)</f>
        <v>0.124</v>
      </c>
      <c r="H47" s="4" cm="1">
        <f t="array" ref="H47">ROUND(IF(B47=15, F47, IF(B47=16, F47, IF(B47=18, F47*2*SQRT(2), IF(B47=19, F47*2*SQRT(2), IF(B47=20, F47*SQRT(2), NaN))))), 3)</f>
        <v>3.1E-2</v>
      </c>
      <c r="I47" s="4">
        <v>0.23591999999999999</v>
      </c>
      <c r="J47" s="4">
        <v>0.16120999999999999</v>
      </c>
      <c r="K47" s="4">
        <v>3.7504000000000003E-2</v>
      </c>
      <c r="L47" s="4">
        <v>3.2994000000000002E-2</v>
      </c>
      <c r="M47" s="4">
        <v>0.6</v>
      </c>
      <c r="N47" s="4">
        <v>0.27500000000000002</v>
      </c>
      <c r="O47" s="4">
        <v>0.625</v>
      </c>
      <c r="P47" s="4">
        <v>0.6</v>
      </c>
      <c r="Q47" s="4">
        <v>0.55000000000000004</v>
      </c>
      <c r="R47" s="4">
        <v>0.55000000000000004</v>
      </c>
      <c r="S47" s="4">
        <v>0.45</v>
      </c>
      <c r="T47" s="4">
        <f t="shared" si="7"/>
        <v>0.6</v>
      </c>
      <c r="U47" s="4">
        <f t="shared" si="8"/>
        <v>4.1666666666666706E-2</v>
      </c>
      <c r="V47" s="4">
        <f t="shared" si="9"/>
        <v>7.4709999999999999E-2</v>
      </c>
      <c r="W47" s="4">
        <f t="shared" si="10"/>
        <v>4.5100000000000001E-3</v>
      </c>
      <c r="X47" s="4">
        <f t="shared" si="11"/>
        <v>1.4634327895291857</v>
      </c>
      <c r="Y47" s="4">
        <f t="shared" si="12"/>
        <v>1.1366915196702432</v>
      </c>
      <c r="Z47" s="4">
        <v>22</v>
      </c>
      <c r="AA47" s="4">
        <v>-20</v>
      </c>
      <c r="AB47" s="4">
        <v>0.31830000000000003</v>
      </c>
      <c r="AC47" s="4">
        <v>0.68169999999999997</v>
      </c>
      <c r="AD47" s="4">
        <v>0.1331</v>
      </c>
      <c r="AE47" s="4">
        <f t="shared" si="6"/>
        <v>0.91666666666666674</v>
      </c>
      <c r="AF47" s="4"/>
      <c r="AG47" s="4"/>
    </row>
    <row r="48" spans="1:33" x14ac:dyDescent="0.2">
      <c r="A48" s="4">
        <v>12</v>
      </c>
      <c r="B48" s="4">
        <v>19</v>
      </c>
      <c r="C48" s="4">
        <v>1</v>
      </c>
      <c r="D48" s="4">
        <v>18</v>
      </c>
      <c r="E48" s="4">
        <v>0.125</v>
      </c>
      <c r="F48" s="4">
        <v>3.1E-2</v>
      </c>
      <c r="G48" s="4" cm="1">
        <f t="array" ref="G48">ROUND(IF(B48=15, E48, IF(B48=16, E48, IF(B48=18, E48, IF(B48=19, E48*2*SQRT(2), IF(B48=20, E48*SQRT(2), NaN))))), 3)</f>
        <v>0.35399999999999998</v>
      </c>
      <c r="H48" s="4" cm="1">
        <f t="array" ref="H48">ROUND(IF(B48=15, F48, IF(B48=16, F48, IF(B48=18, F48*2*SQRT(2), IF(B48=19, F48*2*SQRT(2), IF(B48=20, F48*SQRT(2), NaN))))), 3)</f>
        <v>8.7999999999999995E-2</v>
      </c>
      <c r="I48" s="4">
        <v>0.36451</v>
      </c>
      <c r="J48" s="4">
        <v>0.19671</v>
      </c>
      <c r="K48" s="4">
        <v>-2.665E-2</v>
      </c>
      <c r="L48" s="4">
        <v>-1.2532E-2</v>
      </c>
      <c r="M48" s="4">
        <v>0.75</v>
      </c>
      <c r="N48" s="4">
        <v>0.7</v>
      </c>
      <c r="O48" s="4">
        <v>0.57499999999999996</v>
      </c>
      <c r="P48" s="4">
        <v>0.95</v>
      </c>
      <c r="Q48" s="4">
        <v>0.7</v>
      </c>
      <c r="R48" s="4">
        <v>0.42499999999999999</v>
      </c>
      <c r="S48" s="4">
        <v>0.5</v>
      </c>
      <c r="T48" s="4">
        <f t="shared" si="7"/>
        <v>0.75</v>
      </c>
      <c r="U48" s="4">
        <f t="shared" si="8"/>
        <v>-0.23333333333333339</v>
      </c>
      <c r="V48" s="4">
        <f t="shared" si="9"/>
        <v>0.1678</v>
      </c>
      <c r="W48" s="4">
        <f t="shared" si="10"/>
        <v>-1.4118E-2</v>
      </c>
      <c r="X48" s="4">
        <f t="shared" si="11"/>
        <v>1.8530323826953383</v>
      </c>
      <c r="Y48" s="4">
        <f t="shared" si="12"/>
        <v>2.1265560165975104</v>
      </c>
      <c r="Z48" s="4">
        <v>32</v>
      </c>
      <c r="AA48" s="4">
        <v>-86</v>
      </c>
      <c r="AB48" s="4">
        <v>0.22550000000000001</v>
      </c>
      <c r="AC48" s="4">
        <v>0.77449999999999997</v>
      </c>
      <c r="AD48" s="4">
        <v>0.1731</v>
      </c>
      <c r="AE48" s="4">
        <f t="shared" si="6"/>
        <v>0.56666666666666665</v>
      </c>
      <c r="AF48" s="4"/>
      <c r="AG48" s="4"/>
    </row>
    <row r="49" spans="1:33" x14ac:dyDescent="0.2">
      <c r="A49" s="4">
        <v>13</v>
      </c>
      <c r="B49" s="4">
        <v>19</v>
      </c>
      <c r="C49" s="4">
        <v>1</v>
      </c>
      <c r="D49" s="4">
        <v>21</v>
      </c>
      <c r="E49" s="4">
        <v>8.7999999999999995E-2</v>
      </c>
      <c r="F49" s="4">
        <v>0.17699999999999999</v>
      </c>
      <c r="G49" s="4" cm="1">
        <f t="array" ref="G49">ROUND(IF(B49=15, E49, IF(B49=16, E49, IF(B49=18, E49, IF(B49=19, E49*2*SQRT(2), IF(B49=20, E49*SQRT(2), NaN))))), 3)</f>
        <v>0.249</v>
      </c>
      <c r="H49" s="4" cm="1">
        <f t="array" ref="H49">ROUND(IF(B49=15, F49, IF(B49=16, F49, IF(B49=18, F49*2*SQRT(2), IF(B49=19, F49*2*SQRT(2), IF(B49=20, F49*SQRT(2), NaN))))), 3)</f>
        <v>0.501</v>
      </c>
      <c r="I49" s="4">
        <v>0.37707000000000002</v>
      </c>
      <c r="J49" s="4">
        <v>0.48209999999999997</v>
      </c>
      <c r="K49" s="4">
        <v>3.9837999999999998E-2</v>
      </c>
      <c r="L49" s="4">
        <v>-2.7559E-2</v>
      </c>
      <c r="M49" s="4">
        <v>0.55000000000000004</v>
      </c>
      <c r="N49" s="4">
        <v>0.52500000000000002</v>
      </c>
      <c r="O49" s="4">
        <v>0.5</v>
      </c>
      <c r="P49" s="4">
        <v>0.65</v>
      </c>
      <c r="Q49" s="4">
        <v>0.45</v>
      </c>
      <c r="R49" s="4">
        <v>0.55000000000000004</v>
      </c>
      <c r="S49" s="4">
        <v>0.57499999999999996</v>
      </c>
      <c r="T49" s="4">
        <f t="shared" si="7"/>
        <v>0.55000000000000004</v>
      </c>
      <c r="U49" s="4">
        <f t="shared" si="8"/>
        <v>-9.0909090909090981E-2</v>
      </c>
      <c r="V49" s="4">
        <f t="shared" si="9"/>
        <v>-0.10502999999999996</v>
      </c>
      <c r="W49" s="4">
        <f t="shared" si="10"/>
        <v>6.7396999999999999E-2</v>
      </c>
      <c r="X49" s="4">
        <f t="shared" si="11"/>
        <v>0.78214063472308659</v>
      </c>
      <c r="Y49" s="4">
        <f t="shared" si="12"/>
        <v>-1.4455531768206393</v>
      </c>
      <c r="Z49" s="4">
        <v>12</v>
      </c>
      <c r="AA49" s="4">
        <v>-11</v>
      </c>
      <c r="AB49" s="4">
        <v>0.62039999999999995</v>
      </c>
      <c r="AC49" s="4">
        <v>0.37959999999999999</v>
      </c>
      <c r="AD49" s="4">
        <v>0.29699999999999999</v>
      </c>
      <c r="AE49" s="4">
        <f t="shared" si="6"/>
        <v>1</v>
      </c>
      <c r="AF49" s="4"/>
      <c r="AG49" s="4"/>
    </row>
    <row r="50" spans="1:33" x14ac:dyDescent="0.2">
      <c r="A50" s="4">
        <v>14</v>
      </c>
      <c r="B50" s="4">
        <v>19</v>
      </c>
      <c r="C50" s="4">
        <v>1</v>
      </c>
      <c r="D50" s="4">
        <v>19</v>
      </c>
      <c r="E50" s="4">
        <v>8.7999999999999995E-2</v>
      </c>
      <c r="F50" s="4">
        <v>4.3999999999999997E-2</v>
      </c>
      <c r="G50" s="4" cm="1">
        <f t="array" ref="G50">ROUND(IF(B50=15, E50, IF(B50=16, E50, IF(B50=18, E50, IF(B50=19, E50*2*SQRT(2), IF(B50=20, E50*SQRT(2), NaN))))), 3)</f>
        <v>0.249</v>
      </c>
      <c r="H50" s="4" cm="1">
        <f t="array" ref="H50">ROUND(IF(B50=15, F50, IF(B50=16, F50, IF(B50=18, F50*2*SQRT(2), IF(B50=19, F50*2*SQRT(2), IF(B50=20, F50*SQRT(2), NaN))))), 3)</f>
        <v>0.124</v>
      </c>
      <c r="I50" s="4">
        <v>0.21661</v>
      </c>
      <c r="J50" s="4">
        <v>0.14538999999999999</v>
      </c>
      <c r="K50" s="4">
        <v>-2.7989E-2</v>
      </c>
      <c r="L50" s="4">
        <v>-1.4468E-2</v>
      </c>
      <c r="M50" s="4">
        <v>0.52500000000000002</v>
      </c>
      <c r="N50" s="4">
        <v>0.8</v>
      </c>
      <c r="O50" s="4">
        <v>0.7</v>
      </c>
      <c r="P50" s="4">
        <v>0.97499999999999998</v>
      </c>
      <c r="Q50" s="4">
        <v>0.75</v>
      </c>
      <c r="R50" s="4">
        <v>0.57499999999999996</v>
      </c>
      <c r="S50" s="4">
        <v>0.9</v>
      </c>
      <c r="T50" s="4">
        <f t="shared" ref="T50" si="13">MAX(M50:N50)</f>
        <v>0.8</v>
      </c>
      <c r="U50" s="4">
        <f t="shared" ref="U50" si="14">(O50-MAX(M50:N50))/MAX(M50:N50)</f>
        <v>-0.12500000000000011</v>
      </c>
      <c r="V50" s="4">
        <f t="shared" si="9"/>
        <v>7.1220000000000006E-2</v>
      </c>
      <c r="W50" s="4">
        <f t="shared" si="10"/>
        <v>-1.3521E-2</v>
      </c>
      <c r="X50" s="4">
        <f t="shared" si="11"/>
        <v>1.4898548730999381</v>
      </c>
      <c r="Y50" s="4">
        <f t="shared" si="12"/>
        <v>1.9345452032070778</v>
      </c>
      <c r="Z50" s="4">
        <v>0</v>
      </c>
      <c r="AA50" s="4">
        <v>-85</v>
      </c>
      <c r="AB50" s="4">
        <v>0.31059999999999999</v>
      </c>
      <c r="AC50" s="4">
        <v>0.68940000000000001</v>
      </c>
      <c r="AD50" s="4">
        <v>0.1207</v>
      </c>
      <c r="AE50" s="4">
        <f t="shared" si="6"/>
        <v>1.0952380952380951</v>
      </c>
      <c r="AF50" s="4"/>
      <c r="AG50" s="4"/>
    </row>
    <row r="51" spans="1:33" x14ac:dyDescent="0.2">
      <c r="A51" s="4">
        <v>7</v>
      </c>
      <c r="B51" s="4">
        <v>20</v>
      </c>
      <c r="C51" s="4">
        <v>1</v>
      </c>
      <c r="D51" s="4">
        <v>19</v>
      </c>
      <c r="E51" s="4">
        <v>8.7999999999999995E-2</v>
      </c>
      <c r="F51" s="4">
        <v>0.125</v>
      </c>
      <c r="G51" s="4" cm="1">
        <f t="array" ref="G51">ROUND(IF(B51=15, E51, IF(B51=16, E51, IF(B51=18, E51, IF(B51=19, E51*2*SQRT(2), IF(B51=20, E51*SQRT(2), NaN))))), 3)</f>
        <v>0.124</v>
      </c>
      <c r="H51" s="4" cm="1">
        <f t="array" ref="H51">ROUND(IF(B51=15, F51, IF(B51=16, F51, IF(B51=18, F51*2*SQRT(2), IF(B51=19, F51*2*SQRT(2), IF(B51=20, F51*SQRT(2), NaN))))), 3)</f>
        <v>0.17699999999999999</v>
      </c>
      <c r="I51" s="4">
        <v>0.24193999999999999</v>
      </c>
      <c r="J51" s="4">
        <v>0.24079999999999999</v>
      </c>
      <c r="K51" s="4">
        <v>6.3977000000000006E-2</v>
      </c>
      <c r="L51" s="4">
        <v>-5.8865000000000001E-2</v>
      </c>
      <c r="M51" s="4">
        <v>0.57499999999999996</v>
      </c>
      <c r="N51" s="4">
        <v>0.75</v>
      </c>
      <c r="O51" s="4">
        <v>0.75</v>
      </c>
      <c r="P51" s="4">
        <v>0.65</v>
      </c>
      <c r="Q51" s="4">
        <v>0.82499999999999996</v>
      </c>
      <c r="R51" s="4">
        <v>0.52500000000000002</v>
      </c>
      <c r="S51" s="4">
        <v>0.92500000000000004</v>
      </c>
      <c r="T51" s="4">
        <f>MAX(M51:N51)</f>
        <v>0.75</v>
      </c>
      <c r="U51" s="4">
        <f t="shared" ref="U51" si="15">(O51-MAX(M51:N51))/MAX(M51:N51)</f>
        <v>0</v>
      </c>
      <c r="V51" s="4">
        <f t="shared" si="9"/>
        <v>1.1400000000000021E-3</v>
      </c>
      <c r="W51" s="4">
        <f t="shared" si="10"/>
        <v>0.12284200000000001</v>
      </c>
      <c r="X51" s="4">
        <f t="shared" si="11"/>
        <v>1.0047342192691029</v>
      </c>
      <c r="Y51" s="4">
        <f t="shared" si="12"/>
        <v>-1.0868427758430308</v>
      </c>
      <c r="Z51" s="4">
        <v>11</v>
      </c>
      <c r="AA51" s="4">
        <v>82</v>
      </c>
      <c r="AB51" s="4">
        <v>0.49759999999999999</v>
      </c>
      <c r="AC51" s="4">
        <v>0.50239999999999996</v>
      </c>
      <c r="AD51" s="4">
        <v>0.17069999999999999</v>
      </c>
      <c r="AE51" s="4">
        <f t="shared" si="6"/>
        <v>0.91304347826086962</v>
      </c>
      <c r="AF51" s="4"/>
      <c r="AG51" s="4"/>
    </row>
    <row r="52" spans="1:33" x14ac:dyDescent="0.2">
      <c r="A52" s="4">
        <v>15</v>
      </c>
      <c r="B52" s="4">
        <v>19</v>
      </c>
      <c r="C52" s="4">
        <v>1</v>
      </c>
      <c r="D52" s="4">
        <v>19</v>
      </c>
      <c r="E52" s="4">
        <v>4.3999999999999997E-2</v>
      </c>
      <c r="F52" s="4">
        <v>3.1E-2</v>
      </c>
      <c r="G52" s="4" cm="1">
        <f t="array" ref="G52">ROUND(IF(B52=15, E52, IF(B52=16, E52, IF(B52=18, E52, IF(B52=19, E52*2*SQRT(2), IF(B52=20, E52*SQRT(2), NaN))))), 3)</f>
        <v>0.124</v>
      </c>
      <c r="H52" s="4" cm="1">
        <f t="array" ref="H52">ROUND(IF(B52=15, F52, IF(B52=16, F52, IF(B52=18, F52*2*SQRT(2), IF(B52=19, F52*2*SQRT(2), IF(B52=20, F52*SQRT(2), NaN))))), 3)</f>
        <v>8.7999999999999995E-2</v>
      </c>
      <c r="I52" s="4">
        <v>0.19278999999999999</v>
      </c>
      <c r="J52" s="4">
        <v>0.23139000000000001</v>
      </c>
      <c r="K52" s="4">
        <v>-3.1583E-2</v>
      </c>
      <c r="L52" s="4">
        <v>4.7043000000000001E-2</v>
      </c>
      <c r="M52" s="4">
        <v>0.47499999999999998</v>
      </c>
      <c r="N52" s="4">
        <v>0.5</v>
      </c>
      <c r="O52" s="4">
        <v>0.55000000000000004</v>
      </c>
      <c r="P52" s="4">
        <v>0.65</v>
      </c>
      <c r="Q52" s="4">
        <v>0.55000000000000004</v>
      </c>
      <c r="R52" s="4">
        <v>0.47499999999999998</v>
      </c>
      <c r="S52" s="4">
        <v>0.45</v>
      </c>
      <c r="T52" s="4">
        <f>MAX(M52:N52)</f>
        <v>0.5</v>
      </c>
      <c r="U52" s="4">
        <f t="shared" ref="U52" si="16">(O52-MAX(M52:N52))/MAX(M52:N52)</f>
        <v>0.10000000000000009</v>
      </c>
      <c r="V52" s="4">
        <f t="shared" si="9"/>
        <v>-3.8600000000000023E-2</v>
      </c>
      <c r="W52" s="4">
        <f t="shared" si="10"/>
        <v>-7.8626000000000001E-2</v>
      </c>
      <c r="X52" s="4">
        <f t="shared" si="11"/>
        <v>0.83318207355546903</v>
      </c>
      <c r="Y52" s="4">
        <f t="shared" si="12"/>
        <v>-0.67136449631188488</v>
      </c>
      <c r="Z52" s="4" t="s">
        <v>7</v>
      </c>
      <c r="AA52" s="4">
        <v>-43</v>
      </c>
      <c r="AB52" s="4">
        <v>0.59030000000000005</v>
      </c>
      <c r="AC52" s="4">
        <v>0.40970000000000001</v>
      </c>
      <c r="AD52" s="4">
        <v>0.14810000000000001</v>
      </c>
      <c r="AE52" s="4">
        <f t="shared" si="6"/>
        <v>1</v>
      </c>
      <c r="AF52" s="4"/>
      <c r="AG52" s="4"/>
    </row>
    <row r="53" spans="1:33" x14ac:dyDescent="0.2">
      <c r="A53" s="4">
        <v>9</v>
      </c>
      <c r="B53" s="4">
        <v>20</v>
      </c>
      <c r="C53" s="4">
        <v>2</v>
      </c>
      <c r="D53" s="4">
        <v>21</v>
      </c>
      <c r="E53" s="4">
        <v>8.7999999999999995E-2</v>
      </c>
      <c r="F53" s="4">
        <v>0.125</v>
      </c>
      <c r="G53" s="4" cm="1">
        <f t="array" ref="G53">ROUND(IF(B53=15, E53, IF(B53=16, E53, IF(B53=18, E53, IF(B53=19, E53*2*SQRT(2), IF(B53=20, E53*SQRT(2), NaN))))), 3)</f>
        <v>0.124</v>
      </c>
      <c r="H53" s="4" cm="1">
        <f t="array" ref="H53">ROUND(IF(B53=15, F53, IF(B53=16, F53, IF(B53=18, F53*2*SQRT(2), IF(B53=19, F53*2*SQRT(2), IF(B53=20, F53*SQRT(2), NaN))))), 3)</f>
        <v>0.17699999999999999</v>
      </c>
      <c r="I53" s="4">
        <v>0.25674999999999998</v>
      </c>
      <c r="J53" s="4">
        <v>0.3165</v>
      </c>
      <c r="K53" s="4">
        <v>-4.0357999999999998E-2</v>
      </c>
      <c r="L53" s="4">
        <v>-5.2904E-2</v>
      </c>
      <c r="M53" s="4">
        <v>0.67500000000000004</v>
      </c>
      <c r="N53" s="4">
        <v>0.8</v>
      </c>
      <c r="O53" s="4">
        <v>0.72499999999999998</v>
      </c>
      <c r="P53" s="4">
        <v>0.8</v>
      </c>
      <c r="Q53" s="4">
        <v>0.85</v>
      </c>
      <c r="R53" s="4">
        <v>0.57499999999999996</v>
      </c>
      <c r="S53" s="4">
        <v>0.85</v>
      </c>
      <c r="T53" s="4">
        <f>MAX(M53:N53)</f>
        <v>0.8</v>
      </c>
      <c r="U53" s="4">
        <f t="shared" ref="U53" si="17">(O53-MAX(M53:N53))/MAX(M53:N53)</f>
        <v>-9.3750000000000083E-2</v>
      </c>
      <c r="V53" s="4">
        <f t="shared" si="9"/>
        <v>-5.9750000000000025E-2</v>
      </c>
      <c r="W53" s="4">
        <f t="shared" si="10"/>
        <v>1.2546000000000002E-2</v>
      </c>
      <c r="X53" s="4">
        <f t="shared" si="11"/>
        <v>0.81121642969984198</v>
      </c>
      <c r="Y53" s="4">
        <f t="shared" si="12"/>
        <v>0.76285347043701801</v>
      </c>
      <c r="Z53" s="4">
        <v>12</v>
      </c>
      <c r="AA53" s="4">
        <v>-13</v>
      </c>
      <c r="AB53" s="4">
        <v>0.60309999999999997</v>
      </c>
      <c r="AC53" s="4">
        <v>0.39689999999999998</v>
      </c>
      <c r="AD53" s="4">
        <v>0.19939999999999999</v>
      </c>
      <c r="AE53" s="4">
        <f t="shared" si="6"/>
        <v>0.85185185185185175</v>
      </c>
      <c r="AF53" s="4"/>
      <c r="AG53" s="4"/>
    </row>
    <row r="54" spans="1:33" x14ac:dyDescent="0.2">
      <c r="A54" s="4">
        <v>16</v>
      </c>
      <c r="B54" s="4">
        <v>19</v>
      </c>
      <c r="C54" s="4">
        <v>1</v>
      </c>
      <c r="D54" s="4">
        <v>22</v>
      </c>
      <c r="E54" s="4">
        <v>8.7999999999999995E-2</v>
      </c>
      <c r="F54" s="4">
        <v>6.2E-2</v>
      </c>
      <c r="G54" s="4" cm="1">
        <f t="array" ref="G54">ROUND(IF(B54=15, E54, IF(B54=16, E54, IF(B54=18, E54, IF(B54=19, E54*2*SQRT(2), IF(B54=20, E54*SQRT(2), NaN))))), 3)</f>
        <v>0.249</v>
      </c>
      <c r="H54" s="4" cm="1">
        <f t="array" ref="H54">ROUND(IF(B54=15, F54, IF(B54=16, F54, IF(B54=18, F54*2*SQRT(2), IF(B54=19, F54*2*SQRT(2), IF(B54=20, F54*SQRT(2), NaN))))), 3)</f>
        <v>0.17499999999999999</v>
      </c>
      <c r="I54" s="4">
        <v>0.33048</v>
      </c>
      <c r="J54" s="4">
        <v>0.65651000000000004</v>
      </c>
      <c r="K54" s="4">
        <v>-1.6868000000000001E-2</v>
      </c>
      <c r="L54" s="4">
        <v>-2.7363999999999999E-2</v>
      </c>
      <c r="M54" s="4">
        <v>0.625</v>
      </c>
      <c r="N54" s="4">
        <v>0.375</v>
      </c>
      <c r="O54" s="4">
        <v>0.45</v>
      </c>
      <c r="P54" s="4">
        <v>0.4</v>
      </c>
      <c r="Q54" s="4">
        <v>0.55000000000000004</v>
      </c>
      <c r="R54" s="4">
        <v>0.625</v>
      </c>
      <c r="S54" s="4">
        <v>0.32500000000000001</v>
      </c>
      <c r="T54" s="4">
        <f>MAX(M54:N54)</f>
        <v>0.625</v>
      </c>
      <c r="U54" s="4">
        <f t="shared" ref="U54" si="18">(O54-MAX(M54:N54))/MAX(M54:N54)</f>
        <v>-0.27999999999999997</v>
      </c>
      <c r="V54" s="4">
        <f t="shared" si="9"/>
        <v>-0.32603000000000004</v>
      </c>
      <c r="W54" s="4">
        <f t="shared" si="10"/>
        <v>1.0495999999999998E-2</v>
      </c>
      <c r="X54" s="4">
        <f t="shared" si="11"/>
        <v>0.50338913344808145</v>
      </c>
      <c r="Y54" s="4">
        <f t="shared" si="12"/>
        <v>0.61643034644057892</v>
      </c>
      <c r="Z54" s="4">
        <v>1</v>
      </c>
      <c r="AA54" s="4">
        <v>1</v>
      </c>
      <c r="AB54" s="4">
        <v>0.79779999999999995</v>
      </c>
      <c r="AC54" s="4">
        <v>0.20219999999999999</v>
      </c>
      <c r="AD54" s="4">
        <v>0.29520000000000002</v>
      </c>
      <c r="AE54" s="4">
        <f t="shared" si="6"/>
        <v>1</v>
      </c>
      <c r="AF54" s="4"/>
      <c r="AG54" s="4"/>
    </row>
    <row r="55" spans="1:33" s="1" customFormat="1" x14ac:dyDescent="0.2">
      <c r="A55" s="4">
        <v>17</v>
      </c>
      <c r="B55" s="4">
        <v>19</v>
      </c>
      <c r="C55" s="4">
        <v>2</v>
      </c>
      <c r="D55" s="4">
        <v>19</v>
      </c>
      <c r="E55" s="4">
        <v>0.125</v>
      </c>
      <c r="F55" s="4">
        <v>2.1999999999999999E-2</v>
      </c>
      <c r="G55" s="4" cm="1">
        <f t="array" ref="G55">ROUND(IF(B55=15, E55, IF(B55=16, E55, IF(B55=18, E55, IF(B55=19, E55*2*SQRT(2), IF(B55=20, E55*SQRT(2), NaN))))), 3)</f>
        <v>0.35399999999999998</v>
      </c>
      <c r="H55" s="4" cm="1">
        <f t="array" ref="H55">ROUND(IF(B55=15, F55, IF(B55=16, F55, IF(B55=18, F55*2*SQRT(2), IF(B55=19, F55*2*SQRT(2), IF(B55=20, F55*SQRT(2), NaN))))), 3)</f>
        <v>6.2E-2</v>
      </c>
      <c r="I55" s="4">
        <v>0.45715</v>
      </c>
      <c r="J55" s="4">
        <v>0.10193000000000001</v>
      </c>
      <c r="K55" s="4">
        <v>7.1623000000000006E-2</v>
      </c>
      <c r="L55" s="4">
        <v>-1.8931E-2</v>
      </c>
      <c r="M55" s="4">
        <v>0.6</v>
      </c>
      <c r="N55" s="4">
        <v>0.47499999999999998</v>
      </c>
      <c r="O55" s="4">
        <v>0.77500000000000002</v>
      </c>
      <c r="P55" s="4">
        <v>0.9</v>
      </c>
      <c r="Q55" s="4">
        <v>0.47499999999999998</v>
      </c>
      <c r="R55" s="4">
        <v>0.42499999999999999</v>
      </c>
      <c r="S55" s="4">
        <v>0.55000000000000004</v>
      </c>
      <c r="T55" s="4">
        <f>MAX(M55:N55)</f>
        <v>0.6</v>
      </c>
      <c r="U55" s="4">
        <f t="shared" ref="U55" si="19">(O55-MAX(M55:N55))/MAX(M55:N55)</f>
        <v>0.29166666666666674</v>
      </c>
      <c r="V55" s="4">
        <f t="shared" si="9"/>
        <v>0.35521999999999998</v>
      </c>
      <c r="W55" s="4">
        <f t="shared" si="10"/>
        <v>9.0554000000000009E-2</v>
      </c>
      <c r="X55" s="4">
        <f t="shared" si="11"/>
        <v>4.484940645541057</v>
      </c>
      <c r="Y55" s="4">
        <f t="shared" si="12"/>
        <v>-3.7833711901114579</v>
      </c>
      <c r="Z55" s="4">
        <v>12</v>
      </c>
      <c r="AA55" s="4">
        <v>102</v>
      </c>
      <c r="AB55" s="4">
        <v>4.7399999999999998E-2</v>
      </c>
      <c r="AC55" s="4">
        <v>0.9526</v>
      </c>
      <c r="AD55" s="4">
        <v>9.9500000000000005E-2</v>
      </c>
      <c r="AE55" s="4">
        <f t="shared" si="6"/>
        <v>0.70833333333333337</v>
      </c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>
        <f>MEDIAN(U2:U55)</f>
        <v>-4.173913043478255E-2</v>
      </c>
      <c r="V56" s="4"/>
      <c r="W56" s="4"/>
      <c r="X56" s="4"/>
      <c r="Y56" s="4"/>
      <c r="Z56" s="4"/>
      <c r="AA56" s="4">
        <f>MEDIAN(AA2:AA55)</f>
        <v>-39.5</v>
      </c>
      <c r="AB56" s="4"/>
      <c r="AC56" s="4"/>
      <c r="AD56" s="4"/>
      <c r="AE56" s="4"/>
      <c r="AF56" s="4"/>
      <c r="AG56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data_to_analyze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2024-03-13T18:04:04Z</dcterms:created>
  <dcterms:modified xsi:type="dcterms:W3CDTF">2024-05-14T15:46:46Z</dcterms:modified>
</cp:coreProperties>
</file>