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3.Shared\01.Trainings\03. TI\03. Treinamentos de TI\Excel\02. Exercícios\Aula 03\"/>
    </mc:Choice>
  </mc:AlternateContent>
  <xr:revisionPtr revIDLastSave="0" documentId="13_ncr:1_{39D493C5-C580-42E7-8AD3-6D91ECBDDC47}" xr6:coauthVersionLast="47" xr6:coauthVersionMax="47" xr10:uidLastSave="{00000000-0000-0000-0000-000000000000}"/>
  <bookViews>
    <workbookView xWindow="-110" yWindow="-110" windowWidth="19420" windowHeight="10420" firstSheet="5" activeTab="9" xr2:uid="{00000000-000D-0000-FFFF-FFFF00000000}"/>
  </bookViews>
  <sheets>
    <sheet name="Exercício 1" sheetId="1" r:id="rId1"/>
    <sheet name="Exercício 2" sheetId="9" r:id="rId2"/>
    <sheet name="Exercício 3" sheetId="2" r:id="rId3"/>
    <sheet name="Exercício 4" sheetId="3" r:id="rId4"/>
    <sheet name="Exercício 5" sheetId="4" r:id="rId5"/>
    <sheet name="Exercício 6" sheetId="11" r:id="rId6"/>
    <sheet name="Exercício 7" sheetId="6" r:id="rId7"/>
    <sheet name="Opções Exercício 7" sheetId="7" r:id="rId8"/>
    <sheet name="Exercício 8" sheetId="12" r:id="rId9"/>
    <sheet name="Exercícios 9 e 10" sheetId="13" r:id="rId10"/>
  </sheets>
  <definedNames>
    <definedName name="Alimentos">'Opções Exercício 7'!$A$1:$H$9</definedName>
    <definedName name="Bebidas">'Opções Exercício 7'!$A$2:$A$8</definedName>
    <definedName name="Carnes">'Opções Exercício 7'!$C$2:$C$9</definedName>
    <definedName name="Cliente">'Exercício 8'!$C:$C</definedName>
    <definedName name="exame1">'Exercício 5'!$A$3:$E$8</definedName>
    <definedName name="exame2">'Exercício 5'!$A$11:$E$16</definedName>
    <definedName name="exame3">'Exercício 5'!$A$19:$E$24</definedName>
    <definedName name="Frios">'Opções Exercício 7'!$G$2:$G$8</definedName>
    <definedName name="Grãos">'Opções Exercício 7'!$E$2:$E$8</definedName>
    <definedName name="Pedido">'Exercício 8'!$A:$A</definedName>
    <definedName name="Valor">'Exercício 8'!$F:$F</definedName>
    <definedName name="Vencimento">'Exercício 8'!$G:$G</definedName>
    <definedName name="Vendedor">'Exercício 8'!$B:$B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3" l="1"/>
  <c r="F2" i="13" s="1"/>
  <c r="E3" i="13"/>
  <c r="F3" i="13" s="1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 s="1"/>
  <c r="E11" i="13"/>
  <c r="F11" i="13" s="1"/>
  <c r="E12" i="13"/>
  <c r="F12" i="13"/>
  <c r="E13" i="13"/>
  <c r="F13" i="13"/>
  <c r="E14" i="13"/>
  <c r="F14" i="13" s="1"/>
  <c r="E15" i="13"/>
  <c r="F15" i="13"/>
  <c r="E16" i="13"/>
  <c r="F16" i="13"/>
  <c r="E17" i="13"/>
  <c r="F17" i="13"/>
  <c r="E18" i="13"/>
  <c r="F18" i="13"/>
  <c r="E19" i="13"/>
  <c r="F19" i="13"/>
  <c r="E20" i="13"/>
  <c r="F20" i="13"/>
  <c r="E21" i="13"/>
  <c r="F21" i="13"/>
  <c r="E22" i="13"/>
  <c r="F22" i="13" s="1"/>
  <c r="J8" i="12"/>
  <c r="J7" i="12"/>
  <c r="J6" i="12"/>
  <c r="J5" i="12"/>
  <c r="J4" i="12"/>
  <c r="G9" i="9" l="1"/>
  <c r="G12" i="9"/>
  <c r="D3" i="6"/>
  <c r="D4" i="6"/>
  <c r="D5" i="6"/>
  <c r="D6" i="6"/>
  <c r="D7" i="6"/>
  <c r="D8" i="6"/>
  <c r="D9" i="6"/>
  <c r="D10" i="6"/>
  <c r="D11" i="6"/>
  <c r="D12" i="6"/>
  <c r="D13" i="6"/>
  <c r="I4" i="6" s="1"/>
  <c r="D14" i="6"/>
  <c r="D15" i="6"/>
  <c r="D16" i="6"/>
  <c r="D17" i="6"/>
  <c r="D18" i="6"/>
  <c r="D2" i="6"/>
  <c r="C18" i="11"/>
  <c r="H5" i="4"/>
  <c r="H5" i="3"/>
  <c r="K5" i="2"/>
  <c r="J5" i="2"/>
  <c r="I5" i="2"/>
  <c r="H5" i="2"/>
  <c r="G6" i="9"/>
  <c r="G3" i="9"/>
  <c r="K4" i="1"/>
  <c r="K5" i="1"/>
  <c r="K6" i="1"/>
  <c r="K7" i="1"/>
  <c r="K8" i="1"/>
  <c r="K9" i="1"/>
  <c r="K10" i="1"/>
  <c r="K3" i="1"/>
  <c r="F15" i="11" l="1"/>
  <c r="E15" i="11"/>
  <c r="D15" i="11"/>
  <c r="C15" i="11"/>
  <c r="B15" i="11"/>
</calcChain>
</file>

<file path=xl/sharedStrings.xml><?xml version="1.0" encoding="utf-8"?>
<sst xmlns="http://schemas.openxmlformats.org/spreadsheetml/2006/main" count="1652" uniqueCount="276">
  <si>
    <t>Reserva</t>
  </si>
  <si>
    <t>Nome do Pax</t>
  </si>
  <si>
    <t>Estado</t>
  </si>
  <si>
    <t>Cidade</t>
  </si>
  <si>
    <t>Valor Total</t>
  </si>
  <si>
    <t>Status</t>
  </si>
  <si>
    <t>Total</t>
  </si>
  <si>
    <t>Cristiano Aparecido</t>
  </si>
  <si>
    <t>SP</t>
  </si>
  <si>
    <t>São Paulo</t>
  </si>
  <si>
    <t>OK</t>
  </si>
  <si>
    <t>Ronaldo Lima</t>
  </si>
  <si>
    <t>Guarulhos</t>
  </si>
  <si>
    <t>Não</t>
  </si>
  <si>
    <t>Juliana Amaral</t>
  </si>
  <si>
    <t>Campinas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</si>
  <si>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</si>
  <si>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</si>
  <si>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</si>
  <si>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</si>
  <si>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</si>
  <si>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</si>
  <si>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</si>
  <si>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</si>
  <si>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</si>
  <si>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</si>
  <si>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</si>
  <si>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José dos Campos</t>
  </si>
  <si>
    <t>Cris Luziane</t>
  </si>
  <si>
    <t>Uberlândia</t>
  </si>
  <si>
    <t xml:space="preserve">Evelin Ferreira </t>
  </si>
  <si>
    <t>São Gonçalo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</si>
  <si>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</si>
  <si>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</si>
  <si>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</si>
  <si>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</si>
  <si>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</si>
  <si>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</si>
  <si>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</si>
  <si>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</si>
  <si>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</si>
  <si>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</si>
  <si>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</si>
  <si>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</si>
  <si>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</si>
  <si>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</si>
  <si>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</si>
  <si>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</si>
  <si>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</si>
  <si>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</si>
  <si>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</si>
  <si>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</si>
  <si>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Notas</t>
  </si>
  <si>
    <t>Nome</t>
  </si>
  <si>
    <t>Matemática</t>
  </si>
  <si>
    <t>Física</t>
  </si>
  <si>
    <t>Química</t>
  </si>
  <si>
    <t>Biologia</t>
  </si>
  <si>
    <t>Mateus</t>
  </si>
  <si>
    <t>Bruno</t>
  </si>
  <si>
    <t>Bianca</t>
  </si>
  <si>
    <t>Tomas</t>
  </si>
  <si>
    <t>Julia</t>
  </si>
  <si>
    <t>Maria</t>
  </si>
  <si>
    <t>Janaina</t>
  </si>
  <si>
    <t>José</t>
  </si>
  <si>
    <t>Nome do Aluno</t>
  </si>
  <si>
    <t>Nome/Matéria</t>
  </si>
  <si>
    <t>Exame 1</t>
  </si>
  <si>
    <t>Exame 2</t>
  </si>
  <si>
    <t>Exame Final</t>
  </si>
  <si>
    <t>Ana</t>
  </si>
  <si>
    <t>CATEGORIA</t>
  </si>
  <si>
    <t>PRODUTO</t>
  </si>
  <si>
    <t>QUANTIDADE</t>
  </si>
  <si>
    <t>PREÇO</t>
  </si>
  <si>
    <t>PREÇO TOTAL:</t>
  </si>
  <si>
    <t>Bebidas</t>
  </si>
  <si>
    <t>Carnes</t>
  </si>
  <si>
    <t>Grãos</t>
  </si>
  <si>
    <t>Frios</t>
  </si>
  <si>
    <t>Suco de Uva</t>
  </si>
  <si>
    <t>Camarão</t>
  </si>
  <si>
    <t>Farelo de Aveia</t>
  </si>
  <si>
    <t>Queijo Prato</t>
  </si>
  <si>
    <t>Gatorade</t>
  </si>
  <si>
    <t>Sobrecoxa de Frango</t>
  </si>
  <si>
    <t>Arroz</t>
  </si>
  <si>
    <t>Queijo Polenghi</t>
  </si>
  <si>
    <t>Chá Mate</t>
  </si>
  <si>
    <t>Filé de Costela</t>
  </si>
  <si>
    <t>Semente de Linhaça</t>
  </si>
  <si>
    <t>Queijo Provolone</t>
  </si>
  <si>
    <t>Suco de Maçã</t>
  </si>
  <si>
    <t>Coxa de Frango</t>
  </si>
  <si>
    <t>Farinha de Quinoa</t>
  </si>
  <si>
    <t>Creme de Ricota</t>
  </si>
  <si>
    <t>Suco ADES</t>
  </si>
  <si>
    <t>Tiras de Alcatra</t>
  </si>
  <si>
    <t>Pipoca de Microondas</t>
  </si>
  <si>
    <t>Salame</t>
  </si>
  <si>
    <t>Capsula de Café</t>
  </si>
  <si>
    <t>Filé de Salmão</t>
  </si>
  <si>
    <t>Farofa Pronta</t>
  </si>
  <si>
    <t>Mortadela</t>
  </si>
  <si>
    <t>Energético</t>
  </si>
  <si>
    <t>Bacon</t>
  </si>
  <si>
    <t>Farinha de Arroz</t>
  </si>
  <si>
    <t>Lingüiça Toscana</t>
  </si>
  <si>
    <t>Espetinho de Carne</t>
  </si>
  <si>
    <t>Marcos</t>
  </si>
  <si>
    <t>João</t>
  </si>
  <si>
    <t>Função Cont.Se e Cont.Ses</t>
  </si>
  <si>
    <t>Funcionário</t>
  </si>
  <si>
    <t>Idade</t>
  </si>
  <si>
    <t>Sexo</t>
  </si>
  <si>
    <t>Cursos</t>
  </si>
  <si>
    <t>M</t>
  </si>
  <si>
    <t>Excel, Word</t>
  </si>
  <si>
    <t>Flash, Excel</t>
  </si>
  <si>
    <t>Juliana</t>
  </si>
  <si>
    <t>F</t>
  </si>
  <si>
    <t>Word</t>
  </si>
  <si>
    <t>Rafael</t>
  </si>
  <si>
    <t>Mirela</t>
  </si>
  <si>
    <t>Java</t>
  </si>
  <si>
    <t>Júlia</t>
  </si>
  <si>
    <t>Mulheres com menos de 30 anos</t>
  </si>
  <si>
    <t>Adriana</t>
  </si>
  <si>
    <t>Luís</t>
  </si>
  <si>
    <t>Java, Word</t>
  </si>
  <si>
    <t xml:space="preserve">Igor </t>
  </si>
  <si>
    <t>Homens</t>
  </si>
  <si>
    <t>Larissa</t>
  </si>
  <si>
    <t>Excel</t>
  </si>
  <si>
    <t>Func. menos de 40 e com curso de Excel</t>
  </si>
  <si>
    <t>Maicon</t>
  </si>
  <si>
    <t>Iran</t>
  </si>
  <si>
    <t>Luíza</t>
  </si>
  <si>
    <t>Tânia</t>
  </si>
  <si>
    <t>Função SOMASES</t>
  </si>
  <si>
    <t>Função PROCV</t>
  </si>
  <si>
    <t>Função PROCV + CORRESP</t>
  </si>
  <si>
    <t>Função PROCV + ESCOLHER + CORRESP</t>
  </si>
  <si>
    <t>Função PROCH</t>
  </si>
  <si>
    <t>LISTA DE COMPRAS (Função INDIRETO + PROCV + ESCOLHER + SE + LISTA DE DADOS)</t>
  </si>
  <si>
    <t>Homens com idade igual ou menor que 28 anos</t>
  </si>
  <si>
    <t>Pedido</t>
  </si>
  <si>
    <t>Vendedor</t>
  </si>
  <si>
    <t>Cliente</t>
  </si>
  <si>
    <t>Série NF</t>
  </si>
  <si>
    <t>Nota Fiscal</t>
  </si>
  <si>
    <t>Valor</t>
  </si>
  <si>
    <t>Vencimento</t>
  </si>
  <si>
    <t>Parâmetro</t>
  </si>
  <si>
    <t>LILAS</t>
  </si>
  <si>
    <t>CONSH</t>
  </si>
  <si>
    <t>SUPRD</t>
  </si>
  <si>
    <t>FURIB</t>
  </si>
  <si>
    <t>Pedro</t>
  </si>
  <si>
    <t>VAFFE</t>
  </si>
  <si>
    <t>Tiago</t>
  </si>
  <si>
    <t>COMMI</t>
  </si>
  <si>
    <t>Samuel</t>
  </si>
  <si>
    <t>MAGAA</t>
  </si>
  <si>
    <t>Mário</t>
  </si>
  <si>
    <t>KOENE</t>
  </si>
  <si>
    <t>WHITC</t>
  </si>
  <si>
    <t>BONAP</t>
  </si>
  <si>
    <t>BSBEV</t>
  </si>
  <si>
    <t>SEVES</t>
  </si>
  <si>
    <t>ISLAT</t>
  </si>
  <si>
    <t>PERIC</t>
  </si>
  <si>
    <t>HILAA</t>
  </si>
  <si>
    <t>PRINI</t>
  </si>
  <si>
    <t>VICTE</t>
  </si>
  <si>
    <t>RATTC</t>
  </si>
  <si>
    <t>FOLIG</t>
  </si>
  <si>
    <t>RICAR</t>
  </si>
  <si>
    <t>LAZYK</t>
  </si>
  <si>
    <t>LINOD</t>
  </si>
  <si>
    <t>QUEEN</t>
  </si>
  <si>
    <t>FRANK</t>
  </si>
  <si>
    <t>PICCO</t>
  </si>
  <si>
    <t>BOTTM</t>
  </si>
  <si>
    <t>LAMAI</t>
  </si>
  <si>
    <t>LAUGB</t>
  </si>
  <si>
    <t>TRADH</t>
  </si>
  <si>
    <t>LEHMS</t>
  </si>
  <si>
    <t>BLAUS</t>
  </si>
  <si>
    <t>HUNGO</t>
  </si>
  <si>
    <t>MEREP</t>
  </si>
  <si>
    <t>ANTON</t>
  </si>
  <si>
    <t>OTTIK</t>
  </si>
  <si>
    <t>SAVEA</t>
  </si>
  <si>
    <t>FAMIA</t>
  </si>
  <si>
    <t>WANDK</t>
  </si>
  <si>
    <t>ERNSH</t>
  </si>
  <si>
    <t>QUICK</t>
  </si>
  <si>
    <t>NORTS</t>
  </si>
  <si>
    <t>TORTU</t>
  </si>
  <si>
    <t>CHOPS</t>
  </si>
  <si>
    <t>SANTG</t>
  </si>
  <si>
    <t>CACTU</t>
  </si>
  <si>
    <t>BERGS</t>
  </si>
  <si>
    <t>WARTH</t>
  </si>
  <si>
    <t>GREAL</t>
  </si>
  <si>
    <t>MAISD</t>
  </si>
  <si>
    <t>OCEAN</t>
  </si>
  <si>
    <t>EASTC</t>
  </si>
  <si>
    <t>FOLKO</t>
  </si>
  <si>
    <t>RICSU</t>
  </si>
  <si>
    <t>HANAR</t>
  </si>
  <si>
    <t>LONEP</t>
  </si>
  <si>
    <t>TOMSP</t>
  </si>
  <si>
    <t>GODOS</t>
  </si>
  <si>
    <t>SIMOB</t>
  </si>
  <si>
    <t>AROUT</t>
  </si>
  <si>
    <t>BLONP</t>
  </si>
  <si>
    <t>REGGC</t>
  </si>
  <si>
    <t>GALED</t>
  </si>
  <si>
    <t>TRAIH</t>
  </si>
  <si>
    <t>MORGK</t>
  </si>
  <si>
    <t>LETSS</t>
  </si>
  <si>
    <t>WELLI</t>
  </si>
  <si>
    <t>QUEDE</t>
  </si>
  <si>
    <t>OLDWO</t>
  </si>
  <si>
    <t>HUNGC</t>
  </si>
  <si>
    <t>DUMON</t>
  </si>
  <si>
    <t>WOLZA</t>
  </si>
  <si>
    <t>WILMK</t>
  </si>
  <si>
    <t>THECR</t>
  </si>
  <si>
    <t>ANATR</t>
  </si>
  <si>
    <t>ALFKI</t>
  </si>
  <si>
    <t>GOURL</t>
  </si>
  <si>
    <t>FRANR</t>
  </si>
  <si>
    <t>THEBI</t>
  </si>
  <si>
    <t>FRANS</t>
  </si>
  <si>
    <t>RANCH</t>
  </si>
  <si>
    <t>VINET</t>
  </si>
  <si>
    <t>SPECD</t>
  </si>
  <si>
    <t>SPLIR</t>
  </si>
  <si>
    <t>GROSR</t>
  </si>
  <si>
    <t>DRACD</t>
  </si>
  <si>
    <t>BOLID</t>
  </si>
  <si>
    <t>LACOR</t>
  </si>
  <si>
    <t>ROMEY</t>
  </si>
  <si>
    <t>Função PROCX</t>
  </si>
  <si>
    <t>Responsável</t>
  </si>
  <si>
    <t>Projeto</t>
  </si>
  <si>
    <t>Data de entrega</t>
  </si>
  <si>
    <t>Condição</t>
  </si>
  <si>
    <t>Entregue</t>
  </si>
  <si>
    <t>Não entregue</t>
  </si>
  <si>
    <t>Projeto 23</t>
  </si>
  <si>
    <t>Projeto 24</t>
  </si>
  <si>
    <t>Projeto 25</t>
  </si>
  <si>
    <t>Projeto 26</t>
  </si>
  <si>
    <t>Projeto 27</t>
  </si>
  <si>
    <t>Projeto 28</t>
  </si>
  <si>
    <t>Projeto 29</t>
  </si>
  <si>
    <t>Projeto 30</t>
  </si>
  <si>
    <t>Projeto 31</t>
  </si>
  <si>
    <t>Projeto 32</t>
  </si>
  <si>
    <t>Projeto 33</t>
  </si>
  <si>
    <t>Projeto 34</t>
  </si>
  <si>
    <t>Projeto 35</t>
  </si>
  <si>
    <t>Projeto 36</t>
  </si>
  <si>
    <t>Projeto 37</t>
  </si>
  <si>
    <t>Projeto 38</t>
  </si>
  <si>
    <t>Projeto 39</t>
  </si>
  <si>
    <t>Projeto 40</t>
  </si>
  <si>
    <t>Projeto 41</t>
  </si>
  <si>
    <t>Projeto 42</t>
  </si>
  <si>
    <t>Projeto 43</t>
  </si>
  <si>
    <t>Classificação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</si>
</sst>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811977"/>
        <bgColor indexed="64"/>
      </patternFill>
    </fill>
    <fill>
      <patternFill patternType="solid">
        <fgColor rgb="FFDCA0DD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8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3" fillId="3" borderId="1" xfId="0" applyFont="1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44" fontId="5" fillId="5" borderId="1" xfId="0" applyNumberFormat="1" applyFont="1" applyFill="1" applyBorder="1"/>
    <xf numFmtId="0" fontId="0" fillId="0" borderId="2" xfId="0" applyBorder="1" applyAlignment="1">
      <alignment horizontal="center"/>
    </xf>
    <xf numFmtId="0" fontId="0" fillId="6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3" xfId="0" applyBorder="1"/>
    <xf numFmtId="0" fontId="1" fillId="7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right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right"/>
    </xf>
    <xf numFmtId="0" fontId="3" fillId="2" borderId="3" xfId="0" applyFont="1" applyFill="1" applyBorder="1"/>
    <xf numFmtId="0" fontId="0" fillId="0" borderId="3" xfId="0" applyBorder="1" applyAlignment="1">
      <alignment horizontal="center"/>
    </xf>
    <xf numFmtId="0" fontId="0" fillId="2" borderId="0" xfId="0" applyFill="1"/>
    <xf numFmtId="44" fontId="0" fillId="0" borderId="0" xfId="1" applyFont="1"/>
    <xf numFmtId="0" fontId="0" fillId="2" borderId="0" xfId="0" applyFill="1" applyAlignment="1">
      <alignment horizontal="center"/>
    </xf>
    <xf numFmtId="44" fontId="2" fillId="4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0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164" fontId="3" fillId="7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44" fontId="1" fillId="2" borderId="3" xfId="1" applyFont="1" applyFill="1" applyBorder="1" applyAlignment="1">
      <alignment horizontal="center"/>
    </xf>
    <xf numFmtId="44" fontId="0" fillId="0" borderId="3" xfId="1" applyFont="1" applyBorder="1"/>
    <xf numFmtId="14" fontId="0" fillId="0" borderId="3" xfId="0" applyNumberFormat="1" applyBorder="1"/>
    <xf numFmtId="0" fontId="2" fillId="6" borderId="3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rgb="FFFF7979"/>
        </patternFill>
      </fill>
    </dxf>
    <dxf>
      <fill>
        <patternFill>
          <bgColor theme="7" tint="0.59996337778862885"/>
        </patternFill>
      </fill>
    </dxf>
    <dxf>
      <fill>
        <patternFill>
          <bgColor rgb="FFFF7979"/>
        </patternFill>
      </fill>
    </dxf>
    <dxf>
      <fill>
        <patternFill>
          <bgColor theme="9" tint="0.59996337778862885"/>
        </patternFill>
      </fill>
    </dxf>
    <dxf>
      <fill>
        <patternFill>
          <bgColor rgb="FFFF79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DCA0D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DCA0D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/>
        <horizontal/>
      </border>
    </dxf>
    <dxf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7" displayName="Tabela7" ref="B2:F15" totalsRowShown="0" headerRowDxfId="15" dataDxfId="14" dataCellStyle="Moeda">
  <tableColumns count="5">
    <tableColumn id="1" xr3:uid="{00000000-0010-0000-0100-000001000000}" name="Maicon" dataDxfId="13" dataCellStyle="Moeda"/>
    <tableColumn id="2" xr3:uid="{00000000-0010-0000-0100-000002000000}" name="Iran" dataDxfId="12" dataCellStyle="Moeda"/>
    <tableColumn id="3" xr3:uid="{00000000-0010-0000-0100-000003000000}" name="Luíza" dataDxfId="11" dataCellStyle="Moeda"/>
    <tableColumn id="4" xr3:uid="{00000000-0010-0000-0100-000004000000}" name="Tânia" dataDxfId="10" dataCellStyle="Moeda"/>
    <tableColumn id="5" xr3:uid="{00000000-0010-0000-0100-000005000000}" name="Juliana" dataDxfId="9" dataCellStyle="Moed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8" displayName="Tabela8" ref="B17:C18" totalsRowShown="0" headerRowDxfId="8">
  <tableColumns count="2">
    <tableColumn id="1" xr3:uid="{00000000-0010-0000-0200-000001000000}" name="Funcionário" dataDxfId="7"/>
    <tableColumn id="2" xr3:uid="{00000000-0010-0000-0200-000002000000}" name="Total" dataDxfId="6" dataCellStyle="Moeda">
      <calculatedColumnFormula>HLOOKUP(Tabela8[[#This Row],[Funcionário]],Tabela7[#All],14,0)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31"/>
  <sheetViews>
    <sheetView showGridLines="0" zoomScaleNormal="100" workbookViewId="0">
      <selection activeCell="H19" sqref="H19"/>
    </sheetView>
  </sheetViews>
  <sheetFormatPr defaultRowHeight="14.5" x14ac:dyDescent="0.35"/>
  <cols>
    <col min="1" max="1" width="10.54296875" bestFit="1" customWidth="1"/>
    <col min="2" max="2" width="19" bestFit="1" customWidth="1"/>
    <col min="4" max="4" width="18.453125" customWidth="1"/>
    <col min="5" max="5" width="19.54296875" customWidth="1"/>
    <col min="6" max="6" width="6" bestFit="1" customWidth="1"/>
    <col min="9" max="9" width="16.26953125" bestFit="1" customWidth="1"/>
    <col min="11" max="11" width="12.26953125" bestFit="1" customWidth="1"/>
  </cols>
  <sheetData>
    <row r="1" spans="1:11" ht="23.5" x14ac:dyDescent="0.55000000000000004">
      <c r="A1" s="36" t="s">
        <v>140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35">
      <c r="A2" s="1" t="s">
        <v>0</v>
      </c>
      <c r="B2" s="1" t="s">
        <v>1</v>
      </c>
      <c r="C2" s="2" t="s">
        <v>2</v>
      </c>
      <c r="D2" s="3" t="s">
        <v>3</v>
      </c>
      <c r="E2" s="2" t="s">
        <v>4</v>
      </c>
      <c r="F2" s="2" t="s">
        <v>5</v>
      </c>
      <c r="H2" s="2" t="s">
        <v>2</v>
      </c>
      <c r="I2" s="3" t="s">
        <v>3</v>
      </c>
      <c r="J2" s="3" t="s">
        <v>5</v>
      </c>
      <c r="K2" s="4" t="s">
        <v>6</v>
      </c>
    </row>
    <row r="3" spans="1:11" x14ac:dyDescent="0.35">
      <c r="A3" s="5">
        <v>43252</v>
      </c>
      <c r="B3" t="s">
        <v>7</v>
      </c>
      <c r="C3" s="6" t="s">
        <v>8</v>
      </c>
      <c r="D3" s="7" t="s">
        <v>9</v>
      </c>
      <c r="E3" s="8">
        <v>1499.96</v>
      </c>
      <c r="F3" s="8" t="s">
        <v>10</v>
      </c>
      <c r="H3" s="9" t="s">
        <v>8</v>
      </c>
      <c r="I3" s="10" t="s">
        <v>9</v>
      </c>
      <c r="J3" s="10" t="s">
        <v>10</v>
      </c>
      <c r="K3" s="11">
        <f>SUMIFS($E$3:$E$31,$C$3:$C$31,H3,$D$3:$D$31,I3,$F$3:$F$31,J3)</f>
        <v>1499.96</v>
      </c>
    </row>
    <row r="4" spans="1:11" x14ac:dyDescent="0.35">
      <c r="A4" s="5">
        <v>43253</v>
      </c>
      <c r="B4" t="s">
        <v>11</v>
      </c>
      <c r="C4" s="6" t="s">
        <v>8</v>
      </c>
      <c r="D4" s="7" t="s">
        <v>12</v>
      </c>
      <c r="E4" s="8">
        <v>1750</v>
      </c>
      <c r="F4" s="8" t="s">
        <v>13</v>
      </c>
      <c r="H4" s="9" t="s">
        <v>8</v>
      </c>
      <c r="I4" s="10" t="s">
        <v>9</v>
      </c>
      <c r="J4" s="10" t="s">
        <v>13</v>
      </c>
      <c r="K4" s="11">
        <f t="shared" ref="K4:K10" si="0">SUMIFS($E$3:$E$31,$C$3:$C$31,H4,$D$3:$D$31,I4,$F$3:$F$31,J4)</f>
        <v>1749.9999999999991</v>
      </c>
    </row>
    <row r="5" spans="1:11" x14ac:dyDescent="0.35">
      <c r="A5" s="5">
        <v>43254</v>
      </c>
      <c r="B5" t="s">
        <v>14</v>
      </c>
      <c r="C5" s="6" t="s">
        <v>8</v>
      </c>
      <c r="D5" s="7" t="s">
        <v>15</v>
      </c>
      <c r="E5" s="8">
        <v>2499.98</v>
      </c>
      <c r="F5" s="8" t="s">
        <v>10</v>
      </c>
      <c r="H5" s="9" t="s">
        <v>8</v>
      </c>
      <c r="I5" s="10" t="s">
        <v>12</v>
      </c>
      <c r="J5" s="10" t="s">
        <v>10</v>
      </c>
      <c r="K5" s="11">
        <f t="shared" si="0"/>
        <v>0</v>
      </c>
    </row>
    <row r="6" spans="1:11" x14ac:dyDescent="0.35">
      <c r="A6" s="5">
        <v>43255</v>
      </c>
      <c r="B6" t="s">
        <v>16</v>
      </c>
      <c r="C6" s="6" t="s">
        <v>17</v>
      </c>
      <c r="D6" s="7" t="s">
        <v>18</v>
      </c>
      <c r="E6" s="8">
        <v>2200</v>
      </c>
      <c r="F6" s="8" t="s">
        <v>10</v>
      </c>
      <c r="H6" s="9" t="s">
        <v>8</v>
      </c>
      <c r="I6" s="10" t="s">
        <v>12</v>
      </c>
      <c r="J6" s="10" t="s">
        <v>13</v>
      </c>
      <c r="K6" s="11">
        <f t="shared" si="0"/>
        <v>3250</v>
      </c>
    </row>
    <row r="7" spans="1:11" x14ac:dyDescent="0.35">
      <c r="A7" s="5">
        <v>43256</v>
      </c>
      <c r="B7" t="s">
        <v>19</v>
      </c>
      <c r="C7" s="6" t="s">
        <v>20</v>
      </c>
      <c r="D7" s="7" t="s">
        <v>21</v>
      </c>
      <c r="E7" s="8">
        <v>2350</v>
      </c>
      <c r="F7" s="8" t="s">
        <v>13</v>
      </c>
      <c r="H7" s="9" t="s">
        <v>8</v>
      </c>
      <c r="I7" s="10" t="s">
        <v>15</v>
      </c>
      <c r="J7" s="10" t="s">
        <v>10</v>
      </c>
      <c r="K7" s="11">
        <f t="shared" si="0"/>
        <v>5299.98</v>
      </c>
    </row>
    <row r="8" spans="1:11" x14ac:dyDescent="0.35">
      <c r="A8" s="5">
        <v>43257</v>
      </c>
      <c r="B8" t="s">
        <v>22</v>
      </c>
      <c r="C8" s="6" t="s">
        <v>23</v>
      </c>
      <c r="D8" s="7" t="s">
        <v>24</v>
      </c>
      <c r="E8" s="8">
        <v>2300</v>
      </c>
      <c r="F8" s="8" t="s">
        <v>10</v>
      </c>
      <c r="H8" s="9" t="s">
        <v>8</v>
      </c>
      <c r="I8" s="10" t="s">
        <v>15</v>
      </c>
      <c r="J8" s="10" t="s">
        <v>13</v>
      </c>
      <c r="K8" s="11">
        <f t="shared" si="0"/>
        <v>0</v>
      </c>
    </row>
    <row r="9" spans="1:11" x14ac:dyDescent="0.35">
      <c r="A9" s="5">
        <v>43258</v>
      </c>
      <c r="B9" t="s">
        <v>25</v>
      </c>
      <c r="C9" s="6" t="s">
        <v>23</v>
      </c>
      <c r="D9" s="7" t="s">
        <v>26</v>
      </c>
      <c r="E9" s="8">
        <v>1800</v>
      </c>
      <c r="F9" s="8" t="s">
        <v>10</v>
      </c>
      <c r="H9" s="9" t="s">
        <v>8</v>
      </c>
      <c r="I9" s="10" t="s">
        <v>27</v>
      </c>
      <c r="J9" s="10" t="s">
        <v>10</v>
      </c>
      <c r="K9" s="11">
        <f t="shared" si="0"/>
        <v>1750</v>
      </c>
    </row>
    <row r="10" spans="1:11" x14ac:dyDescent="0.35">
      <c r="A10" s="5">
        <v>43259</v>
      </c>
      <c r="B10" t="s">
        <v>28</v>
      </c>
      <c r="C10" s="6" t="s">
        <v>20</v>
      </c>
      <c r="D10" s="7" t="s">
        <v>29</v>
      </c>
      <c r="E10" s="8">
        <v>900</v>
      </c>
      <c r="F10" s="8" t="s">
        <v>10</v>
      </c>
      <c r="H10" s="9" t="s">
        <v>8</v>
      </c>
      <c r="I10" s="10" t="s">
        <v>27</v>
      </c>
      <c r="J10" s="10" t="s">
        <v>13</v>
      </c>
      <c r="K10" s="11">
        <f t="shared" si="0"/>
        <v>3249.94</v>
      </c>
    </row>
    <row r="11" spans="1:11" x14ac:dyDescent="0.35">
      <c r="A11" s="5">
        <v>43260</v>
      </c>
      <c r="B11" t="s">
        <v>30</v>
      </c>
      <c r="C11" s="6" t="s">
        <v>17</v>
      </c>
      <c r="D11" s="7" t="s">
        <v>31</v>
      </c>
      <c r="E11" s="8">
        <v>2799.96</v>
      </c>
      <c r="F11" s="8" t="s">
        <v>13</v>
      </c>
    </row>
    <row r="12" spans="1:11" x14ac:dyDescent="0.35">
      <c r="A12" s="5">
        <v>43261</v>
      </c>
      <c r="B12" t="s">
        <v>32</v>
      </c>
      <c r="C12" s="6" t="s">
        <v>8</v>
      </c>
      <c r="D12" s="7" t="s">
        <v>27</v>
      </c>
      <c r="E12" s="8">
        <v>1499.94</v>
      </c>
      <c r="F12" s="8" t="s">
        <v>13</v>
      </c>
    </row>
    <row r="13" spans="1:11" x14ac:dyDescent="0.35">
      <c r="A13" s="5">
        <v>43262</v>
      </c>
      <c r="B13" t="s">
        <v>33</v>
      </c>
      <c r="C13" s="6" t="s">
        <v>8</v>
      </c>
      <c r="D13" s="7" t="s">
        <v>27</v>
      </c>
      <c r="E13" s="8">
        <v>1750</v>
      </c>
      <c r="F13" s="8" t="s">
        <v>10</v>
      </c>
      <c r="K13" s="8"/>
    </row>
    <row r="14" spans="1:11" x14ac:dyDescent="0.35">
      <c r="A14" s="5">
        <v>43263</v>
      </c>
      <c r="B14" t="s">
        <v>34</v>
      </c>
      <c r="C14" s="6" t="s">
        <v>17</v>
      </c>
      <c r="D14" s="7" t="s">
        <v>31</v>
      </c>
      <c r="E14" s="8">
        <v>2350</v>
      </c>
      <c r="F14" s="8" t="s">
        <v>13</v>
      </c>
      <c r="K14" s="8"/>
    </row>
    <row r="15" spans="1:11" x14ac:dyDescent="0.35">
      <c r="A15" s="5">
        <v>43264</v>
      </c>
      <c r="B15" t="s">
        <v>35</v>
      </c>
      <c r="C15" s="6" t="s">
        <v>20</v>
      </c>
      <c r="D15" s="7" t="s">
        <v>29</v>
      </c>
      <c r="E15" s="8">
        <v>2199.96</v>
      </c>
      <c r="F15" s="8" t="s">
        <v>10</v>
      </c>
    </row>
    <row r="16" spans="1:11" x14ac:dyDescent="0.35">
      <c r="A16" s="5">
        <v>43265</v>
      </c>
      <c r="B16" t="s">
        <v>36</v>
      </c>
      <c r="C16" s="6" t="s">
        <v>23</v>
      </c>
      <c r="D16" s="7" t="s">
        <v>26</v>
      </c>
      <c r="E16" s="8">
        <v>2350</v>
      </c>
      <c r="F16" s="8" t="s">
        <v>10</v>
      </c>
    </row>
    <row r="17" spans="1:6" x14ac:dyDescent="0.35">
      <c r="A17" s="5">
        <v>43266</v>
      </c>
      <c r="B17" t="s">
        <v>37</v>
      </c>
      <c r="C17" s="6" t="s">
        <v>23</v>
      </c>
      <c r="D17" s="7" t="s">
        <v>24</v>
      </c>
      <c r="E17" s="8">
        <v>2299.92</v>
      </c>
      <c r="F17" s="8" t="s">
        <v>13</v>
      </c>
    </row>
    <row r="18" spans="1:6" x14ac:dyDescent="0.35">
      <c r="A18" s="5">
        <v>43267</v>
      </c>
      <c r="B18" t="s">
        <v>38</v>
      </c>
      <c r="C18" s="6" t="s">
        <v>20</v>
      </c>
      <c r="D18" s="7" t="s">
        <v>21</v>
      </c>
      <c r="E18" s="8">
        <v>1800</v>
      </c>
      <c r="F18" s="8" t="s">
        <v>10</v>
      </c>
    </row>
    <row r="19" spans="1:6" x14ac:dyDescent="0.35">
      <c r="A19" s="5">
        <v>43268</v>
      </c>
      <c r="B19" t="s">
        <v>39</v>
      </c>
      <c r="C19" s="6" t="s">
        <v>17</v>
      </c>
      <c r="D19" s="7" t="s">
        <v>18</v>
      </c>
      <c r="E19" s="8">
        <v>900</v>
      </c>
      <c r="F19" s="8" t="s">
        <v>10</v>
      </c>
    </row>
    <row r="20" spans="1:6" x14ac:dyDescent="0.35">
      <c r="A20" s="5">
        <v>43269</v>
      </c>
      <c r="B20" t="s">
        <v>40</v>
      </c>
      <c r="C20" s="6" t="s">
        <v>8</v>
      </c>
      <c r="D20" s="7" t="s">
        <v>15</v>
      </c>
      <c r="E20" s="8">
        <v>2800</v>
      </c>
      <c r="F20" s="8" t="s">
        <v>10</v>
      </c>
    </row>
    <row r="21" spans="1:6" x14ac:dyDescent="0.35">
      <c r="A21" s="5">
        <v>43270</v>
      </c>
      <c r="B21" t="s">
        <v>41</v>
      </c>
      <c r="C21" s="6" t="s">
        <v>8</v>
      </c>
      <c r="D21" s="7" t="s">
        <v>12</v>
      </c>
      <c r="E21" s="8">
        <v>1500</v>
      </c>
      <c r="F21" s="8" t="s">
        <v>13</v>
      </c>
    </row>
    <row r="22" spans="1:6" x14ac:dyDescent="0.35">
      <c r="A22" s="5">
        <v>43271</v>
      </c>
      <c r="B22" t="s">
        <v>42</v>
      </c>
      <c r="C22" s="6" t="s">
        <v>8</v>
      </c>
      <c r="D22" s="7" t="s">
        <v>9</v>
      </c>
      <c r="E22" s="8">
        <v>1749.9999999999991</v>
      </c>
      <c r="F22" s="8" t="s">
        <v>13</v>
      </c>
    </row>
    <row r="23" spans="1:6" x14ac:dyDescent="0.35">
      <c r="A23" s="5">
        <v>43272</v>
      </c>
      <c r="B23" t="s">
        <v>43</v>
      </c>
      <c r="C23" s="6" t="s">
        <v>17</v>
      </c>
      <c r="D23" s="7" t="s">
        <v>31</v>
      </c>
      <c r="E23" s="8">
        <v>2499.96</v>
      </c>
      <c r="F23" s="8" t="s">
        <v>10</v>
      </c>
    </row>
    <row r="24" spans="1:6" x14ac:dyDescent="0.35">
      <c r="A24" s="5">
        <v>43273</v>
      </c>
      <c r="B24" t="s">
        <v>44</v>
      </c>
      <c r="C24" s="6" t="s">
        <v>20</v>
      </c>
      <c r="D24" s="7" t="s">
        <v>29</v>
      </c>
      <c r="E24" s="8">
        <v>2199.96</v>
      </c>
      <c r="F24" s="8" t="s">
        <v>13</v>
      </c>
    </row>
    <row r="25" spans="1:6" x14ac:dyDescent="0.35">
      <c r="A25" s="5">
        <v>43274</v>
      </c>
      <c r="B25" t="s">
        <v>45</v>
      </c>
      <c r="C25" s="6" t="s">
        <v>23</v>
      </c>
      <c r="D25" s="7" t="s">
        <v>26</v>
      </c>
      <c r="E25" s="8">
        <v>2349.9699999999998</v>
      </c>
      <c r="F25" s="8" t="s">
        <v>10</v>
      </c>
    </row>
    <row r="26" spans="1:6" x14ac:dyDescent="0.35">
      <c r="A26" s="5">
        <v>43275</v>
      </c>
      <c r="B26" t="s">
        <v>46</v>
      </c>
      <c r="C26" s="6" t="s">
        <v>23</v>
      </c>
      <c r="D26" s="7" t="s">
        <v>24</v>
      </c>
      <c r="E26" s="8">
        <v>2300</v>
      </c>
      <c r="F26" s="8" t="s">
        <v>10</v>
      </c>
    </row>
    <row r="27" spans="1:6" x14ac:dyDescent="0.35">
      <c r="A27" s="5">
        <v>43276</v>
      </c>
      <c r="B27" t="s">
        <v>47</v>
      </c>
      <c r="C27" s="6" t="s">
        <v>20</v>
      </c>
      <c r="D27" s="7" t="s">
        <v>21</v>
      </c>
      <c r="E27" s="8">
        <v>1799.98</v>
      </c>
      <c r="F27" s="8" t="s">
        <v>13</v>
      </c>
    </row>
    <row r="28" spans="1:6" x14ac:dyDescent="0.35">
      <c r="A28" s="5">
        <v>43277</v>
      </c>
      <c r="B28" t="s">
        <v>48</v>
      </c>
      <c r="C28" s="6" t="s">
        <v>23</v>
      </c>
      <c r="D28" s="7" t="s">
        <v>26</v>
      </c>
      <c r="E28" s="8">
        <v>900</v>
      </c>
      <c r="F28" s="8" t="s">
        <v>10</v>
      </c>
    </row>
    <row r="29" spans="1:6" x14ac:dyDescent="0.35">
      <c r="A29" s="5">
        <v>43278</v>
      </c>
      <c r="B29" t="s">
        <v>49</v>
      </c>
      <c r="C29" s="6" t="s">
        <v>20</v>
      </c>
      <c r="D29" s="7" t="s">
        <v>29</v>
      </c>
      <c r="E29" s="8">
        <v>2800</v>
      </c>
      <c r="F29" s="8" t="s">
        <v>10</v>
      </c>
    </row>
    <row r="30" spans="1:6" x14ac:dyDescent="0.35">
      <c r="A30" s="5">
        <v>43279</v>
      </c>
      <c r="B30" t="s">
        <v>50</v>
      </c>
      <c r="C30" s="6" t="s">
        <v>17</v>
      </c>
      <c r="D30" s="7" t="s">
        <v>31</v>
      </c>
      <c r="E30" s="8">
        <v>1500</v>
      </c>
      <c r="F30" s="8" t="s">
        <v>10</v>
      </c>
    </row>
    <row r="31" spans="1:6" x14ac:dyDescent="0.35">
      <c r="A31" s="5">
        <v>43280</v>
      </c>
      <c r="B31" t="s">
        <v>51</v>
      </c>
      <c r="C31" s="6" t="s">
        <v>8</v>
      </c>
      <c r="D31" s="7" t="s">
        <v>27</v>
      </c>
      <c r="E31" s="8">
        <v>1750</v>
      </c>
      <c r="F31" s="8" t="s">
        <v>13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8307-0CDF-4994-BC17-35A91B158B53}">
  <dimension ref="A1:F22"/>
  <sheetViews>
    <sheetView showGridLines="0" tabSelected="1" zoomScale="85" zoomScaleNormal="85" workbookViewId="0">
      <selection activeCell="I8" sqref="I7:I8"/>
    </sheetView>
  </sheetViews>
  <sheetFormatPr defaultRowHeight="14.5" x14ac:dyDescent="0.35"/>
  <cols>
    <col min="1" max="2" width="23.08984375" style="33" customWidth="1"/>
    <col min="3" max="3" width="23.08984375" style="57" customWidth="1"/>
    <col min="4" max="6" width="23.08984375" style="33" customWidth="1"/>
    <col min="7" max="16384" width="8.7265625" style="33"/>
  </cols>
  <sheetData>
    <row r="1" spans="1:6" x14ac:dyDescent="0.35">
      <c r="A1" s="35" t="s">
        <v>248</v>
      </c>
      <c r="B1" s="35" t="s">
        <v>249</v>
      </c>
      <c r="C1" s="55" t="s">
        <v>250</v>
      </c>
      <c r="D1" s="35" t="s">
        <v>251</v>
      </c>
      <c r="E1" s="35" t="s">
        <v>275</v>
      </c>
      <c r="F1" s="35" t="s">
        <v>5</v>
      </c>
    </row>
    <row r="2" spans="1:6" x14ac:dyDescent="0.35">
      <c r="A2" s="32" t="s">
        <v>111</v>
      </c>
      <c r="B2" s="32" t="s">
        <v>254</v>
      </c>
      <c r="C2" s="56">
        <v>45300</v>
      </c>
      <c r="D2" s="32" t="s">
        <v>253</v>
      </c>
      <c r="E2" s="32" t="str">
        <f ca="1">IF(C2&lt;TODAY(),"Passado",IF(OR(C2=TODAY(),C2&lt;(TODAY()+7)),"Atual","Futuro"))</f>
        <v>Passado</v>
      </c>
      <c r="F2" s="32" t="str">
        <f ca="1">IF(D2="Entregue","Ok",IF(AND(D2="Não entregue",E2="Passado"),"Falta","Andamento"))</f>
        <v>Falta</v>
      </c>
    </row>
    <row r="3" spans="1:6" x14ac:dyDescent="0.35">
      <c r="A3" s="32" t="s">
        <v>161</v>
      </c>
      <c r="B3" s="32" t="s">
        <v>255</v>
      </c>
      <c r="C3" s="56">
        <v>45300</v>
      </c>
      <c r="D3" s="32" t="s">
        <v>253</v>
      </c>
      <c r="E3" s="32" t="str">
        <f t="shared" ref="E3:E22" ca="1" si="0">IF(C3&lt;TODAY(),"Passado",IF(OR(C3=TODAY(),C3&lt;(TODAY()+7)),"Atual","Futuro"))</f>
        <v>Passado</v>
      </c>
      <c r="F3" s="32" t="str">
        <f t="shared" ref="F3:F22" ca="1" si="1">IF(D3="Entregue","Ok",IF(AND(D3="Não entregue",E3="Passado"),"Falta","Andamento"))</f>
        <v>Falta</v>
      </c>
    </row>
    <row r="4" spans="1:6" x14ac:dyDescent="0.35">
      <c r="A4" s="32" t="s">
        <v>63</v>
      </c>
      <c r="B4" s="32" t="s">
        <v>256</v>
      </c>
      <c r="C4" s="56">
        <v>45303</v>
      </c>
      <c r="D4" s="32" t="s">
        <v>253</v>
      </c>
      <c r="E4" s="32" t="str">
        <f t="shared" ca="1" si="0"/>
        <v>Passado</v>
      </c>
      <c r="F4" s="32" t="str">
        <f t="shared" ca="1" si="1"/>
        <v>Falta</v>
      </c>
    </row>
    <row r="5" spans="1:6" x14ac:dyDescent="0.35">
      <c r="A5" s="32" t="s">
        <v>165</v>
      </c>
      <c r="B5" s="32" t="s">
        <v>257</v>
      </c>
      <c r="C5" s="56">
        <v>45309</v>
      </c>
      <c r="D5" s="32" t="s">
        <v>252</v>
      </c>
      <c r="E5" s="32" t="str">
        <f t="shared" ca="1" si="0"/>
        <v>Passado</v>
      </c>
      <c r="F5" s="32" t="str">
        <f t="shared" si="1"/>
        <v>Ok</v>
      </c>
    </row>
    <row r="6" spans="1:6" x14ac:dyDescent="0.35">
      <c r="A6" s="32" t="s">
        <v>165</v>
      </c>
      <c r="B6" s="32" t="s">
        <v>258</v>
      </c>
      <c r="C6" s="56">
        <v>45313</v>
      </c>
      <c r="D6" s="32" t="s">
        <v>252</v>
      </c>
      <c r="E6" s="32" t="str">
        <f t="shared" ca="1" si="0"/>
        <v>Passado</v>
      </c>
      <c r="F6" s="32" t="str">
        <f t="shared" si="1"/>
        <v>Ok</v>
      </c>
    </row>
    <row r="7" spans="1:6" x14ac:dyDescent="0.35">
      <c r="A7" s="32" t="s">
        <v>111</v>
      </c>
      <c r="B7" s="32" t="s">
        <v>259</v>
      </c>
      <c r="C7" s="56">
        <v>45316</v>
      </c>
      <c r="D7" s="32" t="s">
        <v>252</v>
      </c>
      <c r="E7" s="32" t="str">
        <f t="shared" ca="1" si="0"/>
        <v>Passado</v>
      </c>
      <c r="F7" s="32" t="str">
        <f t="shared" si="1"/>
        <v>Ok</v>
      </c>
    </row>
    <row r="8" spans="1:6" x14ac:dyDescent="0.35">
      <c r="A8" s="32" t="s">
        <v>159</v>
      </c>
      <c r="B8" s="32" t="s">
        <v>260</v>
      </c>
      <c r="C8" s="56">
        <v>45317</v>
      </c>
      <c r="D8" s="32" t="s">
        <v>253</v>
      </c>
      <c r="E8" s="32" t="str">
        <f t="shared" ca="1" si="0"/>
        <v>Passado</v>
      </c>
      <c r="F8" s="32" t="str">
        <f t="shared" ca="1" si="1"/>
        <v>Falta</v>
      </c>
    </row>
    <row r="9" spans="1:6" x14ac:dyDescent="0.35">
      <c r="A9" s="32" t="s">
        <v>159</v>
      </c>
      <c r="B9" s="32" t="s">
        <v>261</v>
      </c>
      <c r="C9" s="56">
        <v>45322</v>
      </c>
      <c r="D9" s="32" t="s">
        <v>253</v>
      </c>
      <c r="E9" s="32" t="str">
        <f t="shared" ca="1" si="0"/>
        <v>Passado</v>
      </c>
      <c r="F9" s="32" t="str">
        <f t="shared" ca="1" si="1"/>
        <v>Falta</v>
      </c>
    </row>
    <row r="10" spans="1:6" x14ac:dyDescent="0.35">
      <c r="A10" s="32" t="s">
        <v>111</v>
      </c>
      <c r="B10" s="32" t="s">
        <v>262</v>
      </c>
      <c r="C10" s="56">
        <v>45326</v>
      </c>
      <c r="D10" s="32" t="s">
        <v>253</v>
      </c>
      <c r="E10" s="32" t="str">
        <f t="shared" ca="1" si="0"/>
        <v>Passado</v>
      </c>
      <c r="F10" s="32" t="str">
        <f t="shared" ca="1" si="1"/>
        <v>Falta</v>
      </c>
    </row>
    <row r="11" spans="1:6" x14ac:dyDescent="0.35">
      <c r="A11" s="32" t="s">
        <v>71</v>
      </c>
      <c r="B11" s="32" t="s">
        <v>263</v>
      </c>
      <c r="C11" s="56">
        <v>45330</v>
      </c>
      <c r="D11" s="32" t="s">
        <v>253</v>
      </c>
      <c r="E11" s="32" t="str">
        <f t="shared" ca="1" si="0"/>
        <v>Passado</v>
      </c>
      <c r="F11" s="32" t="str">
        <f t="shared" ca="1" si="1"/>
        <v>Falta</v>
      </c>
    </row>
    <row r="12" spans="1:6" x14ac:dyDescent="0.35">
      <c r="A12" s="32" t="s">
        <v>163</v>
      </c>
      <c r="B12" s="32" t="s">
        <v>264</v>
      </c>
      <c r="C12" s="56">
        <v>45343</v>
      </c>
      <c r="D12" s="32" t="s">
        <v>252</v>
      </c>
      <c r="E12" s="32" t="str">
        <f t="shared" ca="1" si="0"/>
        <v>Atual</v>
      </c>
      <c r="F12" s="32" t="str">
        <f t="shared" si="1"/>
        <v>Ok</v>
      </c>
    </row>
    <row r="13" spans="1:6" x14ac:dyDescent="0.35">
      <c r="A13" s="32" t="s">
        <v>161</v>
      </c>
      <c r="B13" s="32" t="s">
        <v>265</v>
      </c>
      <c r="C13" s="56">
        <v>45348</v>
      </c>
      <c r="D13" s="32" t="s">
        <v>252</v>
      </c>
      <c r="E13" s="32" t="str">
        <f t="shared" ca="1" si="0"/>
        <v>Atual</v>
      </c>
      <c r="F13" s="32" t="str">
        <f t="shared" si="1"/>
        <v>Ok</v>
      </c>
    </row>
    <row r="14" spans="1:6" x14ac:dyDescent="0.35">
      <c r="A14" s="32" t="s">
        <v>65</v>
      </c>
      <c r="B14" s="32" t="s">
        <v>266</v>
      </c>
      <c r="C14" s="56">
        <v>45361</v>
      </c>
      <c r="D14" s="32" t="s">
        <v>253</v>
      </c>
      <c r="E14" s="32" t="str">
        <f t="shared" ca="1" si="0"/>
        <v>Futuro</v>
      </c>
      <c r="F14" s="32" t="str">
        <f t="shared" ca="1" si="1"/>
        <v>Andamento</v>
      </c>
    </row>
    <row r="15" spans="1:6" x14ac:dyDescent="0.35">
      <c r="A15" s="32" t="s">
        <v>63</v>
      </c>
      <c r="B15" s="32" t="s">
        <v>267</v>
      </c>
      <c r="C15" s="56">
        <v>45361</v>
      </c>
      <c r="D15" s="32" t="s">
        <v>252</v>
      </c>
      <c r="E15" s="32" t="str">
        <f t="shared" ca="1" si="0"/>
        <v>Futuro</v>
      </c>
      <c r="F15" s="32" t="str">
        <f t="shared" si="1"/>
        <v>Ok</v>
      </c>
    </row>
    <row r="16" spans="1:6" x14ac:dyDescent="0.35">
      <c r="A16" s="32" t="s">
        <v>163</v>
      </c>
      <c r="B16" s="32" t="s">
        <v>268</v>
      </c>
      <c r="C16" s="56">
        <v>45361</v>
      </c>
      <c r="D16" s="32" t="s">
        <v>252</v>
      </c>
      <c r="E16" s="32" t="str">
        <f t="shared" ca="1" si="0"/>
        <v>Futuro</v>
      </c>
      <c r="F16" s="32" t="str">
        <f t="shared" si="1"/>
        <v>Ok</v>
      </c>
    </row>
    <row r="17" spans="1:6" x14ac:dyDescent="0.35">
      <c r="A17" s="32" t="s">
        <v>71</v>
      </c>
      <c r="B17" s="32" t="s">
        <v>269</v>
      </c>
      <c r="C17" s="56">
        <v>45365</v>
      </c>
      <c r="D17" s="32" t="s">
        <v>252</v>
      </c>
      <c r="E17" s="32" t="str">
        <f t="shared" ca="1" si="0"/>
        <v>Futuro</v>
      </c>
      <c r="F17" s="32" t="str">
        <f t="shared" si="1"/>
        <v>Ok</v>
      </c>
    </row>
    <row r="18" spans="1:6" x14ac:dyDescent="0.35">
      <c r="A18" s="32" t="s">
        <v>111</v>
      </c>
      <c r="B18" s="32" t="s">
        <v>270</v>
      </c>
      <c r="C18" s="56">
        <v>45366</v>
      </c>
      <c r="D18" s="32" t="s">
        <v>252</v>
      </c>
      <c r="E18" s="32" t="str">
        <f t="shared" ca="1" si="0"/>
        <v>Futuro</v>
      </c>
      <c r="F18" s="32" t="str">
        <f t="shared" si="1"/>
        <v>Ok</v>
      </c>
    </row>
    <row r="19" spans="1:6" x14ac:dyDescent="0.35">
      <c r="A19" s="32" t="s">
        <v>161</v>
      </c>
      <c r="B19" s="32" t="s">
        <v>271</v>
      </c>
      <c r="C19" s="56">
        <v>45384</v>
      </c>
      <c r="D19" s="32" t="s">
        <v>252</v>
      </c>
      <c r="E19" s="32" t="str">
        <f t="shared" ca="1" si="0"/>
        <v>Futuro</v>
      </c>
      <c r="F19" s="32" t="str">
        <f t="shared" si="1"/>
        <v>Ok</v>
      </c>
    </row>
    <row r="20" spans="1:6" x14ac:dyDescent="0.35">
      <c r="A20" s="32" t="s">
        <v>111</v>
      </c>
      <c r="B20" s="32" t="s">
        <v>272</v>
      </c>
      <c r="C20" s="56">
        <v>45387</v>
      </c>
      <c r="D20" s="32" t="s">
        <v>253</v>
      </c>
      <c r="E20" s="32" t="str">
        <f t="shared" ca="1" si="0"/>
        <v>Futuro</v>
      </c>
      <c r="F20" s="32" t="str">
        <f t="shared" ca="1" si="1"/>
        <v>Andamento</v>
      </c>
    </row>
    <row r="21" spans="1:6" x14ac:dyDescent="0.35">
      <c r="A21" s="32" t="s">
        <v>165</v>
      </c>
      <c r="B21" s="32" t="s">
        <v>273</v>
      </c>
      <c r="C21" s="56">
        <v>45394</v>
      </c>
      <c r="D21" s="32" t="s">
        <v>252</v>
      </c>
      <c r="E21" s="32" t="str">
        <f t="shared" ca="1" si="0"/>
        <v>Futuro</v>
      </c>
      <c r="F21" s="32" t="str">
        <f t="shared" si="1"/>
        <v>Ok</v>
      </c>
    </row>
    <row r="22" spans="1:6" x14ac:dyDescent="0.35">
      <c r="A22" s="32" t="s">
        <v>163</v>
      </c>
      <c r="B22" s="32" t="s">
        <v>274</v>
      </c>
      <c r="C22" s="56">
        <v>45410</v>
      </c>
      <c r="D22" s="32" t="s">
        <v>253</v>
      </c>
      <c r="E22" s="32" t="str">
        <f t="shared" ca="1" si="0"/>
        <v>Futuro</v>
      </c>
      <c r="F22" s="32" t="str">
        <f t="shared" ca="1" si="1"/>
        <v>Andamento</v>
      </c>
    </row>
  </sheetData>
  <conditionalFormatting sqref="A2:F22">
    <cfRule type="expression" dxfId="3" priority="3">
      <formula xml:space="preserve"> $F2 = "Falta"</formula>
    </cfRule>
    <cfRule type="expression" dxfId="4" priority="2">
      <formula xml:space="preserve"> $F2 = "Ok"</formula>
    </cfRule>
    <cfRule type="expression" dxfId="2" priority="1">
      <formula xml:space="preserve"> $F2 = "Andamento"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1:G12"/>
  <sheetViews>
    <sheetView showGridLines="0" zoomScaleNormal="100" workbookViewId="0">
      <selection activeCell="I6" sqref="I6"/>
    </sheetView>
  </sheetViews>
  <sheetFormatPr defaultRowHeight="14.5" x14ac:dyDescent="0.35"/>
  <cols>
    <col min="2" max="2" width="10.81640625" bestFit="1" customWidth="1"/>
    <col min="5" max="5" width="10.7265625" bestFit="1" customWidth="1"/>
    <col min="7" max="7" width="45.36328125" style="33" customWidth="1"/>
  </cols>
  <sheetData>
    <row r="1" spans="2:7" ht="23.5" x14ac:dyDescent="0.55000000000000004">
      <c r="B1" s="37" t="s">
        <v>112</v>
      </c>
      <c r="C1" s="37"/>
      <c r="D1" s="37"/>
      <c r="E1" s="37"/>
    </row>
    <row r="2" spans="2:7" x14ac:dyDescent="0.35">
      <c r="B2" s="24" t="s">
        <v>113</v>
      </c>
      <c r="C2" s="25" t="s">
        <v>114</v>
      </c>
      <c r="D2" s="25" t="s">
        <v>115</v>
      </c>
      <c r="E2" s="25" t="s">
        <v>116</v>
      </c>
      <c r="F2" s="22"/>
      <c r="G2" s="45" t="s">
        <v>127</v>
      </c>
    </row>
    <row r="3" spans="2:7" x14ac:dyDescent="0.35">
      <c r="B3" s="19" t="s">
        <v>111</v>
      </c>
      <c r="C3" s="27">
        <v>29</v>
      </c>
      <c r="D3" s="27" t="s">
        <v>117</v>
      </c>
      <c r="E3" s="23" t="s">
        <v>118</v>
      </c>
      <c r="G3" s="32">
        <f>COUNTIFS(D3:D12,"F",C3:C12,"&lt;30")</f>
        <v>3</v>
      </c>
    </row>
    <row r="4" spans="2:7" x14ac:dyDescent="0.35">
      <c r="B4" s="19" t="s">
        <v>110</v>
      </c>
      <c r="C4" s="27">
        <v>33</v>
      </c>
      <c r="D4" s="27" t="s">
        <v>117</v>
      </c>
      <c r="E4" s="23" t="s">
        <v>119</v>
      </c>
    </row>
    <row r="5" spans="2:7" x14ac:dyDescent="0.35">
      <c r="B5" s="19" t="s">
        <v>120</v>
      </c>
      <c r="C5" s="27">
        <v>40</v>
      </c>
      <c r="D5" s="27" t="s">
        <v>121</v>
      </c>
      <c r="E5" s="23" t="s">
        <v>122</v>
      </c>
      <c r="G5" s="45" t="s">
        <v>132</v>
      </c>
    </row>
    <row r="6" spans="2:7" x14ac:dyDescent="0.35">
      <c r="B6" s="19" t="s">
        <v>123</v>
      </c>
      <c r="C6" s="27">
        <v>32</v>
      </c>
      <c r="D6" s="27" t="s">
        <v>117</v>
      </c>
      <c r="E6" s="23" t="s">
        <v>118</v>
      </c>
      <c r="G6" s="32">
        <f>COUNTIF(D3:D12,"M")</f>
        <v>5</v>
      </c>
    </row>
    <row r="7" spans="2:7" x14ac:dyDescent="0.35">
      <c r="B7" s="19" t="s">
        <v>124</v>
      </c>
      <c r="C7" s="27">
        <v>19</v>
      </c>
      <c r="D7" s="27" t="s">
        <v>121</v>
      </c>
      <c r="E7" s="23" t="s">
        <v>125</v>
      </c>
    </row>
    <row r="8" spans="2:7" x14ac:dyDescent="0.35">
      <c r="B8" s="19" t="s">
        <v>126</v>
      </c>
      <c r="C8" s="27">
        <v>26</v>
      </c>
      <c r="D8" s="27" t="s">
        <v>121</v>
      </c>
      <c r="E8" s="23" t="s">
        <v>118</v>
      </c>
      <c r="G8" s="45" t="s">
        <v>146</v>
      </c>
    </row>
    <row r="9" spans="2:7" x14ac:dyDescent="0.35">
      <c r="B9" s="19" t="s">
        <v>128</v>
      </c>
      <c r="C9" s="27">
        <v>31</v>
      </c>
      <c r="D9" s="27" t="s">
        <v>121</v>
      </c>
      <c r="E9" s="23" t="s">
        <v>118</v>
      </c>
      <c r="G9" s="32">
        <f>COUNTIFS(D3:D12,"M",C3:C12,"&lt;=28")</f>
        <v>1</v>
      </c>
    </row>
    <row r="10" spans="2:7" x14ac:dyDescent="0.35">
      <c r="B10" s="19" t="s">
        <v>129</v>
      </c>
      <c r="C10" s="27">
        <v>36</v>
      </c>
      <c r="D10" s="27" t="s">
        <v>117</v>
      </c>
      <c r="E10" s="23" t="s">
        <v>130</v>
      </c>
    </row>
    <row r="11" spans="2:7" x14ac:dyDescent="0.35">
      <c r="B11" s="19" t="s">
        <v>131</v>
      </c>
      <c r="C11" s="27">
        <v>28</v>
      </c>
      <c r="D11" s="27" t="s">
        <v>117</v>
      </c>
      <c r="E11" s="23" t="s">
        <v>122</v>
      </c>
      <c r="G11" s="35" t="s">
        <v>135</v>
      </c>
    </row>
    <row r="12" spans="2:7" x14ac:dyDescent="0.35">
      <c r="B12" s="19" t="s">
        <v>133</v>
      </c>
      <c r="C12" s="27">
        <v>23</v>
      </c>
      <c r="D12" s="27" t="s">
        <v>121</v>
      </c>
      <c r="E12" s="23" t="s">
        <v>134</v>
      </c>
      <c r="G12" s="34">
        <f>COUNTIFS($C$3:$C$12,"&lt;40",$E$3:$E$12,"*Excel*")</f>
        <v>6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K11"/>
  <sheetViews>
    <sheetView showGridLines="0" zoomScaleNormal="100" workbookViewId="0">
      <selection activeCell="M17" sqref="M17"/>
    </sheetView>
  </sheetViews>
  <sheetFormatPr defaultRowHeight="14.5" x14ac:dyDescent="0.35"/>
  <cols>
    <col min="2" max="2" width="11.1796875" bestFit="1" customWidth="1"/>
    <col min="7" max="7" width="13.7265625" bestFit="1" customWidth="1"/>
    <col min="8" max="8" width="11.1796875" bestFit="1" customWidth="1"/>
    <col min="9" max="9" width="7.81640625" customWidth="1"/>
    <col min="10" max="10" width="7.81640625" bestFit="1" customWidth="1"/>
    <col min="11" max="11" width="7.7265625" bestFit="1" customWidth="1"/>
  </cols>
  <sheetData>
    <row r="1" spans="1:11" ht="23.5" x14ac:dyDescent="0.55000000000000004">
      <c r="A1" s="36" t="s">
        <v>141</v>
      </c>
      <c r="B1" s="36"/>
      <c r="C1" s="36"/>
      <c r="D1" s="36"/>
      <c r="E1" s="36"/>
    </row>
    <row r="2" spans="1:11" ht="18.5" x14ac:dyDescent="0.45">
      <c r="A2" s="39" t="s">
        <v>52</v>
      </c>
      <c r="B2" s="39"/>
      <c r="C2" s="39"/>
      <c r="D2" s="39"/>
      <c r="E2" s="39"/>
    </row>
    <row r="3" spans="1:11" x14ac:dyDescent="0.35">
      <c r="A3" s="14" t="s">
        <v>53</v>
      </c>
      <c r="B3" s="14" t="s">
        <v>54</v>
      </c>
      <c r="C3" s="14" t="s">
        <v>55</v>
      </c>
      <c r="D3" s="14" t="s">
        <v>56</v>
      </c>
      <c r="E3" s="14" t="s">
        <v>57</v>
      </c>
    </row>
    <row r="4" spans="1:11" x14ac:dyDescent="0.35">
      <c r="A4" s="14" t="s">
        <v>58</v>
      </c>
      <c r="B4" s="12">
        <v>38</v>
      </c>
      <c r="C4" s="12">
        <v>58</v>
      </c>
      <c r="D4" s="12">
        <v>66</v>
      </c>
      <c r="E4" s="12">
        <v>49</v>
      </c>
      <c r="G4" s="26" t="s">
        <v>66</v>
      </c>
      <c r="H4" s="35" t="s">
        <v>54</v>
      </c>
      <c r="I4" s="35" t="s">
        <v>55</v>
      </c>
      <c r="J4" s="35" t="s">
        <v>56</v>
      </c>
      <c r="K4" s="35" t="s">
        <v>57</v>
      </c>
    </row>
    <row r="5" spans="1:11" x14ac:dyDescent="0.35">
      <c r="A5" s="14" t="s">
        <v>59</v>
      </c>
      <c r="B5" s="12">
        <v>88</v>
      </c>
      <c r="C5" s="12">
        <v>92</v>
      </c>
      <c r="D5" s="12">
        <v>74</v>
      </c>
      <c r="E5" s="12">
        <v>90</v>
      </c>
      <c r="G5" s="44" t="s">
        <v>65</v>
      </c>
      <c r="H5" s="46">
        <f>VLOOKUP($G$5,$A$4:$E$11,2,0)</f>
        <v>38</v>
      </c>
      <c r="I5" s="46">
        <f>VLOOKUP(G5,A4:E11,3,0)</f>
        <v>37</v>
      </c>
      <c r="J5" s="46">
        <f>VLOOKUP(G5,A4:E11,4,0)</f>
        <v>51</v>
      </c>
      <c r="K5" s="46">
        <f>VLOOKUP(G5,A4:E11,5,0)</f>
        <v>56</v>
      </c>
    </row>
    <row r="6" spans="1:11" x14ac:dyDescent="0.35">
      <c r="A6" s="14" t="s">
        <v>61</v>
      </c>
      <c r="B6" s="12">
        <v>57</v>
      </c>
      <c r="C6" s="12">
        <v>77</v>
      </c>
      <c r="D6" s="12">
        <v>91</v>
      </c>
      <c r="E6" s="12">
        <v>91</v>
      </c>
    </row>
    <row r="7" spans="1:11" x14ac:dyDescent="0.35">
      <c r="A7" s="14" t="s">
        <v>60</v>
      </c>
      <c r="B7" s="12">
        <v>82</v>
      </c>
      <c r="C7" s="12">
        <v>56</v>
      </c>
      <c r="D7" s="12">
        <v>45</v>
      </c>
      <c r="E7" s="12">
        <v>95</v>
      </c>
    </row>
    <row r="8" spans="1:11" x14ac:dyDescent="0.35">
      <c r="A8" s="14" t="s">
        <v>62</v>
      </c>
      <c r="B8" s="12">
        <v>55</v>
      </c>
      <c r="C8" s="12">
        <v>55</v>
      </c>
      <c r="D8" s="12">
        <v>65</v>
      </c>
      <c r="E8" s="12">
        <v>75</v>
      </c>
    </row>
    <row r="9" spans="1:11" x14ac:dyDescent="0.35">
      <c r="A9" s="14" t="s">
        <v>63</v>
      </c>
      <c r="B9" s="12">
        <v>44</v>
      </c>
      <c r="C9" s="12">
        <v>69</v>
      </c>
      <c r="D9" s="12">
        <v>80</v>
      </c>
      <c r="E9" s="12">
        <v>90</v>
      </c>
    </row>
    <row r="10" spans="1:11" x14ac:dyDescent="0.35">
      <c r="A10" s="14" t="s">
        <v>64</v>
      </c>
      <c r="B10" s="12">
        <v>75</v>
      </c>
      <c r="C10" s="12">
        <v>51</v>
      </c>
      <c r="D10" s="12">
        <v>57</v>
      </c>
      <c r="E10" s="12">
        <v>84</v>
      </c>
    </row>
    <row r="11" spans="1:11" x14ac:dyDescent="0.35">
      <c r="A11" s="14" t="s">
        <v>65</v>
      </c>
      <c r="B11" s="12">
        <v>38</v>
      </c>
      <c r="C11" s="12">
        <v>37</v>
      </c>
      <c r="D11" s="12">
        <v>51</v>
      </c>
      <c r="E11" s="12">
        <v>56</v>
      </c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H11"/>
  <sheetViews>
    <sheetView showGridLines="0" zoomScale="85" zoomScaleNormal="85" workbookViewId="0">
      <selection activeCell="J17" sqref="J17"/>
    </sheetView>
  </sheetViews>
  <sheetFormatPr defaultRowHeight="14.5" x14ac:dyDescent="0.35"/>
  <cols>
    <col min="2" max="2" width="11.1796875" bestFit="1" customWidth="1"/>
    <col min="7" max="7" width="13.26953125" bestFit="1" customWidth="1"/>
    <col min="8" max="8" width="11.1796875" customWidth="1"/>
  </cols>
  <sheetData>
    <row r="1" spans="1:8" ht="23.5" x14ac:dyDescent="0.55000000000000004">
      <c r="A1" s="36" t="s">
        <v>142</v>
      </c>
      <c r="B1" s="36"/>
      <c r="C1" s="36"/>
      <c r="D1" s="36"/>
      <c r="E1" s="36"/>
    </row>
    <row r="2" spans="1:8" ht="18.5" x14ac:dyDescent="0.45">
      <c r="A2" s="39" t="s">
        <v>52</v>
      </c>
      <c r="B2" s="39"/>
      <c r="C2" s="39"/>
      <c r="D2" s="39"/>
      <c r="E2" s="39"/>
    </row>
    <row r="3" spans="1:8" x14ac:dyDescent="0.35">
      <c r="A3" s="14" t="s">
        <v>53</v>
      </c>
      <c r="B3" s="14" t="s">
        <v>54</v>
      </c>
      <c r="C3" s="14" t="s">
        <v>55</v>
      </c>
      <c r="D3" s="14" t="s">
        <v>56</v>
      </c>
      <c r="E3" s="14" t="s">
        <v>57</v>
      </c>
    </row>
    <row r="4" spans="1:8" x14ac:dyDescent="0.35">
      <c r="A4" s="14" t="s">
        <v>58</v>
      </c>
      <c r="B4" s="12">
        <v>38</v>
      </c>
      <c r="C4" s="12">
        <v>58</v>
      </c>
      <c r="D4" s="12">
        <v>66</v>
      </c>
      <c r="E4" s="12">
        <v>49</v>
      </c>
      <c r="G4" s="15" t="s">
        <v>67</v>
      </c>
      <c r="H4" s="16" t="s">
        <v>55</v>
      </c>
    </row>
    <row r="5" spans="1:8" x14ac:dyDescent="0.35">
      <c r="A5" s="14" t="s">
        <v>59</v>
      </c>
      <c r="B5" s="12">
        <v>88</v>
      </c>
      <c r="C5" s="12">
        <v>92</v>
      </c>
      <c r="D5" s="12">
        <v>74</v>
      </c>
      <c r="E5" s="12">
        <v>90</v>
      </c>
      <c r="G5" s="16" t="s">
        <v>61</v>
      </c>
      <c r="H5" s="13">
        <f>VLOOKUP(G5,A4:E11,MATCH(H4,A3:E3,0),0)</f>
        <v>77</v>
      </c>
    </row>
    <row r="6" spans="1:8" x14ac:dyDescent="0.35">
      <c r="A6" s="14" t="s">
        <v>61</v>
      </c>
      <c r="B6" s="12">
        <v>57</v>
      </c>
      <c r="C6" s="12">
        <v>77</v>
      </c>
      <c r="D6" s="12">
        <v>91</v>
      </c>
      <c r="E6" s="12">
        <v>91</v>
      </c>
    </row>
    <row r="7" spans="1:8" x14ac:dyDescent="0.35">
      <c r="A7" s="14" t="s">
        <v>60</v>
      </c>
      <c r="B7" s="12">
        <v>82</v>
      </c>
      <c r="C7" s="12">
        <v>56</v>
      </c>
      <c r="D7" s="12">
        <v>45</v>
      </c>
      <c r="E7" s="12">
        <v>95</v>
      </c>
    </row>
    <row r="8" spans="1:8" x14ac:dyDescent="0.35">
      <c r="A8" s="14" t="s">
        <v>62</v>
      </c>
      <c r="B8" s="12">
        <v>55</v>
      </c>
      <c r="C8" s="12">
        <v>55</v>
      </c>
      <c r="D8" s="12">
        <v>65</v>
      </c>
      <c r="E8" s="12">
        <v>75</v>
      </c>
    </row>
    <row r="9" spans="1:8" x14ac:dyDescent="0.35">
      <c r="A9" s="14" t="s">
        <v>63</v>
      </c>
      <c r="B9" s="12">
        <v>44</v>
      </c>
      <c r="C9" s="12">
        <v>69</v>
      </c>
      <c r="D9" s="12">
        <v>80</v>
      </c>
      <c r="E9" s="12">
        <v>90</v>
      </c>
    </row>
    <row r="10" spans="1:8" x14ac:dyDescent="0.35">
      <c r="A10" s="14" t="s">
        <v>64</v>
      </c>
      <c r="B10" s="12">
        <v>75</v>
      </c>
      <c r="C10" s="12">
        <v>51</v>
      </c>
      <c r="D10" s="12">
        <v>57</v>
      </c>
      <c r="E10" s="12">
        <v>84</v>
      </c>
    </row>
    <row r="11" spans="1:8" x14ac:dyDescent="0.35">
      <c r="A11" s="14" t="s">
        <v>65</v>
      </c>
      <c r="B11" s="12">
        <v>38</v>
      </c>
      <c r="C11" s="12">
        <v>37</v>
      </c>
      <c r="D11" s="12">
        <v>51</v>
      </c>
      <c r="E11" s="12">
        <v>56</v>
      </c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J24"/>
  <sheetViews>
    <sheetView showGridLines="0" zoomScale="55" zoomScaleNormal="55" workbookViewId="0">
      <selection activeCell="L30" sqref="L30"/>
    </sheetView>
  </sheetViews>
  <sheetFormatPr defaultRowHeight="14.5" x14ac:dyDescent="0.35"/>
  <cols>
    <col min="2" max="2" width="11.1796875" bestFit="1" customWidth="1"/>
    <col min="8" max="8" width="10.7265625" bestFit="1" customWidth="1"/>
    <col min="10" max="10" width="0" hidden="1" customWidth="1"/>
  </cols>
  <sheetData>
    <row r="1" spans="1:10" ht="46.15" customHeight="1" x14ac:dyDescent="0.55000000000000004">
      <c r="A1" s="40" t="s">
        <v>143</v>
      </c>
      <c r="B1" s="40"/>
      <c r="C1" s="40"/>
      <c r="D1" s="40"/>
      <c r="E1" s="40"/>
    </row>
    <row r="2" spans="1:10" ht="18.5" x14ac:dyDescent="0.45">
      <c r="A2" s="39" t="s">
        <v>68</v>
      </c>
      <c r="B2" s="39"/>
      <c r="C2" s="39"/>
      <c r="D2" s="39"/>
      <c r="E2" s="39"/>
    </row>
    <row r="3" spans="1:10" x14ac:dyDescent="0.35">
      <c r="A3" s="14" t="s">
        <v>53</v>
      </c>
      <c r="B3" s="14" t="s">
        <v>54</v>
      </c>
      <c r="C3" s="14" t="s">
        <v>55</v>
      </c>
      <c r="D3" s="14" t="s">
        <v>56</v>
      </c>
      <c r="E3" s="14" t="s">
        <v>57</v>
      </c>
      <c r="H3" s="16" t="s">
        <v>69</v>
      </c>
      <c r="J3" t="s">
        <v>68</v>
      </c>
    </row>
    <row r="4" spans="1:10" x14ac:dyDescent="0.35">
      <c r="A4" s="14" t="s">
        <v>58</v>
      </c>
      <c r="B4" s="12">
        <v>38</v>
      </c>
      <c r="C4" s="12">
        <v>58</v>
      </c>
      <c r="D4" s="12">
        <v>66</v>
      </c>
      <c r="E4" s="12">
        <v>49</v>
      </c>
      <c r="H4" s="16" t="s">
        <v>57</v>
      </c>
      <c r="J4" t="s">
        <v>69</v>
      </c>
    </row>
    <row r="5" spans="1:10" x14ac:dyDescent="0.35">
      <c r="A5" s="14" t="s">
        <v>59</v>
      </c>
      <c r="B5" s="12">
        <v>88</v>
      </c>
      <c r="C5" s="12">
        <v>92</v>
      </c>
      <c r="D5" s="12">
        <v>74</v>
      </c>
      <c r="E5" s="12">
        <v>90</v>
      </c>
      <c r="G5" s="16" t="s">
        <v>58</v>
      </c>
      <c r="H5" s="13">
        <f>VLOOKUP(G5,CHOOSE(IF(H3="Exame 1",1,IF(H3="Exame 2",2,3)),exame1,exame2,exame3),MATCH(H4,A3:E3,0),0)</f>
        <v>89</v>
      </c>
      <c r="J5" t="s">
        <v>70</v>
      </c>
    </row>
    <row r="6" spans="1:10" x14ac:dyDescent="0.35">
      <c r="A6" s="14" t="s">
        <v>61</v>
      </c>
      <c r="B6" s="12">
        <v>57</v>
      </c>
      <c r="C6" s="12">
        <v>77</v>
      </c>
      <c r="D6" s="12">
        <v>91</v>
      </c>
      <c r="E6" s="12">
        <v>91</v>
      </c>
    </row>
    <row r="7" spans="1:10" x14ac:dyDescent="0.35">
      <c r="A7" s="14" t="s">
        <v>60</v>
      </c>
      <c r="B7" s="12">
        <v>82</v>
      </c>
      <c r="C7" s="12">
        <v>56</v>
      </c>
      <c r="D7" s="12">
        <v>45</v>
      </c>
      <c r="E7" s="12">
        <v>95</v>
      </c>
    </row>
    <row r="8" spans="1:10" x14ac:dyDescent="0.35">
      <c r="A8" s="14" t="s">
        <v>62</v>
      </c>
      <c r="B8" s="12">
        <v>55</v>
      </c>
      <c r="C8" s="12">
        <v>55</v>
      </c>
      <c r="D8" s="12">
        <v>65</v>
      </c>
      <c r="E8" s="12">
        <v>75</v>
      </c>
    </row>
    <row r="10" spans="1:10" ht="18.5" x14ac:dyDescent="0.45">
      <c r="A10" s="39" t="s">
        <v>69</v>
      </c>
      <c r="B10" s="39"/>
      <c r="C10" s="39"/>
      <c r="D10" s="39"/>
      <c r="E10" s="39"/>
    </row>
    <row r="11" spans="1:10" x14ac:dyDescent="0.35">
      <c r="A11" s="14" t="s">
        <v>53</v>
      </c>
      <c r="B11" s="14" t="s">
        <v>54</v>
      </c>
      <c r="C11" s="14" t="s">
        <v>55</v>
      </c>
      <c r="D11" s="14" t="s">
        <v>56</v>
      </c>
      <c r="E11" s="14" t="s">
        <v>57</v>
      </c>
    </row>
    <row r="12" spans="1:10" x14ac:dyDescent="0.35">
      <c r="A12" s="14" t="s">
        <v>58</v>
      </c>
      <c r="B12" s="12">
        <v>71</v>
      </c>
      <c r="C12" s="12">
        <v>41</v>
      </c>
      <c r="D12" s="12">
        <v>50</v>
      </c>
      <c r="E12" s="12">
        <v>89</v>
      </c>
    </row>
    <row r="13" spans="1:10" x14ac:dyDescent="0.35">
      <c r="A13" s="14" t="s">
        <v>59</v>
      </c>
      <c r="B13" s="12">
        <v>86</v>
      </c>
      <c r="C13" s="12">
        <v>91</v>
      </c>
      <c r="D13" s="12">
        <v>41</v>
      </c>
      <c r="E13" s="12">
        <v>74</v>
      </c>
    </row>
    <row r="14" spans="1:10" x14ac:dyDescent="0.35">
      <c r="A14" s="14" t="s">
        <v>61</v>
      </c>
      <c r="B14" s="12">
        <v>41</v>
      </c>
      <c r="C14" s="12">
        <v>66</v>
      </c>
      <c r="D14" s="12">
        <v>85</v>
      </c>
      <c r="E14" s="12">
        <v>55</v>
      </c>
    </row>
    <row r="15" spans="1:10" x14ac:dyDescent="0.35">
      <c r="A15" s="14" t="s">
        <v>60</v>
      </c>
      <c r="B15" s="12">
        <v>45</v>
      </c>
      <c r="C15" s="12">
        <v>53</v>
      </c>
      <c r="D15" s="12">
        <v>76</v>
      </c>
      <c r="E15" s="12">
        <v>95</v>
      </c>
    </row>
    <row r="16" spans="1:10" x14ac:dyDescent="0.35">
      <c r="A16" s="14" t="s">
        <v>62</v>
      </c>
      <c r="B16" s="12">
        <v>63</v>
      </c>
      <c r="C16" s="12">
        <v>73</v>
      </c>
      <c r="D16" s="12">
        <v>68</v>
      </c>
      <c r="E16" s="12">
        <v>72</v>
      </c>
    </row>
    <row r="18" spans="1:5" ht="18.5" x14ac:dyDescent="0.45">
      <c r="A18" s="39" t="s">
        <v>70</v>
      </c>
      <c r="B18" s="39"/>
      <c r="C18" s="39"/>
      <c r="D18" s="39"/>
      <c r="E18" s="39"/>
    </row>
    <row r="19" spans="1:5" x14ac:dyDescent="0.35">
      <c r="A19" s="14" t="s">
        <v>53</v>
      </c>
      <c r="B19" s="14" t="s">
        <v>54</v>
      </c>
      <c r="C19" s="14" t="s">
        <v>55</v>
      </c>
      <c r="D19" s="14" t="s">
        <v>56</v>
      </c>
      <c r="E19" s="14" t="s">
        <v>57</v>
      </c>
    </row>
    <row r="20" spans="1:5" x14ac:dyDescent="0.35">
      <c r="A20" s="14" t="s">
        <v>58</v>
      </c>
      <c r="B20" s="12">
        <v>51</v>
      </c>
      <c r="C20" s="12">
        <v>83</v>
      </c>
      <c r="D20" s="12">
        <v>80</v>
      </c>
      <c r="E20" s="12">
        <v>50</v>
      </c>
    </row>
    <row r="21" spans="1:5" x14ac:dyDescent="0.35">
      <c r="A21" s="14" t="s">
        <v>59</v>
      </c>
      <c r="B21" s="12">
        <v>74</v>
      </c>
      <c r="C21" s="12">
        <v>46</v>
      </c>
      <c r="D21" s="12">
        <v>58</v>
      </c>
      <c r="E21" s="12">
        <v>51</v>
      </c>
    </row>
    <row r="22" spans="1:5" x14ac:dyDescent="0.35">
      <c r="A22" s="14" t="s">
        <v>61</v>
      </c>
      <c r="B22" s="12">
        <v>89</v>
      </c>
      <c r="C22" s="12">
        <v>64</v>
      </c>
      <c r="D22" s="12">
        <v>59</v>
      </c>
      <c r="E22" s="12">
        <v>53</v>
      </c>
    </row>
    <row r="23" spans="1:5" x14ac:dyDescent="0.35">
      <c r="A23" s="14" t="s">
        <v>60</v>
      </c>
      <c r="B23" s="12">
        <v>47</v>
      </c>
      <c r="C23" s="12">
        <v>73</v>
      </c>
      <c r="D23" s="12">
        <v>48</v>
      </c>
      <c r="E23" s="12">
        <v>53</v>
      </c>
    </row>
    <row r="24" spans="1:5" x14ac:dyDescent="0.35">
      <c r="A24" s="14" t="s">
        <v>62</v>
      </c>
      <c r="B24" s="12">
        <v>50</v>
      </c>
      <c r="C24" s="12">
        <v>64</v>
      </c>
      <c r="D24" s="12">
        <v>50</v>
      </c>
      <c r="E24" s="12">
        <v>75</v>
      </c>
    </row>
  </sheetData>
  <mergeCells count="4">
    <mergeCell ref="A2:E2"/>
    <mergeCell ref="A10:E10"/>
    <mergeCell ref="A18:E18"/>
    <mergeCell ref="A1:E1"/>
  </mergeCells>
  <phoneticPr fontId="9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F18"/>
  <sheetViews>
    <sheetView showGridLines="0" zoomScaleNormal="100" workbookViewId="0">
      <selection activeCell="L25" sqref="L25"/>
    </sheetView>
  </sheetViews>
  <sheetFormatPr defaultRowHeight="14.5" x14ac:dyDescent="0.35"/>
  <cols>
    <col min="2" max="2" width="12.81640625" bestFit="1" customWidth="1"/>
    <col min="3" max="3" width="13.1796875" bestFit="1" customWidth="1"/>
    <col min="4" max="6" width="12.81640625" bestFit="1" customWidth="1"/>
  </cols>
  <sheetData>
    <row r="1" spans="1:6" ht="23.5" x14ac:dyDescent="0.55000000000000004">
      <c r="B1" s="36" t="s">
        <v>144</v>
      </c>
      <c r="C1" s="36"/>
      <c r="D1" s="36"/>
      <c r="E1" s="36"/>
      <c r="F1" s="36"/>
    </row>
    <row r="2" spans="1:6" x14ac:dyDescent="0.35">
      <c r="B2" s="30" t="s">
        <v>136</v>
      </c>
      <c r="C2" s="30" t="s">
        <v>137</v>
      </c>
      <c r="D2" s="30" t="s">
        <v>138</v>
      </c>
      <c r="E2" s="30" t="s">
        <v>139</v>
      </c>
      <c r="F2" s="30" t="s">
        <v>120</v>
      </c>
    </row>
    <row r="3" spans="1:6" x14ac:dyDescent="0.35">
      <c r="B3" s="31">
        <v>3000</v>
      </c>
      <c r="C3" s="31">
        <v>2900</v>
      </c>
      <c r="D3" s="31">
        <v>2800</v>
      </c>
      <c r="E3" s="31">
        <v>3300</v>
      </c>
      <c r="F3" s="31">
        <v>3200</v>
      </c>
    </row>
    <row r="4" spans="1:6" x14ac:dyDescent="0.35">
      <c r="B4" s="29">
        <v>2600</v>
      </c>
      <c r="C4" s="29">
        <v>3250</v>
      </c>
      <c r="D4" s="29">
        <v>3000</v>
      </c>
      <c r="E4" s="29">
        <v>2950</v>
      </c>
      <c r="F4" s="29">
        <v>3000</v>
      </c>
    </row>
    <row r="5" spans="1:6" x14ac:dyDescent="0.35">
      <c r="B5" s="31">
        <v>2800</v>
      </c>
      <c r="C5" s="31">
        <v>2600</v>
      </c>
      <c r="D5" s="31">
        <v>3000</v>
      </c>
      <c r="E5" s="31">
        <v>2700</v>
      </c>
      <c r="F5" s="31">
        <v>3300</v>
      </c>
    </row>
    <row r="6" spans="1:6" x14ac:dyDescent="0.35">
      <c r="B6" s="29">
        <v>3100</v>
      </c>
      <c r="C6" s="29">
        <v>3000</v>
      </c>
      <c r="D6" s="29">
        <v>2900</v>
      </c>
      <c r="E6" s="29">
        <v>3300</v>
      </c>
      <c r="F6" s="29">
        <v>2950</v>
      </c>
    </row>
    <row r="7" spans="1:6" x14ac:dyDescent="0.35">
      <c r="B7" s="31">
        <v>2500</v>
      </c>
      <c r="C7" s="31">
        <v>2900</v>
      </c>
      <c r="D7" s="31">
        <v>3300</v>
      </c>
      <c r="E7" s="31">
        <v>3500</v>
      </c>
      <c r="F7" s="31">
        <v>3000</v>
      </c>
    </row>
    <row r="8" spans="1:6" x14ac:dyDescent="0.35">
      <c r="B8" s="29">
        <v>2500</v>
      </c>
      <c r="C8" s="29">
        <v>2400</v>
      </c>
      <c r="D8" s="29">
        <v>3000</v>
      </c>
      <c r="E8" s="29">
        <v>2400</v>
      </c>
      <c r="F8" s="29">
        <v>3200</v>
      </c>
    </row>
    <row r="9" spans="1:6" x14ac:dyDescent="0.35">
      <c r="B9" s="31">
        <v>3800</v>
      </c>
      <c r="C9" s="31">
        <v>3000</v>
      </c>
      <c r="D9" s="31">
        <v>3500</v>
      </c>
      <c r="E9" s="31">
        <v>3000</v>
      </c>
      <c r="F9" s="31">
        <v>3000</v>
      </c>
    </row>
    <row r="10" spans="1:6" x14ac:dyDescent="0.35">
      <c r="B10" s="29">
        <v>2200</v>
      </c>
      <c r="C10" s="29">
        <v>3300</v>
      </c>
      <c r="D10" s="29">
        <v>2600</v>
      </c>
      <c r="E10" s="29">
        <v>2800</v>
      </c>
      <c r="F10" s="29">
        <v>3500</v>
      </c>
    </row>
    <row r="11" spans="1:6" x14ac:dyDescent="0.35">
      <c r="B11" s="31">
        <v>3100</v>
      </c>
      <c r="C11" s="31">
        <v>2900</v>
      </c>
      <c r="D11" s="31">
        <v>3200</v>
      </c>
      <c r="E11" s="31">
        <v>2800</v>
      </c>
      <c r="F11" s="31">
        <v>2800</v>
      </c>
    </row>
    <row r="12" spans="1:6" x14ac:dyDescent="0.35">
      <c r="B12" s="29">
        <v>3100</v>
      </c>
      <c r="C12" s="29">
        <v>2500</v>
      </c>
      <c r="D12" s="29">
        <v>2800</v>
      </c>
      <c r="E12" s="29">
        <v>3100</v>
      </c>
      <c r="F12" s="29">
        <v>3000</v>
      </c>
    </row>
    <row r="13" spans="1:6" x14ac:dyDescent="0.35">
      <c r="B13" s="31">
        <v>3000</v>
      </c>
      <c r="C13" s="31">
        <v>3000</v>
      </c>
      <c r="D13" s="31">
        <v>3100</v>
      </c>
      <c r="E13" s="31">
        <v>2650</v>
      </c>
      <c r="F13" s="31">
        <v>2900</v>
      </c>
    </row>
    <row r="14" spans="1:6" x14ac:dyDescent="0.35">
      <c r="B14" s="29">
        <v>3200</v>
      </c>
      <c r="C14" s="29">
        <v>3000</v>
      </c>
      <c r="D14" s="29">
        <v>2900</v>
      </c>
      <c r="E14" s="29">
        <v>3600</v>
      </c>
      <c r="F14" s="29">
        <v>3200</v>
      </c>
    </row>
    <row r="15" spans="1:6" x14ac:dyDescent="0.35">
      <c r="A15" s="15" t="s">
        <v>6</v>
      </c>
      <c r="B15" s="31">
        <f>SUM(B3:B14)</f>
        <v>34900</v>
      </c>
      <c r="C15" s="31">
        <f t="shared" ref="C15:F15" si="0">SUM(C3:C14)</f>
        <v>34750</v>
      </c>
      <c r="D15" s="31">
        <f t="shared" si="0"/>
        <v>36100</v>
      </c>
      <c r="E15" s="31">
        <f t="shared" si="0"/>
        <v>36100</v>
      </c>
      <c r="F15" s="31">
        <f t="shared" si="0"/>
        <v>37050</v>
      </c>
    </row>
    <row r="17" spans="2:3" x14ac:dyDescent="0.35">
      <c r="B17" s="28" t="s">
        <v>113</v>
      </c>
      <c r="C17" s="28" t="s">
        <v>6</v>
      </c>
    </row>
    <row r="18" spans="2:3" x14ac:dyDescent="0.35">
      <c r="B18" s="31" t="s">
        <v>136</v>
      </c>
      <c r="C18" s="31">
        <f>HLOOKUP(Tabela8[[#This Row],[Funcionário]],Tabela7[#All],14,0)</f>
        <v>34900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L18"/>
  <sheetViews>
    <sheetView showGridLines="0" zoomScale="70" zoomScaleNormal="70" workbookViewId="0">
      <selection activeCell="F22" sqref="F22"/>
    </sheetView>
  </sheetViews>
  <sheetFormatPr defaultRowHeight="14.5" x14ac:dyDescent="0.35"/>
  <cols>
    <col min="1" max="1" width="19.26953125" customWidth="1"/>
    <col min="2" max="2" width="23.453125" customWidth="1"/>
    <col min="3" max="3" width="21.26953125" customWidth="1"/>
    <col min="4" max="4" width="17.7265625" customWidth="1"/>
  </cols>
  <sheetData>
    <row r="1" spans="1:12" ht="14.5" customHeight="1" x14ac:dyDescent="0.35">
      <c r="A1" s="17" t="s">
        <v>72</v>
      </c>
      <c r="B1" s="17" t="s">
        <v>73</v>
      </c>
      <c r="C1" s="17" t="s">
        <v>74</v>
      </c>
      <c r="D1" s="18" t="s">
        <v>75</v>
      </c>
      <c r="F1" s="42" t="s">
        <v>145</v>
      </c>
      <c r="G1" s="42"/>
      <c r="H1" s="42"/>
      <c r="I1" s="42"/>
      <c r="J1" s="42"/>
      <c r="K1" s="42"/>
      <c r="L1" s="42"/>
    </row>
    <row r="2" spans="1:12" ht="14.5" customHeight="1" x14ac:dyDescent="0.35">
      <c r="A2" s="19" t="s">
        <v>77</v>
      </c>
      <c r="B2" s="19" t="s">
        <v>105</v>
      </c>
      <c r="C2" s="32">
        <v>5</v>
      </c>
      <c r="D2" s="21">
        <f>IFERROR(VLOOKUP(B2,CHOOSE(IF(A2="Bebidas",1,IF(A2="Carnes",2,IF(A2="Grãos",3,4))),'Opções Exercício 7'!$A$2:$B$9,'Opções Exercício 7'!$C$2:$D$9,'Opções Exercício 7'!$E$2:$F$9,'Opções Exercício 7'!$G$2:$H$9),2,0),"")</f>
        <v>3</v>
      </c>
      <c r="F2" s="42"/>
      <c r="G2" s="42"/>
      <c r="H2" s="42"/>
      <c r="I2" s="42"/>
      <c r="J2" s="42"/>
      <c r="K2" s="42"/>
      <c r="L2" s="42"/>
    </row>
    <row r="3" spans="1:12" ht="14.5" customHeight="1" x14ac:dyDescent="0.35">
      <c r="A3" s="19" t="s">
        <v>78</v>
      </c>
      <c r="B3" s="19" t="s">
        <v>102</v>
      </c>
      <c r="C3" s="32">
        <v>3</v>
      </c>
      <c r="D3" s="21">
        <f>IFERROR(VLOOKUP(B3,CHOOSE(IF(A3="Bebidas",1,IF(A3="Carnes",2,IF(A3="Grãos",3,4))),'Opções Exercício 7'!$A$2:$B$9,'Opções Exercício 7'!$C$2:$D$9,'Opções Exercício 7'!$E$2:$F$9,'Opções Exercício 7'!$G$2:$H$9),2,0),"")</f>
        <v>13</v>
      </c>
      <c r="F3" s="42"/>
      <c r="G3" s="42"/>
      <c r="H3" s="42"/>
      <c r="I3" s="42"/>
      <c r="J3" s="42"/>
      <c r="K3" s="42"/>
      <c r="L3" s="42"/>
    </row>
    <row r="4" spans="1:12" x14ac:dyDescent="0.35">
      <c r="A4" s="19" t="s">
        <v>79</v>
      </c>
      <c r="B4" s="19" t="s">
        <v>99</v>
      </c>
      <c r="C4" s="32">
        <v>10</v>
      </c>
      <c r="D4" s="21">
        <f>IFERROR(VLOOKUP(B4,CHOOSE(IF(A4="Bebidas",1,IF(A4="Carnes",2,IF(A4="Grãos",3,4))),'Opções Exercício 7'!$A$2:$B$9,'Opções Exercício 7'!$C$2:$D$9,'Opções Exercício 7'!$E$2:$F$9,'Opções Exercício 7'!$G$2:$H$9),2,0),"")</f>
        <v>2</v>
      </c>
      <c r="F4" s="41" t="s">
        <v>76</v>
      </c>
      <c r="G4" s="41"/>
      <c r="H4" s="41"/>
      <c r="I4" s="43">
        <f>SUMPRODUCT(C2:C18,D2:D18)</f>
        <v>104</v>
      </c>
      <c r="J4" s="43"/>
      <c r="K4" s="43"/>
      <c r="L4" s="43"/>
    </row>
    <row r="5" spans="1:12" x14ac:dyDescent="0.35">
      <c r="A5" s="19" t="s">
        <v>80</v>
      </c>
      <c r="B5" s="19" t="s">
        <v>84</v>
      </c>
      <c r="C5" s="32">
        <v>3</v>
      </c>
      <c r="D5" s="21">
        <f>IFERROR(VLOOKUP(B5,CHOOSE(IF(A5="Bebidas",1,IF(A5="Carnes",2,IF(A5="Grãos",3,4))),'Opções Exercício 7'!$A$2:$B$9,'Opções Exercício 7'!$C$2:$D$9,'Opções Exercício 7'!$E$2:$F$9,'Opções Exercício 7'!$G$2:$H$9),2,0),"")</f>
        <v>10</v>
      </c>
    </row>
    <row r="6" spans="1:12" x14ac:dyDescent="0.35">
      <c r="A6" s="19"/>
      <c r="B6" s="19"/>
      <c r="C6" s="32"/>
      <c r="D6" s="21" t="str">
        <f>IFERROR(VLOOKUP(B6,CHOOSE(IF(A6="Bebidas",1,IF(A6="Carnes",2,IF(A6="Grãos",3,4))),'Opções Exercício 7'!$A$2:$B$9,'Opções Exercício 7'!$C$2:$D$9,'Opções Exercício 7'!$E$2:$F$9,'Opções Exercício 7'!$G$2:$H$9),2,0),"")</f>
        <v/>
      </c>
    </row>
    <row r="7" spans="1:12" x14ac:dyDescent="0.35">
      <c r="A7" s="19"/>
      <c r="B7" s="19"/>
      <c r="C7" s="32"/>
      <c r="D7" s="21" t="str">
        <f>IFERROR(VLOOKUP(B7,CHOOSE(IF(A7="Bebidas",1,IF(A7="Carnes",2,IF(A7="Grãos",3,4))),'Opções Exercício 7'!$A$2:$B$9,'Opções Exercício 7'!$C$2:$D$9,'Opções Exercício 7'!$E$2:$F$9,'Opções Exercício 7'!$G$2:$H$9),2,0),"")</f>
        <v/>
      </c>
    </row>
    <row r="8" spans="1:12" x14ac:dyDescent="0.35">
      <c r="A8" s="19"/>
      <c r="B8" s="19"/>
      <c r="C8" s="32"/>
      <c r="D8" s="21" t="str">
        <f>IFERROR(VLOOKUP(B8,CHOOSE(IF(A8="Bebidas",1,IF(A8="Carnes",2,IF(A8="Grãos",3,4))),'Opções Exercício 7'!$A$2:$B$9,'Opções Exercício 7'!$C$2:$D$9,'Opções Exercício 7'!$E$2:$F$9,'Opções Exercício 7'!$G$2:$H$9),2,0),"")</f>
        <v/>
      </c>
    </row>
    <row r="9" spans="1:12" x14ac:dyDescent="0.35">
      <c r="A9" s="19"/>
      <c r="B9" s="19"/>
      <c r="C9" s="32"/>
      <c r="D9" s="21" t="str">
        <f>IFERROR(VLOOKUP(B9,CHOOSE(IF(A9="Bebidas",1,IF(A9="Carnes",2,IF(A9="Grãos",3,4))),'Opções Exercício 7'!$A$2:$B$9,'Opções Exercício 7'!$C$2:$D$9,'Opções Exercício 7'!$E$2:$F$9,'Opções Exercício 7'!$G$2:$H$9),2,0),"")</f>
        <v/>
      </c>
    </row>
    <row r="10" spans="1:12" x14ac:dyDescent="0.35">
      <c r="A10" s="19"/>
      <c r="B10" s="19"/>
      <c r="C10" s="32"/>
      <c r="D10" s="21" t="str">
        <f>IFERROR(VLOOKUP(B10,CHOOSE(IF(A10="Bebidas",1,IF(A10="Carnes",2,IF(A10="Grãos",3,4))),'Opções Exercício 7'!$A$2:$B$9,'Opções Exercício 7'!$C$2:$D$9,'Opções Exercício 7'!$E$2:$F$9,'Opções Exercício 7'!$G$2:$H$9),2,0),"")</f>
        <v/>
      </c>
    </row>
    <row r="11" spans="1:12" x14ac:dyDescent="0.35">
      <c r="A11" s="19"/>
      <c r="B11" s="19"/>
      <c r="C11" s="32"/>
      <c r="D11" s="21" t="str">
        <f>IFERROR(VLOOKUP(B11,CHOOSE(IF(A11="Bebidas",1,IF(A11="Carnes",2,IF(A11="Grãos",3,4))),'Opções Exercício 7'!$A$2:$B$9,'Opções Exercício 7'!$C$2:$D$9,'Opções Exercício 7'!$E$2:$F$9,'Opções Exercício 7'!$G$2:$H$9),2,0),"")</f>
        <v/>
      </c>
    </row>
    <row r="12" spans="1:12" x14ac:dyDescent="0.35">
      <c r="A12" s="19"/>
      <c r="B12" s="19"/>
      <c r="C12" s="32"/>
      <c r="D12" s="21" t="str">
        <f>IFERROR(VLOOKUP(B12,CHOOSE(IF(A12="Bebidas",1,IF(A12="Carnes",2,IF(A12="Grãos",3,4))),'Opções Exercício 7'!$A$2:$B$9,'Opções Exercício 7'!$C$2:$D$9,'Opções Exercício 7'!$E$2:$F$9,'Opções Exercício 7'!$G$2:$H$9),2,0),"")</f>
        <v/>
      </c>
    </row>
    <row r="13" spans="1:12" x14ac:dyDescent="0.35">
      <c r="A13" s="19"/>
      <c r="B13" s="19"/>
      <c r="C13" s="32"/>
      <c r="D13" s="21" t="str">
        <f>IFERROR(VLOOKUP(B13,CHOOSE(IF(A13="Bebidas",1,IF(A13="Carnes",2,IF(A13="Grãos",3,4))),'Opções Exercício 7'!$A$2:$B$9,'Opções Exercício 7'!$C$2:$D$9,'Opções Exercício 7'!$E$2:$F$9,'Opções Exercício 7'!$G$2:$H$9),2,0),"")</f>
        <v/>
      </c>
    </row>
    <row r="14" spans="1:12" x14ac:dyDescent="0.35">
      <c r="A14" s="19"/>
      <c r="B14" s="19"/>
      <c r="C14" s="32"/>
      <c r="D14" s="21" t="str">
        <f>IFERROR(VLOOKUP(B14,CHOOSE(IF(A14="Bebidas",1,IF(A14="Carnes",2,IF(A14="Grãos",3,4))),'Opções Exercício 7'!$A$2:$B$9,'Opções Exercício 7'!$C$2:$D$9,'Opções Exercício 7'!$E$2:$F$9,'Opções Exercício 7'!$G$2:$H$9),2,0),"")</f>
        <v/>
      </c>
    </row>
    <row r="15" spans="1:12" x14ac:dyDescent="0.35">
      <c r="A15" s="19"/>
      <c r="B15" s="19"/>
      <c r="C15" s="32"/>
      <c r="D15" s="21" t="str">
        <f>IFERROR(VLOOKUP(B15,CHOOSE(IF(A15="Bebidas",1,IF(A15="Carnes",2,IF(A15="Grãos",3,4))),'Opções Exercício 7'!$A$2:$B$9,'Opções Exercício 7'!$C$2:$D$9,'Opções Exercício 7'!$E$2:$F$9,'Opções Exercício 7'!$G$2:$H$9),2,0),"")</f>
        <v/>
      </c>
    </row>
    <row r="16" spans="1:12" x14ac:dyDescent="0.35">
      <c r="A16" s="19"/>
      <c r="B16" s="19"/>
      <c r="C16" s="32"/>
      <c r="D16" s="21" t="str">
        <f>IFERROR(VLOOKUP(B16,CHOOSE(IF(A16="Bebidas",1,IF(A16="Carnes",2,IF(A16="Grãos",3,4))),'Opções Exercício 7'!$A$2:$B$9,'Opções Exercício 7'!$C$2:$D$9,'Opções Exercício 7'!$E$2:$F$9,'Opções Exercício 7'!$G$2:$H$9),2,0),"")</f>
        <v/>
      </c>
    </row>
    <row r="17" spans="1:4" x14ac:dyDescent="0.35">
      <c r="A17" s="19"/>
      <c r="B17" s="19"/>
      <c r="C17" s="32"/>
      <c r="D17" s="21" t="str">
        <f>IFERROR(VLOOKUP(B17,CHOOSE(IF(A17="Bebidas",1,IF(A17="Carnes",2,IF(A17="Grãos",3,4))),'Opções Exercício 7'!$A$2:$B$9,'Opções Exercício 7'!$C$2:$D$9,'Opções Exercício 7'!$E$2:$F$9,'Opções Exercício 7'!$G$2:$H$9),2,0),"")</f>
        <v/>
      </c>
    </row>
    <row r="18" spans="1:4" x14ac:dyDescent="0.35">
      <c r="A18" s="19"/>
      <c r="B18" s="19"/>
      <c r="C18" s="32"/>
      <c r="D18" s="21" t="str">
        <f>IFERROR(VLOOKUP(B18,CHOOSE(IF(A18="Bebidas",1,IF(A18="Carnes",2,IF(A18="Grãos",3,4))),'Opções Exercício 7'!$A$2:$B$9,'Opções Exercício 7'!$C$2:$D$9,'Opções Exercício 7'!$E$2:$F$9,'Opções Exercício 7'!$G$2:$H$9),2,0),"")</f>
        <v/>
      </c>
    </row>
  </sheetData>
  <dataConsolidate/>
  <mergeCells count="3">
    <mergeCell ref="F4:H4"/>
    <mergeCell ref="F1:L3"/>
    <mergeCell ref="I4:L4"/>
  </mergeCells>
  <dataValidations count="1">
    <dataValidation type="list" allowBlank="1" showInputMessage="1" showErrorMessage="1" sqref="B2:B18" xr:uid="{FFF6B477-F93A-41BE-8A46-5A1A39FD5D69}">
      <formula1 xml:space="preserve"> INDIRECT(A2:A18)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FEE0C8-C26E-4041-9650-E6E2F84006CB}">
          <x14:formula1>
            <xm:f>'Opções Exercício 7'!$J$1:$J$4</xm:f>
          </x14:formula1>
          <xm:sqref>A2:A18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J9"/>
  <sheetViews>
    <sheetView showGridLines="0" zoomScale="85" zoomScaleNormal="85" workbookViewId="0">
      <selection activeCell="K11" sqref="K11"/>
    </sheetView>
  </sheetViews>
  <sheetFormatPr defaultRowHeight="14.5" x14ac:dyDescent="0.35"/>
  <cols>
    <col min="1" max="1" width="14.1796875" bestFit="1" customWidth="1"/>
    <col min="3" max="3" width="18.26953125" bestFit="1" customWidth="1"/>
    <col min="5" max="5" width="19.26953125" bestFit="1" customWidth="1"/>
    <col min="7" max="7" width="15.26953125" bestFit="1" customWidth="1"/>
  </cols>
  <sheetData>
    <row r="1" spans="1:10" x14ac:dyDescent="0.35">
      <c r="A1" s="17" t="s">
        <v>77</v>
      </c>
      <c r="B1" s="20" t="s">
        <v>75</v>
      </c>
      <c r="C1" s="17" t="s">
        <v>78</v>
      </c>
      <c r="D1" s="20" t="s">
        <v>75</v>
      </c>
      <c r="E1" s="17" t="s">
        <v>79</v>
      </c>
      <c r="F1" s="20" t="s">
        <v>75</v>
      </c>
      <c r="G1" s="17" t="s">
        <v>80</v>
      </c>
      <c r="H1" s="20" t="s">
        <v>75</v>
      </c>
      <c r="J1" s="17" t="s">
        <v>77</v>
      </c>
    </row>
    <row r="2" spans="1:10" x14ac:dyDescent="0.35">
      <c r="A2" s="19" t="s">
        <v>81</v>
      </c>
      <c r="B2" s="21">
        <v>6</v>
      </c>
      <c r="C2" s="19" t="s">
        <v>82</v>
      </c>
      <c r="D2" s="21">
        <v>25</v>
      </c>
      <c r="E2" s="19" t="s">
        <v>83</v>
      </c>
      <c r="F2" s="21">
        <v>7</v>
      </c>
      <c r="G2" s="19" t="s">
        <v>84</v>
      </c>
      <c r="H2" s="21">
        <v>10</v>
      </c>
      <c r="J2" s="17" t="s">
        <v>78</v>
      </c>
    </row>
    <row r="3" spans="1:10" x14ac:dyDescent="0.35">
      <c r="A3" s="19" t="s">
        <v>85</v>
      </c>
      <c r="B3" s="21">
        <v>8</v>
      </c>
      <c r="C3" s="19" t="s">
        <v>86</v>
      </c>
      <c r="D3" s="21">
        <v>11</v>
      </c>
      <c r="E3" s="19" t="s">
        <v>87</v>
      </c>
      <c r="F3" s="21">
        <v>10</v>
      </c>
      <c r="G3" s="19" t="s">
        <v>88</v>
      </c>
      <c r="H3" s="21">
        <v>13</v>
      </c>
      <c r="J3" s="17" t="s">
        <v>79</v>
      </c>
    </row>
    <row r="4" spans="1:10" x14ac:dyDescent="0.35">
      <c r="A4" s="19" t="s">
        <v>89</v>
      </c>
      <c r="B4" s="21">
        <v>5</v>
      </c>
      <c r="C4" s="19" t="s">
        <v>90</v>
      </c>
      <c r="D4" s="21">
        <v>20</v>
      </c>
      <c r="E4" s="19" t="s">
        <v>91</v>
      </c>
      <c r="F4" s="21">
        <v>31</v>
      </c>
      <c r="G4" s="19" t="s">
        <v>92</v>
      </c>
      <c r="H4" s="21">
        <v>19</v>
      </c>
      <c r="J4" s="17" t="s">
        <v>80</v>
      </c>
    </row>
    <row r="5" spans="1:10" x14ac:dyDescent="0.35">
      <c r="A5" s="19" t="s">
        <v>93</v>
      </c>
      <c r="B5" s="21">
        <v>3</v>
      </c>
      <c r="C5" s="19" t="s">
        <v>94</v>
      </c>
      <c r="D5" s="21">
        <v>8</v>
      </c>
      <c r="E5" s="19" t="s">
        <v>95</v>
      </c>
      <c r="F5" s="21">
        <v>5</v>
      </c>
      <c r="G5" s="19" t="s">
        <v>96</v>
      </c>
      <c r="H5" s="21">
        <v>5</v>
      </c>
    </row>
    <row r="6" spans="1:10" x14ac:dyDescent="0.35">
      <c r="A6" s="19" t="s">
        <v>97</v>
      </c>
      <c r="B6" s="21">
        <v>1</v>
      </c>
      <c r="C6" s="19" t="s">
        <v>98</v>
      </c>
      <c r="D6" s="21">
        <v>12</v>
      </c>
      <c r="E6" s="19" t="s">
        <v>99</v>
      </c>
      <c r="F6" s="21">
        <v>2</v>
      </c>
      <c r="G6" s="19" t="s">
        <v>100</v>
      </c>
      <c r="H6" s="21">
        <v>3</v>
      </c>
    </row>
    <row r="7" spans="1:10" x14ac:dyDescent="0.35">
      <c r="A7" s="19" t="s">
        <v>101</v>
      </c>
      <c r="B7" s="21">
        <v>1</v>
      </c>
      <c r="C7" s="19" t="s">
        <v>102</v>
      </c>
      <c r="D7" s="21">
        <v>13</v>
      </c>
      <c r="E7" s="19" t="s">
        <v>103</v>
      </c>
      <c r="F7" s="21">
        <v>3</v>
      </c>
      <c r="G7" s="19" t="s">
        <v>104</v>
      </c>
      <c r="H7" s="21">
        <v>2</v>
      </c>
    </row>
    <row r="8" spans="1:10" x14ac:dyDescent="0.35">
      <c r="A8" s="19" t="s">
        <v>105</v>
      </c>
      <c r="B8" s="21">
        <v>3</v>
      </c>
      <c r="C8" s="19" t="s">
        <v>106</v>
      </c>
      <c r="D8" s="21">
        <v>8</v>
      </c>
      <c r="E8" s="19" t="s">
        <v>107</v>
      </c>
      <c r="F8" s="21">
        <v>3</v>
      </c>
      <c r="G8" s="19" t="s">
        <v>108</v>
      </c>
      <c r="H8" s="21">
        <v>7</v>
      </c>
    </row>
    <row r="9" spans="1:10" x14ac:dyDescent="0.35">
      <c r="A9" s="19"/>
      <c r="B9" s="21"/>
      <c r="C9" s="19" t="s">
        <v>109</v>
      </c>
      <c r="D9" s="21">
        <v>2</v>
      </c>
      <c r="E9" s="19"/>
      <c r="F9" s="21"/>
      <c r="G9" s="19"/>
      <c r="H9" s="2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9C01-5B20-468A-8AB9-021B65ADA066}">
  <dimension ref="A1:J619"/>
  <sheetViews>
    <sheetView showGridLines="0" zoomScale="85" zoomScaleNormal="85" workbookViewId="0">
      <selection activeCell="J20" sqref="J20"/>
    </sheetView>
  </sheetViews>
  <sheetFormatPr defaultRowHeight="14.5" x14ac:dyDescent="0.35"/>
  <cols>
    <col min="1" max="4" width="9.90625" customWidth="1"/>
    <col min="5" max="5" width="15" customWidth="1"/>
    <col min="6" max="6" width="15" style="29" customWidth="1"/>
    <col min="7" max="7" width="15" customWidth="1"/>
    <col min="9" max="9" width="16.54296875" style="33" bestFit="1" customWidth="1"/>
    <col min="10" max="10" width="14.6328125" style="6" customWidth="1"/>
    <col min="12" max="12" width="15.26953125" customWidth="1"/>
  </cols>
  <sheetData>
    <row r="1" spans="1:10" ht="23.5" x14ac:dyDescent="0.55000000000000004">
      <c r="A1" s="37" t="s">
        <v>247</v>
      </c>
      <c r="B1" s="37"/>
      <c r="C1" s="37"/>
      <c r="D1" s="37"/>
      <c r="E1" s="37"/>
      <c r="F1" s="37"/>
      <c r="G1" s="37"/>
    </row>
    <row r="2" spans="1:10" x14ac:dyDescent="0.35">
      <c r="A2" s="35" t="s">
        <v>147</v>
      </c>
      <c r="B2" s="35" t="s">
        <v>148</v>
      </c>
      <c r="C2" s="35" t="s">
        <v>149</v>
      </c>
      <c r="D2" s="35" t="s">
        <v>150</v>
      </c>
      <c r="E2" s="35" t="s">
        <v>151</v>
      </c>
      <c r="F2" s="47" t="s">
        <v>152</v>
      </c>
      <c r="G2" s="35" t="s">
        <v>153</v>
      </c>
      <c r="I2" s="38" t="s">
        <v>154</v>
      </c>
      <c r="J2" s="38"/>
    </row>
    <row r="3" spans="1:10" x14ac:dyDescent="0.35">
      <c r="A3" s="19">
        <v>1</v>
      </c>
      <c r="B3" s="19" t="s">
        <v>63</v>
      </c>
      <c r="C3" s="19" t="s">
        <v>155</v>
      </c>
      <c r="D3" s="19">
        <v>1</v>
      </c>
      <c r="E3" s="19">
        <v>10461</v>
      </c>
      <c r="F3" s="48">
        <v>148.61000000000001</v>
      </c>
      <c r="G3" s="49">
        <v>40407</v>
      </c>
      <c r="I3" s="50" t="s">
        <v>151</v>
      </c>
      <c r="J3" s="50">
        <v>10461</v>
      </c>
    </row>
    <row r="4" spans="1:10" x14ac:dyDescent="0.35">
      <c r="A4" s="19">
        <v>2</v>
      </c>
      <c r="B4" s="19" t="s">
        <v>71</v>
      </c>
      <c r="C4" s="19" t="s">
        <v>156</v>
      </c>
      <c r="D4" s="19">
        <v>1</v>
      </c>
      <c r="E4" s="19">
        <v>10462</v>
      </c>
      <c r="F4" s="48">
        <v>6.17</v>
      </c>
      <c r="G4" s="49">
        <v>40408</v>
      </c>
      <c r="I4" s="32" t="s">
        <v>147</v>
      </c>
      <c r="J4" s="51">
        <f>_xlfn.XLOOKUP(J3,E:E,A:A,,0)</f>
        <v>1</v>
      </c>
    </row>
    <row r="5" spans="1:10" x14ac:dyDescent="0.35">
      <c r="A5" s="19">
        <v>3</v>
      </c>
      <c r="B5" s="19" t="s">
        <v>111</v>
      </c>
      <c r="C5" s="19" t="s">
        <v>157</v>
      </c>
      <c r="D5" s="19">
        <v>1</v>
      </c>
      <c r="E5" s="19">
        <v>10463</v>
      </c>
      <c r="F5" s="48">
        <v>14.78</v>
      </c>
      <c r="G5" s="49">
        <v>40409</v>
      </c>
      <c r="I5" s="32" t="s">
        <v>148</v>
      </c>
      <c r="J5" s="52" t="str">
        <f>_xlfn.XLOOKUP(J3,E:E,B:B,,0)</f>
        <v>Maria</v>
      </c>
    </row>
    <row r="6" spans="1:10" x14ac:dyDescent="0.35">
      <c r="A6" s="19">
        <v>4</v>
      </c>
      <c r="B6" s="19" t="s">
        <v>65</v>
      </c>
      <c r="C6" s="19" t="s">
        <v>158</v>
      </c>
      <c r="D6" s="19">
        <v>1</v>
      </c>
      <c r="E6" s="19">
        <v>10464</v>
      </c>
      <c r="F6" s="48">
        <v>89</v>
      </c>
      <c r="G6" s="49">
        <v>40410</v>
      </c>
      <c r="I6" s="32" t="s">
        <v>149</v>
      </c>
      <c r="J6" s="52" t="str">
        <f>_xlfn.XLOOKUP(J3,E:E,C:C,,0)</f>
        <v>LILAS</v>
      </c>
    </row>
    <row r="7" spans="1:10" x14ac:dyDescent="0.35">
      <c r="A7" s="19">
        <v>5</v>
      </c>
      <c r="B7" s="19" t="s">
        <v>159</v>
      </c>
      <c r="C7" s="19" t="s">
        <v>160</v>
      </c>
      <c r="D7" s="19">
        <v>1</v>
      </c>
      <c r="E7" s="19">
        <v>10465</v>
      </c>
      <c r="F7" s="48">
        <v>145.04</v>
      </c>
      <c r="G7" s="49">
        <v>40411</v>
      </c>
      <c r="I7" s="32" t="s">
        <v>152</v>
      </c>
      <c r="J7" s="53">
        <f>_xlfn.XLOOKUP(J3,E:E,F:F,,0)</f>
        <v>148.61000000000001</v>
      </c>
    </row>
    <row r="8" spans="1:10" x14ac:dyDescent="0.35">
      <c r="A8" s="19">
        <v>6</v>
      </c>
      <c r="B8" s="19" t="s">
        <v>161</v>
      </c>
      <c r="C8" s="19" t="s">
        <v>162</v>
      </c>
      <c r="D8" s="19">
        <v>1</v>
      </c>
      <c r="E8" s="19">
        <v>10466</v>
      </c>
      <c r="F8" s="48">
        <v>11.93</v>
      </c>
      <c r="G8" s="49">
        <v>40412</v>
      </c>
      <c r="I8" s="32" t="s">
        <v>153</v>
      </c>
      <c r="J8" s="54">
        <f>_xlfn.XLOOKUP(J3,E:E,G:G,,0)</f>
        <v>40407</v>
      </c>
    </row>
    <row r="9" spans="1:10" x14ac:dyDescent="0.35">
      <c r="A9" s="19">
        <v>7</v>
      </c>
      <c r="B9" s="19" t="s">
        <v>163</v>
      </c>
      <c r="C9" s="19" t="s">
        <v>164</v>
      </c>
      <c r="D9" s="19">
        <v>1</v>
      </c>
      <c r="E9" s="19">
        <v>10467</v>
      </c>
      <c r="F9" s="48">
        <v>4.93</v>
      </c>
      <c r="G9" s="49">
        <v>40413</v>
      </c>
    </row>
    <row r="10" spans="1:10" x14ac:dyDescent="0.35">
      <c r="A10" s="19">
        <v>8</v>
      </c>
      <c r="B10" s="19" t="s">
        <v>165</v>
      </c>
      <c r="C10" s="19" t="s">
        <v>166</v>
      </c>
      <c r="D10" s="19">
        <v>1</v>
      </c>
      <c r="E10" s="19">
        <v>10468</v>
      </c>
      <c r="F10" s="48">
        <v>44.12</v>
      </c>
      <c r="G10" s="49">
        <v>40414</v>
      </c>
    </row>
    <row r="11" spans="1:10" x14ac:dyDescent="0.35">
      <c r="A11" s="19">
        <v>9</v>
      </c>
      <c r="B11" s="19" t="s">
        <v>63</v>
      </c>
      <c r="C11" s="19" t="s">
        <v>167</v>
      </c>
      <c r="D11" s="19">
        <v>1</v>
      </c>
      <c r="E11" s="19">
        <v>10469</v>
      </c>
      <c r="F11" s="48">
        <v>60.18</v>
      </c>
      <c r="G11" s="49">
        <v>40415</v>
      </c>
    </row>
    <row r="12" spans="1:10" x14ac:dyDescent="0.35">
      <c r="A12" s="19">
        <v>10</v>
      </c>
      <c r="B12" s="19" t="s">
        <v>71</v>
      </c>
      <c r="C12" s="19" t="s">
        <v>168</v>
      </c>
      <c r="D12" s="19">
        <v>1</v>
      </c>
      <c r="E12" s="19">
        <v>10470</v>
      </c>
      <c r="F12" s="48">
        <v>64.56</v>
      </c>
      <c r="G12" s="49">
        <v>40416</v>
      </c>
    </row>
    <row r="13" spans="1:10" x14ac:dyDescent="0.35">
      <c r="A13" s="19">
        <v>11</v>
      </c>
      <c r="B13" s="19" t="s">
        <v>111</v>
      </c>
      <c r="C13" s="19" t="s">
        <v>169</v>
      </c>
      <c r="D13" s="19">
        <v>1</v>
      </c>
      <c r="E13" s="19">
        <v>10471</v>
      </c>
      <c r="F13" s="48">
        <v>45.59</v>
      </c>
      <c r="G13" s="49">
        <v>40417</v>
      </c>
    </row>
    <row r="14" spans="1:10" x14ac:dyDescent="0.35">
      <c r="A14" s="19">
        <v>12</v>
      </c>
      <c r="B14" s="19" t="s">
        <v>65</v>
      </c>
      <c r="C14" s="19" t="s">
        <v>170</v>
      </c>
      <c r="D14" s="19">
        <v>1</v>
      </c>
      <c r="E14" s="19">
        <v>10472</v>
      </c>
      <c r="F14" s="48">
        <v>4.2</v>
      </c>
      <c r="G14" s="49">
        <v>40418</v>
      </c>
    </row>
    <row r="15" spans="1:10" x14ac:dyDescent="0.35">
      <c r="A15" s="19">
        <v>13</v>
      </c>
      <c r="B15" s="19" t="s">
        <v>159</v>
      </c>
      <c r="C15" s="19" t="s">
        <v>171</v>
      </c>
      <c r="D15" s="19">
        <v>1</v>
      </c>
      <c r="E15" s="19">
        <v>10473</v>
      </c>
      <c r="F15" s="48">
        <v>16.37</v>
      </c>
      <c r="G15" s="49">
        <v>40419</v>
      </c>
    </row>
    <row r="16" spans="1:10" x14ac:dyDescent="0.35">
      <c r="A16" s="19">
        <v>14</v>
      </c>
      <c r="B16" s="19" t="s">
        <v>161</v>
      </c>
      <c r="C16" s="19" t="s">
        <v>172</v>
      </c>
      <c r="D16" s="19">
        <v>1</v>
      </c>
      <c r="E16" s="19">
        <v>10474</v>
      </c>
      <c r="F16" s="48">
        <v>83.49</v>
      </c>
      <c r="G16" s="49">
        <v>40420</v>
      </c>
    </row>
    <row r="17" spans="1:7" x14ac:dyDescent="0.35">
      <c r="A17" s="19">
        <v>15</v>
      </c>
      <c r="B17" s="19" t="s">
        <v>163</v>
      </c>
      <c r="C17" s="19" t="s">
        <v>157</v>
      </c>
      <c r="D17" s="19">
        <v>1</v>
      </c>
      <c r="E17" s="19">
        <v>10475</v>
      </c>
      <c r="F17" s="48">
        <v>68.52</v>
      </c>
      <c r="G17" s="49">
        <v>40421</v>
      </c>
    </row>
    <row r="18" spans="1:7" x14ac:dyDescent="0.35">
      <c r="A18" s="19">
        <v>16</v>
      </c>
      <c r="B18" s="19" t="s">
        <v>165</v>
      </c>
      <c r="C18" s="19" t="s">
        <v>173</v>
      </c>
      <c r="D18" s="19">
        <v>1</v>
      </c>
      <c r="E18" s="19">
        <v>10476</v>
      </c>
      <c r="F18" s="48">
        <v>4.41</v>
      </c>
      <c r="G18" s="49">
        <v>40422</v>
      </c>
    </row>
    <row r="19" spans="1:7" x14ac:dyDescent="0.35">
      <c r="A19" s="19">
        <v>17</v>
      </c>
      <c r="B19" s="19" t="s">
        <v>63</v>
      </c>
      <c r="C19" s="19" t="s">
        <v>174</v>
      </c>
      <c r="D19" s="19">
        <v>1</v>
      </c>
      <c r="E19" s="19">
        <v>10477</v>
      </c>
      <c r="F19" s="48">
        <v>13.02</v>
      </c>
      <c r="G19" s="49">
        <v>40423</v>
      </c>
    </row>
    <row r="20" spans="1:7" x14ac:dyDescent="0.35">
      <c r="A20" s="19">
        <v>18</v>
      </c>
      <c r="B20" s="19" t="s">
        <v>71</v>
      </c>
      <c r="C20" s="19" t="s">
        <v>175</v>
      </c>
      <c r="D20" s="19">
        <v>1</v>
      </c>
      <c r="E20" s="19">
        <v>10478</v>
      </c>
      <c r="F20" s="48">
        <v>4.8099999999999996</v>
      </c>
      <c r="G20" s="49">
        <v>40424</v>
      </c>
    </row>
    <row r="21" spans="1:7" x14ac:dyDescent="0.35">
      <c r="A21" s="19">
        <v>19</v>
      </c>
      <c r="B21" s="19" t="s">
        <v>111</v>
      </c>
      <c r="C21" s="19" t="s">
        <v>176</v>
      </c>
      <c r="D21" s="19">
        <v>1</v>
      </c>
      <c r="E21" s="19">
        <v>10479</v>
      </c>
      <c r="F21" s="48">
        <v>708.95</v>
      </c>
      <c r="G21" s="49">
        <v>40425</v>
      </c>
    </row>
    <row r="22" spans="1:7" x14ac:dyDescent="0.35">
      <c r="A22" s="19">
        <v>20</v>
      </c>
      <c r="B22" s="19" t="s">
        <v>65</v>
      </c>
      <c r="C22" s="19" t="s">
        <v>177</v>
      </c>
      <c r="D22" s="19">
        <v>1</v>
      </c>
      <c r="E22" s="19">
        <v>10480</v>
      </c>
      <c r="F22" s="48">
        <v>1.35</v>
      </c>
      <c r="G22" s="49">
        <v>40426</v>
      </c>
    </row>
    <row r="23" spans="1:7" x14ac:dyDescent="0.35">
      <c r="A23" s="19">
        <v>21</v>
      </c>
      <c r="B23" s="19" t="s">
        <v>159</v>
      </c>
      <c r="C23" s="19" t="s">
        <v>178</v>
      </c>
      <c r="D23" s="19">
        <v>1</v>
      </c>
      <c r="E23" s="19">
        <v>10481</v>
      </c>
      <c r="F23" s="48">
        <v>64.33</v>
      </c>
      <c r="G23" s="49">
        <v>40427</v>
      </c>
    </row>
    <row r="24" spans="1:7" x14ac:dyDescent="0.35">
      <c r="A24" s="19">
        <v>22</v>
      </c>
      <c r="B24" s="19" t="s">
        <v>161</v>
      </c>
      <c r="C24" s="19" t="s">
        <v>179</v>
      </c>
      <c r="D24" s="19">
        <v>1</v>
      </c>
      <c r="E24" s="19">
        <v>10482</v>
      </c>
      <c r="F24" s="48">
        <v>7.48</v>
      </c>
      <c r="G24" s="49">
        <v>40428</v>
      </c>
    </row>
    <row r="25" spans="1:7" x14ac:dyDescent="0.35">
      <c r="A25" s="19">
        <v>23</v>
      </c>
      <c r="B25" s="19" t="s">
        <v>163</v>
      </c>
      <c r="C25" s="19" t="s">
        <v>167</v>
      </c>
      <c r="D25" s="19">
        <v>1</v>
      </c>
      <c r="E25" s="19">
        <v>10483</v>
      </c>
      <c r="F25" s="48">
        <v>15.28</v>
      </c>
      <c r="G25" s="49">
        <v>40429</v>
      </c>
    </row>
    <row r="26" spans="1:7" x14ac:dyDescent="0.35">
      <c r="A26" s="19">
        <v>24</v>
      </c>
      <c r="B26" s="19" t="s">
        <v>165</v>
      </c>
      <c r="C26" s="19" t="s">
        <v>169</v>
      </c>
      <c r="D26" s="19">
        <v>1</v>
      </c>
      <c r="E26" s="19">
        <v>10484</v>
      </c>
      <c r="F26" s="48">
        <v>6.88</v>
      </c>
      <c r="G26" s="49">
        <v>40430</v>
      </c>
    </row>
    <row r="27" spans="1:7" x14ac:dyDescent="0.35">
      <c r="A27" s="19">
        <v>25</v>
      </c>
      <c r="B27" s="19" t="s">
        <v>63</v>
      </c>
      <c r="C27" s="19" t="s">
        <v>180</v>
      </c>
      <c r="D27" s="19">
        <v>1</v>
      </c>
      <c r="E27" s="19">
        <v>10485</v>
      </c>
      <c r="F27" s="48">
        <v>64.45</v>
      </c>
      <c r="G27" s="49">
        <v>40431</v>
      </c>
    </row>
    <row r="28" spans="1:7" x14ac:dyDescent="0.35">
      <c r="A28" s="19">
        <v>26</v>
      </c>
      <c r="B28" s="19" t="s">
        <v>71</v>
      </c>
      <c r="C28" s="19" t="s">
        <v>173</v>
      </c>
      <c r="D28" s="19">
        <v>1</v>
      </c>
      <c r="E28" s="19">
        <v>10486</v>
      </c>
      <c r="F28" s="48">
        <v>30.53</v>
      </c>
      <c r="G28" s="49">
        <v>40432</v>
      </c>
    </row>
    <row r="29" spans="1:7" x14ac:dyDescent="0.35">
      <c r="A29" s="19">
        <v>27</v>
      </c>
      <c r="B29" s="19" t="s">
        <v>111</v>
      </c>
      <c r="C29" s="19" t="s">
        <v>181</v>
      </c>
      <c r="D29" s="19">
        <v>1</v>
      </c>
      <c r="E29" s="19">
        <v>10487</v>
      </c>
      <c r="F29" s="48">
        <v>71.069999999999993</v>
      </c>
      <c r="G29" s="49">
        <v>40433</v>
      </c>
    </row>
    <row r="30" spans="1:7" x14ac:dyDescent="0.35">
      <c r="A30" s="19">
        <v>28</v>
      </c>
      <c r="B30" s="19" t="s">
        <v>65</v>
      </c>
      <c r="C30" s="19" t="s">
        <v>182</v>
      </c>
      <c r="D30" s="19">
        <v>1</v>
      </c>
      <c r="E30" s="19">
        <v>10488</v>
      </c>
      <c r="F30" s="48">
        <v>4.93</v>
      </c>
      <c r="G30" s="49">
        <v>40434</v>
      </c>
    </row>
    <row r="31" spans="1:7" x14ac:dyDescent="0.35">
      <c r="A31" s="19">
        <v>29</v>
      </c>
      <c r="B31" s="19" t="s">
        <v>159</v>
      </c>
      <c r="C31" s="19" t="s">
        <v>183</v>
      </c>
      <c r="D31" s="19">
        <v>1</v>
      </c>
      <c r="E31" s="19">
        <v>10489</v>
      </c>
      <c r="F31" s="48">
        <v>5.29</v>
      </c>
      <c r="G31" s="49">
        <v>40435</v>
      </c>
    </row>
    <row r="32" spans="1:7" x14ac:dyDescent="0.35">
      <c r="A32" s="19">
        <v>30</v>
      </c>
      <c r="B32" s="19" t="s">
        <v>161</v>
      </c>
      <c r="C32" s="19" t="s">
        <v>173</v>
      </c>
      <c r="D32" s="19">
        <v>1</v>
      </c>
      <c r="E32" s="19">
        <v>10490</v>
      </c>
      <c r="F32" s="48">
        <v>210.19</v>
      </c>
      <c r="G32" s="49">
        <v>40436</v>
      </c>
    </row>
    <row r="33" spans="1:7" x14ac:dyDescent="0.35">
      <c r="A33" s="19">
        <v>31</v>
      </c>
      <c r="B33" s="19" t="s">
        <v>163</v>
      </c>
      <c r="C33" s="19" t="s">
        <v>158</v>
      </c>
      <c r="D33" s="19">
        <v>1</v>
      </c>
      <c r="E33" s="19">
        <v>10491</v>
      </c>
      <c r="F33" s="48">
        <v>16.96</v>
      </c>
      <c r="G33" s="49">
        <v>40437</v>
      </c>
    </row>
    <row r="34" spans="1:7" x14ac:dyDescent="0.35">
      <c r="A34" s="19">
        <v>32</v>
      </c>
      <c r="B34" s="19" t="s">
        <v>165</v>
      </c>
      <c r="C34" s="19" t="s">
        <v>184</v>
      </c>
      <c r="D34" s="19">
        <v>1</v>
      </c>
      <c r="E34" s="19">
        <v>10492</v>
      </c>
      <c r="F34" s="48">
        <v>62.89</v>
      </c>
      <c r="G34" s="49">
        <v>40438</v>
      </c>
    </row>
    <row r="35" spans="1:7" x14ac:dyDescent="0.35">
      <c r="A35" s="19">
        <v>33</v>
      </c>
      <c r="B35" s="19" t="s">
        <v>63</v>
      </c>
      <c r="C35" s="19" t="s">
        <v>185</v>
      </c>
      <c r="D35" s="19">
        <v>1</v>
      </c>
      <c r="E35" s="19">
        <v>10493</v>
      </c>
      <c r="F35" s="48">
        <v>10.64</v>
      </c>
      <c r="G35" s="49">
        <v>40439</v>
      </c>
    </row>
    <row r="36" spans="1:7" x14ac:dyDescent="0.35">
      <c r="A36" s="19">
        <v>34</v>
      </c>
      <c r="B36" s="19" t="s">
        <v>71</v>
      </c>
      <c r="C36" s="19" t="s">
        <v>162</v>
      </c>
      <c r="D36" s="19">
        <v>1</v>
      </c>
      <c r="E36" s="19">
        <v>10494</v>
      </c>
      <c r="F36" s="48">
        <v>65.989999999999995</v>
      </c>
      <c r="G36" s="49">
        <v>40440</v>
      </c>
    </row>
    <row r="37" spans="1:7" x14ac:dyDescent="0.35">
      <c r="A37" s="19">
        <v>35</v>
      </c>
      <c r="B37" s="19" t="s">
        <v>111</v>
      </c>
      <c r="C37" s="19" t="s">
        <v>186</v>
      </c>
      <c r="D37" s="19">
        <v>1</v>
      </c>
      <c r="E37" s="19">
        <v>10495</v>
      </c>
      <c r="F37" s="48">
        <v>4.6500000000000004</v>
      </c>
      <c r="G37" s="49">
        <v>40441</v>
      </c>
    </row>
    <row r="38" spans="1:7" x14ac:dyDescent="0.35">
      <c r="A38" s="19">
        <v>36</v>
      </c>
      <c r="B38" s="19" t="s">
        <v>65</v>
      </c>
      <c r="C38" s="19" t="s">
        <v>187</v>
      </c>
      <c r="D38" s="19">
        <v>1</v>
      </c>
      <c r="E38" s="19">
        <v>10496</v>
      </c>
      <c r="F38" s="48">
        <v>46.77</v>
      </c>
      <c r="G38" s="49">
        <v>40442</v>
      </c>
    </row>
    <row r="39" spans="1:7" x14ac:dyDescent="0.35">
      <c r="A39" s="19">
        <v>37</v>
      </c>
      <c r="B39" s="19" t="s">
        <v>159</v>
      </c>
      <c r="C39" s="19" t="s">
        <v>188</v>
      </c>
      <c r="D39" s="19">
        <v>1</v>
      </c>
      <c r="E39" s="19">
        <v>10497</v>
      </c>
      <c r="F39" s="48">
        <v>36.21</v>
      </c>
      <c r="G39" s="49">
        <v>40443</v>
      </c>
    </row>
    <row r="40" spans="1:7" x14ac:dyDescent="0.35">
      <c r="A40" s="19">
        <v>38</v>
      </c>
      <c r="B40" s="19" t="s">
        <v>161</v>
      </c>
      <c r="C40" s="19" t="s">
        <v>173</v>
      </c>
      <c r="D40" s="19">
        <v>1</v>
      </c>
      <c r="E40" s="19">
        <v>10498</v>
      </c>
      <c r="F40" s="48">
        <v>29.75</v>
      </c>
      <c r="G40" s="49">
        <v>40444</v>
      </c>
    </row>
    <row r="41" spans="1:7" x14ac:dyDescent="0.35">
      <c r="A41" s="19">
        <v>39</v>
      </c>
      <c r="B41" s="19" t="s">
        <v>163</v>
      </c>
      <c r="C41" s="19" t="s">
        <v>155</v>
      </c>
      <c r="D41" s="19">
        <v>1</v>
      </c>
      <c r="E41" s="19">
        <v>10499</v>
      </c>
      <c r="F41" s="48">
        <v>102.02</v>
      </c>
      <c r="G41" s="49">
        <v>40445</v>
      </c>
    </row>
    <row r="42" spans="1:7" x14ac:dyDescent="0.35">
      <c r="A42" s="19">
        <v>40</v>
      </c>
      <c r="B42" s="19" t="s">
        <v>165</v>
      </c>
      <c r="C42" s="19" t="s">
        <v>185</v>
      </c>
      <c r="D42" s="19">
        <v>1</v>
      </c>
      <c r="E42" s="19">
        <v>10500</v>
      </c>
      <c r="F42" s="48">
        <v>42.68</v>
      </c>
      <c r="G42" s="49">
        <v>40446</v>
      </c>
    </row>
    <row r="43" spans="1:7" x14ac:dyDescent="0.35">
      <c r="A43" s="19">
        <v>41</v>
      </c>
      <c r="B43" s="19" t="s">
        <v>63</v>
      </c>
      <c r="C43" s="19" t="s">
        <v>189</v>
      </c>
      <c r="D43" s="19">
        <v>1</v>
      </c>
      <c r="E43" s="19">
        <v>10501</v>
      </c>
      <c r="F43" s="48">
        <v>8.85</v>
      </c>
      <c r="G43" s="49">
        <v>40447</v>
      </c>
    </row>
    <row r="44" spans="1:7" x14ac:dyDescent="0.35">
      <c r="A44" s="19">
        <v>42</v>
      </c>
      <c r="B44" s="19" t="s">
        <v>71</v>
      </c>
      <c r="C44" s="19" t="s">
        <v>172</v>
      </c>
      <c r="D44" s="19">
        <v>1</v>
      </c>
      <c r="E44" s="19">
        <v>10502</v>
      </c>
      <c r="F44" s="48">
        <v>69.319999999999993</v>
      </c>
      <c r="G44" s="49">
        <v>40448</v>
      </c>
    </row>
    <row r="45" spans="1:7" x14ac:dyDescent="0.35">
      <c r="A45" s="19">
        <v>43</v>
      </c>
      <c r="B45" s="19" t="s">
        <v>111</v>
      </c>
      <c r="C45" s="19" t="s">
        <v>190</v>
      </c>
      <c r="D45" s="19">
        <v>1</v>
      </c>
      <c r="E45" s="19">
        <v>10503</v>
      </c>
      <c r="F45" s="48">
        <v>16.739999999999998</v>
      </c>
      <c r="G45" s="49">
        <v>40449</v>
      </c>
    </row>
    <row r="46" spans="1:7" x14ac:dyDescent="0.35">
      <c r="A46" s="19">
        <v>44</v>
      </c>
      <c r="B46" s="19" t="s">
        <v>65</v>
      </c>
      <c r="C46" s="19" t="s">
        <v>167</v>
      </c>
      <c r="D46" s="19">
        <v>1</v>
      </c>
      <c r="E46" s="19">
        <v>10504</v>
      </c>
      <c r="F46" s="48">
        <v>59.13</v>
      </c>
      <c r="G46" s="49">
        <v>40450</v>
      </c>
    </row>
    <row r="47" spans="1:7" x14ac:dyDescent="0.35">
      <c r="A47" s="19">
        <v>45</v>
      </c>
      <c r="B47" s="19" t="s">
        <v>159</v>
      </c>
      <c r="C47" s="19" t="s">
        <v>191</v>
      </c>
      <c r="D47" s="19">
        <v>1</v>
      </c>
      <c r="E47" s="19">
        <v>10505</v>
      </c>
      <c r="F47" s="48">
        <v>7.13</v>
      </c>
      <c r="G47" s="49">
        <v>40451</v>
      </c>
    </row>
    <row r="48" spans="1:7" x14ac:dyDescent="0.35">
      <c r="A48" s="19">
        <v>46</v>
      </c>
      <c r="B48" s="19" t="s">
        <v>161</v>
      </c>
      <c r="C48" s="19" t="s">
        <v>166</v>
      </c>
      <c r="D48" s="19">
        <v>1</v>
      </c>
      <c r="E48" s="19">
        <v>10506</v>
      </c>
      <c r="F48" s="48">
        <v>21.19</v>
      </c>
      <c r="G48" s="49">
        <v>40452</v>
      </c>
    </row>
    <row r="49" spans="1:7" x14ac:dyDescent="0.35">
      <c r="A49" s="19">
        <v>47</v>
      </c>
      <c r="B49" s="19" t="s">
        <v>163</v>
      </c>
      <c r="C49" s="19" t="s">
        <v>192</v>
      </c>
      <c r="D49" s="19">
        <v>1</v>
      </c>
      <c r="E49" s="19">
        <v>10507</v>
      </c>
      <c r="F49" s="48">
        <v>47.45</v>
      </c>
      <c r="G49" s="49">
        <v>40453</v>
      </c>
    </row>
    <row r="50" spans="1:7" x14ac:dyDescent="0.35">
      <c r="A50" s="19">
        <v>48</v>
      </c>
      <c r="B50" s="19" t="s">
        <v>165</v>
      </c>
      <c r="C50" s="19" t="s">
        <v>193</v>
      </c>
      <c r="D50" s="19">
        <v>1</v>
      </c>
      <c r="E50" s="19">
        <v>10508</v>
      </c>
      <c r="F50" s="48">
        <v>4.99</v>
      </c>
      <c r="G50" s="49">
        <v>40454</v>
      </c>
    </row>
    <row r="51" spans="1:7" x14ac:dyDescent="0.35">
      <c r="A51" s="19">
        <v>49</v>
      </c>
      <c r="B51" s="19" t="s">
        <v>63</v>
      </c>
      <c r="C51" s="19" t="s">
        <v>189</v>
      </c>
      <c r="D51" s="19">
        <v>1</v>
      </c>
      <c r="E51" s="19">
        <v>10509</v>
      </c>
      <c r="F51" s="48">
        <v>0.15</v>
      </c>
      <c r="G51" s="49">
        <v>40455</v>
      </c>
    </row>
    <row r="52" spans="1:7" x14ac:dyDescent="0.35">
      <c r="A52" s="19">
        <v>50</v>
      </c>
      <c r="B52" s="19" t="s">
        <v>71</v>
      </c>
      <c r="C52" s="19" t="s">
        <v>194</v>
      </c>
      <c r="D52" s="19">
        <v>1</v>
      </c>
      <c r="E52" s="19">
        <v>10510</v>
      </c>
      <c r="F52" s="48">
        <v>367.63</v>
      </c>
      <c r="G52" s="49">
        <v>40456</v>
      </c>
    </row>
    <row r="53" spans="1:7" x14ac:dyDescent="0.35">
      <c r="A53" s="19">
        <v>51</v>
      </c>
      <c r="B53" s="19" t="s">
        <v>111</v>
      </c>
      <c r="C53" s="19" t="s">
        <v>168</v>
      </c>
      <c r="D53" s="19">
        <v>1</v>
      </c>
      <c r="E53" s="19">
        <v>10511</v>
      </c>
      <c r="F53" s="48">
        <v>350.64</v>
      </c>
      <c r="G53" s="49">
        <v>40457</v>
      </c>
    </row>
    <row r="54" spans="1:7" x14ac:dyDescent="0.35">
      <c r="A54" s="19">
        <v>52</v>
      </c>
      <c r="B54" s="19" t="s">
        <v>65</v>
      </c>
      <c r="C54" s="19" t="s">
        <v>195</v>
      </c>
      <c r="D54" s="19">
        <v>1</v>
      </c>
      <c r="E54" s="19">
        <v>10512</v>
      </c>
      <c r="F54" s="48">
        <v>3.53</v>
      </c>
      <c r="G54" s="49">
        <v>40458</v>
      </c>
    </row>
    <row r="55" spans="1:7" x14ac:dyDescent="0.35">
      <c r="A55" s="19">
        <v>53</v>
      </c>
      <c r="B55" s="19" t="s">
        <v>159</v>
      </c>
      <c r="C55" s="19" t="s">
        <v>196</v>
      </c>
      <c r="D55" s="19">
        <v>1</v>
      </c>
      <c r="E55" s="19">
        <v>10513</v>
      </c>
      <c r="F55" s="48">
        <v>105.65</v>
      </c>
      <c r="G55" s="49">
        <v>40459</v>
      </c>
    </row>
    <row r="56" spans="1:7" x14ac:dyDescent="0.35">
      <c r="A56" s="19">
        <v>54</v>
      </c>
      <c r="B56" s="19" t="s">
        <v>161</v>
      </c>
      <c r="C56" s="19" t="s">
        <v>197</v>
      </c>
      <c r="D56" s="19">
        <v>1</v>
      </c>
      <c r="E56" s="19">
        <v>10514</v>
      </c>
      <c r="F56" s="48">
        <v>789.95</v>
      </c>
      <c r="G56" s="49">
        <v>40460</v>
      </c>
    </row>
    <row r="57" spans="1:7" x14ac:dyDescent="0.35">
      <c r="A57" s="19">
        <v>55</v>
      </c>
      <c r="B57" s="19" t="s">
        <v>163</v>
      </c>
      <c r="C57" s="19" t="s">
        <v>198</v>
      </c>
      <c r="D57" s="19">
        <v>1</v>
      </c>
      <c r="E57" s="19">
        <v>10515</v>
      </c>
      <c r="F57" s="48">
        <v>204.47</v>
      </c>
      <c r="G57" s="49">
        <v>40461</v>
      </c>
    </row>
    <row r="58" spans="1:7" x14ac:dyDescent="0.35">
      <c r="A58" s="19">
        <v>56</v>
      </c>
      <c r="B58" s="19" t="s">
        <v>165</v>
      </c>
      <c r="C58" s="19" t="s">
        <v>190</v>
      </c>
      <c r="D58" s="19">
        <v>1</v>
      </c>
      <c r="E58" s="19">
        <v>10516</v>
      </c>
      <c r="F58" s="48">
        <v>62.78</v>
      </c>
      <c r="G58" s="49">
        <v>40462</v>
      </c>
    </row>
    <row r="59" spans="1:7" x14ac:dyDescent="0.35">
      <c r="A59" s="19">
        <v>57</v>
      </c>
      <c r="B59" s="19" t="s">
        <v>63</v>
      </c>
      <c r="C59" s="19" t="s">
        <v>199</v>
      </c>
      <c r="D59" s="19">
        <v>1</v>
      </c>
      <c r="E59" s="19">
        <v>10517</v>
      </c>
      <c r="F59" s="48">
        <v>32.07</v>
      </c>
      <c r="G59" s="49">
        <v>40463</v>
      </c>
    </row>
    <row r="60" spans="1:7" x14ac:dyDescent="0.35">
      <c r="A60" s="19">
        <v>58</v>
      </c>
      <c r="B60" s="19" t="s">
        <v>71</v>
      </c>
      <c r="C60" s="19" t="s">
        <v>200</v>
      </c>
      <c r="D60" s="19">
        <v>1</v>
      </c>
      <c r="E60" s="19">
        <v>10518</v>
      </c>
      <c r="F60" s="48">
        <v>218.15</v>
      </c>
      <c r="G60" s="49">
        <v>40464</v>
      </c>
    </row>
    <row r="61" spans="1:7" x14ac:dyDescent="0.35">
      <c r="A61" s="19">
        <v>59</v>
      </c>
      <c r="B61" s="19" t="s">
        <v>111</v>
      </c>
      <c r="C61" s="19" t="s">
        <v>201</v>
      </c>
      <c r="D61" s="19">
        <v>1</v>
      </c>
      <c r="E61" s="19">
        <v>10519</v>
      </c>
      <c r="F61" s="48">
        <v>91.76</v>
      </c>
      <c r="G61" s="49">
        <v>40465</v>
      </c>
    </row>
    <row r="62" spans="1:7" x14ac:dyDescent="0.35">
      <c r="A62" s="19">
        <v>60</v>
      </c>
      <c r="B62" s="19" t="s">
        <v>65</v>
      </c>
      <c r="C62" s="19" t="s">
        <v>202</v>
      </c>
      <c r="D62" s="19">
        <v>1</v>
      </c>
      <c r="E62" s="19">
        <v>10520</v>
      </c>
      <c r="F62" s="48">
        <v>13.37</v>
      </c>
      <c r="G62" s="49">
        <v>40466</v>
      </c>
    </row>
    <row r="63" spans="1:7" x14ac:dyDescent="0.35">
      <c r="A63" s="19">
        <v>61</v>
      </c>
      <c r="B63" s="19" t="s">
        <v>159</v>
      </c>
      <c r="C63" s="19" t="s">
        <v>203</v>
      </c>
      <c r="D63" s="19">
        <v>1</v>
      </c>
      <c r="E63" s="19">
        <v>10521</v>
      </c>
      <c r="F63" s="48">
        <v>17.22</v>
      </c>
      <c r="G63" s="49">
        <v>40467</v>
      </c>
    </row>
    <row r="64" spans="1:7" x14ac:dyDescent="0.35">
      <c r="A64" s="19">
        <v>62</v>
      </c>
      <c r="B64" s="19" t="s">
        <v>161</v>
      </c>
      <c r="C64" s="19" t="s">
        <v>188</v>
      </c>
      <c r="D64" s="19">
        <v>1</v>
      </c>
      <c r="E64" s="19">
        <v>10522</v>
      </c>
      <c r="F64" s="48">
        <v>45.33</v>
      </c>
      <c r="G64" s="49">
        <v>40468</v>
      </c>
    </row>
    <row r="65" spans="1:7" x14ac:dyDescent="0.35">
      <c r="A65" s="19">
        <v>63</v>
      </c>
      <c r="B65" s="19" t="s">
        <v>163</v>
      </c>
      <c r="C65" s="19" t="s">
        <v>170</v>
      </c>
      <c r="D65" s="19">
        <v>1</v>
      </c>
      <c r="E65" s="19">
        <v>10523</v>
      </c>
      <c r="F65" s="48">
        <v>77.63</v>
      </c>
      <c r="G65" s="49">
        <v>40469</v>
      </c>
    </row>
    <row r="66" spans="1:7" x14ac:dyDescent="0.35">
      <c r="A66" s="19">
        <v>64</v>
      </c>
      <c r="B66" s="19" t="s">
        <v>165</v>
      </c>
      <c r="C66" s="19" t="s">
        <v>204</v>
      </c>
      <c r="D66" s="19">
        <v>1</v>
      </c>
      <c r="E66" s="19">
        <v>10524</v>
      </c>
      <c r="F66" s="48">
        <v>244.79</v>
      </c>
      <c r="G66" s="49">
        <v>40470</v>
      </c>
    </row>
    <row r="67" spans="1:7" x14ac:dyDescent="0.35">
      <c r="A67" s="19">
        <v>65</v>
      </c>
      <c r="B67" s="19" t="s">
        <v>63</v>
      </c>
      <c r="C67" s="19" t="s">
        <v>168</v>
      </c>
      <c r="D67" s="19">
        <v>1</v>
      </c>
      <c r="E67" s="19">
        <v>10525</v>
      </c>
      <c r="F67" s="48">
        <v>11.06</v>
      </c>
      <c r="G67" s="49">
        <v>40471</v>
      </c>
    </row>
    <row r="68" spans="1:7" x14ac:dyDescent="0.35">
      <c r="A68" s="19">
        <v>66</v>
      </c>
      <c r="B68" s="19" t="s">
        <v>71</v>
      </c>
      <c r="C68" s="19" t="s">
        <v>205</v>
      </c>
      <c r="D68" s="19">
        <v>1</v>
      </c>
      <c r="E68" s="19">
        <v>10526</v>
      </c>
      <c r="F68" s="48">
        <v>58.59</v>
      </c>
      <c r="G68" s="49">
        <v>40472</v>
      </c>
    </row>
    <row r="69" spans="1:7" x14ac:dyDescent="0.35">
      <c r="A69" s="19">
        <v>67</v>
      </c>
      <c r="B69" s="19" t="s">
        <v>111</v>
      </c>
      <c r="C69" s="19" t="s">
        <v>198</v>
      </c>
      <c r="D69" s="19">
        <v>1</v>
      </c>
      <c r="E69" s="19">
        <v>10527</v>
      </c>
      <c r="F69" s="48">
        <v>41.9</v>
      </c>
      <c r="G69" s="49">
        <v>40473</v>
      </c>
    </row>
    <row r="70" spans="1:7" x14ac:dyDescent="0.35">
      <c r="A70" s="19">
        <v>68</v>
      </c>
      <c r="B70" s="19" t="s">
        <v>65</v>
      </c>
      <c r="C70" s="19" t="s">
        <v>206</v>
      </c>
      <c r="D70" s="19">
        <v>1</v>
      </c>
      <c r="E70" s="19">
        <v>10528</v>
      </c>
      <c r="F70" s="48">
        <v>3.35</v>
      </c>
      <c r="G70" s="49">
        <v>40474</v>
      </c>
    </row>
    <row r="71" spans="1:7" x14ac:dyDescent="0.35">
      <c r="A71" s="19">
        <v>69</v>
      </c>
      <c r="B71" s="19" t="s">
        <v>159</v>
      </c>
      <c r="C71" s="19" t="s">
        <v>207</v>
      </c>
      <c r="D71" s="19">
        <v>1</v>
      </c>
      <c r="E71" s="19">
        <v>10529</v>
      </c>
      <c r="F71" s="48">
        <v>66.69</v>
      </c>
      <c r="G71" s="49">
        <v>40475</v>
      </c>
    </row>
    <row r="72" spans="1:7" x14ac:dyDescent="0.35">
      <c r="A72" s="19">
        <v>70</v>
      </c>
      <c r="B72" s="19" t="s">
        <v>161</v>
      </c>
      <c r="C72" s="19" t="s">
        <v>183</v>
      </c>
      <c r="D72" s="19">
        <v>1</v>
      </c>
      <c r="E72" s="19">
        <v>10530</v>
      </c>
      <c r="F72" s="48">
        <v>339.22</v>
      </c>
      <c r="G72" s="49">
        <v>40476</v>
      </c>
    </row>
    <row r="73" spans="1:7" x14ac:dyDescent="0.35">
      <c r="A73" s="19">
        <v>71</v>
      </c>
      <c r="B73" s="19" t="s">
        <v>163</v>
      </c>
      <c r="C73" s="19" t="s">
        <v>208</v>
      </c>
      <c r="D73" s="19">
        <v>1</v>
      </c>
      <c r="E73" s="19">
        <v>10531</v>
      </c>
      <c r="F73" s="48">
        <v>8.1199999999999992</v>
      </c>
      <c r="G73" s="49">
        <v>40477</v>
      </c>
    </row>
    <row r="74" spans="1:7" x14ac:dyDescent="0.35">
      <c r="A74" s="19">
        <v>72</v>
      </c>
      <c r="B74" s="19" t="s">
        <v>165</v>
      </c>
      <c r="C74" s="19" t="s">
        <v>209</v>
      </c>
      <c r="D74" s="19">
        <v>1</v>
      </c>
      <c r="E74" s="19">
        <v>10532</v>
      </c>
      <c r="F74" s="48">
        <v>74.459999999999994</v>
      </c>
      <c r="G74" s="49">
        <v>40478</v>
      </c>
    </row>
    <row r="75" spans="1:7" x14ac:dyDescent="0.35">
      <c r="A75" s="19">
        <v>73</v>
      </c>
      <c r="B75" s="19" t="s">
        <v>63</v>
      </c>
      <c r="C75" s="19" t="s">
        <v>210</v>
      </c>
      <c r="D75" s="19">
        <v>1</v>
      </c>
      <c r="E75" s="19">
        <v>10533</v>
      </c>
      <c r="F75" s="48">
        <v>188.04</v>
      </c>
      <c r="G75" s="49">
        <v>40479</v>
      </c>
    </row>
    <row r="76" spans="1:7" x14ac:dyDescent="0.35">
      <c r="A76" s="19">
        <v>74</v>
      </c>
      <c r="B76" s="19" t="s">
        <v>71</v>
      </c>
      <c r="C76" s="19" t="s">
        <v>188</v>
      </c>
      <c r="D76" s="19">
        <v>1</v>
      </c>
      <c r="E76" s="19">
        <v>10534</v>
      </c>
      <c r="F76" s="48">
        <v>27.94</v>
      </c>
      <c r="G76" s="49">
        <v>40480</v>
      </c>
    </row>
    <row r="77" spans="1:7" x14ac:dyDescent="0.35">
      <c r="A77" s="19">
        <v>75</v>
      </c>
      <c r="B77" s="19" t="s">
        <v>111</v>
      </c>
      <c r="C77" s="19" t="s">
        <v>192</v>
      </c>
      <c r="D77" s="19">
        <v>1</v>
      </c>
      <c r="E77" s="19">
        <v>10535</v>
      </c>
      <c r="F77" s="48">
        <v>15.64</v>
      </c>
      <c r="G77" s="49">
        <v>40481</v>
      </c>
    </row>
    <row r="78" spans="1:7" x14ac:dyDescent="0.35">
      <c r="A78" s="19">
        <v>76</v>
      </c>
      <c r="B78" s="19" t="s">
        <v>65</v>
      </c>
      <c r="C78" s="19" t="s">
        <v>188</v>
      </c>
      <c r="D78" s="19">
        <v>1</v>
      </c>
      <c r="E78" s="19">
        <v>10536</v>
      </c>
      <c r="F78" s="48">
        <v>58.88</v>
      </c>
      <c r="G78" s="49">
        <v>40482</v>
      </c>
    </row>
    <row r="79" spans="1:7" x14ac:dyDescent="0.35">
      <c r="A79" s="19">
        <v>77</v>
      </c>
      <c r="B79" s="19" t="s">
        <v>159</v>
      </c>
      <c r="C79" s="19" t="s">
        <v>211</v>
      </c>
      <c r="D79" s="19">
        <v>1</v>
      </c>
      <c r="E79" s="19">
        <v>10537</v>
      </c>
      <c r="F79" s="48">
        <v>78.849999999999994</v>
      </c>
      <c r="G79" s="49">
        <v>40483</v>
      </c>
    </row>
    <row r="80" spans="1:7" x14ac:dyDescent="0.35">
      <c r="A80" s="19">
        <v>78</v>
      </c>
      <c r="B80" s="19" t="s">
        <v>161</v>
      </c>
      <c r="C80" s="19" t="s">
        <v>169</v>
      </c>
      <c r="D80" s="19">
        <v>1</v>
      </c>
      <c r="E80" s="19">
        <v>10538</v>
      </c>
      <c r="F80" s="48">
        <v>4.87</v>
      </c>
      <c r="G80" s="49">
        <v>40484</v>
      </c>
    </row>
    <row r="81" spans="1:7" x14ac:dyDescent="0.35">
      <c r="A81" s="19">
        <v>79</v>
      </c>
      <c r="B81" s="19" t="s">
        <v>163</v>
      </c>
      <c r="C81" s="19" t="s">
        <v>169</v>
      </c>
      <c r="D81" s="19">
        <v>1</v>
      </c>
      <c r="E81" s="19">
        <v>10539</v>
      </c>
      <c r="F81" s="48">
        <v>12.36</v>
      </c>
      <c r="G81" s="49">
        <v>40485</v>
      </c>
    </row>
    <row r="82" spans="1:7" x14ac:dyDescent="0.35">
      <c r="A82" s="19">
        <v>80</v>
      </c>
      <c r="B82" s="19" t="s">
        <v>165</v>
      </c>
      <c r="C82" s="19" t="s">
        <v>198</v>
      </c>
      <c r="D82" s="19">
        <v>1</v>
      </c>
      <c r="E82" s="19">
        <v>10540</v>
      </c>
      <c r="F82" s="48">
        <v>1007.64</v>
      </c>
      <c r="G82" s="49">
        <v>40486</v>
      </c>
    </row>
    <row r="83" spans="1:7" x14ac:dyDescent="0.35">
      <c r="A83" s="19">
        <v>81</v>
      </c>
      <c r="B83" s="19" t="s">
        <v>63</v>
      </c>
      <c r="C83" s="19" t="s">
        <v>212</v>
      </c>
      <c r="D83" s="19">
        <v>1</v>
      </c>
      <c r="E83" s="19">
        <v>10541</v>
      </c>
      <c r="F83" s="48">
        <v>68.650000000000006</v>
      </c>
      <c r="G83" s="49">
        <v>40487</v>
      </c>
    </row>
    <row r="84" spans="1:7" x14ac:dyDescent="0.35">
      <c r="A84" s="19">
        <v>82</v>
      </c>
      <c r="B84" s="19" t="s">
        <v>71</v>
      </c>
      <c r="C84" s="19" t="s">
        <v>166</v>
      </c>
      <c r="D84" s="19">
        <v>1</v>
      </c>
      <c r="E84" s="19">
        <v>10542</v>
      </c>
      <c r="F84" s="48">
        <v>10.95</v>
      </c>
      <c r="G84" s="49">
        <v>40488</v>
      </c>
    </row>
    <row r="85" spans="1:7" x14ac:dyDescent="0.35">
      <c r="A85" s="19">
        <v>83</v>
      </c>
      <c r="B85" s="19" t="s">
        <v>111</v>
      </c>
      <c r="C85" s="19" t="s">
        <v>155</v>
      </c>
      <c r="D85" s="19">
        <v>1</v>
      </c>
      <c r="E85" s="19">
        <v>10543</v>
      </c>
      <c r="F85" s="48">
        <v>48.17</v>
      </c>
      <c r="G85" s="49">
        <v>40489</v>
      </c>
    </row>
    <row r="86" spans="1:7" x14ac:dyDescent="0.35">
      <c r="A86" s="19">
        <v>84</v>
      </c>
      <c r="B86" s="19" t="s">
        <v>65</v>
      </c>
      <c r="C86" s="19" t="s">
        <v>213</v>
      </c>
      <c r="D86" s="19">
        <v>1</v>
      </c>
      <c r="E86" s="19">
        <v>10544</v>
      </c>
      <c r="F86" s="48">
        <v>24.91</v>
      </c>
      <c r="G86" s="49">
        <v>40490</v>
      </c>
    </row>
    <row r="87" spans="1:7" x14ac:dyDescent="0.35">
      <c r="A87" s="19">
        <v>85</v>
      </c>
      <c r="B87" s="19" t="s">
        <v>159</v>
      </c>
      <c r="C87" s="19" t="s">
        <v>179</v>
      </c>
      <c r="D87" s="19">
        <v>1</v>
      </c>
      <c r="E87" s="19">
        <v>10545</v>
      </c>
      <c r="F87" s="48">
        <v>11.92</v>
      </c>
      <c r="G87" s="49">
        <v>40491</v>
      </c>
    </row>
    <row r="88" spans="1:7" x14ac:dyDescent="0.35">
      <c r="A88" s="19">
        <v>86</v>
      </c>
      <c r="B88" s="19" t="s">
        <v>161</v>
      </c>
      <c r="C88" s="19" t="s">
        <v>175</v>
      </c>
      <c r="D88" s="19">
        <v>1</v>
      </c>
      <c r="E88" s="19">
        <v>10546</v>
      </c>
      <c r="F88" s="48">
        <v>194.72</v>
      </c>
      <c r="G88" s="49">
        <v>40492</v>
      </c>
    </row>
    <row r="89" spans="1:7" x14ac:dyDescent="0.35">
      <c r="A89" s="19">
        <v>87</v>
      </c>
      <c r="B89" s="19" t="s">
        <v>163</v>
      </c>
      <c r="C89" s="19" t="s">
        <v>170</v>
      </c>
      <c r="D89" s="19">
        <v>1</v>
      </c>
      <c r="E89" s="19">
        <v>10547</v>
      </c>
      <c r="F89" s="48">
        <v>178.43</v>
      </c>
      <c r="G89" s="49">
        <v>40493</v>
      </c>
    </row>
    <row r="90" spans="1:7" x14ac:dyDescent="0.35">
      <c r="A90" s="19">
        <v>88</v>
      </c>
      <c r="B90" s="19" t="s">
        <v>165</v>
      </c>
      <c r="C90" s="19" t="s">
        <v>214</v>
      </c>
      <c r="D90" s="19">
        <v>1</v>
      </c>
      <c r="E90" s="19">
        <v>10548</v>
      </c>
      <c r="F90" s="48">
        <v>1.43</v>
      </c>
      <c r="G90" s="49">
        <v>40494</v>
      </c>
    </row>
    <row r="91" spans="1:7" x14ac:dyDescent="0.35">
      <c r="A91" s="19">
        <v>89</v>
      </c>
      <c r="B91" s="19" t="s">
        <v>63</v>
      </c>
      <c r="C91" s="19" t="s">
        <v>198</v>
      </c>
      <c r="D91" s="19">
        <v>1</v>
      </c>
      <c r="E91" s="19">
        <v>10549</v>
      </c>
      <c r="F91" s="48">
        <v>171.24</v>
      </c>
      <c r="G91" s="49">
        <v>40495</v>
      </c>
    </row>
    <row r="92" spans="1:7" x14ac:dyDescent="0.35">
      <c r="A92" s="19">
        <v>90</v>
      </c>
      <c r="B92" s="19" t="s">
        <v>71</v>
      </c>
      <c r="C92" s="19" t="s">
        <v>215</v>
      </c>
      <c r="D92" s="19">
        <v>1</v>
      </c>
      <c r="E92" s="19">
        <v>10550</v>
      </c>
      <c r="F92" s="48">
        <v>4.32</v>
      </c>
      <c r="G92" s="49">
        <v>40496</v>
      </c>
    </row>
    <row r="93" spans="1:7" x14ac:dyDescent="0.35">
      <c r="A93" s="19">
        <v>91</v>
      </c>
      <c r="B93" s="19" t="s">
        <v>111</v>
      </c>
      <c r="C93" s="19" t="s">
        <v>158</v>
      </c>
      <c r="D93" s="19">
        <v>1</v>
      </c>
      <c r="E93" s="19">
        <v>10551</v>
      </c>
      <c r="F93" s="48">
        <v>72.95</v>
      </c>
      <c r="G93" s="49">
        <v>40497</v>
      </c>
    </row>
    <row r="94" spans="1:7" x14ac:dyDescent="0.35">
      <c r="A94" s="19">
        <v>92</v>
      </c>
      <c r="B94" s="19" t="s">
        <v>65</v>
      </c>
      <c r="C94" s="19" t="s">
        <v>173</v>
      </c>
      <c r="D94" s="19">
        <v>1</v>
      </c>
      <c r="E94" s="19">
        <v>10552</v>
      </c>
      <c r="F94" s="48">
        <v>83.22</v>
      </c>
      <c r="G94" s="49">
        <v>40498</v>
      </c>
    </row>
    <row r="95" spans="1:7" x14ac:dyDescent="0.35">
      <c r="A95" s="19">
        <v>93</v>
      </c>
      <c r="B95" s="19" t="s">
        <v>159</v>
      </c>
      <c r="C95" s="19" t="s">
        <v>205</v>
      </c>
      <c r="D95" s="19">
        <v>1</v>
      </c>
      <c r="E95" s="19">
        <v>10553</v>
      </c>
      <c r="F95" s="48">
        <v>149.49</v>
      </c>
      <c r="G95" s="49">
        <v>40499</v>
      </c>
    </row>
    <row r="96" spans="1:7" x14ac:dyDescent="0.35">
      <c r="A96" s="19">
        <v>94</v>
      </c>
      <c r="B96" s="19" t="s">
        <v>161</v>
      </c>
      <c r="C96" s="19" t="s">
        <v>193</v>
      </c>
      <c r="D96" s="19">
        <v>1</v>
      </c>
      <c r="E96" s="19">
        <v>10554</v>
      </c>
      <c r="F96" s="48">
        <v>120.97</v>
      </c>
      <c r="G96" s="49">
        <v>40500</v>
      </c>
    </row>
    <row r="97" spans="1:7" x14ac:dyDescent="0.35">
      <c r="A97" s="19">
        <v>95</v>
      </c>
      <c r="B97" s="19" t="s">
        <v>163</v>
      </c>
      <c r="C97" s="19" t="s">
        <v>194</v>
      </c>
      <c r="D97" s="19">
        <v>1</v>
      </c>
      <c r="E97" s="19">
        <v>10555</v>
      </c>
      <c r="F97" s="48">
        <v>252.49</v>
      </c>
      <c r="G97" s="49">
        <v>40501</v>
      </c>
    </row>
    <row r="98" spans="1:7" x14ac:dyDescent="0.35">
      <c r="A98" s="19">
        <v>96</v>
      </c>
      <c r="B98" s="19" t="s">
        <v>165</v>
      </c>
      <c r="C98" s="19" t="s">
        <v>216</v>
      </c>
      <c r="D98" s="19">
        <v>1</v>
      </c>
      <c r="E98" s="19">
        <v>10556</v>
      </c>
      <c r="F98" s="48">
        <v>9.8000000000000007</v>
      </c>
      <c r="G98" s="49">
        <v>40502</v>
      </c>
    </row>
    <row r="99" spans="1:7" x14ac:dyDescent="0.35">
      <c r="A99" s="19">
        <v>97</v>
      </c>
      <c r="B99" s="19" t="s">
        <v>63</v>
      </c>
      <c r="C99" s="19" t="s">
        <v>188</v>
      </c>
      <c r="D99" s="19">
        <v>1</v>
      </c>
      <c r="E99" s="19">
        <v>10557</v>
      </c>
      <c r="F99" s="48">
        <v>96.72</v>
      </c>
      <c r="G99" s="49">
        <v>40503</v>
      </c>
    </row>
    <row r="100" spans="1:7" x14ac:dyDescent="0.35">
      <c r="A100" s="19">
        <v>98</v>
      </c>
      <c r="B100" s="19" t="s">
        <v>71</v>
      </c>
      <c r="C100" s="19" t="s">
        <v>217</v>
      </c>
      <c r="D100" s="19">
        <v>1</v>
      </c>
      <c r="E100" s="19">
        <v>10558</v>
      </c>
      <c r="F100" s="48">
        <v>72.97</v>
      </c>
      <c r="G100" s="49">
        <v>40504</v>
      </c>
    </row>
    <row r="101" spans="1:7" x14ac:dyDescent="0.35">
      <c r="A101" s="19">
        <v>99</v>
      </c>
      <c r="B101" s="19" t="s">
        <v>111</v>
      </c>
      <c r="C101" s="19" t="s">
        <v>218</v>
      </c>
      <c r="D101" s="19">
        <v>1</v>
      </c>
      <c r="E101" s="19">
        <v>10559</v>
      </c>
      <c r="F101" s="48">
        <v>8.0500000000000007</v>
      </c>
      <c r="G101" s="49">
        <v>40505</v>
      </c>
    </row>
    <row r="102" spans="1:7" x14ac:dyDescent="0.35">
      <c r="A102" s="19">
        <v>100</v>
      </c>
      <c r="B102" s="19" t="s">
        <v>65</v>
      </c>
      <c r="C102" s="19" t="s">
        <v>182</v>
      </c>
      <c r="D102" s="19">
        <v>1</v>
      </c>
      <c r="E102" s="19">
        <v>10560</v>
      </c>
      <c r="F102" s="48">
        <v>36.65</v>
      </c>
      <c r="G102" s="49">
        <v>40506</v>
      </c>
    </row>
    <row r="103" spans="1:7" x14ac:dyDescent="0.35">
      <c r="A103" s="19">
        <v>101</v>
      </c>
      <c r="B103" s="19" t="s">
        <v>159</v>
      </c>
      <c r="C103" s="19" t="s">
        <v>210</v>
      </c>
      <c r="D103" s="19">
        <v>1</v>
      </c>
      <c r="E103" s="19">
        <v>10561</v>
      </c>
      <c r="F103" s="48">
        <v>242.21</v>
      </c>
      <c r="G103" s="49">
        <v>40507</v>
      </c>
    </row>
    <row r="104" spans="1:7" x14ac:dyDescent="0.35">
      <c r="A104" s="19">
        <v>102</v>
      </c>
      <c r="B104" s="19" t="s">
        <v>161</v>
      </c>
      <c r="C104" s="19" t="s">
        <v>219</v>
      </c>
      <c r="D104" s="19">
        <v>1</v>
      </c>
      <c r="E104" s="19">
        <v>10562</v>
      </c>
      <c r="F104" s="48">
        <v>22.95</v>
      </c>
      <c r="G104" s="49">
        <v>40508</v>
      </c>
    </row>
    <row r="105" spans="1:7" x14ac:dyDescent="0.35">
      <c r="A105" s="19">
        <v>103</v>
      </c>
      <c r="B105" s="19" t="s">
        <v>163</v>
      </c>
      <c r="C105" s="19" t="s">
        <v>178</v>
      </c>
      <c r="D105" s="19">
        <v>1</v>
      </c>
      <c r="E105" s="19">
        <v>10563</v>
      </c>
      <c r="F105" s="48">
        <v>60.43</v>
      </c>
      <c r="G105" s="49">
        <v>40509</v>
      </c>
    </row>
    <row r="106" spans="1:7" x14ac:dyDescent="0.35">
      <c r="A106" s="19">
        <v>104</v>
      </c>
      <c r="B106" s="19" t="s">
        <v>165</v>
      </c>
      <c r="C106" s="19" t="s">
        <v>176</v>
      </c>
      <c r="D106" s="19">
        <v>1</v>
      </c>
      <c r="E106" s="19">
        <v>10564</v>
      </c>
      <c r="F106" s="48">
        <v>13.75</v>
      </c>
      <c r="G106" s="49">
        <v>40510</v>
      </c>
    </row>
    <row r="107" spans="1:7" x14ac:dyDescent="0.35">
      <c r="A107" s="19">
        <v>105</v>
      </c>
      <c r="B107" s="19" t="s">
        <v>63</v>
      </c>
      <c r="C107" s="19" t="s">
        <v>191</v>
      </c>
      <c r="D107" s="19">
        <v>1</v>
      </c>
      <c r="E107" s="19">
        <v>10565</v>
      </c>
      <c r="F107" s="48">
        <v>7.15</v>
      </c>
      <c r="G107" s="49">
        <v>40511</v>
      </c>
    </row>
    <row r="108" spans="1:7" x14ac:dyDescent="0.35">
      <c r="A108" s="19">
        <v>106</v>
      </c>
      <c r="B108" s="19" t="s">
        <v>71</v>
      </c>
      <c r="C108" s="19" t="s">
        <v>218</v>
      </c>
      <c r="D108" s="19">
        <v>1</v>
      </c>
      <c r="E108" s="19">
        <v>10566</v>
      </c>
      <c r="F108" s="48">
        <v>88.4</v>
      </c>
      <c r="G108" s="49">
        <v>40512</v>
      </c>
    </row>
    <row r="109" spans="1:7" x14ac:dyDescent="0.35">
      <c r="A109" s="19">
        <v>107</v>
      </c>
      <c r="B109" s="19" t="s">
        <v>111</v>
      </c>
      <c r="C109" s="19" t="s">
        <v>190</v>
      </c>
      <c r="D109" s="19">
        <v>1</v>
      </c>
      <c r="E109" s="19">
        <v>10567</v>
      </c>
      <c r="F109" s="48">
        <v>33.97</v>
      </c>
      <c r="G109" s="49">
        <v>40513</v>
      </c>
    </row>
    <row r="110" spans="1:7" x14ac:dyDescent="0.35">
      <c r="A110" s="19">
        <v>108</v>
      </c>
      <c r="B110" s="19" t="s">
        <v>65</v>
      </c>
      <c r="C110" s="19" t="s">
        <v>220</v>
      </c>
      <c r="D110" s="19">
        <v>1</v>
      </c>
      <c r="E110" s="19">
        <v>10568</v>
      </c>
      <c r="F110" s="48">
        <v>6.54</v>
      </c>
      <c r="G110" s="49">
        <v>40514</v>
      </c>
    </row>
    <row r="111" spans="1:7" x14ac:dyDescent="0.35">
      <c r="A111" s="19">
        <v>109</v>
      </c>
      <c r="B111" s="19" t="s">
        <v>159</v>
      </c>
      <c r="C111" s="19" t="s">
        <v>176</v>
      </c>
      <c r="D111" s="19">
        <v>1</v>
      </c>
      <c r="E111" s="19">
        <v>10569</v>
      </c>
      <c r="F111" s="48">
        <v>58.98</v>
      </c>
      <c r="G111" s="49">
        <v>40515</v>
      </c>
    </row>
    <row r="112" spans="1:7" x14ac:dyDescent="0.35">
      <c r="A112" s="19">
        <v>110</v>
      </c>
      <c r="B112" s="19" t="s">
        <v>161</v>
      </c>
      <c r="C112" s="19" t="s">
        <v>191</v>
      </c>
      <c r="D112" s="19">
        <v>1</v>
      </c>
      <c r="E112" s="19">
        <v>10570</v>
      </c>
      <c r="F112" s="48">
        <v>188.99</v>
      </c>
      <c r="G112" s="49">
        <v>40516</v>
      </c>
    </row>
    <row r="113" spans="1:7" x14ac:dyDescent="0.35">
      <c r="A113" s="19">
        <v>111</v>
      </c>
      <c r="B113" s="19" t="s">
        <v>163</v>
      </c>
      <c r="C113" s="19" t="s">
        <v>197</v>
      </c>
      <c r="D113" s="19">
        <v>1</v>
      </c>
      <c r="E113" s="19">
        <v>10571</v>
      </c>
      <c r="F113" s="48">
        <v>26.06</v>
      </c>
      <c r="G113" s="49">
        <v>40517</v>
      </c>
    </row>
    <row r="114" spans="1:7" x14ac:dyDescent="0.35">
      <c r="A114" s="19">
        <v>112</v>
      </c>
      <c r="B114" s="19" t="s">
        <v>165</v>
      </c>
      <c r="C114" s="19" t="s">
        <v>204</v>
      </c>
      <c r="D114" s="19">
        <v>1</v>
      </c>
      <c r="E114" s="19">
        <v>10572</v>
      </c>
      <c r="F114" s="48">
        <v>116.43</v>
      </c>
      <c r="G114" s="49">
        <v>40518</v>
      </c>
    </row>
    <row r="115" spans="1:7" x14ac:dyDescent="0.35">
      <c r="A115" s="19">
        <v>113</v>
      </c>
      <c r="B115" s="19" t="s">
        <v>63</v>
      </c>
      <c r="C115" s="19" t="s">
        <v>192</v>
      </c>
      <c r="D115" s="19">
        <v>1</v>
      </c>
      <c r="E115" s="19">
        <v>10573</v>
      </c>
      <c r="F115" s="48">
        <v>84.84</v>
      </c>
      <c r="G115" s="49">
        <v>40519</v>
      </c>
    </row>
    <row r="116" spans="1:7" x14ac:dyDescent="0.35">
      <c r="A116" s="19">
        <v>114</v>
      </c>
      <c r="B116" s="19" t="s">
        <v>71</v>
      </c>
      <c r="C116" s="19" t="s">
        <v>221</v>
      </c>
      <c r="D116" s="19">
        <v>1</v>
      </c>
      <c r="E116" s="19">
        <v>10574</v>
      </c>
      <c r="F116" s="48">
        <v>37.6</v>
      </c>
      <c r="G116" s="49">
        <v>40520</v>
      </c>
    </row>
    <row r="117" spans="1:7" x14ac:dyDescent="0.35">
      <c r="A117" s="19">
        <v>115</v>
      </c>
      <c r="B117" s="19" t="s">
        <v>111</v>
      </c>
      <c r="C117" s="19" t="s">
        <v>222</v>
      </c>
      <c r="D117" s="19">
        <v>1</v>
      </c>
      <c r="E117" s="19">
        <v>10575</v>
      </c>
      <c r="F117" s="48">
        <v>127.34</v>
      </c>
      <c r="G117" s="49">
        <v>40521</v>
      </c>
    </row>
    <row r="118" spans="1:7" x14ac:dyDescent="0.35">
      <c r="A118" s="19">
        <v>116</v>
      </c>
      <c r="B118" s="19" t="s">
        <v>65</v>
      </c>
      <c r="C118" s="19" t="s">
        <v>200</v>
      </c>
      <c r="D118" s="19">
        <v>1</v>
      </c>
      <c r="E118" s="19">
        <v>10576</v>
      </c>
      <c r="F118" s="48">
        <v>18.559999999999999</v>
      </c>
      <c r="G118" s="49">
        <v>40522</v>
      </c>
    </row>
    <row r="119" spans="1:7" x14ac:dyDescent="0.35">
      <c r="A119" s="19">
        <v>117</v>
      </c>
      <c r="B119" s="19" t="s">
        <v>159</v>
      </c>
      <c r="C119" s="19" t="s">
        <v>221</v>
      </c>
      <c r="D119" s="19">
        <v>1</v>
      </c>
      <c r="E119" s="19">
        <v>10577</v>
      </c>
      <c r="F119" s="48">
        <v>25.41</v>
      </c>
      <c r="G119" s="49">
        <v>40523</v>
      </c>
    </row>
    <row r="120" spans="1:7" x14ac:dyDescent="0.35">
      <c r="A120" s="19">
        <v>118</v>
      </c>
      <c r="B120" s="19" t="s">
        <v>161</v>
      </c>
      <c r="C120" s="19" t="s">
        <v>169</v>
      </c>
      <c r="D120" s="19">
        <v>1</v>
      </c>
      <c r="E120" s="19">
        <v>10578</v>
      </c>
      <c r="F120" s="48">
        <v>29.6</v>
      </c>
      <c r="G120" s="49">
        <v>40524</v>
      </c>
    </row>
    <row r="121" spans="1:7" x14ac:dyDescent="0.35">
      <c r="A121" s="19">
        <v>119</v>
      </c>
      <c r="B121" s="19" t="s">
        <v>163</v>
      </c>
      <c r="C121" s="19" t="s">
        <v>223</v>
      </c>
      <c r="D121" s="19">
        <v>1</v>
      </c>
      <c r="E121" s="19">
        <v>10579</v>
      </c>
      <c r="F121" s="48">
        <v>13.73</v>
      </c>
      <c r="G121" s="49">
        <v>40525</v>
      </c>
    </row>
    <row r="122" spans="1:7" x14ac:dyDescent="0.35">
      <c r="A122" s="19">
        <v>120</v>
      </c>
      <c r="B122" s="19" t="s">
        <v>165</v>
      </c>
      <c r="C122" s="19" t="s">
        <v>193</v>
      </c>
      <c r="D122" s="19">
        <v>1</v>
      </c>
      <c r="E122" s="19">
        <v>10580</v>
      </c>
      <c r="F122" s="48">
        <v>75.89</v>
      </c>
      <c r="G122" s="49">
        <v>40526</v>
      </c>
    </row>
    <row r="123" spans="1:7" x14ac:dyDescent="0.35">
      <c r="A123" s="19">
        <v>121</v>
      </c>
      <c r="B123" s="19" t="s">
        <v>63</v>
      </c>
      <c r="C123" s="19" t="s">
        <v>195</v>
      </c>
      <c r="D123" s="19">
        <v>1</v>
      </c>
      <c r="E123" s="19">
        <v>10581</v>
      </c>
      <c r="F123" s="48">
        <v>3.01</v>
      </c>
      <c r="G123" s="49">
        <v>40527</v>
      </c>
    </row>
    <row r="124" spans="1:7" x14ac:dyDescent="0.35">
      <c r="A124" s="19">
        <v>122</v>
      </c>
      <c r="B124" s="19" t="s">
        <v>71</v>
      </c>
      <c r="C124" s="19" t="s">
        <v>189</v>
      </c>
      <c r="D124" s="19">
        <v>1</v>
      </c>
      <c r="E124" s="19">
        <v>10582</v>
      </c>
      <c r="F124" s="48">
        <v>27.71</v>
      </c>
      <c r="G124" s="49">
        <v>40528</v>
      </c>
    </row>
    <row r="125" spans="1:7" x14ac:dyDescent="0.35">
      <c r="A125" s="19">
        <v>123</v>
      </c>
      <c r="B125" s="19" t="s">
        <v>111</v>
      </c>
      <c r="C125" s="19" t="s">
        <v>205</v>
      </c>
      <c r="D125" s="19">
        <v>1</v>
      </c>
      <c r="E125" s="19">
        <v>10583</v>
      </c>
      <c r="F125" s="48">
        <v>7.28</v>
      </c>
      <c r="G125" s="49">
        <v>40529</v>
      </c>
    </row>
    <row r="126" spans="1:7" x14ac:dyDescent="0.35">
      <c r="A126" s="19">
        <v>124</v>
      </c>
      <c r="B126" s="19" t="s">
        <v>65</v>
      </c>
      <c r="C126" s="19" t="s">
        <v>218</v>
      </c>
      <c r="D126" s="19">
        <v>1</v>
      </c>
      <c r="E126" s="19">
        <v>10584</v>
      </c>
      <c r="F126" s="48">
        <v>59.14</v>
      </c>
      <c r="G126" s="49">
        <v>40530</v>
      </c>
    </row>
    <row r="127" spans="1:7" x14ac:dyDescent="0.35">
      <c r="A127" s="19">
        <v>125</v>
      </c>
      <c r="B127" s="19" t="s">
        <v>159</v>
      </c>
      <c r="C127" s="19" t="s">
        <v>224</v>
      </c>
      <c r="D127" s="19">
        <v>1</v>
      </c>
      <c r="E127" s="19">
        <v>10585</v>
      </c>
      <c r="F127" s="48">
        <v>13.41</v>
      </c>
      <c r="G127" s="49">
        <v>40531</v>
      </c>
    </row>
    <row r="128" spans="1:7" x14ac:dyDescent="0.35">
      <c r="A128" s="19">
        <v>126</v>
      </c>
      <c r="B128" s="19" t="s">
        <v>161</v>
      </c>
      <c r="C128" s="19" t="s">
        <v>219</v>
      </c>
      <c r="D128" s="19">
        <v>1</v>
      </c>
      <c r="E128" s="19">
        <v>10586</v>
      </c>
      <c r="F128" s="48">
        <v>0.48</v>
      </c>
      <c r="G128" s="49">
        <v>40532</v>
      </c>
    </row>
    <row r="129" spans="1:7" x14ac:dyDescent="0.35">
      <c r="A129" s="19">
        <v>127</v>
      </c>
      <c r="B129" s="19" t="s">
        <v>163</v>
      </c>
      <c r="C129" s="19" t="s">
        <v>225</v>
      </c>
      <c r="D129" s="19">
        <v>1</v>
      </c>
      <c r="E129" s="19">
        <v>10587</v>
      </c>
      <c r="F129" s="48">
        <v>62.52</v>
      </c>
      <c r="G129" s="49">
        <v>40533</v>
      </c>
    </row>
    <row r="130" spans="1:7" x14ac:dyDescent="0.35">
      <c r="A130" s="19">
        <v>128</v>
      </c>
      <c r="B130" s="19" t="s">
        <v>165</v>
      </c>
      <c r="C130" s="19" t="s">
        <v>198</v>
      </c>
      <c r="D130" s="19">
        <v>1</v>
      </c>
      <c r="E130" s="19">
        <v>10588</v>
      </c>
      <c r="F130" s="48">
        <v>194.67</v>
      </c>
      <c r="G130" s="49">
        <v>40534</v>
      </c>
    </row>
    <row r="131" spans="1:7" x14ac:dyDescent="0.35">
      <c r="A131" s="19">
        <v>129</v>
      </c>
      <c r="B131" s="19" t="s">
        <v>63</v>
      </c>
      <c r="C131" s="19" t="s">
        <v>206</v>
      </c>
      <c r="D131" s="19">
        <v>1</v>
      </c>
      <c r="E131" s="19">
        <v>10589</v>
      </c>
      <c r="F131" s="48">
        <v>4.42</v>
      </c>
      <c r="G131" s="49">
        <v>40535</v>
      </c>
    </row>
    <row r="132" spans="1:7" x14ac:dyDescent="0.35">
      <c r="A132" s="19">
        <v>130</v>
      </c>
      <c r="B132" s="19" t="s">
        <v>71</v>
      </c>
      <c r="C132" s="19" t="s">
        <v>191</v>
      </c>
      <c r="D132" s="19">
        <v>1</v>
      </c>
      <c r="E132" s="19">
        <v>10590</v>
      </c>
      <c r="F132" s="48">
        <v>44.77</v>
      </c>
      <c r="G132" s="49">
        <v>40536</v>
      </c>
    </row>
    <row r="133" spans="1:7" x14ac:dyDescent="0.35">
      <c r="A133" s="19">
        <v>131</v>
      </c>
      <c r="B133" s="19" t="s">
        <v>111</v>
      </c>
      <c r="C133" s="19" t="s">
        <v>160</v>
      </c>
      <c r="D133" s="19">
        <v>1</v>
      </c>
      <c r="E133" s="19">
        <v>10591</v>
      </c>
      <c r="F133" s="48">
        <v>55.92</v>
      </c>
      <c r="G133" s="49">
        <v>40537</v>
      </c>
    </row>
    <row r="134" spans="1:7" x14ac:dyDescent="0.35">
      <c r="A134" s="19">
        <v>132</v>
      </c>
      <c r="B134" s="19" t="s">
        <v>65</v>
      </c>
      <c r="C134" s="19" t="s">
        <v>188</v>
      </c>
      <c r="D134" s="19">
        <v>1</v>
      </c>
      <c r="E134" s="19">
        <v>10592</v>
      </c>
      <c r="F134" s="48">
        <v>32.1</v>
      </c>
      <c r="G134" s="49">
        <v>40538</v>
      </c>
    </row>
    <row r="135" spans="1:7" x14ac:dyDescent="0.35">
      <c r="A135" s="19">
        <v>133</v>
      </c>
      <c r="B135" s="19" t="s">
        <v>159</v>
      </c>
      <c r="C135" s="19" t="s">
        <v>188</v>
      </c>
      <c r="D135" s="19">
        <v>1</v>
      </c>
      <c r="E135" s="19">
        <v>10593</v>
      </c>
      <c r="F135" s="48">
        <v>174.2</v>
      </c>
      <c r="G135" s="49">
        <v>40539</v>
      </c>
    </row>
    <row r="136" spans="1:7" x14ac:dyDescent="0.35">
      <c r="A136" s="19">
        <v>134</v>
      </c>
      <c r="B136" s="19" t="s">
        <v>161</v>
      </c>
      <c r="C136" s="19" t="s">
        <v>226</v>
      </c>
      <c r="D136" s="19">
        <v>1</v>
      </c>
      <c r="E136" s="19">
        <v>10594</v>
      </c>
      <c r="F136" s="48">
        <v>5.24</v>
      </c>
      <c r="G136" s="49">
        <v>40540</v>
      </c>
    </row>
    <row r="137" spans="1:7" x14ac:dyDescent="0.35">
      <c r="A137" s="19">
        <v>135</v>
      </c>
      <c r="B137" s="19" t="s">
        <v>163</v>
      </c>
      <c r="C137" s="19" t="s">
        <v>197</v>
      </c>
      <c r="D137" s="19">
        <v>1</v>
      </c>
      <c r="E137" s="19">
        <v>10595</v>
      </c>
      <c r="F137" s="48">
        <v>96.78</v>
      </c>
      <c r="G137" s="49">
        <v>40541</v>
      </c>
    </row>
    <row r="138" spans="1:7" x14ac:dyDescent="0.35">
      <c r="A138" s="19">
        <v>136</v>
      </c>
      <c r="B138" s="19" t="s">
        <v>165</v>
      </c>
      <c r="C138" s="19" t="s">
        <v>167</v>
      </c>
      <c r="D138" s="19">
        <v>1</v>
      </c>
      <c r="E138" s="19">
        <v>10596</v>
      </c>
      <c r="F138" s="48">
        <v>16.34</v>
      </c>
      <c r="G138" s="49">
        <v>40542</v>
      </c>
    </row>
    <row r="139" spans="1:7" x14ac:dyDescent="0.35">
      <c r="A139" s="19">
        <v>137</v>
      </c>
      <c r="B139" s="19" t="s">
        <v>63</v>
      </c>
      <c r="C139" s="19" t="s">
        <v>183</v>
      </c>
      <c r="D139" s="19">
        <v>1</v>
      </c>
      <c r="E139" s="19">
        <v>10597</v>
      </c>
      <c r="F139" s="48">
        <v>35.119999999999997</v>
      </c>
      <c r="G139" s="49">
        <v>40543</v>
      </c>
    </row>
    <row r="140" spans="1:7" x14ac:dyDescent="0.35">
      <c r="A140" s="19">
        <v>138</v>
      </c>
      <c r="B140" s="19" t="s">
        <v>71</v>
      </c>
      <c r="C140" s="19" t="s">
        <v>176</v>
      </c>
      <c r="D140" s="19">
        <v>1</v>
      </c>
      <c r="E140" s="19">
        <v>10598</v>
      </c>
      <c r="F140" s="48">
        <v>44.42</v>
      </c>
      <c r="G140" s="49">
        <v>40544</v>
      </c>
    </row>
    <row r="141" spans="1:7" x14ac:dyDescent="0.35">
      <c r="A141" s="19">
        <v>139</v>
      </c>
      <c r="B141" s="19" t="s">
        <v>111</v>
      </c>
      <c r="C141" s="19" t="s">
        <v>169</v>
      </c>
      <c r="D141" s="19">
        <v>1</v>
      </c>
      <c r="E141" s="19">
        <v>10599</v>
      </c>
      <c r="F141" s="48">
        <v>29.98</v>
      </c>
      <c r="G141" s="49">
        <v>40545</v>
      </c>
    </row>
    <row r="142" spans="1:7" x14ac:dyDescent="0.35">
      <c r="A142" s="19">
        <v>140</v>
      </c>
      <c r="B142" s="19" t="s">
        <v>65</v>
      </c>
      <c r="C142" s="19" t="s">
        <v>227</v>
      </c>
      <c r="D142" s="19">
        <v>1</v>
      </c>
      <c r="E142" s="19">
        <v>10600</v>
      </c>
      <c r="F142" s="48">
        <v>45.13</v>
      </c>
      <c r="G142" s="49">
        <v>40546</v>
      </c>
    </row>
    <row r="143" spans="1:7" x14ac:dyDescent="0.35">
      <c r="A143" s="19">
        <v>141</v>
      </c>
      <c r="B143" s="19" t="s">
        <v>159</v>
      </c>
      <c r="C143" s="19" t="s">
        <v>173</v>
      </c>
      <c r="D143" s="19">
        <v>1</v>
      </c>
      <c r="E143" s="19">
        <v>10601</v>
      </c>
      <c r="F143" s="48">
        <v>58.3</v>
      </c>
      <c r="G143" s="49">
        <v>40547</v>
      </c>
    </row>
    <row r="144" spans="1:7" x14ac:dyDescent="0.35">
      <c r="A144" s="19">
        <v>142</v>
      </c>
      <c r="B144" s="19" t="s">
        <v>161</v>
      </c>
      <c r="C144" s="19" t="s">
        <v>160</v>
      </c>
      <c r="D144" s="19">
        <v>1</v>
      </c>
      <c r="E144" s="19">
        <v>10602</v>
      </c>
      <c r="F144" s="48">
        <v>2.92</v>
      </c>
      <c r="G144" s="49">
        <v>40548</v>
      </c>
    </row>
    <row r="145" spans="1:7" x14ac:dyDescent="0.35">
      <c r="A145" s="19">
        <v>143</v>
      </c>
      <c r="B145" s="19" t="s">
        <v>163</v>
      </c>
      <c r="C145" s="19" t="s">
        <v>194</v>
      </c>
      <c r="D145" s="19">
        <v>1</v>
      </c>
      <c r="E145" s="19">
        <v>10603</v>
      </c>
      <c r="F145" s="48">
        <v>48.77</v>
      </c>
      <c r="G145" s="49">
        <v>40549</v>
      </c>
    </row>
    <row r="146" spans="1:7" x14ac:dyDescent="0.35">
      <c r="A146" s="19">
        <v>144</v>
      </c>
      <c r="B146" s="19" t="s">
        <v>165</v>
      </c>
      <c r="C146" s="19" t="s">
        <v>158</v>
      </c>
      <c r="D146" s="19">
        <v>1</v>
      </c>
      <c r="E146" s="19">
        <v>10604</v>
      </c>
      <c r="F146" s="48">
        <v>7.46</v>
      </c>
      <c r="G146" s="49">
        <v>40550</v>
      </c>
    </row>
    <row r="147" spans="1:7" x14ac:dyDescent="0.35">
      <c r="A147" s="19">
        <v>145</v>
      </c>
      <c r="B147" s="19" t="s">
        <v>63</v>
      </c>
      <c r="C147" s="19" t="s">
        <v>191</v>
      </c>
      <c r="D147" s="19">
        <v>1</v>
      </c>
      <c r="E147" s="19">
        <v>10605</v>
      </c>
      <c r="F147" s="48">
        <v>379.13</v>
      </c>
      <c r="G147" s="49">
        <v>40551</v>
      </c>
    </row>
    <row r="148" spans="1:7" x14ac:dyDescent="0.35">
      <c r="A148" s="19">
        <v>146</v>
      </c>
      <c r="B148" s="19" t="s">
        <v>71</v>
      </c>
      <c r="C148" s="19" t="s">
        <v>187</v>
      </c>
      <c r="D148" s="19">
        <v>1</v>
      </c>
      <c r="E148" s="19">
        <v>10606</v>
      </c>
      <c r="F148" s="48">
        <v>79.400000000000006</v>
      </c>
      <c r="G148" s="49">
        <v>40552</v>
      </c>
    </row>
    <row r="149" spans="1:7" x14ac:dyDescent="0.35">
      <c r="A149" s="19">
        <v>147</v>
      </c>
      <c r="B149" s="19" t="s">
        <v>111</v>
      </c>
      <c r="C149" s="19" t="s">
        <v>194</v>
      </c>
      <c r="D149" s="19">
        <v>1</v>
      </c>
      <c r="E149" s="19">
        <v>10607</v>
      </c>
      <c r="F149" s="48">
        <v>200.24</v>
      </c>
      <c r="G149" s="49">
        <v>40553</v>
      </c>
    </row>
    <row r="150" spans="1:7" x14ac:dyDescent="0.35">
      <c r="A150" s="19">
        <v>148</v>
      </c>
      <c r="B150" s="19" t="s">
        <v>65</v>
      </c>
      <c r="C150" s="19" t="s">
        <v>214</v>
      </c>
      <c r="D150" s="19">
        <v>1</v>
      </c>
      <c r="E150" s="19">
        <v>10608</v>
      </c>
      <c r="F150" s="48">
        <v>27.79</v>
      </c>
      <c r="G150" s="49">
        <v>40554</v>
      </c>
    </row>
    <row r="151" spans="1:7" x14ac:dyDescent="0.35">
      <c r="A151" s="19">
        <v>149</v>
      </c>
      <c r="B151" s="19" t="s">
        <v>159</v>
      </c>
      <c r="C151" s="19" t="s">
        <v>228</v>
      </c>
      <c r="D151" s="19">
        <v>1</v>
      </c>
      <c r="E151" s="19">
        <v>10609</v>
      </c>
      <c r="F151" s="48">
        <v>1.85</v>
      </c>
      <c r="G151" s="49">
        <v>40555</v>
      </c>
    </row>
    <row r="152" spans="1:7" x14ac:dyDescent="0.35">
      <c r="A152" s="19">
        <v>150</v>
      </c>
      <c r="B152" s="19" t="s">
        <v>161</v>
      </c>
      <c r="C152" s="19" t="s">
        <v>185</v>
      </c>
      <c r="D152" s="19">
        <v>1</v>
      </c>
      <c r="E152" s="19">
        <v>10610</v>
      </c>
      <c r="F152" s="48">
        <v>26.78</v>
      </c>
      <c r="G152" s="49">
        <v>40556</v>
      </c>
    </row>
    <row r="153" spans="1:7" x14ac:dyDescent="0.35">
      <c r="A153" s="19">
        <v>151</v>
      </c>
      <c r="B153" s="19" t="s">
        <v>163</v>
      </c>
      <c r="C153" s="19" t="s">
        <v>229</v>
      </c>
      <c r="D153" s="19">
        <v>1</v>
      </c>
      <c r="E153" s="19">
        <v>10611</v>
      </c>
      <c r="F153" s="48">
        <v>80.650000000000006</v>
      </c>
      <c r="G153" s="49">
        <v>40557</v>
      </c>
    </row>
    <row r="154" spans="1:7" x14ac:dyDescent="0.35">
      <c r="A154" s="19">
        <v>152</v>
      </c>
      <c r="B154" s="19" t="s">
        <v>165</v>
      </c>
      <c r="C154" s="19" t="s">
        <v>194</v>
      </c>
      <c r="D154" s="19">
        <v>1</v>
      </c>
      <c r="E154" s="19">
        <v>10612</v>
      </c>
      <c r="F154" s="48">
        <v>544.08000000000004</v>
      </c>
      <c r="G154" s="49">
        <v>40558</v>
      </c>
    </row>
    <row r="155" spans="1:7" x14ac:dyDescent="0.35">
      <c r="A155" s="19">
        <v>153</v>
      </c>
      <c r="B155" s="19" t="s">
        <v>63</v>
      </c>
      <c r="C155" s="19" t="s">
        <v>173</v>
      </c>
      <c r="D155" s="19">
        <v>1</v>
      </c>
      <c r="E155" s="19">
        <v>10613</v>
      </c>
      <c r="F155" s="48">
        <v>8.11</v>
      </c>
      <c r="G155" s="49">
        <v>40559</v>
      </c>
    </row>
    <row r="156" spans="1:7" x14ac:dyDescent="0.35">
      <c r="A156" s="19">
        <v>154</v>
      </c>
      <c r="B156" s="19" t="s">
        <v>71</v>
      </c>
      <c r="C156" s="19" t="s">
        <v>189</v>
      </c>
      <c r="D156" s="19">
        <v>1</v>
      </c>
      <c r="E156" s="19">
        <v>10614</v>
      </c>
      <c r="F156" s="48">
        <v>1.93</v>
      </c>
      <c r="G156" s="49">
        <v>40560</v>
      </c>
    </row>
    <row r="157" spans="1:7" x14ac:dyDescent="0.35">
      <c r="A157" s="19">
        <v>155</v>
      </c>
      <c r="B157" s="19" t="s">
        <v>111</v>
      </c>
      <c r="C157" s="19" t="s">
        <v>230</v>
      </c>
      <c r="D157" s="19">
        <v>1</v>
      </c>
      <c r="E157" s="19">
        <v>10615</v>
      </c>
      <c r="F157" s="48">
        <v>0.75</v>
      </c>
      <c r="G157" s="49">
        <v>40561</v>
      </c>
    </row>
    <row r="158" spans="1:7" x14ac:dyDescent="0.35">
      <c r="A158" s="19">
        <v>156</v>
      </c>
      <c r="B158" s="19" t="s">
        <v>65</v>
      </c>
      <c r="C158" s="19" t="s">
        <v>206</v>
      </c>
      <c r="D158" s="19">
        <v>1</v>
      </c>
      <c r="E158" s="19">
        <v>10616</v>
      </c>
      <c r="F158" s="48">
        <v>116.53</v>
      </c>
      <c r="G158" s="49">
        <v>40562</v>
      </c>
    </row>
    <row r="159" spans="1:7" x14ac:dyDescent="0.35">
      <c r="A159" s="19">
        <v>157</v>
      </c>
      <c r="B159" s="19" t="s">
        <v>159</v>
      </c>
      <c r="C159" s="19" t="s">
        <v>206</v>
      </c>
      <c r="D159" s="19">
        <v>1</v>
      </c>
      <c r="E159" s="19">
        <v>10617</v>
      </c>
      <c r="F159" s="48">
        <v>18.53</v>
      </c>
      <c r="G159" s="49">
        <v>40563</v>
      </c>
    </row>
    <row r="160" spans="1:7" x14ac:dyDescent="0.35">
      <c r="A160" s="19">
        <v>158</v>
      </c>
      <c r="B160" s="19" t="s">
        <v>161</v>
      </c>
      <c r="C160" s="19" t="s">
        <v>191</v>
      </c>
      <c r="D160" s="19">
        <v>1</v>
      </c>
      <c r="E160" s="19">
        <v>10618</v>
      </c>
      <c r="F160" s="48">
        <v>154.68</v>
      </c>
      <c r="G160" s="49">
        <v>40564</v>
      </c>
    </row>
    <row r="161" spans="1:7" x14ac:dyDescent="0.35">
      <c r="A161" s="19">
        <v>159</v>
      </c>
      <c r="B161" s="19" t="s">
        <v>163</v>
      </c>
      <c r="C161" s="19" t="s">
        <v>191</v>
      </c>
      <c r="D161" s="19">
        <v>1</v>
      </c>
      <c r="E161" s="19">
        <v>10619</v>
      </c>
      <c r="F161" s="48">
        <v>91.05</v>
      </c>
      <c r="G161" s="49">
        <v>40565</v>
      </c>
    </row>
    <row r="162" spans="1:7" x14ac:dyDescent="0.35">
      <c r="A162" s="19">
        <v>160</v>
      </c>
      <c r="B162" s="19" t="s">
        <v>165</v>
      </c>
      <c r="C162" s="19" t="s">
        <v>186</v>
      </c>
      <c r="D162" s="19">
        <v>1</v>
      </c>
      <c r="E162" s="19">
        <v>10620</v>
      </c>
      <c r="F162" s="48">
        <v>0.94</v>
      </c>
      <c r="G162" s="49">
        <v>40566</v>
      </c>
    </row>
    <row r="163" spans="1:7" x14ac:dyDescent="0.35">
      <c r="A163" s="19">
        <v>161</v>
      </c>
      <c r="B163" s="19" t="s">
        <v>63</v>
      </c>
      <c r="C163" s="19" t="s">
        <v>171</v>
      </c>
      <c r="D163" s="19">
        <v>1</v>
      </c>
      <c r="E163" s="19">
        <v>10621</v>
      </c>
      <c r="F163" s="48">
        <v>23.73</v>
      </c>
      <c r="G163" s="49">
        <v>40567</v>
      </c>
    </row>
    <row r="164" spans="1:7" x14ac:dyDescent="0.35">
      <c r="A164" s="19">
        <v>162</v>
      </c>
      <c r="B164" s="19" t="s">
        <v>71</v>
      </c>
      <c r="C164" s="19" t="s">
        <v>178</v>
      </c>
      <c r="D164" s="19">
        <v>1</v>
      </c>
      <c r="E164" s="19">
        <v>10622</v>
      </c>
      <c r="F164" s="48">
        <v>50.97</v>
      </c>
      <c r="G164" s="49">
        <v>40568</v>
      </c>
    </row>
    <row r="165" spans="1:7" x14ac:dyDescent="0.35">
      <c r="A165" s="19">
        <v>163</v>
      </c>
      <c r="B165" s="19" t="s">
        <v>111</v>
      </c>
      <c r="C165" s="19" t="s">
        <v>182</v>
      </c>
      <c r="D165" s="19">
        <v>1</v>
      </c>
      <c r="E165" s="19">
        <v>10623</v>
      </c>
      <c r="F165" s="48">
        <v>97.18</v>
      </c>
      <c r="G165" s="49">
        <v>40569</v>
      </c>
    </row>
    <row r="166" spans="1:7" x14ac:dyDescent="0.35">
      <c r="A166" s="19">
        <v>164</v>
      </c>
      <c r="B166" s="19" t="s">
        <v>65</v>
      </c>
      <c r="C166" s="19" t="s">
        <v>231</v>
      </c>
      <c r="D166" s="19">
        <v>1</v>
      </c>
      <c r="E166" s="19">
        <v>10624</v>
      </c>
      <c r="F166" s="48">
        <v>94.8</v>
      </c>
      <c r="G166" s="49">
        <v>40570</v>
      </c>
    </row>
    <row r="167" spans="1:7" x14ac:dyDescent="0.35">
      <c r="A167" s="19">
        <v>165</v>
      </c>
      <c r="B167" s="19" t="s">
        <v>159</v>
      </c>
      <c r="C167" s="19" t="s">
        <v>232</v>
      </c>
      <c r="D167" s="19">
        <v>1</v>
      </c>
      <c r="E167" s="19">
        <v>10625</v>
      </c>
      <c r="F167" s="48">
        <v>43.9</v>
      </c>
      <c r="G167" s="49">
        <v>40571</v>
      </c>
    </row>
    <row r="168" spans="1:7" x14ac:dyDescent="0.35">
      <c r="A168" s="19">
        <v>166</v>
      </c>
      <c r="B168" s="19" t="s">
        <v>161</v>
      </c>
      <c r="C168" s="19" t="s">
        <v>204</v>
      </c>
      <c r="D168" s="19">
        <v>1</v>
      </c>
      <c r="E168" s="19">
        <v>10626</v>
      </c>
      <c r="F168" s="48">
        <v>138.69</v>
      </c>
      <c r="G168" s="49">
        <v>40572</v>
      </c>
    </row>
    <row r="169" spans="1:7" x14ac:dyDescent="0.35">
      <c r="A169" s="19">
        <v>167</v>
      </c>
      <c r="B169" s="19" t="s">
        <v>163</v>
      </c>
      <c r="C169" s="19" t="s">
        <v>194</v>
      </c>
      <c r="D169" s="19">
        <v>1</v>
      </c>
      <c r="E169" s="19">
        <v>10627</v>
      </c>
      <c r="F169" s="48">
        <v>107.46</v>
      </c>
      <c r="G169" s="49">
        <v>40573</v>
      </c>
    </row>
    <row r="170" spans="1:7" x14ac:dyDescent="0.35">
      <c r="A170" s="19">
        <v>168</v>
      </c>
      <c r="B170" s="19" t="s">
        <v>165</v>
      </c>
      <c r="C170" s="19" t="s">
        <v>218</v>
      </c>
      <c r="D170" s="19">
        <v>1</v>
      </c>
      <c r="E170" s="19">
        <v>10628</v>
      </c>
      <c r="F170" s="48">
        <v>30.36</v>
      </c>
      <c r="G170" s="49">
        <v>40574</v>
      </c>
    </row>
    <row r="171" spans="1:7" x14ac:dyDescent="0.35">
      <c r="A171" s="19">
        <v>169</v>
      </c>
      <c r="B171" s="19" t="s">
        <v>63</v>
      </c>
      <c r="C171" s="19" t="s">
        <v>215</v>
      </c>
      <c r="D171" s="19">
        <v>1</v>
      </c>
      <c r="E171" s="19">
        <v>10629</v>
      </c>
      <c r="F171" s="48">
        <v>85.46</v>
      </c>
      <c r="G171" s="49">
        <v>40575</v>
      </c>
    </row>
    <row r="172" spans="1:7" x14ac:dyDescent="0.35">
      <c r="A172" s="19">
        <v>170</v>
      </c>
      <c r="B172" s="19" t="s">
        <v>71</v>
      </c>
      <c r="C172" s="19" t="s">
        <v>166</v>
      </c>
      <c r="D172" s="19">
        <v>1</v>
      </c>
      <c r="E172" s="19">
        <v>10630</v>
      </c>
      <c r="F172" s="48">
        <v>32.35</v>
      </c>
      <c r="G172" s="49">
        <v>40576</v>
      </c>
    </row>
    <row r="173" spans="1:7" x14ac:dyDescent="0.35">
      <c r="A173" s="19">
        <v>171</v>
      </c>
      <c r="B173" s="19" t="s">
        <v>111</v>
      </c>
      <c r="C173" s="19" t="s">
        <v>185</v>
      </c>
      <c r="D173" s="19">
        <v>1</v>
      </c>
      <c r="E173" s="19">
        <v>10631</v>
      </c>
      <c r="F173" s="48">
        <v>0.87</v>
      </c>
      <c r="G173" s="49">
        <v>40577</v>
      </c>
    </row>
    <row r="174" spans="1:7" x14ac:dyDescent="0.35">
      <c r="A174" s="19">
        <v>172</v>
      </c>
      <c r="B174" s="19" t="s">
        <v>65</v>
      </c>
      <c r="C174" s="19" t="s">
        <v>196</v>
      </c>
      <c r="D174" s="19">
        <v>1</v>
      </c>
      <c r="E174" s="19">
        <v>10632</v>
      </c>
      <c r="F174" s="48">
        <v>41.38</v>
      </c>
      <c r="G174" s="49">
        <v>40578</v>
      </c>
    </row>
    <row r="175" spans="1:7" x14ac:dyDescent="0.35">
      <c r="A175" s="19">
        <v>173</v>
      </c>
      <c r="B175" s="19" t="s">
        <v>159</v>
      </c>
      <c r="C175" s="19" t="s">
        <v>197</v>
      </c>
      <c r="D175" s="19">
        <v>1</v>
      </c>
      <c r="E175" s="19">
        <v>10633</v>
      </c>
      <c r="F175" s="48">
        <v>477.9</v>
      </c>
      <c r="G175" s="49">
        <v>40579</v>
      </c>
    </row>
    <row r="176" spans="1:7" x14ac:dyDescent="0.35">
      <c r="A176" s="19">
        <v>174</v>
      </c>
      <c r="B176" s="19" t="s">
        <v>161</v>
      </c>
      <c r="C176" s="19" t="s">
        <v>177</v>
      </c>
      <c r="D176" s="19">
        <v>1</v>
      </c>
      <c r="E176" s="19">
        <v>10634</v>
      </c>
      <c r="F176" s="48">
        <v>487.38</v>
      </c>
      <c r="G176" s="49">
        <v>40580</v>
      </c>
    </row>
    <row r="177" spans="1:7" x14ac:dyDescent="0.35">
      <c r="A177" s="19">
        <v>175</v>
      </c>
      <c r="B177" s="19" t="s">
        <v>163</v>
      </c>
      <c r="C177" s="19" t="s">
        <v>164</v>
      </c>
      <c r="D177" s="19">
        <v>1</v>
      </c>
      <c r="E177" s="19">
        <v>10635</v>
      </c>
      <c r="F177" s="48">
        <v>47.46</v>
      </c>
      <c r="G177" s="49">
        <v>40581</v>
      </c>
    </row>
    <row r="178" spans="1:7" x14ac:dyDescent="0.35">
      <c r="A178" s="19">
        <v>176</v>
      </c>
      <c r="B178" s="19" t="s">
        <v>165</v>
      </c>
      <c r="C178" s="19" t="s">
        <v>205</v>
      </c>
      <c r="D178" s="19">
        <v>1</v>
      </c>
      <c r="E178" s="19">
        <v>10636</v>
      </c>
      <c r="F178" s="48">
        <v>1.1499999999999999</v>
      </c>
      <c r="G178" s="49">
        <v>40582</v>
      </c>
    </row>
    <row r="179" spans="1:7" x14ac:dyDescent="0.35">
      <c r="A179" s="19">
        <v>177</v>
      </c>
      <c r="B179" s="19" t="s">
        <v>63</v>
      </c>
      <c r="C179" s="19" t="s">
        <v>181</v>
      </c>
      <c r="D179" s="19">
        <v>1</v>
      </c>
      <c r="E179" s="19">
        <v>10637</v>
      </c>
      <c r="F179" s="48">
        <v>201.29</v>
      </c>
      <c r="G179" s="49">
        <v>40583</v>
      </c>
    </row>
    <row r="180" spans="1:7" x14ac:dyDescent="0.35">
      <c r="A180" s="19">
        <v>178</v>
      </c>
      <c r="B180" s="19" t="s">
        <v>71</v>
      </c>
      <c r="C180" s="19" t="s">
        <v>180</v>
      </c>
      <c r="D180" s="19">
        <v>1</v>
      </c>
      <c r="E180" s="19">
        <v>10638</v>
      </c>
      <c r="F180" s="48">
        <v>158.44</v>
      </c>
      <c r="G180" s="49">
        <v>40584</v>
      </c>
    </row>
    <row r="181" spans="1:7" x14ac:dyDescent="0.35">
      <c r="A181" s="19">
        <v>179</v>
      </c>
      <c r="B181" s="19" t="s">
        <v>111</v>
      </c>
      <c r="C181" s="19" t="s">
        <v>202</v>
      </c>
      <c r="D181" s="19">
        <v>1</v>
      </c>
      <c r="E181" s="19">
        <v>10639</v>
      </c>
      <c r="F181" s="48">
        <v>38.64</v>
      </c>
      <c r="G181" s="49">
        <v>40585</v>
      </c>
    </row>
    <row r="182" spans="1:7" x14ac:dyDescent="0.35">
      <c r="A182" s="19">
        <v>180</v>
      </c>
      <c r="B182" s="19" t="s">
        <v>65</v>
      </c>
      <c r="C182" s="19" t="s">
        <v>196</v>
      </c>
      <c r="D182" s="19">
        <v>1</v>
      </c>
      <c r="E182" s="19">
        <v>10640</v>
      </c>
      <c r="F182" s="48">
        <v>23.55</v>
      </c>
      <c r="G182" s="49">
        <v>40586</v>
      </c>
    </row>
    <row r="183" spans="1:7" x14ac:dyDescent="0.35">
      <c r="A183" s="19">
        <v>181</v>
      </c>
      <c r="B183" s="19" t="s">
        <v>159</v>
      </c>
      <c r="C183" s="19" t="s">
        <v>173</v>
      </c>
      <c r="D183" s="19">
        <v>1</v>
      </c>
      <c r="E183" s="19">
        <v>10641</v>
      </c>
      <c r="F183" s="48">
        <v>179.61</v>
      </c>
      <c r="G183" s="49">
        <v>40587</v>
      </c>
    </row>
    <row r="184" spans="1:7" x14ac:dyDescent="0.35">
      <c r="A184" s="19">
        <v>182</v>
      </c>
      <c r="B184" s="19" t="s">
        <v>161</v>
      </c>
      <c r="C184" s="19" t="s">
        <v>216</v>
      </c>
      <c r="D184" s="19">
        <v>1</v>
      </c>
      <c r="E184" s="19">
        <v>10642</v>
      </c>
      <c r="F184" s="48">
        <v>41.89</v>
      </c>
      <c r="G184" s="49">
        <v>40588</v>
      </c>
    </row>
    <row r="185" spans="1:7" x14ac:dyDescent="0.35">
      <c r="A185" s="19">
        <v>183</v>
      </c>
      <c r="B185" s="19" t="s">
        <v>163</v>
      </c>
      <c r="C185" s="19" t="s">
        <v>233</v>
      </c>
      <c r="D185" s="19">
        <v>1</v>
      </c>
      <c r="E185" s="19">
        <v>10643</v>
      </c>
      <c r="F185" s="48">
        <v>29.46</v>
      </c>
      <c r="G185" s="49">
        <v>40589</v>
      </c>
    </row>
    <row r="186" spans="1:7" x14ac:dyDescent="0.35">
      <c r="A186" s="19">
        <v>184</v>
      </c>
      <c r="B186" s="19" t="s">
        <v>165</v>
      </c>
      <c r="C186" s="19" t="s">
        <v>224</v>
      </c>
      <c r="D186" s="19">
        <v>1</v>
      </c>
      <c r="E186" s="19">
        <v>10644</v>
      </c>
      <c r="F186" s="48">
        <v>0.14000000000000001</v>
      </c>
      <c r="G186" s="49">
        <v>40590</v>
      </c>
    </row>
    <row r="187" spans="1:7" x14ac:dyDescent="0.35">
      <c r="A187" s="19">
        <v>185</v>
      </c>
      <c r="B187" s="19" t="s">
        <v>63</v>
      </c>
      <c r="C187" s="19" t="s">
        <v>212</v>
      </c>
      <c r="D187" s="19">
        <v>1</v>
      </c>
      <c r="E187" s="19">
        <v>10645</v>
      </c>
      <c r="F187" s="48">
        <v>12.41</v>
      </c>
      <c r="G187" s="49">
        <v>40591</v>
      </c>
    </row>
    <row r="188" spans="1:7" x14ac:dyDescent="0.35">
      <c r="A188" s="19">
        <v>186</v>
      </c>
      <c r="B188" s="19" t="s">
        <v>71</v>
      </c>
      <c r="C188" s="19" t="s">
        <v>190</v>
      </c>
      <c r="D188" s="19">
        <v>1</v>
      </c>
      <c r="E188" s="19">
        <v>10646</v>
      </c>
      <c r="F188" s="48">
        <v>142.33000000000001</v>
      </c>
      <c r="G188" s="49">
        <v>40592</v>
      </c>
    </row>
    <row r="189" spans="1:7" x14ac:dyDescent="0.35">
      <c r="A189" s="19">
        <v>187</v>
      </c>
      <c r="B189" s="19" t="s">
        <v>111</v>
      </c>
      <c r="C189" s="19" t="s">
        <v>225</v>
      </c>
      <c r="D189" s="19">
        <v>1</v>
      </c>
      <c r="E189" s="19">
        <v>10647</v>
      </c>
      <c r="F189" s="48">
        <v>45.54</v>
      </c>
      <c r="G189" s="49">
        <v>40593</v>
      </c>
    </row>
    <row r="190" spans="1:7" x14ac:dyDescent="0.35">
      <c r="A190" s="19">
        <v>188</v>
      </c>
      <c r="B190" s="19" t="s">
        <v>65</v>
      </c>
      <c r="C190" s="19" t="s">
        <v>178</v>
      </c>
      <c r="D190" s="19">
        <v>1</v>
      </c>
      <c r="E190" s="19">
        <v>10648</v>
      </c>
      <c r="F190" s="48">
        <v>14.25</v>
      </c>
      <c r="G190" s="49">
        <v>40594</v>
      </c>
    </row>
    <row r="191" spans="1:7" x14ac:dyDescent="0.35">
      <c r="A191" s="19">
        <v>189</v>
      </c>
      <c r="B191" s="19" t="s">
        <v>159</v>
      </c>
      <c r="C191" s="19" t="s">
        <v>207</v>
      </c>
      <c r="D191" s="19">
        <v>1</v>
      </c>
      <c r="E191" s="19">
        <v>10649</v>
      </c>
      <c r="F191" s="48">
        <v>6.2</v>
      </c>
      <c r="G191" s="49">
        <v>40595</v>
      </c>
    </row>
    <row r="192" spans="1:7" x14ac:dyDescent="0.35">
      <c r="A192" s="19">
        <v>190</v>
      </c>
      <c r="B192" s="19" t="s">
        <v>161</v>
      </c>
      <c r="C192" s="19" t="s">
        <v>195</v>
      </c>
      <c r="D192" s="19">
        <v>1</v>
      </c>
      <c r="E192" s="19">
        <v>10650</v>
      </c>
      <c r="F192" s="48">
        <v>176.81</v>
      </c>
      <c r="G192" s="49">
        <v>40596</v>
      </c>
    </row>
    <row r="193" spans="1:7" x14ac:dyDescent="0.35">
      <c r="A193" s="19">
        <v>191</v>
      </c>
      <c r="B193" s="19" t="s">
        <v>163</v>
      </c>
      <c r="C193" s="19" t="s">
        <v>196</v>
      </c>
      <c r="D193" s="19">
        <v>1</v>
      </c>
      <c r="E193" s="19">
        <v>10651</v>
      </c>
      <c r="F193" s="48">
        <v>20.6</v>
      </c>
      <c r="G193" s="49">
        <v>40597</v>
      </c>
    </row>
    <row r="194" spans="1:7" x14ac:dyDescent="0.35">
      <c r="A194" s="19">
        <v>192</v>
      </c>
      <c r="B194" s="19" t="s">
        <v>165</v>
      </c>
      <c r="C194" s="19" t="s">
        <v>234</v>
      </c>
      <c r="D194" s="19">
        <v>1</v>
      </c>
      <c r="E194" s="19">
        <v>10652</v>
      </c>
      <c r="F194" s="48">
        <v>7.14</v>
      </c>
      <c r="G194" s="49">
        <v>40598</v>
      </c>
    </row>
    <row r="195" spans="1:7" x14ac:dyDescent="0.35">
      <c r="A195" s="19">
        <v>193</v>
      </c>
      <c r="B195" s="19" t="s">
        <v>63</v>
      </c>
      <c r="C195" s="19" t="s">
        <v>182</v>
      </c>
      <c r="D195" s="19">
        <v>1</v>
      </c>
      <c r="E195" s="19">
        <v>10653</v>
      </c>
      <c r="F195" s="48">
        <v>93.25</v>
      </c>
      <c r="G195" s="49">
        <v>40599</v>
      </c>
    </row>
    <row r="196" spans="1:7" x14ac:dyDescent="0.35">
      <c r="A196" s="19">
        <v>194</v>
      </c>
      <c r="B196" s="19" t="s">
        <v>71</v>
      </c>
      <c r="C196" s="19" t="s">
        <v>204</v>
      </c>
      <c r="D196" s="19">
        <v>1</v>
      </c>
      <c r="E196" s="19">
        <v>10654</v>
      </c>
      <c r="F196" s="48">
        <v>55.26</v>
      </c>
      <c r="G196" s="49">
        <v>40600</v>
      </c>
    </row>
    <row r="197" spans="1:7" x14ac:dyDescent="0.35">
      <c r="A197" s="19">
        <v>195</v>
      </c>
      <c r="B197" s="19" t="s">
        <v>111</v>
      </c>
      <c r="C197" s="19" t="s">
        <v>219</v>
      </c>
      <c r="D197" s="19">
        <v>1</v>
      </c>
      <c r="E197" s="19">
        <v>10655</v>
      </c>
      <c r="F197" s="48">
        <v>4.41</v>
      </c>
      <c r="G197" s="49">
        <v>40601</v>
      </c>
    </row>
    <row r="198" spans="1:7" x14ac:dyDescent="0.35">
      <c r="A198" s="19">
        <v>196</v>
      </c>
      <c r="B198" s="19" t="s">
        <v>65</v>
      </c>
      <c r="C198" s="19" t="s">
        <v>206</v>
      </c>
      <c r="D198" s="19">
        <v>1</v>
      </c>
      <c r="E198" s="19">
        <v>10656</v>
      </c>
      <c r="F198" s="48">
        <v>57.15</v>
      </c>
      <c r="G198" s="49">
        <v>40602</v>
      </c>
    </row>
    <row r="199" spans="1:7" x14ac:dyDescent="0.35">
      <c r="A199" s="19">
        <v>197</v>
      </c>
      <c r="B199" s="19" t="s">
        <v>159</v>
      </c>
      <c r="C199" s="19" t="s">
        <v>194</v>
      </c>
      <c r="D199" s="19">
        <v>1</v>
      </c>
      <c r="E199" s="19">
        <v>10657</v>
      </c>
      <c r="F199" s="48">
        <v>352.69</v>
      </c>
      <c r="G199" s="49">
        <v>40603</v>
      </c>
    </row>
    <row r="200" spans="1:7" x14ac:dyDescent="0.35">
      <c r="A200" s="19">
        <v>198</v>
      </c>
      <c r="B200" s="19" t="s">
        <v>161</v>
      </c>
      <c r="C200" s="19" t="s">
        <v>198</v>
      </c>
      <c r="D200" s="19">
        <v>1</v>
      </c>
      <c r="E200" s="19">
        <v>10658</v>
      </c>
      <c r="F200" s="48">
        <v>364.15</v>
      </c>
      <c r="G200" s="49">
        <v>40604</v>
      </c>
    </row>
    <row r="201" spans="1:7" x14ac:dyDescent="0.35">
      <c r="A201" s="19">
        <v>199</v>
      </c>
      <c r="B201" s="19" t="s">
        <v>163</v>
      </c>
      <c r="C201" s="19" t="s">
        <v>181</v>
      </c>
      <c r="D201" s="19">
        <v>1</v>
      </c>
      <c r="E201" s="19">
        <v>10659</v>
      </c>
      <c r="F201" s="48">
        <v>105.81</v>
      </c>
      <c r="G201" s="49">
        <v>40605</v>
      </c>
    </row>
    <row r="202" spans="1:7" x14ac:dyDescent="0.35">
      <c r="A202" s="19">
        <v>200</v>
      </c>
      <c r="B202" s="19" t="s">
        <v>165</v>
      </c>
      <c r="C202" s="19" t="s">
        <v>227</v>
      </c>
      <c r="D202" s="19">
        <v>1</v>
      </c>
      <c r="E202" s="19">
        <v>10660</v>
      </c>
      <c r="F202" s="48">
        <v>111.29</v>
      </c>
      <c r="G202" s="49">
        <v>40606</v>
      </c>
    </row>
    <row r="203" spans="1:7" x14ac:dyDescent="0.35">
      <c r="A203" s="19">
        <v>201</v>
      </c>
      <c r="B203" s="19" t="s">
        <v>63</v>
      </c>
      <c r="C203" s="19" t="s">
        <v>190</v>
      </c>
      <c r="D203" s="19">
        <v>1</v>
      </c>
      <c r="E203" s="19">
        <v>10661</v>
      </c>
      <c r="F203" s="48">
        <v>17.55</v>
      </c>
      <c r="G203" s="49">
        <v>40607</v>
      </c>
    </row>
    <row r="204" spans="1:7" x14ac:dyDescent="0.35">
      <c r="A204" s="19">
        <v>202</v>
      </c>
      <c r="B204" s="19" t="s">
        <v>71</v>
      </c>
      <c r="C204" s="19" t="s">
        <v>213</v>
      </c>
      <c r="D204" s="19">
        <v>1</v>
      </c>
      <c r="E204" s="19">
        <v>10662</v>
      </c>
      <c r="F204" s="48">
        <v>1.28</v>
      </c>
      <c r="G204" s="49">
        <v>40608</v>
      </c>
    </row>
    <row r="205" spans="1:7" x14ac:dyDescent="0.35">
      <c r="A205" s="19">
        <v>203</v>
      </c>
      <c r="B205" s="19" t="s">
        <v>111</v>
      </c>
      <c r="C205" s="19" t="s">
        <v>168</v>
      </c>
      <c r="D205" s="19">
        <v>1</v>
      </c>
      <c r="E205" s="19">
        <v>10663</v>
      </c>
      <c r="F205" s="48">
        <v>113.15</v>
      </c>
      <c r="G205" s="49">
        <v>40609</v>
      </c>
    </row>
    <row r="206" spans="1:7" x14ac:dyDescent="0.35">
      <c r="A206" s="19">
        <v>204</v>
      </c>
      <c r="B206" s="19" t="s">
        <v>65</v>
      </c>
      <c r="C206" s="19" t="s">
        <v>158</v>
      </c>
      <c r="D206" s="19">
        <v>1</v>
      </c>
      <c r="E206" s="19">
        <v>10664</v>
      </c>
      <c r="F206" s="48">
        <v>1.27</v>
      </c>
      <c r="G206" s="49">
        <v>40610</v>
      </c>
    </row>
    <row r="207" spans="1:7" x14ac:dyDescent="0.35">
      <c r="A207" s="19">
        <v>205</v>
      </c>
      <c r="B207" s="19" t="s">
        <v>159</v>
      </c>
      <c r="C207" s="19" t="s">
        <v>213</v>
      </c>
      <c r="D207" s="19">
        <v>1</v>
      </c>
      <c r="E207" s="19">
        <v>10665</v>
      </c>
      <c r="F207" s="48">
        <v>26.31</v>
      </c>
      <c r="G207" s="49">
        <v>40611</v>
      </c>
    </row>
    <row r="208" spans="1:7" x14ac:dyDescent="0.35">
      <c r="A208" s="19">
        <v>206</v>
      </c>
      <c r="B208" s="19" t="s">
        <v>161</v>
      </c>
      <c r="C208" s="19" t="s">
        <v>211</v>
      </c>
      <c r="D208" s="19">
        <v>1</v>
      </c>
      <c r="E208" s="19">
        <v>10666</v>
      </c>
      <c r="F208" s="48">
        <v>232.42</v>
      </c>
      <c r="G208" s="49">
        <v>40612</v>
      </c>
    </row>
    <row r="209" spans="1:7" x14ac:dyDescent="0.35">
      <c r="A209" s="19">
        <v>207</v>
      </c>
      <c r="B209" s="19" t="s">
        <v>163</v>
      </c>
      <c r="C209" s="19" t="s">
        <v>197</v>
      </c>
      <c r="D209" s="19">
        <v>1</v>
      </c>
      <c r="E209" s="19">
        <v>10667</v>
      </c>
      <c r="F209" s="48">
        <v>78.09</v>
      </c>
      <c r="G209" s="49">
        <v>40613</v>
      </c>
    </row>
    <row r="210" spans="1:7" x14ac:dyDescent="0.35">
      <c r="A210" s="19">
        <v>208</v>
      </c>
      <c r="B210" s="19" t="s">
        <v>165</v>
      </c>
      <c r="C210" s="19" t="s">
        <v>196</v>
      </c>
      <c r="D210" s="19">
        <v>1</v>
      </c>
      <c r="E210" s="19">
        <v>10668</v>
      </c>
      <c r="F210" s="48">
        <v>47.22</v>
      </c>
      <c r="G210" s="49">
        <v>40614</v>
      </c>
    </row>
    <row r="211" spans="1:7" x14ac:dyDescent="0.35">
      <c r="A211" s="19">
        <v>209</v>
      </c>
      <c r="B211" s="19" t="s">
        <v>63</v>
      </c>
      <c r="C211" s="19" t="s">
        <v>216</v>
      </c>
      <c r="D211" s="19">
        <v>1</v>
      </c>
      <c r="E211" s="19">
        <v>10669</v>
      </c>
      <c r="F211" s="48">
        <v>24.39</v>
      </c>
      <c r="G211" s="49">
        <v>40615</v>
      </c>
    </row>
    <row r="212" spans="1:7" x14ac:dyDescent="0.35">
      <c r="A212" s="19">
        <v>210</v>
      </c>
      <c r="B212" s="19" t="s">
        <v>71</v>
      </c>
      <c r="C212" s="19" t="s">
        <v>182</v>
      </c>
      <c r="D212" s="19">
        <v>1</v>
      </c>
      <c r="E212" s="19">
        <v>10670</v>
      </c>
      <c r="F212" s="48">
        <v>203.48</v>
      </c>
      <c r="G212" s="49">
        <v>40616</v>
      </c>
    </row>
    <row r="213" spans="1:7" x14ac:dyDescent="0.35">
      <c r="A213" s="19">
        <v>211</v>
      </c>
      <c r="B213" s="19" t="s">
        <v>111</v>
      </c>
      <c r="C213" s="19" t="s">
        <v>235</v>
      </c>
      <c r="D213" s="19">
        <v>1</v>
      </c>
      <c r="E213" s="19">
        <v>10671</v>
      </c>
      <c r="F213" s="48">
        <v>30.34</v>
      </c>
      <c r="G213" s="49">
        <v>40617</v>
      </c>
    </row>
    <row r="214" spans="1:7" x14ac:dyDescent="0.35">
      <c r="A214" s="19">
        <v>212</v>
      </c>
      <c r="B214" s="19" t="s">
        <v>65</v>
      </c>
      <c r="C214" s="19" t="s">
        <v>204</v>
      </c>
      <c r="D214" s="19">
        <v>1</v>
      </c>
      <c r="E214" s="19">
        <v>10672</v>
      </c>
      <c r="F214" s="48">
        <v>95.75</v>
      </c>
      <c r="G214" s="49">
        <v>40618</v>
      </c>
    </row>
    <row r="215" spans="1:7" x14ac:dyDescent="0.35">
      <c r="A215" s="19">
        <v>213</v>
      </c>
      <c r="B215" s="19" t="s">
        <v>159</v>
      </c>
      <c r="C215" s="19" t="s">
        <v>230</v>
      </c>
      <c r="D215" s="19">
        <v>1</v>
      </c>
      <c r="E215" s="19">
        <v>10673</v>
      </c>
      <c r="F215" s="48">
        <v>22.76</v>
      </c>
      <c r="G215" s="49">
        <v>40619</v>
      </c>
    </row>
    <row r="216" spans="1:7" x14ac:dyDescent="0.35">
      <c r="A216" s="19">
        <v>214</v>
      </c>
      <c r="B216" s="19" t="s">
        <v>161</v>
      </c>
      <c r="C216" s="19" t="s">
        <v>171</v>
      </c>
      <c r="D216" s="19">
        <v>1</v>
      </c>
      <c r="E216" s="19">
        <v>10674</v>
      </c>
      <c r="F216" s="48">
        <v>0.9</v>
      </c>
      <c r="G216" s="49">
        <v>40620</v>
      </c>
    </row>
    <row r="217" spans="1:7" x14ac:dyDescent="0.35">
      <c r="A217" s="19">
        <v>215</v>
      </c>
      <c r="B217" s="19" t="s">
        <v>163</v>
      </c>
      <c r="C217" s="19" t="s">
        <v>182</v>
      </c>
      <c r="D217" s="19">
        <v>1</v>
      </c>
      <c r="E217" s="19">
        <v>10675</v>
      </c>
      <c r="F217" s="48">
        <v>31.85</v>
      </c>
      <c r="G217" s="49">
        <v>40621</v>
      </c>
    </row>
    <row r="218" spans="1:7" x14ac:dyDescent="0.35">
      <c r="A218" s="19">
        <v>216</v>
      </c>
      <c r="B218" s="19" t="s">
        <v>165</v>
      </c>
      <c r="C218" s="19" t="s">
        <v>200</v>
      </c>
      <c r="D218" s="19">
        <v>1</v>
      </c>
      <c r="E218" s="19">
        <v>10676</v>
      </c>
      <c r="F218" s="48">
        <v>2.0099999999999998</v>
      </c>
      <c r="G218" s="49">
        <v>40622</v>
      </c>
    </row>
    <row r="219" spans="1:7" x14ac:dyDescent="0.35">
      <c r="A219" s="19">
        <v>217</v>
      </c>
      <c r="B219" s="19" t="s">
        <v>63</v>
      </c>
      <c r="C219" s="19" t="s">
        <v>192</v>
      </c>
      <c r="D219" s="19">
        <v>1</v>
      </c>
      <c r="E219" s="19">
        <v>10677</v>
      </c>
      <c r="F219" s="48">
        <v>4.03</v>
      </c>
      <c r="G219" s="49">
        <v>40623</v>
      </c>
    </row>
    <row r="220" spans="1:7" x14ac:dyDescent="0.35">
      <c r="A220" s="19">
        <v>218</v>
      </c>
      <c r="B220" s="19" t="s">
        <v>71</v>
      </c>
      <c r="C220" s="19" t="s">
        <v>194</v>
      </c>
      <c r="D220" s="19">
        <v>1</v>
      </c>
      <c r="E220" s="19">
        <v>10678</v>
      </c>
      <c r="F220" s="48">
        <v>388.98</v>
      </c>
      <c r="G220" s="49">
        <v>40624</v>
      </c>
    </row>
    <row r="221" spans="1:7" x14ac:dyDescent="0.35">
      <c r="A221" s="19">
        <v>219</v>
      </c>
      <c r="B221" s="19" t="s">
        <v>111</v>
      </c>
      <c r="C221" s="19" t="s">
        <v>218</v>
      </c>
      <c r="D221" s="19">
        <v>1</v>
      </c>
      <c r="E221" s="19">
        <v>10679</v>
      </c>
      <c r="F221" s="48">
        <v>27.94</v>
      </c>
      <c r="G221" s="49">
        <v>40625</v>
      </c>
    </row>
    <row r="222" spans="1:7" x14ac:dyDescent="0.35">
      <c r="A222" s="19">
        <v>220</v>
      </c>
      <c r="B222" s="19" t="s">
        <v>65</v>
      </c>
      <c r="C222" s="19" t="s">
        <v>226</v>
      </c>
      <c r="D222" s="19">
        <v>1</v>
      </c>
      <c r="E222" s="19">
        <v>10680</v>
      </c>
      <c r="F222" s="48">
        <v>26.61</v>
      </c>
      <c r="G222" s="49">
        <v>40626</v>
      </c>
    </row>
    <row r="223" spans="1:7" x14ac:dyDescent="0.35">
      <c r="A223" s="19">
        <v>221</v>
      </c>
      <c r="B223" s="19" t="s">
        <v>159</v>
      </c>
      <c r="C223" s="19" t="s">
        <v>206</v>
      </c>
      <c r="D223" s="19">
        <v>1</v>
      </c>
      <c r="E223" s="19">
        <v>10681</v>
      </c>
      <c r="F223" s="48">
        <v>76.13</v>
      </c>
      <c r="G223" s="49">
        <v>40627</v>
      </c>
    </row>
    <row r="224" spans="1:7" x14ac:dyDescent="0.35">
      <c r="A224" s="19">
        <v>222</v>
      </c>
      <c r="B224" s="19" t="s">
        <v>161</v>
      </c>
      <c r="C224" s="19" t="s">
        <v>192</v>
      </c>
      <c r="D224" s="19">
        <v>1</v>
      </c>
      <c r="E224" s="19">
        <v>10682</v>
      </c>
      <c r="F224" s="48">
        <v>36.130000000000003</v>
      </c>
      <c r="G224" s="49">
        <v>40628</v>
      </c>
    </row>
    <row r="225" spans="1:7" x14ac:dyDescent="0.35">
      <c r="A225" s="19">
        <v>223</v>
      </c>
      <c r="B225" s="19" t="s">
        <v>163</v>
      </c>
      <c r="C225" s="19" t="s">
        <v>228</v>
      </c>
      <c r="D225" s="19">
        <v>1</v>
      </c>
      <c r="E225" s="19">
        <v>10683</v>
      </c>
      <c r="F225" s="48">
        <v>4.4000000000000004</v>
      </c>
      <c r="G225" s="49">
        <v>40629</v>
      </c>
    </row>
    <row r="226" spans="1:7" x14ac:dyDescent="0.35">
      <c r="A226" s="19">
        <v>224</v>
      </c>
      <c r="B226" s="19" t="s">
        <v>165</v>
      </c>
      <c r="C226" s="19" t="s">
        <v>193</v>
      </c>
      <c r="D226" s="19">
        <v>1</v>
      </c>
      <c r="E226" s="19">
        <v>10684</v>
      </c>
      <c r="F226" s="48">
        <v>145.63</v>
      </c>
      <c r="G226" s="49">
        <v>40630</v>
      </c>
    </row>
    <row r="227" spans="1:7" x14ac:dyDescent="0.35">
      <c r="A227" s="19">
        <v>225</v>
      </c>
      <c r="B227" s="19" t="s">
        <v>63</v>
      </c>
      <c r="C227" s="19" t="s">
        <v>234</v>
      </c>
      <c r="D227" s="19">
        <v>1</v>
      </c>
      <c r="E227" s="19">
        <v>10685</v>
      </c>
      <c r="F227" s="48">
        <v>33.75</v>
      </c>
      <c r="G227" s="49">
        <v>40631</v>
      </c>
    </row>
    <row r="228" spans="1:7" x14ac:dyDescent="0.35">
      <c r="A228" s="19">
        <v>226</v>
      </c>
      <c r="B228" s="19" t="s">
        <v>71</v>
      </c>
      <c r="C228" s="19" t="s">
        <v>183</v>
      </c>
      <c r="D228" s="19">
        <v>1</v>
      </c>
      <c r="E228" s="19">
        <v>10686</v>
      </c>
      <c r="F228" s="48">
        <v>96.5</v>
      </c>
      <c r="G228" s="49">
        <v>40632</v>
      </c>
    </row>
    <row r="229" spans="1:7" x14ac:dyDescent="0.35">
      <c r="A229" s="19">
        <v>227</v>
      </c>
      <c r="B229" s="19" t="s">
        <v>111</v>
      </c>
      <c r="C229" s="19" t="s">
        <v>190</v>
      </c>
      <c r="D229" s="19">
        <v>1</v>
      </c>
      <c r="E229" s="19">
        <v>10687</v>
      </c>
      <c r="F229" s="48">
        <v>296.43</v>
      </c>
      <c r="G229" s="49">
        <v>40633</v>
      </c>
    </row>
    <row r="230" spans="1:7" x14ac:dyDescent="0.35">
      <c r="A230" s="19">
        <v>228</v>
      </c>
      <c r="B230" s="19" t="s">
        <v>65</v>
      </c>
      <c r="C230" s="19" t="s">
        <v>160</v>
      </c>
      <c r="D230" s="19">
        <v>1</v>
      </c>
      <c r="E230" s="19">
        <v>10688</v>
      </c>
      <c r="F230" s="48">
        <v>299.08999999999997</v>
      </c>
      <c r="G230" s="49">
        <v>40634</v>
      </c>
    </row>
    <row r="231" spans="1:7" x14ac:dyDescent="0.35">
      <c r="A231" s="19">
        <v>229</v>
      </c>
      <c r="B231" s="19" t="s">
        <v>159</v>
      </c>
      <c r="C231" s="19" t="s">
        <v>204</v>
      </c>
      <c r="D231" s="19">
        <v>1</v>
      </c>
      <c r="E231" s="19">
        <v>10689</v>
      </c>
      <c r="F231" s="48">
        <v>13.42</v>
      </c>
      <c r="G231" s="49">
        <v>40635</v>
      </c>
    </row>
    <row r="232" spans="1:7" x14ac:dyDescent="0.35">
      <c r="A232" s="19">
        <v>230</v>
      </c>
      <c r="B232" s="19" t="s">
        <v>161</v>
      </c>
      <c r="C232" s="19" t="s">
        <v>212</v>
      </c>
      <c r="D232" s="19">
        <v>1</v>
      </c>
      <c r="E232" s="19">
        <v>10690</v>
      </c>
      <c r="F232" s="48">
        <v>15.8</v>
      </c>
      <c r="G232" s="49">
        <v>40636</v>
      </c>
    </row>
    <row r="233" spans="1:7" x14ac:dyDescent="0.35">
      <c r="A233" s="19">
        <v>231</v>
      </c>
      <c r="B233" s="19" t="s">
        <v>163</v>
      </c>
      <c r="C233" s="19" t="s">
        <v>198</v>
      </c>
      <c r="D233" s="19">
        <v>1</v>
      </c>
      <c r="E233" s="19">
        <v>10691</v>
      </c>
      <c r="F233" s="48">
        <v>810.05</v>
      </c>
      <c r="G233" s="49">
        <v>40637</v>
      </c>
    </row>
    <row r="234" spans="1:7" x14ac:dyDescent="0.35">
      <c r="A234" s="19">
        <v>232</v>
      </c>
      <c r="B234" s="19" t="s">
        <v>165</v>
      </c>
      <c r="C234" s="19" t="s">
        <v>233</v>
      </c>
      <c r="D234" s="19">
        <v>1</v>
      </c>
      <c r="E234" s="19">
        <v>10692</v>
      </c>
      <c r="F234" s="48">
        <v>61.02</v>
      </c>
      <c r="G234" s="49">
        <v>40638</v>
      </c>
    </row>
    <row r="235" spans="1:7" x14ac:dyDescent="0.35">
      <c r="A235" s="19">
        <v>233</v>
      </c>
      <c r="B235" s="19" t="s">
        <v>63</v>
      </c>
      <c r="C235" s="19" t="s">
        <v>167</v>
      </c>
      <c r="D235" s="19">
        <v>1</v>
      </c>
      <c r="E235" s="19">
        <v>10693</v>
      </c>
      <c r="F235" s="48">
        <v>139.34</v>
      </c>
      <c r="G235" s="49">
        <v>40639</v>
      </c>
    </row>
    <row r="236" spans="1:7" x14ac:dyDescent="0.35">
      <c r="A236" s="19">
        <v>234</v>
      </c>
      <c r="B236" s="19" t="s">
        <v>71</v>
      </c>
      <c r="C236" s="19" t="s">
        <v>198</v>
      </c>
      <c r="D236" s="19">
        <v>1</v>
      </c>
      <c r="E236" s="19">
        <v>10694</v>
      </c>
      <c r="F236" s="48">
        <v>398.36</v>
      </c>
      <c r="G236" s="49">
        <v>40640</v>
      </c>
    </row>
    <row r="237" spans="1:7" x14ac:dyDescent="0.35">
      <c r="A237" s="19">
        <v>235</v>
      </c>
      <c r="B237" s="19" t="s">
        <v>111</v>
      </c>
      <c r="C237" s="19" t="s">
        <v>230</v>
      </c>
      <c r="D237" s="19">
        <v>1</v>
      </c>
      <c r="E237" s="19">
        <v>10695</v>
      </c>
      <c r="F237" s="48">
        <v>16.72</v>
      </c>
      <c r="G237" s="49">
        <v>40641</v>
      </c>
    </row>
    <row r="238" spans="1:7" x14ac:dyDescent="0.35">
      <c r="A238" s="19">
        <v>236</v>
      </c>
      <c r="B238" s="19" t="s">
        <v>65</v>
      </c>
      <c r="C238" s="19" t="s">
        <v>167</v>
      </c>
      <c r="D238" s="19">
        <v>1</v>
      </c>
      <c r="E238" s="19">
        <v>10696</v>
      </c>
      <c r="F238" s="48">
        <v>102.55</v>
      </c>
      <c r="G238" s="49">
        <v>40642</v>
      </c>
    </row>
    <row r="239" spans="1:7" x14ac:dyDescent="0.35">
      <c r="A239" s="19">
        <v>237</v>
      </c>
      <c r="B239" s="19" t="s">
        <v>159</v>
      </c>
      <c r="C239" s="19" t="s">
        <v>180</v>
      </c>
      <c r="D239" s="19">
        <v>1</v>
      </c>
      <c r="E239" s="19">
        <v>10697</v>
      </c>
      <c r="F239" s="48">
        <v>45.52</v>
      </c>
      <c r="G239" s="49">
        <v>40643</v>
      </c>
    </row>
    <row r="240" spans="1:7" x14ac:dyDescent="0.35">
      <c r="A240" s="19">
        <v>238</v>
      </c>
      <c r="B240" s="19" t="s">
        <v>161</v>
      </c>
      <c r="C240" s="19" t="s">
        <v>197</v>
      </c>
      <c r="D240" s="19">
        <v>1</v>
      </c>
      <c r="E240" s="19">
        <v>10698</v>
      </c>
      <c r="F240" s="48">
        <v>272.47000000000003</v>
      </c>
      <c r="G240" s="49">
        <v>40644</v>
      </c>
    </row>
    <row r="241" spans="1:7" x14ac:dyDescent="0.35">
      <c r="A241" s="19">
        <v>239</v>
      </c>
      <c r="B241" s="19" t="s">
        <v>163</v>
      </c>
      <c r="C241" s="19" t="s">
        <v>222</v>
      </c>
      <c r="D241" s="19">
        <v>1</v>
      </c>
      <c r="E241" s="19">
        <v>10699</v>
      </c>
      <c r="F241" s="48">
        <v>0.57999999999999996</v>
      </c>
      <c r="G241" s="49">
        <v>40645</v>
      </c>
    </row>
    <row r="242" spans="1:7" x14ac:dyDescent="0.35">
      <c r="A242" s="19">
        <v>240</v>
      </c>
      <c r="B242" s="19" t="s">
        <v>165</v>
      </c>
      <c r="C242" s="19" t="s">
        <v>194</v>
      </c>
      <c r="D242" s="19">
        <v>1</v>
      </c>
      <c r="E242" s="19">
        <v>10700</v>
      </c>
      <c r="F242" s="48">
        <v>65.099999999999994</v>
      </c>
      <c r="G242" s="49">
        <v>40646</v>
      </c>
    </row>
    <row r="243" spans="1:7" x14ac:dyDescent="0.35">
      <c r="A243" s="19">
        <v>241</v>
      </c>
      <c r="B243" s="19" t="s">
        <v>63</v>
      </c>
      <c r="C243" s="19" t="s">
        <v>190</v>
      </c>
      <c r="D243" s="19">
        <v>1</v>
      </c>
      <c r="E243" s="19">
        <v>10701</v>
      </c>
      <c r="F243" s="48">
        <v>220.31</v>
      </c>
      <c r="G243" s="49">
        <v>40647</v>
      </c>
    </row>
    <row r="244" spans="1:7" x14ac:dyDescent="0.35">
      <c r="A244" s="19">
        <v>242</v>
      </c>
      <c r="B244" s="19" t="s">
        <v>71</v>
      </c>
      <c r="C244" s="19" t="s">
        <v>233</v>
      </c>
      <c r="D244" s="19">
        <v>1</v>
      </c>
      <c r="E244" s="19">
        <v>10702</v>
      </c>
      <c r="F244" s="48">
        <v>23.94</v>
      </c>
      <c r="G244" s="49">
        <v>40648</v>
      </c>
    </row>
    <row r="245" spans="1:7" x14ac:dyDescent="0.35">
      <c r="A245" s="19">
        <v>243</v>
      </c>
      <c r="B245" s="19" t="s">
        <v>111</v>
      </c>
      <c r="C245" s="19" t="s">
        <v>210</v>
      </c>
      <c r="D245" s="19">
        <v>1</v>
      </c>
      <c r="E245" s="19">
        <v>10703</v>
      </c>
      <c r="F245" s="48">
        <v>152.30000000000001</v>
      </c>
      <c r="G245" s="49">
        <v>40649</v>
      </c>
    </row>
    <row r="246" spans="1:7" x14ac:dyDescent="0.35">
      <c r="A246" s="19">
        <v>244</v>
      </c>
      <c r="B246" s="19" t="s">
        <v>65</v>
      </c>
      <c r="C246" s="19" t="s">
        <v>181</v>
      </c>
      <c r="D246" s="19">
        <v>1</v>
      </c>
      <c r="E246" s="19">
        <v>10704</v>
      </c>
      <c r="F246" s="48">
        <v>4.78</v>
      </c>
      <c r="G246" s="49">
        <v>40650</v>
      </c>
    </row>
    <row r="247" spans="1:7" x14ac:dyDescent="0.35">
      <c r="A247" s="19">
        <v>245</v>
      </c>
      <c r="B247" s="19" t="s">
        <v>159</v>
      </c>
      <c r="C247" s="19" t="s">
        <v>173</v>
      </c>
      <c r="D247" s="19">
        <v>1</v>
      </c>
      <c r="E247" s="19">
        <v>10705</v>
      </c>
      <c r="F247" s="48">
        <v>3.52</v>
      </c>
      <c r="G247" s="49">
        <v>40651</v>
      </c>
    </row>
    <row r="248" spans="1:7" x14ac:dyDescent="0.35">
      <c r="A248" s="19">
        <v>246</v>
      </c>
      <c r="B248" s="19" t="s">
        <v>161</v>
      </c>
      <c r="C248" s="19" t="s">
        <v>226</v>
      </c>
      <c r="D248" s="19">
        <v>1</v>
      </c>
      <c r="E248" s="19">
        <v>10706</v>
      </c>
      <c r="F248" s="48">
        <v>135.63</v>
      </c>
      <c r="G248" s="49">
        <v>40652</v>
      </c>
    </row>
    <row r="249" spans="1:7" x14ac:dyDescent="0.35">
      <c r="A249" s="19">
        <v>247</v>
      </c>
      <c r="B249" s="19" t="s">
        <v>163</v>
      </c>
      <c r="C249" s="19" t="s">
        <v>217</v>
      </c>
      <c r="D249" s="19">
        <v>1</v>
      </c>
      <c r="E249" s="19">
        <v>10707</v>
      </c>
      <c r="F249" s="48">
        <v>21.74</v>
      </c>
      <c r="G249" s="49">
        <v>40653</v>
      </c>
    </row>
    <row r="250" spans="1:7" x14ac:dyDescent="0.35">
      <c r="A250" s="19">
        <v>248</v>
      </c>
      <c r="B250" s="19" t="s">
        <v>165</v>
      </c>
      <c r="C250" s="19" t="s">
        <v>236</v>
      </c>
      <c r="D250" s="19">
        <v>1</v>
      </c>
      <c r="E250" s="19">
        <v>10708</v>
      </c>
      <c r="F250" s="48">
        <v>2.96</v>
      </c>
      <c r="G250" s="49">
        <v>40654</v>
      </c>
    </row>
    <row r="251" spans="1:7" x14ac:dyDescent="0.35">
      <c r="A251" s="19">
        <v>249</v>
      </c>
      <c r="B251" s="19" t="s">
        <v>63</v>
      </c>
      <c r="C251" s="19" t="s">
        <v>234</v>
      </c>
      <c r="D251" s="19">
        <v>1</v>
      </c>
      <c r="E251" s="19">
        <v>10709</v>
      </c>
      <c r="F251" s="48">
        <v>210.8</v>
      </c>
      <c r="G251" s="49">
        <v>40655</v>
      </c>
    </row>
    <row r="252" spans="1:7" x14ac:dyDescent="0.35">
      <c r="A252" s="19">
        <v>250</v>
      </c>
      <c r="B252" s="19" t="s">
        <v>71</v>
      </c>
      <c r="C252" s="19" t="s">
        <v>237</v>
      </c>
      <c r="D252" s="19">
        <v>1</v>
      </c>
      <c r="E252" s="19">
        <v>10710</v>
      </c>
      <c r="F252" s="48">
        <v>4.9800000000000004</v>
      </c>
      <c r="G252" s="49">
        <v>40656</v>
      </c>
    </row>
    <row r="253" spans="1:7" x14ac:dyDescent="0.35">
      <c r="A253" s="19">
        <v>251</v>
      </c>
      <c r="B253" s="19" t="s">
        <v>111</v>
      </c>
      <c r="C253" s="19" t="s">
        <v>194</v>
      </c>
      <c r="D253" s="19">
        <v>1</v>
      </c>
      <c r="E253" s="19">
        <v>10711</v>
      </c>
      <c r="F253" s="48">
        <v>52.41</v>
      </c>
      <c r="G253" s="49">
        <v>40657</v>
      </c>
    </row>
    <row r="254" spans="1:7" x14ac:dyDescent="0.35">
      <c r="A254" s="19">
        <v>252</v>
      </c>
      <c r="B254" s="19" t="s">
        <v>65</v>
      </c>
      <c r="C254" s="19" t="s">
        <v>190</v>
      </c>
      <c r="D254" s="19">
        <v>1</v>
      </c>
      <c r="E254" s="19">
        <v>10712</v>
      </c>
      <c r="F254" s="48">
        <v>89.93</v>
      </c>
      <c r="G254" s="49">
        <v>40658</v>
      </c>
    </row>
    <row r="255" spans="1:7" x14ac:dyDescent="0.35">
      <c r="A255" s="19">
        <v>253</v>
      </c>
      <c r="B255" s="19" t="s">
        <v>159</v>
      </c>
      <c r="C255" s="19" t="s">
        <v>194</v>
      </c>
      <c r="D255" s="19">
        <v>1</v>
      </c>
      <c r="E255" s="19">
        <v>10713</v>
      </c>
      <c r="F255" s="48">
        <v>167.05</v>
      </c>
      <c r="G255" s="49">
        <v>40659</v>
      </c>
    </row>
    <row r="256" spans="1:7" x14ac:dyDescent="0.35">
      <c r="A256" s="19">
        <v>254</v>
      </c>
      <c r="B256" s="19" t="s">
        <v>161</v>
      </c>
      <c r="C256" s="19" t="s">
        <v>194</v>
      </c>
      <c r="D256" s="19">
        <v>1</v>
      </c>
      <c r="E256" s="19">
        <v>10714</v>
      </c>
      <c r="F256" s="48">
        <v>24.49</v>
      </c>
      <c r="G256" s="49">
        <v>40660</v>
      </c>
    </row>
    <row r="257" spans="1:7" x14ac:dyDescent="0.35">
      <c r="A257" s="19">
        <v>255</v>
      </c>
      <c r="B257" s="19" t="s">
        <v>163</v>
      </c>
      <c r="C257" s="19" t="s">
        <v>168</v>
      </c>
      <c r="D257" s="19">
        <v>1</v>
      </c>
      <c r="E257" s="19">
        <v>10715</v>
      </c>
      <c r="F257" s="48">
        <v>63.2</v>
      </c>
      <c r="G257" s="49">
        <v>40661</v>
      </c>
    </row>
    <row r="258" spans="1:7" x14ac:dyDescent="0.35">
      <c r="A258" s="19">
        <v>256</v>
      </c>
      <c r="B258" s="19" t="s">
        <v>165</v>
      </c>
      <c r="C258" s="19" t="s">
        <v>238</v>
      </c>
      <c r="D258" s="19">
        <v>1</v>
      </c>
      <c r="E258" s="19">
        <v>10716</v>
      </c>
      <c r="F258" s="48">
        <v>22.57</v>
      </c>
      <c r="G258" s="49">
        <v>40662</v>
      </c>
    </row>
    <row r="259" spans="1:7" x14ac:dyDescent="0.35">
      <c r="A259" s="19">
        <v>257</v>
      </c>
      <c r="B259" s="19" t="s">
        <v>63</v>
      </c>
      <c r="C259" s="19" t="s">
        <v>182</v>
      </c>
      <c r="D259" s="19">
        <v>1</v>
      </c>
      <c r="E259" s="19">
        <v>10717</v>
      </c>
      <c r="F259" s="48">
        <v>59.25</v>
      </c>
      <c r="G259" s="49">
        <v>40663</v>
      </c>
    </row>
    <row r="260" spans="1:7" x14ac:dyDescent="0.35">
      <c r="A260" s="19">
        <v>258</v>
      </c>
      <c r="B260" s="19" t="s">
        <v>71</v>
      </c>
      <c r="C260" s="19" t="s">
        <v>166</v>
      </c>
      <c r="D260" s="19">
        <v>1</v>
      </c>
      <c r="E260" s="19">
        <v>10718</v>
      </c>
      <c r="F260" s="48">
        <v>170.88</v>
      </c>
      <c r="G260" s="49">
        <v>40664</v>
      </c>
    </row>
    <row r="261" spans="1:7" x14ac:dyDescent="0.35">
      <c r="A261" s="19">
        <v>259</v>
      </c>
      <c r="B261" s="19" t="s">
        <v>111</v>
      </c>
      <c r="C261" s="19" t="s">
        <v>223</v>
      </c>
      <c r="D261" s="19">
        <v>1</v>
      </c>
      <c r="E261" s="19">
        <v>10719</v>
      </c>
      <c r="F261" s="48">
        <v>51.44</v>
      </c>
      <c r="G261" s="49">
        <v>40665</v>
      </c>
    </row>
    <row r="262" spans="1:7" x14ac:dyDescent="0.35">
      <c r="A262" s="19">
        <v>260</v>
      </c>
      <c r="B262" s="19" t="s">
        <v>65</v>
      </c>
      <c r="C262" s="19" t="s">
        <v>225</v>
      </c>
      <c r="D262" s="19">
        <v>1</v>
      </c>
      <c r="E262" s="19">
        <v>10720</v>
      </c>
      <c r="F262" s="48">
        <v>9.5299999999999994</v>
      </c>
      <c r="G262" s="49">
        <v>40666</v>
      </c>
    </row>
    <row r="263" spans="1:7" x14ac:dyDescent="0.35">
      <c r="A263" s="19">
        <v>261</v>
      </c>
      <c r="B263" s="19" t="s">
        <v>159</v>
      </c>
      <c r="C263" s="19" t="s">
        <v>198</v>
      </c>
      <c r="D263" s="19">
        <v>1</v>
      </c>
      <c r="E263" s="19">
        <v>10721</v>
      </c>
      <c r="F263" s="48">
        <v>48.92</v>
      </c>
      <c r="G263" s="49">
        <v>40667</v>
      </c>
    </row>
    <row r="264" spans="1:7" x14ac:dyDescent="0.35">
      <c r="A264" s="19">
        <v>262</v>
      </c>
      <c r="B264" s="19" t="s">
        <v>161</v>
      </c>
      <c r="C264" s="19" t="s">
        <v>194</v>
      </c>
      <c r="D264" s="19">
        <v>1</v>
      </c>
      <c r="E264" s="19">
        <v>10722</v>
      </c>
      <c r="F264" s="48">
        <v>74.58</v>
      </c>
      <c r="G264" s="49">
        <v>40668</v>
      </c>
    </row>
    <row r="265" spans="1:7" x14ac:dyDescent="0.35">
      <c r="A265" s="19">
        <v>263</v>
      </c>
      <c r="B265" s="19" t="s">
        <v>163</v>
      </c>
      <c r="C265" s="19" t="s">
        <v>167</v>
      </c>
      <c r="D265" s="19">
        <v>1</v>
      </c>
      <c r="E265" s="19">
        <v>10723</v>
      </c>
      <c r="F265" s="48">
        <v>21.72</v>
      </c>
      <c r="G265" s="49">
        <v>40669</v>
      </c>
    </row>
    <row r="266" spans="1:7" x14ac:dyDescent="0.35">
      <c r="A266" s="19">
        <v>264</v>
      </c>
      <c r="B266" s="19" t="s">
        <v>165</v>
      </c>
      <c r="C266" s="19" t="s">
        <v>191</v>
      </c>
      <c r="D266" s="19">
        <v>1</v>
      </c>
      <c r="E266" s="19">
        <v>10724</v>
      </c>
      <c r="F266" s="48">
        <v>57.75</v>
      </c>
      <c r="G266" s="49">
        <v>40670</v>
      </c>
    </row>
    <row r="267" spans="1:7" x14ac:dyDescent="0.35">
      <c r="A267" s="19">
        <v>265</v>
      </c>
      <c r="B267" s="19" t="s">
        <v>63</v>
      </c>
      <c r="C267" s="19" t="s">
        <v>195</v>
      </c>
      <c r="D267" s="19">
        <v>1</v>
      </c>
      <c r="E267" s="19">
        <v>10725</v>
      </c>
      <c r="F267" s="48">
        <v>10.83</v>
      </c>
      <c r="G267" s="49">
        <v>40671</v>
      </c>
    </row>
    <row r="268" spans="1:7" x14ac:dyDescent="0.35">
      <c r="A268" s="19">
        <v>266</v>
      </c>
      <c r="B268" s="19" t="s">
        <v>71</v>
      </c>
      <c r="C268" s="19" t="s">
        <v>209</v>
      </c>
      <c r="D268" s="19">
        <v>1</v>
      </c>
      <c r="E268" s="19">
        <v>10726</v>
      </c>
      <c r="F268" s="48">
        <v>16.559999999999999</v>
      </c>
      <c r="G268" s="49">
        <v>40672</v>
      </c>
    </row>
    <row r="269" spans="1:7" x14ac:dyDescent="0.35">
      <c r="A269" s="19">
        <v>267</v>
      </c>
      <c r="B269" s="19" t="s">
        <v>111</v>
      </c>
      <c r="C269" s="19" t="s">
        <v>219</v>
      </c>
      <c r="D269" s="19">
        <v>1</v>
      </c>
      <c r="E269" s="19">
        <v>10727</v>
      </c>
      <c r="F269" s="48">
        <v>89.9</v>
      </c>
      <c r="G269" s="49">
        <v>40673</v>
      </c>
    </row>
    <row r="270" spans="1:7" x14ac:dyDescent="0.35">
      <c r="A270" s="19">
        <v>268</v>
      </c>
      <c r="B270" s="19" t="s">
        <v>65</v>
      </c>
      <c r="C270" s="19" t="s">
        <v>181</v>
      </c>
      <c r="D270" s="19">
        <v>1</v>
      </c>
      <c r="E270" s="19">
        <v>10728</v>
      </c>
      <c r="F270" s="48">
        <v>58.33</v>
      </c>
      <c r="G270" s="49">
        <v>40674</v>
      </c>
    </row>
    <row r="271" spans="1:7" x14ac:dyDescent="0.35">
      <c r="A271" s="19">
        <v>269</v>
      </c>
      <c r="B271" s="19" t="s">
        <v>159</v>
      </c>
      <c r="C271" s="19" t="s">
        <v>180</v>
      </c>
      <c r="D271" s="19">
        <v>1</v>
      </c>
      <c r="E271" s="19">
        <v>10729</v>
      </c>
      <c r="F271" s="48">
        <v>141.06</v>
      </c>
      <c r="G271" s="49">
        <v>40675</v>
      </c>
    </row>
    <row r="272" spans="1:7" x14ac:dyDescent="0.35">
      <c r="A272" s="19">
        <v>270</v>
      </c>
      <c r="B272" s="19" t="s">
        <v>161</v>
      </c>
      <c r="C272" s="19" t="s">
        <v>168</v>
      </c>
      <c r="D272" s="19">
        <v>1</v>
      </c>
      <c r="E272" s="19">
        <v>10730</v>
      </c>
      <c r="F272" s="48">
        <v>20.12</v>
      </c>
      <c r="G272" s="49">
        <v>40676</v>
      </c>
    </row>
    <row r="273" spans="1:7" x14ac:dyDescent="0.35">
      <c r="A273" s="19">
        <v>271</v>
      </c>
      <c r="B273" s="19" t="s">
        <v>163</v>
      </c>
      <c r="C273" s="19" t="s">
        <v>201</v>
      </c>
      <c r="D273" s="19">
        <v>1</v>
      </c>
      <c r="E273" s="19">
        <v>10731</v>
      </c>
      <c r="F273" s="48">
        <v>96.65</v>
      </c>
      <c r="G273" s="49">
        <v>40677</v>
      </c>
    </row>
    <row r="274" spans="1:7" x14ac:dyDescent="0.35">
      <c r="A274" s="19">
        <v>272</v>
      </c>
      <c r="B274" s="19" t="s">
        <v>165</v>
      </c>
      <c r="C274" s="19" t="s">
        <v>168</v>
      </c>
      <c r="D274" s="19">
        <v>1</v>
      </c>
      <c r="E274" s="19">
        <v>10732</v>
      </c>
      <c r="F274" s="48">
        <v>16.97</v>
      </c>
      <c r="G274" s="49">
        <v>40678</v>
      </c>
    </row>
    <row r="275" spans="1:7" x14ac:dyDescent="0.35">
      <c r="A275" s="19">
        <v>273</v>
      </c>
      <c r="B275" s="19" t="s">
        <v>63</v>
      </c>
      <c r="C275" s="19" t="s">
        <v>204</v>
      </c>
      <c r="D275" s="19">
        <v>1</v>
      </c>
      <c r="E275" s="19">
        <v>10733</v>
      </c>
      <c r="F275" s="48">
        <v>110.11</v>
      </c>
      <c r="G275" s="49">
        <v>40679</v>
      </c>
    </row>
    <row r="276" spans="1:7" x14ac:dyDescent="0.35">
      <c r="A276" s="19">
        <v>274</v>
      </c>
      <c r="B276" s="19" t="s">
        <v>71</v>
      </c>
      <c r="C276" s="19" t="s">
        <v>234</v>
      </c>
      <c r="D276" s="19">
        <v>1</v>
      </c>
      <c r="E276" s="19">
        <v>10734</v>
      </c>
      <c r="F276" s="48">
        <v>1.63</v>
      </c>
      <c r="G276" s="49">
        <v>40680</v>
      </c>
    </row>
    <row r="277" spans="1:7" x14ac:dyDescent="0.35">
      <c r="A277" s="19">
        <v>275</v>
      </c>
      <c r="B277" s="19" t="s">
        <v>111</v>
      </c>
      <c r="C277" s="19" t="s">
        <v>223</v>
      </c>
      <c r="D277" s="19">
        <v>1</v>
      </c>
      <c r="E277" s="19">
        <v>10735</v>
      </c>
      <c r="F277" s="48">
        <v>45.97</v>
      </c>
      <c r="G277" s="49">
        <v>40681</v>
      </c>
    </row>
    <row r="278" spans="1:7" x14ac:dyDescent="0.35">
      <c r="A278" s="19">
        <v>276</v>
      </c>
      <c r="B278" s="19" t="s">
        <v>65</v>
      </c>
      <c r="C278" s="19" t="s">
        <v>190</v>
      </c>
      <c r="D278" s="19">
        <v>1</v>
      </c>
      <c r="E278" s="19">
        <v>10736</v>
      </c>
      <c r="F278" s="48">
        <v>44.1</v>
      </c>
      <c r="G278" s="49">
        <v>40682</v>
      </c>
    </row>
    <row r="279" spans="1:7" x14ac:dyDescent="0.35">
      <c r="A279" s="19">
        <v>277</v>
      </c>
      <c r="B279" s="19" t="s">
        <v>159</v>
      </c>
      <c r="C279" s="19" t="s">
        <v>239</v>
      </c>
      <c r="D279" s="19">
        <v>1</v>
      </c>
      <c r="E279" s="19">
        <v>10737</v>
      </c>
      <c r="F279" s="48">
        <v>7.79</v>
      </c>
      <c r="G279" s="49">
        <v>40683</v>
      </c>
    </row>
    <row r="280" spans="1:7" x14ac:dyDescent="0.35">
      <c r="A280" s="19">
        <v>278</v>
      </c>
      <c r="B280" s="19" t="s">
        <v>161</v>
      </c>
      <c r="C280" s="19" t="s">
        <v>240</v>
      </c>
      <c r="D280" s="19">
        <v>1</v>
      </c>
      <c r="E280" s="19">
        <v>10738</v>
      </c>
      <c r="F280" s="48">
        <v>2.91</v>
      </c>
      <c r="G280" s="49">
        <v>40684</v>
      </c>
    </row>
    <row r="281" spans="1:7" x14ac:dyDescent="0.35">
      <c r="A281" s="19">
        <v>279</v>
      </c>
      <c r="B281" s="19" t="s">
        <v>163</v>
      </c>
      <c r="C281" s="19" t="s">
        <v>239</v>
      </c>
      <c r="D281" s="19">
        <v>1</v>
      </c>
      <c r="E281" s="19">
        <v>10739</v>
      </c>
      <c r="F281" s="48">
        <v>11.08</v>
      </c>
      <c r="G281" s="49">
        <v>40685</v>
      </c>
    </row>
    <row r="282" spans="1:7" x14ac:dyDescent="0.35">
      <c r="A282" s="19">
        <v>280</v>
      </c>
      <c r="B282" s="19" t="s">
        <v>165</v>
      </c>
      <c r="C282" s="19" t="s">
        <v>167</v>
      </c>
      <c r="D282" s="19">
        <v>1</v>
      </c>
      <c r="E282" s="19">
        <v>10740</v>
      </c>
      <c r="F282" s="48">
        <v>81.88</v>
      </c>
      <c r="G282" s="49">
        <v>40686</v>
      </c>
    </row>
    <row r="283" spans="1:7" x14ac:dyDescent="0.35">
      <c r="A283" s="19">
        <v>281</v>
      </c>
      <c r="B283" s="19" t="s">
        <v>63</v>
      </c>
      <c r="C283" s="19" t="s">
        <v>217</v>
      </c>
      <c r="D283" s="19">
        <v>1</v>
      </c>
      <c r="E283" s="19">
        <v>10741</v>
      </c>
      <c r="F283" s="48">
        <v>10.96</v>
      </c>
      <c r="G283" s="49">
        <v>40687</v>
      </c>
    </row>
    <row r="284" spans="1:7" x14ac:dyDescent="0.35">
      <c r="A284" s="19">
        <v>282</v>
      </c>
      <c r="B284" s="19" t="s">
        <v>71</v>
      </c>
      <c r="C284" s="19" t="s">
        <v>184</v>
      </c>
      <c r="D284" s="19">
        <v>1</v>
      </c>
      <c r="E284" s="19">
        <v>10742</v>
      </c>
      <c r="F284" s="48">
        <v>243.73</v>
      </c>
      <c r="G284" s="49">
        <v>40688</v>
      </c>
    </row>
    <row r="285" spans="1:7" x14ac:dyDescent="0.35">
      <c r="A285" s="19">
        <v>283</v>
      </c>
      <c r="B285" s="19" t="s">
        <v>111</v>
      </c>
      <c r="C285" s="19" t="s">
        <v>217</v>
      </c>
      <c r="D285" s="19">
        <v>1</v>
      </c>
      <c r="E285" s="19">
        <v>10743</v>
      </c>
      <c r="F285" s="48">
        <v>23.72</v>
      </c>
      <c r="G285" s="49">
        <v>40689</v>
      </c>
    </row>
    <row r="286" spans="1:7" x14ac:dyDescent="0.35">
      <c r="A286" s="19">
        <v>284</v>
      </c>
      <c r="B286" s="19" t="s">
        <v>65</v>
      </c>
      <c r="C286" s="19" t="s">
        <v>160</v>
      </c>
      <c r="D286" s="19">
        <v>1</v>
      </c>
      <c r="E286" s="19">
        <v>10744</v>
      </c>
      <c r="F286" s="48">
        <v>69.19</v>
      </c>
      <c r="G286" s="49">
        <v>40690</v>
      </c>
    </row>
    <row r="287" spans="1:7" x14ac:dyDescent="0.35">
      <c r="A287" s="19">
        <v>285</v>
      </c>
      <c r="B287" s="19" t="s">
        <v>159</v>
      </c>
      <c r="C287" s="19" t="s">
        <v>198</v>
      </c>
      <c r="D287" s="19">
        <v>1</v>
      </c>
      <c r="E287" s="19">
        <v>10745</v>
      </c>
      <c r="F287" s="48">
        <v>3.52</v>
      </c>
      <c r="G287" s="49">
        <v>40691</v>
      </c>
    </row>
    <row r="288" spans="1:7" x14ac:dyDescent="0.35">
      <c r="A288" s="19">
        <v>286</v>
      </c>
      <c r="B288" s="19" t="s">
        <v>161</v>
      </c>
      <c r="C288" s="19" t="s">
        <v>201</v>
      </c>
      <c r="D288" s="19">
        <v>1</v>
      </c>
      <c r="E288" s="19">
        <v>10746</v>
      </c>
      <c r="F288" s="48">
        <v>31.43</v>
      </c>
      <c r="G288" s="49">
        <v>40692</v>
      </c>
    </row>
    <row r="289" spans="1:7" x14ac:dyDescent="0.35">
      <c r="A289" s="19">
        <v>287</v>
      </c>
      <c r="B289" s="19" t="s">
        <v>163</v>
      </c>
      <c r="C289" s="19" t="s">
        <v>183</v>
      </c>
      <c r="D289" s="19">
        <v>1</v>
      </c>
      <c r="E289" s="19">
        <v>10747</v>
      </c>
      <c r="F289" s="48">
        <v>117.33</v>
      </c>
      <c r="G289" s="49">
        <v>40693</v>
      </c>
    </row>
    <row r="290" spans="1:7" x14ac:dyDescent="0.35">
      <c r="A290" s="19">
        <v>288</v>
      </c>
      <c r="B290" s="19" t="s">
        <v>165</v>
      </c>
      <c r="C290" s="19" t="s">
        <v>194</v>
      </c>
      <c r="D290" s="19">
        <v>1</v>
      </c>
      <c r="E290" s="19">
        <v>10748</v>
      </c>
      <c r="F290" s="48">
        <v>232.55</v>
      </c>
      <c r="G290" s="49">
        <v>40694</v>
      </c>
    </row>
    <row r="291" spans="1:7" x14ac:dyDescent="0.35">
      <c r="A291" s="19">
        <v>289</v>
      </c>
      <c r="B291" s="19" t="s">
        <v>63</v>
      </c>
      <c r="C291" s="19" t="s">
        <v>171</v>
      </c>
      <c r="D291" s="19">
        <v>1</v>
      </c>
      <c r="E291" s="19">
        <v>10749</v>
      </c>
      <c r="F291" s="48">
        <v>61.53</v>
      </c>
      <c r="G291" s="49">
        <v>40695</v>
      </c>
    </row>
    <row r="292" spans="1:7" x14ac:dyDescent="0.35">
      <c r="A292" s="19">
        <v>290</v>
      </c>
      <c r="B292" s="19" t="s">
        <v>71</v>
      </c>
      <c r="C292" s="19" t="s">
        <v>205</v>
      </c>
      <c r="D292" s="19">
        <v>1</v>
      </c>
      <c r="E292" s="19">
        <v>10750</v>
      </c>
      <c r="F292" s="48">
        <v>79.3</v>
      </c>
      <c r="G292" s="49">
        <v>40696</v>
      </c>
    </row>
    <row r="293" spans="1:7" x14ac:dyDescent="0.35">
      <c r="A293" s="19">
        <v>291</v>
      </c>
      <c r="B293" s="19" t="s">
        <v>111</v>
      </c>
      <c r="C293" s="19" t="s">
        <v>211</v>
      </c>
      <c r="D293" s="19">
        <v>1</v>
      </c>
      <c r="E293" s="19">
        <v>10751</v>
      </c>
      <c r="F293" s="48">
        <v>130.79</v>
      </c>
      <c r="G293" s="49">
        <v>40697</v>
      </c>
    </row>
    <row r="294" spans="1:7" x14ac:dyDescent="0.35">
      <c r="A294" s="19">
        <v>292</v>
      </c>
      <c r="B294" s="19" t="s">
        <v>65</v>
      </c>
      <c r="C294" s="19" t="s">
        <v>199</v>
      </c>
      <c r="D294" s="19">
        <v>1</v>
      </c>
      <c r="E294" s="19">
        <v>10752</v>
      </c>
      <c r="F294" s="48">
        <v>1.39</v>
      </c>
      <c r="G294" s="49">
        <v>40698</v>
      </c>
    </row>
    <row r="295" spans="1:7" x14ac:dyDescent="0.35">
      <c r="A295" s="19">
        <v>293</v>
      </c>
      <c r="B295" s="19" t="s">
        <v>159</v>
      </c>
      <c r="C295" s="19" t="s">
        <v>237</v>
      </c>
      <c r="D295" s="19">
        <v>1</v>
      </c>
      <c r="E295" s="19">
        <v>10753</v>
      </c>
      <c r="F295" s="48">
        <v>7.7</v>
      </c>
      <c r="G295" s="49">
        <v>40699</v>
      </c>
    </row>
    <row r="296" spans="1:7" x14ac:dyDescent="0.35">
      <c r="A296" s="19">
        <v>294</v>
      </c>
      <c r="B296" s="19" t="s">
        <v>161</v>
      </c>
      <c r="C296" s="19" t="s">
        <v>164</v>
      </c>
      <c r="D296" s="19">
        <v>1</v>
      </c>
      <c r="E296" s="19">
        <v>10754</v>
      </c>
      <c r="F296" s="48">
        <v>2.38</v>
      </c>
      <c r="G296" s="49">
        <v>40700</v>
      </c>
    </row>
    <row r="297" spans="1:7" x14ac:dyDescent="0.35">
      <c r="A297" s="19">
        <v>295</v>
      </c>
      <c r="B297" s="19" t="s">
        <v>163</v>
      </c>
      <c r="C297" s="19" t="s">
        <v>168</v>
      </c>
      <c r="D297" s="19">
        <v>1</v>
      </c>
      <c r="E297" s="19">
        <v>10755</v>
      </c>
      <c r="F297" s="48">
        <v>16.71</v>
      </c>
      <c r="G297" s="49">
        <v>40701</v>
      </c>
    </row>
    <row r="298" spans="1:7" x14ac:dyDescent="0.35">
      <c r="A298" s="19">
        <v>296</v>
      </c>
      <c r="B298" s="19" t="s">
        <v>165</v>
      </c>
      <c r="C298" s="19" t="s">
        <v>241</v>
      </c>
      <c r="D298" s="19">
        <v>1</v>
      </c>
      <c r="E298" s="19">
        <v>10756</v>
      </c>
      <c r="F298" s="48">
        <v>73.209999999999994</v>
      </c>
      <c r="G298" s="49">
        <v>40702</v>
      </c>
    </row>
    <row r="299" spans="1:7" x14ac:dyDescent="0.35">
      <c r="A299" s="19">
        <v>297</v>
      </c>
      <c r="B299" s="19" t="s">
        <v>63</v>
      </c>
      <c r="C299" s="19" t="s">
        <v>194</v>
      </c>
      <c r="D299" s="19">
        <v>1</v>
      </c>
      <c r="E299" s="19">
        <v>10757</v>
      </c>
      <c r="F299" s="48">
        <v>8.19</v>
      </c>
      <c r="G299" s="49">
        <v>40703</v>
      </c>
    </row>
    <row r="300" spans="1:7" x14ac:dyDescent="0.35">
      <c r="A300" s="19">
        <v>298</v>
      </c>
      <c r="B300" s="19" t="s">
        <v>71</v>
      </c>
      <c r="C300" s="19" t="s">
        <v>211</v>
      </c>
      <c r="D300" s="19">
        <v>1</v>
      </c>
      <c r="E300" s="19">
        <v>10758</v>
      </c>
      <c r="F300" s="48">
        <v>138.16999999999999</v>
      </c>
      <c r="G300" s="49">
        <v>40704</v>
      </c>
    </row>
    <row r="301" spans="1:7" x14ac:dyDescent="0.35">
      <c r="A301" s="19">
        <v>299</v>
      </c>
      <c r="B301" s="19" t="s">
        <v>111</v>
      </c>
      <c r="C301" s="19" t="s">
        <v>232</v>
      </c>
      <c r="D301" s="19">
        <v>1</v>
      </c>
      <c r="E301" s="19">
        <v>10759</v>
      </c>
      <c r="F301" s="48">
        <v>11.99</v>
      </c>
      <c r="G301" s="49">
        <v>40705</v>
      </c>
    </row>
    <row r="302" spans="1:7" x14ac:dyDescent="0.35">
      <c r="A302" s="19">
        <v>300</v>
      </c>
      <c r="B302" s="19" t="s">
        <v>65</v>
      </c>
      <c r="C302" s="19" t="s">
        <v>207</v>
      </c>
      <c r="D302" s="19">
        <v>1</v>
      </c>
      <c r="E302" s="19">
        <v>10760</v>
      </c>
      <c r="F302" s="48">
        <v>155.63999999999999</v>
      </c>
      <c r="G302" s="49">
        <v>40706</v>
      </c>
    </row>
    <row r="303" spans="1:7" x14ac:dyDescent="0.35">
      <c r="A303" s="19">
        <v>301</v>
      </c>
      <c r="B303" s="19" t="s">
        <v>159</v>
      </c>
      <c r="C303" s="19" t="s">
        <v>176</v>
      </c>
      <c r="D303" s="19">
        <v>1</v>
      </c>
      <c r="E303" s="19">
        <v>10761</v>
      </c>
      <c r="F303" s="48">
        <v>18.66</v>
      </c>
      <c r="G303" s="49">
        <v>40707</v>
      </c>
    </row>
    <row r="304" spans="1:7" x14ac:dyDescent="0.35">
      <c r="A304" s="19">
        <v>302</v>
      </c>
      <c r="B304" s="19" t="s">
        <v>161</v>
      </c>
      <c r="C304" s="19" t="s">
        <v>210</v>
      </c>
      <c r="D304" s="19">
        <v>1</v>
      </c>
      <c r="E304" s="19">
        <v>10762</v>
      </c>
      <c r="F304" s="48">
        <v>328.74</v>
      </c>
      <c r="G304" s="49">
        <v>40708</v>
      </c>
    </row>
    <row r="305" spans="1:7" x14ac:dyDescent="0.35">
      <c r="A305" s="19">
        <v>303</v>
      </c>
      <c r="B305" s="19" t="s">
        <v>163</v>
      </c>
      <c r="C305" s="19" t="s">
        <v>177</v>
      </c>
      <c r="D305" s="19">
        <v>1</v>
      </c>
      <c r="E305" s="19">
        <v>10763</v>
      </c>
      <c r="F305" s="48">
        <v>37.35</v>
      </c>
      <c r="G305" s="49">
        <v>40709</v>
      </c>
    </row>
    <row r="306" spans="1:7" x14ac:dyDescent="0.35">
      <c r="A306" s="19">
        <v>304</v>
      </c>
      <c r="B306" s="19" t="s">
        <v>165</v>
      </c>
      <c r="C306" s="19" t="s">
        <v>197</v>
      </c>
      <c r="D306" s="19">
        <v>1</v>
      </c>
      <c r="E306" s="19">
        <v>10764</v>
      </c>
      <c r="F306" s="48">
        <v>145.44999999999999</v>
      </c>
      <c r="G306" s="49">
        <v>40710</v>
      </c>
    </row>
    <row r="307" spans="1:7" x14ac:dyDescent="0.35">
      <c r="A307" s="19">
        <v>305</v>
      </c>
      <c r="B307" s="19" t="s">
        <v>63</v>
      </c>
      <c r="C307" s="19" t="s">
        <v>198</v>
      </c>
      <c r="D307" s="19">
        <v>1</v>
      </c>
      <c r="E307" s="19">
        <v>10765</v>
      </c>
      <c r="F307" s="48">
        <v>42.74</v>
      </c>
      <c r="G307" s="49">
        <v>40711</v>
      </c>
    </row>
    <row r="308" spans="1:7" x14ac:dyDescent="0.35">
      <c r="A308" s="19">
        <v>306</v>
      </c>
      <c r="B308" s="19" t="s">
        <v>71</v>
      </c>
      <c r="C308" s="19" t="s">
        <v>193</v>
      </c>
      <c r="D308" s="19">
        <v>1</v>
      </c>
      <c r="E308" s="19">
        <v>10766</v>
      </c>
      <c r="F308" s="48">
        <v>157.55000000000001</v>
      </c>
      <c r="G308" s="49">
        <v>40712</v>
      </c>
    </row>
    <row r="309" spans="1:7" x14ac:dyDescent="0.35">
      <c r="A309" s="19">
        <v>307</v>
      </c>
      <c r="B309" s="19" t="s">
        <v>111</v>
      </c>
      <c r="C309" s="19" t="s">
        <v>157</v>
      </c>
      <c r="D309" s="19">
        <v>1</v>
      </c>
      <c r="E309" s="19">
        <v>10767</v>
      </c>
      <c r="F309" s="48">
        <v>1.59</v>
      </c>
      <c r="G309" s="49">
        <v>40713</v>
      </c>
    </row>
    <row r="310" spans="1:7" x14ac:dyDescent="0.35">
      <c r="A310" s="19">
        <v>308</v>
      </c>
      <c r="B310" s="19" t="s">
        <v>65</v>
      </c>
      <c r="C310" s="19" t="s">
        <v>217</v>
      </c>
      <c r="D310" s="19">
        <v>1</v>
      </c>
      <c r="E310" s="19">
        <v>10768</v>
      </c>
      <c r="F310" s="48">
        <v>146.32</v>
      </c>
      <c r="G310" s="49">
        <v>40714</v>
      </c>
    </row>
    <row r="311" spans="1:7" x14ac:dyDescent="0.35">
      <c r="A311" s="19">
        <v>309</v>
      </c>
      <c r="B311" s="19" t="s">
        <v>159</v>
      </c>
      <c r="C311" s="19" t="s">
        <v>160</v>
      </c>
      <c r="D311" s="19">
        <v>1</v>
      </c>
      <c r="E311" s="19">
        <v>10769</v>
      </c>
      <c r="F311" s="48">
        <v>65.06</v>
      </c>
      <c r="G311" s="49">
        <v>40715</v>
      </c>
    </row>
    <row r="312" spans="1:7" x14ac:dyDescent="0.35">
      <c r="A312" s="19">
        <v>310</v>
      </c>
      <c r="B312" s="19" t="s">
        <v>161</v>
      </c>
      <c r="C312" s="19" t="s">
        <v>212</v>
      </c>
      <c r="D312" s="19">
        <v>1</v>
      </c>
      <c r="E312" s="19">
        <v>10770</v>
      </c>
      <c r="F312" s="48">
        <v>5.32</v>
      </c>
      <c r="G312" s="49">
        <v>40716</v>
      </c>
    </row>
    <row r="313" spans="1:7" x14ac:dyDescent="0.35">
      <c r="A313" s="19">
        <v>311</v>
      </c>
      <c r="B313" s="19" t="s">
        <v>163</v>
      </c>
      <c r="C313" s="19" t="s">
        <v>197</v>
      </c>
      <c r="D313" s="19">
        <v>1</v>
      </c>
      <c r="E313" s="19">
        <v>10771</v>
      </c>
      <c r="F313" s="48">
        <v>11.19</v>
      </c>
      <c r="G313" s="49">
        <v>40717</v>
      </c>
    </row>
    <row r="314" spans="1:7" x14ac:dyDescent="0.35">
      <c r="A314" s="19">
        <v>312</v>
      </c>
      <c r="B314" s="19" t="s">
        <v>165</v>
      </c>
      <c r="C314" s="19" t="s">
        <v>188</v>
      </c>
      <c r="D314" s="19">
        <v>1</v>
      </c>
      <c r="E314" s="19">
        <v>10772</v>
      </c>
      <c r="F314" s="48">
        <v>91.28</v>
      </c>
      <c r="G314" s="49">
        <v>40718</v>
      </c>
    </row>
    <row r="315" spans="1:7" x14ac:dyDescent="0.35">
      <c r="A315" s="19">
        <v>313</v>
      </c>
      <c r="B315" s="19" t="s">
        <v>63</v>
      </c>
      <c r="C315" s="19" t="s">
        <v>197</v>
      </c>
      <c r="D315" s="19">
        <v>1</v>
      </c>
      <c r="E315" s="19">
        <v>10773</v>
      </c>
      <c r="F315" s="48">
        <v>96.43</v>
      </c>
      <c r="G315" s="49">
        <v>40719</v>
      </c>
    </row>
    <row r="316" spans="1:7" x14ac:dyDescent="0.35">
      <c r="A316" s="19">
        <v>314</v>
      </c>
      <c r="B316" s="19" t="s">
        <v>71</v>
      </c>
      <c r="C316" s="19" t="s">
        <v>210</v>
      </c>
      <c r="D316" s="19">
        <v>1</v>
      </c>
      <c r="E316" s="19">
        <v>10774</v>
      </c>
      <c r="F316" s="48">
        <v>48.2</v>
      </c>
      <c r="G316" s="49">
        <v>40720</v>
      </c>
    </row>
    <row r="317" spans="1:7" x14ac:dyDescent="0.35">
      <c r="A317" s="19">
        <v>315</v>
      </c>
      <c r="B317" s="19" t="s">
        <v>111</v>
      </c>
      <c r="C317" s="19" t="s">
        <v>231</v>
      </c>
      <c r="D317" s="19">
        <v>1</v>
      </c>
      <c r="E317" s="19">
        <v>10775</v>
      </c>
      <c r="F317" s="48">
        <v>20.25</v>
      </c>
      <c r="G317" s="49">
        <v>40721</v>
      </c>
    </row>
    <row r="318" spans="1:7" x14ac:dyDescent="0.35">
      <c r="A318" s="19">
        <v>316</v>
      </c>
      <c r="B318" s="19" t="s">
        <v>65</v>
      </c>
      <c r="C318" s="19" t="s">
        <v>197</v>
      </c>
      <c r="D318" s="19">
        <v>1</v>
      </c>
      <c r="E318" s="19">
        <v>10776</v>
      </c>
      <c r="F318" s="48">
        <v>351.53</v>
      </c>
      <c r="G318" s="49">
        <v>40722</v>
      </c>
    </row>
    <row r="319" spans="1:7" x14ac:dyDescent="0.35">
      <c r="A319" s="19">
        <v>317</v>
      </c>
      <c r="B319" s="19" t="s">
        <v>159</v>
      </c>
      <c r="C319" s="19" t="s">
        <v>234</v>
      </c>
      <c r="D319" s="19">
        <v>1</v>
      </c>
      <c r="E319" s="19">
        <v>10777</v>
      </c>
      <c r="F319" s="48">
        <v>3.01</v>
      </c>
      <c r="G319" s="49">
        <v>40723</v>
      </c>
    </row>
    <row r="320" spans="1:7" x14ac:dyDescent="0.35">
      <c r="A320" s="19">
        <v>318</v>
      </c>
      <c r="B320" s="19" t="s">
        <v>161</v>
      </c>
      <c r="C320" s="19" t="s">
        <v>204</v>
      </c>
      <c r="D320" s="19">
        <v>1</v>
      </c>
      <c r="E320" s="19">
        <v>10778</v>
      </c>
      <c r="F320" s="48">
        <v>6.79</v>
      </c>
      <c r="G320" s="49">
        <v>40724</v>
      </c>
    </row>
    <row r="321" spans="1:7" x14ac:dyDescent="0.35">
      <c r="A321" s="19">
        <v>319</v>
      </c>
      <c r="B321" s="19" t="s">
        <v>163</v>
      </c>
      <c r="C321" s="19" t="s">
        <v>222</v>
      </c>
      <c r="D321" s="19">
        <v>1</v>
      </c>
      <c r="E321" s="19">
        <v>10779</v>
      </c>
      <c r="F321" s="48">
        <v>58.13</v>
      </c>
      <c r="G321" s="49">
        <v>40725</v>
      </c>
    </row>
    <row r="322" spans="1:7" x14ac:dyDescent="0.35">
      <c r="A322" s="19">
        <v>320</v>
      </c>
      <c r="B322" s="19" t="s">
        <v>165</v>
      </c>
      <c r="C322" s="19" t="s">
        <v>155</v>
      </c>
      <c r="D322" s="19">
        <v>1</v>
      </c>
      <c r="E322" s="19">
        <v>10780</v>
      </c>
      <c r="F322" s="48">
        <v>42.13</v>
      </c>
      <c r="G322" s="49">
        <v>40726</v>
      </c>
    </row>
    <row r="323" spans="1:7" x14ac:dyDescent="0.35">
      <c r="A323" s="19">
        <v>321</v>
      </c>
      <c r="B323" s="19" t="s">
        <v>63</v>
      </c>
      <c r="C323" s="19" t="s">
        <v>205</v>
      </c>
      <c r="D323" s="19">
        <v>1</v>
      </c>
      <c r="E323" s="19">
        <v>10781</v>
      </c>
      <c r="F323" s="48">
        <v>73.16</v>
      </c>
      <c r="G323" s="49">
        <v>40727</v>
      </c>
    </row>
    <row r="324" spans="1:7" x14ac:dyDescent="0.35">
      <c r="A324" s="19">
        <v>322</v>
      </c>
      <c r="B324" s="19" t="s">
        <v>71</v>
      </c>
      <c r="C324" s="19" t="s">
        <v>203</v>
      </c>
      <c r="D324" s="19">
        <v>1</v>
      </c>
      <c r="E324" s="19">
        <v>10782</v>
      </c>
      <c r="F324" s="48">
        <v>1.1000000000000001</v>
      </c>
      <c r="G324" s="49">
        <v>40728</v>
      </c>
    </row>
    <row r="325" spans="1:7" x14ac:dyDescent="0.35">
      <c r="A325" s="19">
        <v>323</v>
      </c>
      <c r="B325" s="19" t="s">
        <v>111</v>
      </c>
      <c r="C325" s="19" t="s">
        <v>212</v>
      </c>
      <c r="D325" s="19">
        <v>1</v>
      </c>
      <c r="E325" s="19">
        <v>10783</v>
      </c>
      <c r="F325" s="48">
        <v>124.98</v>
      </c>
      <c r="G325" s="49">
        <v>40729</v>
      </c>
    </row>
    <row r="326" spans="1:7" x14ac:dyDescent="0.35">
      <c r="A326" s="19">
        <v>324</v>
      </c>
      <c r="B326" s="19" t="s">
        <v>65</v>
      </c>
      <c r="C326" s="19" t="s">
        <v>164</v>
      </c>
      <c r="D326" s="19">
        <v>1</v>
      </c>
      <c r="E326" s="19">
        <v>10784</v>
      </c>
      <c r="F326" s="48">
        <v>70.09</v>
      </c>
      <c r="G326" s="49">
        <v>40730</v>
      </c>
    </row>
    <row r="327" spans="1:7" x14ac:dyDescent="0.35">
      <c r="A327" s="19">
        <v>325</v>
      </c>
      <c r="B327" s="19" t="s">
        <v>159</v>
      </c>
      <c r="C327" s="19" t="s">
        <v>242</v>
      </c>
      <c r="D327" s="19">
        <v>1</v>
      </c>
      <c r="E327" s="19">
        <v>10785</v>
      </c>
      <c r="F327" s="48">
        <v>1.51</v>
      </c>
      <c r="G327" s="49">
        <v>40731</v>
      </c>
    </row>
    <row r="328" spans="1:7" x14ac:dyDescent="0.35">
      <c r="A328" s="19">
        <v>326</v>
      </c>
      <c r="B328" s="19" t="s">
        <v>161</v>
      </c>
      <c r="C328" s="19" t="s">
        <v>181</v>
      </c>
      <c r="D328" s="19">
        <v>1</v>
      </c>
      <c r="E328" s="19">
        <v>10786</v>
      </c>
      <c r="F328" s="48">
        <v>110.87</v>
      </c>
      <c r="G328" s="49">
        <v>40732</v>
      </c>
    </row>
    <row r="329" spans="1:7" x14ac:dyDescent="0.35">
      <c r="A329" s="19">
        <v>327</v>
      </c>
      <c r="B329" s="19" t="s">
        <v>163</v>
      </c>
      <c r="C329" s="19" t="s">
        <v>185</v>
      </c>
      <c r="D329" s="19">
        <v>1</v>
      </c>
      <c r="E329" s="19">
        <v>10787</v>
      </c>
      <c r="F329" s="48">
        <v>249.93</v>
      </c>
      <c r="G329" s="49">
        <v>40733</v>
      </c>
    </row>
    <row r="330" spans="1:7" x14ac:dyDescent="0.35">
      <c r="A330" s="19">
        <v>328</v>
      </c>
      <c r="B330" s="19" t="s">
        <v>165</v>
      </c>
      <c r="C330" s="19" t="s">
        <v>198</v>
      </c>
      <c r="D330" s="19">
        <v>1</v>
      </c>
      <c r="E330" s="19">
        <v>10788</v>
      </c>
      <c r="F330" s="48">
        <v>42.7</v>
      </c>
      <c r="G330" s="49">
        <v>40734</v>
      </c>
    </row>
    <row r="331" spans="1:7" x14ac:dyDescent="0.35">
      <c r="A331" s="19">
        <v>329</v>
      </c>
      <c r="B331" s="19" t="s">
        <v>63</v>
      </c>
      <c r="C331" s="19" t="s">
        <v>177</v>
      </c>
      <c r="D331" s="19">
        <v>1</v>
      </c>
      <c r="E331" s="19">
        <v>10789</v>
      </c>
      <c r="F331" s="48">
        <v>100.6</v>
      </c>
      <c r="G331" s="49">
        <v>40735</v>
      </c>
    </row>
    <row r="332" spans="1:7" x14ac:dyDescent="0.35">
      <c r="A332" s="19">
        <v>330</v>
      </c>
      <c r="B332" s="19" t="s">
        <v>71</v>
      </c>
      <c r="C332" s="19" t="s">
        <v>234</v>
      </c>
      <c r="D332" s="19">
        <v>1</v>
      </c>
      <c r="E332" s="19">
        <v>10790</v>
      </c>
      <c r="F332" s="48">
        <v>28.23</v>
      </c>
      <c r="G332" s="49">
        <v>40736</v>
      </c>
    </row>
    <row r="333" spans="1:7" x14ac:dyDescent="0.35">
      <c r="A333" s="19">
        <v>331</v>
      </c>
      <c r="B333" s="19" t="s">
        <v>111</v>
      </c>
      <c r="C333" s="19" t="s">
        <v>182</v>
      </c>
      <c r="D333" s="19">
        <v>1</v>
      </c>
      <c r="E333" s="19">
        <v>10791</v>
      </c>
      <c r="F333" s="48">
        <v>16.850000000000001</v>
      </c>
      <c r="G333" s="49">
        <v>40737</v>
      </c>
    </row>
    <row r="334" spans="1:7" x14ac:dyDescent="0.35">
      <c r="A334" s="19">
        <v>332</v>
      </c>
      <c r="B334" s="19" t="s">
        <v>65</v>
      </c>
      <c r="C334" s="19" t="s">
        <v>229</v>
      </c>
      <c r="D334" s="19">
        <v>1</v>
      </c>
      <c r="E334" s="19">
        <v>10792</v>
      </c>
      <c r="F334" s="48">
        <v>23.79</v>
      </c>
      <c r="G334" s="49">
        <v>40738</v>
      </c>
    </row>
    <row r="335" spans="1:7" x14ac:dyDescent="0.35">
      <c r="A335" s="19">
        <v>333</v>
      </c>
      <c r="B335" s="19" t="s">
        <v>159</v>
      </c>
      <c r="C335" s="19" t="s">
        <v>217</v>
      </c>
      <c r="D335" s="19">
        <v>1</v>
      </c>
      <c r="E335" s="19">
        <v>10793</v>
      </c>
      <c r="F335" s="48">
        <v>4.5199999999999996</v>
      </c>
      <c r="G335" s="49">
        <v>40739</v>
      </c>
    </row>
    <row r="336" spans="1:7" x14ac:dyDescent="0.35">
      <c r="A336" s="19">
        <v>334</v>
      </c>
      <c r="B336" s="19" t="s">
        <v>161</v>
      </c>
      <c r="C336" s="19" t="s">
        <v>225</v>
      </c>
      <c r="D336" s="19">
        <v>1</v>
      </c>
      <c r="E336" s="19">
        <v>10794</v>
      </c>
      <c r="F336" s="48">
        <v>21.49</v>
      </c>
      <c r="G336" s="49">
        <v>40740</v>
      </c>
    </row>
    <row r="337" spans="1:7" x14ac:dyDescent="0.35">
      <c r="A337" s="19">
        <v>335</v>
      </c>
      <c r="B337" s="19" t="s">
        <v>163</v>
      </c>
      <c r="C337" s="19" t="s">
        <v>197</v>
      </c>
      <c r="D337" s="19">
        <v>1</v>
      </c>
      <c r="E337" s="19">
        <v>10795</v>
      </c>
      <c r="F337" s="48">
        <v>126.66</v>
      </c>
      <c r="G337" s="49">
        <v>40741</v>
      </c>
    </row>
    <row r="338" spans="1:7" x14ac:dyDescent="0.35">
      <c r="A338" s="19">
        <v>336</v>
      </c>
      <c r="B338" s="19" t="s">
        <v>165</v>
      </c>
      <c r="C338" s="19" t="s">
        <v>173</v>
      </c>
      <c r="D338" s="19">
        <v>1</v>
      </c>
      <c r="E338" s="19">
        <v>10796</v>
      </c>
      <c r="F338" s="48">
        <v>26.52</v>
      </c>
      <c r="G338" s="49">
        <v>40742</v>
      </c>
    </row>
    <row r="339" spans="1:7" x14ac:dyDescent="0.35">
      <c r="A339" s="19">
        <v>337</v>
      </c>
      <c r="B339" s="19" t="s">
        <v>63</v>
      </c>
      <c r="C339" s="19" t="s">
        <v>243</v>
      </c>
      <c r="D339" s="19">
        <v>1</v>
      </c>
      <c r="E339" s="19">
        <v>10797</v>
      </c>
      <c r="F339" s="48">
        <v>33.35</v>
      </c>
      <c r="G339" s="49">
        <v>40743</v>
      </c>
    </row>
    <row r="340" spans="1:7" x14ac:dyDescent="0.35">
      <c r="A340" s="19">
        <v>338</v>
      </c>
      <c r="B340" s="19" t="s">
        <v>71</v>
      </c>
      <c r="C340" s="19" t="s">
        <v>171</v>
      </c>
      <c r="D340" s="19">
        <v>1</v>
      </c>
      <c r="E340" s="19">
        <v>10798</v>
      </c>
      <c r="F340" s="48">
        <v>2.33</v>
      </c>
      <c r="G340" s="49">
        <v>40744</v>
      </c>
    </row>
    <row r="341" spans="1:7" x14ac:dyDescent="0.35">
      <c r="A341" s="19">
        <v>339</v>
      </c>
      <c r="B341" s="19" t="s">
        <v>111</v>
      </c>
      <c r="C341" s="19" t="s">
        <v>166</v>
      </c>
      <c r="D341" s="19">
        <v>1</v>
      </c>
      <c r="E341" s="19">
        <v>10799</v>
      </c>
      <c r="F341" s="48">
        <v>30.76</v>
      </c>
      <c r="G341" s="49">
        <v>40745</v>
      </c>
    </row>
    <row r="342" spans="1:7" x14ac:dyDescent="0.35">
      <c r="A342" s="19">
        <v>340</v>
      </c>
      <c r="B342" s="19" t="s">
        <v>65</v>
      </c>
      <c r="C342" s="19" t="s">
        <v>170</v>
      </c>
      <c r="D342" s="19">
        <v>1</v>
      </c>
      <c r="E342" s="19">
        <v>10800</v>
      </c>
      <c r="F342" s="48">
        <v>137.44</v>
      </c>
      <c r="G342" s="49">
        <v>40746</v>
      </c>
    </row>
    <row r="343" spans="1:7" x14ac:dyDescent="0.35">
      <c r="A343" s="19">
        <v>341</v>
      </c>
      <c r="B343" s="19" t="s">
        <v>159</v>
      </c>
      <c r="C343" s="19" t="s">
        <v>244</v>
      </c>
      <c r="D343" s="19">
        <v>1</v>
      </c>
      <c r="E343" s="19">
        <v>10801</v>
      </c>
      <c r="F343" s="48">
        <v>97.09</v>
      </c>
      <c r="G343" s="49">
        <v>40747</v>
      </c>
    </row>
    <row r="344" spans="1:7" x14ac:dyDescent="0.35">
      <c r="A344" s="19">
        <v>342</v>
      </c>
      <c r="B344" s="19" t="s">
        <v>161</v>
      </c>
      <c r="C344" s="19" t="s">
        <v>216</v>
      </c>
      <c r="D344" s="19">
        <v>1</v>
      </c>
      <c r="E344" s="19">
        <v>10802</v>
      </c>
      <c r="F344" s="48">
        <v>257.26</v>
      </c>
      <c r="G344" s="49">
        <v>40748</v>
      </c>
    </row>
    <row r="345" spans="1:7" x14ac:dyDescent="0.35">
      <c r="A345" s="19">
        <v>343</v>
      </c>
      <c r="B345" s="19" t="s">
        <v>163</v>
      </c>
      <c r="C345" s="19" t="s">
        <v>224</v>
      </c>
      <c r="D345" s="19">
        <v>1</v>
      </c>
      <c r="E345" s="19">
        <v>10803</v>
      </c>
      <c r="F345" s="48">
        <v>55.23</v>
      </c>
      <c r="G345" s="49">
        <v>40749</v>
      </c>
    </row>
    <row r="346" spans="1:7" x14ac:dyDescent="0.35">
      <c r="A346" s="19">
        <v>344</v>
      </c>
      <c r="B346" s="19" t="s">
        <v>165</v>
      </c>
      <c r="C346" s="19" t="s">
        <v>170</v>
      </c>
      <c r="D346" s="19">
        <v>1</v>
      </c>
      <c r="E346" s="19">
        <v>10804</v>
      </c>
      <c r="F346" s="48">
        <v>27.33</v>
      </c>
      <c r="G346" s="49">
        <v>40750</v>
      </c>
    </row>
    <row r="347" spans="1:7" x14ac:dyDescent="0.35">
      <c r="A347" s="19">
        <v>345</v>
      </c>
      <c r="B347" s="19" t="s">
        <v>63</v>
      </c>
      <c r="C347" s="19" t="s">
        <v>236</v>
      </c>
      <c r="D347" s="19">
        <v>1</v>
      </c>
      <c r="E347" s="19">
        <v>10805</v>
      </c>
      <c r="F347" s="48">
        <v>237.34</v>
      </c>
      <c r="G347" s="49">
        <v>40751</v>
      </c>
    </row>
    <row r="348" spans="1:7" x14ac:dyDescent="0.35">
      <c r="A348" s="19">
        <v>346</v>
      </c>
      <c r="B348" s="19" t="s">
        <v>71</v>
      </c>
      <c r="C348" s="19" t="s">
        <v>175</v>
      </c>
      <c r="D348" s="19">
        <v>1</v>
      </c>
      <c r="E348" s="19">
        <v>10806</v>
      </c>
      <c r="F348" s="48">
        <v>22.11</v>
      </c>
      <c r="G348" s="49">
        <v>40752</v>
      </c>
    </row>
    <row r="349" spans="1:7" x14ac:dyDescent="0.35">
      <c r="A349" s="19">
        <v>347</v>
      </c>
      <c r="B349" s="19" t="s">
        <v>111</v>
      </c>
      <c r="C349" s="19" t="s">
        <v>237</v>
      </c>
      <c r="D349" s="19">
        <v>1</v>
      </c>
      <c r="E349" s="19">
        <v>10807</v>
      </c>
      <c r="F349" s="48">
        <v>1.36</v>
      </c>
      <c r="G349" s="49">
        <v>40753</v>
      </c>
    </row>
    <row r="350" spans="1:7" x14ac:dyDescent="0.35">
      <c r="A350" s="19">
        <v>348</v>
      </c>
      <c r="B350" s="19" t="s">
        <v>65</v>
      </c>
      <c r="C350" s="19" t="s">
        <v>226</v>
      </c>
      <c r="D350" s="19">
        <v>1</v>
      </c>
      <c r="E350" s="19">
        <v>10808</v>
      </c>
      <c r="F350" s="48">
        <v>45.53</v>
      </c>
      <c r="G350" s="49">
        <v>40754</v>
      </c>
    </row>
    <row r="351" spans="1:7" x14ac:dyDescent="0.35">
      <c r="A351" s="19">
        <v>349</v>
      </c>
      <c r="B351" s="19" t="s">
        <v>159</v>
      </c>
      <c r="C351" s="19" t="s">
        <v>224</v>
      </c>
      <c r="D351" s="19">
        <v>1</v>
      </c>
      <c r="E351" s="19">
        <v>10809</v>
      </c>
      <c r="F351" s="48">
        <v>4.87</v>
      </c>
      <c r="G351" s="49">
        <v>40755</v>
      </c>
    </row>
    <row r="352" spans="1:7" x14ac:dyDescent="0.35">
      <c r="A352" s="19">
        <v>350</v>
      </c>
      <c r="B352" s="19" t="s">
        <v>161</v>
      </c>
      <c r="C352" s="19" t="s">
        <v>186</v>
      </c>
      <c r="D352" s="19">
        <v>1</v>
      </c>
      <c r="E352" s="19">
        <v>10810</v>
      </c>
      <c r="F352" s="48">
        <v>4.33</v>
      </c>
      <c r="G352" s="49">
        <v>40756</v>
      </c>
    </row>
    <row r="353" spans="1:7" x14ac:dyDescent="0.35">
      <c r="A353" s="19">
        <v>351</v>
      </c>
      <c r="B353" s="19" t="s">
        <v>163</v>
      </c>
      <c r="C353" s="19" t="s">
        <v>180</v>
      </c>
      <c r="D353" s="19">
        <v>1</v>
      </c>
      <c r="E353" s="19">
        <v>10811</v>
      </c>
      <c r="F353" s="48">
        <v>31.22</v>
      </c>
      <c r="G353" s="49">
        <v>40757</v>
      </c>
    </row>
    <row r="354" spans="1:7" x14ac:dyDescent="0.35">
      <c r="A354" s="19">
        <v>352</v>
      </c>
      <c r="B354" s="19" t="s">
        <v>165</v>
      </c>
      <c r="C354" s="19" t="s">
        <v>219</v>
      </c>
      <c r="D354" s="19">
        <v>1</v>
      </c>
      <c r="E354" s="19">
        <v>10812</v>
      </c>
      <c r="F354" s="48">
        <v>59.78</v>
      </c>
      <c r="G354" s="49">
        <v>40758</v>
      </c>
    </row>
    <row r="355" spans="1:7" x14ac:dyDescent="0.35">
      <c r="A355" s="19">
        <v>353</v>
      </c>
      <c r="B355" s="19" t="s">
        <v>63</v>
      </c>
      <c r="C355" s="19" t="s">
        <v>178</v>
      </c>
      <c r="D355" s="19">
        <v>1</v>
      </c>
      <c r="E355" s="19">
        <v>10813</v>
      </c>
      <c r="F355" s="48">
        <v>47.38</v>
      </c>
      <c r="G355" s="49">
        <v>40759</v>
      </c>
    </row>
    <row r="356" spans="1:7" x14ac:dyDescent="0.35">
      <c r="A356" s="19">
        <v>354</v>
      </c>
      <c r="B356" s="19" t="s">
        <v>71</v>
      </c>
      <c r="C356" s="19" t="s">
        <v>175</v>
      </c>
      <c r="D356" s="19">
        <v>1</v>
      </c>
      <c r="E356" s="19">
        <v>10814</v>
      </c>
      <c r="F356" s="48">
        <v>130.94</v>
      </c>
      <c r="G356" s="49">
        <v>40760</v>
      </c>
    </row>
    <row r="357" spans="1:7" x14ac:dyDescent="0.35">
      <c r="A357" s="19">
        <v>355</v>
      </c>
      <c r="B357" s="19" t="s">
        <v>111</v>
      </c>
      <c r="C357" s="19" t="s">
        <v>194</v>
      </c>
      <c r="D357" s="19">
        <v>1</v>
      </c>
      <c r="E357" s="19">
        <v>10815</v>
      </c>
      <c r="F357" s="48">
        <v>14.62</v>
      </c>
      <c r="G357" s="49">
        <v>40761</v>
      </c>
    </row>
    <row r="358" spans="1:7" x14ac:dyDescent="0.35">
      <c r="A358" s="19">
        <v>356</v>
      </c>
      <c r="B358" s="19" t="s">
        <v>65</v>
      </c>
      <c r="C358" s="19" t="s">
        <v>206</v>
      </c>
      <c r="D358" s="19">
        <v>1</v>
      </c>
      <c r="E358" s="19">
        <v>10816</v>
      </c>
      <c r="F358" s="48">
        <v>719.78</v>
      </c>
      <c r="G358" s="49">
        <v>40762</v>
      </c>
    </row>
    <row r="359" spans="1:7" x14ac:dyDescent="0.35">
      <c r="A359" s="19">
        <v>357</v>
      </c>
      <c r="B359" s="19" t="s">
        <v>159</v>
      </c>
      <c r="C359" s="19" t="s">
        <v>166</v>
      </c>
      <c r="D359" s="19">
        <v>1</v>
      </c>
      <c r="E359" s="19">
        <v>10817</v>
      </c>
      <c r="F359" s="48">
        <v>306.07</v>
      </c>
      <c r="G359" s="49">
        <v>40763</v>
      </c>
    </row>
    <row r="360" spans="1:7" x14ac:dyDescent="0.35">
      <c r="A360" s="19">
        <v>358</v>
      </c>
      <c r="B360" s="19" t="s">
        <v>161</v>
      </c>
      <c r="C360" s="19" t="s">
        <v>164</v>
      </c>
      <c r="D360" s="19">
        <v>1</v>
      </c>
      <c r="E360" s="19">
        <v>10818</v>
      </c>
      <c r="F360" s="48">
        <v>65.48</v>
      </c>
      <c r="G360" s="49">
        <v>40764</v>
      </c>
    </row>
    <row r="361" spans="1:7" x14ac:dyDescent="0.35">
      <c r="A361" s="19">
        <v>359</v>
      </c>
      <c r="B361" s="19" t="s">
        <v>163</v>
      </c>
      <c r="C361" s="19" t="s">
        <v>203</v>
      </c>
      <c r="D361" s="19">
        <v>1</v>
      </c>
      <c r="E361" s="19">
        <v>10819</v>
      </c>
      <c r="F361" s="48">
        <v>19.760000000000002</v>
      </c>
      <c r="G361" s="49">
        <v>40765</v>
      </c>
    </row>
    <row r="362" spans="1:7" x14ac:dyDescent="0.35">
      <c r="A362" s="19">
        <v>360</v>
      </c>
      <c r="B362" s="19" t="s">
        <v>165</v>
      </c>
      <c r="C362" s="19" t="s">
        <v>176</v>
      </c>
      <c r="D362" s="19">
        <v>1</v>
      </c>
      <c r="E362" s="19">
        <v>10820</v>
      </c>
      <c r="F362" s="48">
        <v>37.520000000000003</v>
      </c>
      <c r="G362" s="49">
        <v>40766</v>
      </c>
    </row>
    <row r="363" spans="1:7" x14ac:dyDescent="0.35">
      <c r="A363" s="19">
        <v>361</v>
      </c>
      <c r="B363" s="19" t="s">
        <v>63</v>
      </c>
      <c r="C363" s="19" t="s">
        <v>241</v>
      </c>
      <c r="D363" s="19">
        <v>1</v>
      </c>
      <c r="E363" s="19">
        <v>10821</v>
      </c>
      <c r="F363" s="48">
        <v>36.68</v>
      </c>
      <c r="G363" s="49">
        <v>40767</v>
      </c>
    </row>
    <row r="364" spans="1:7" x14ac:dyDescent="0.35">
      <c r="A364" s="19">
        <v>362</v>
      </c>
      <c r="B364" s="19" t="s">
        <v>71</v>
      </c>
      <c r="C364" s="19" t="s">
        <v>221</v>
      </c>
      <c r="D364" s="19">
        <v>1</v>
      </c>
      <c r="E364" s="19">
        <v>10822</v>
      </c>
      <c r="F364" s="48">
        <v>7</v>
      </c>
      <c r="G364" s="49">
        <v>40768</v>
      </c>
    </row>
    <row r="365" spans="1:7" x14ac:dyDescent="0.35">
      <c r="A365" s="19">
        <v>363</v>
      </c>
      <c r="B365" s="19" t="s">
        <v>111</v>
      </c>
      <c r="C365" s="19" t="s">
        <v>155</v>
      </c>
      <c r="D365" s="19">
        <v>1</v>
      </c>
      <c r="E365" s="19">
        <v>10823</v>
      </c>
      <c r="F365" s="48">
        <v>163.97</v>
      </c>
      <c r="G365" s="49">
        <v>40769</v>
      </c>
    </row>
    <row r="366" spans="1:7" x14ac:dyDescent="0.35">
      <c r="A366" s="19">
        <v>364</v>
      </c>
      <c r="B366" s="19" t="s">
        <v>65</v>
      </c>
      <c r="C366" s="19" t="s">
        <v>210</v>
      </c>
      <c r="D366" s="19">
        <v>1</v>
      </c>
      <c r="E366" s="19">
        <v>10824</v>
      </c>
      <c r="F366" s="48">
        <v>1.23</v>
      </c>
      <c r="G366" s="49">
        <v>40770</v>
      </c>
    </row>
    <row r="367" spans="1:7" x14ac:dyDescent="0.35">
      <c r="A367" s="19">
        <v>365</v>
      </c>
      <c r="B367" s="19" t="s">
        <v>159</v>
      </c>
      <c r="C367" s="19" t="s">
        <v>243</v>
      </c>
      <c r="D367" s="19">
        <v>1</v>
      </c>
      <c r="E367" s="19">
        <v>10825</v>
      </c>
      <c r="F367" s="48">
        <v>79.25</v>
      </c>
      <c r="G367" s="49">
        <v>40771</v>
      </c>
    </row>
    <row r="368" spans="1:7" x14ac:dyDescent="0.35">
      <c r="A368" s="19">
        <v>366</v>
      </c>
      <c r="B368" s="19" t="s">
        <v>161</v>
      </c>
      <c r="C368" s="19" t="s">
        <v>218</v>
      </c>
      <c r="D368" s="19">
        <v>1</v>
      </c>
      <c r="E368" s="19">
        <v>10826</v>
      </c>
      <c r="F368" s="48">
        <v>7.09</v>
      </c>
      <c r="G368" s="49">
        <v>40772</v>
      </c>
    </row>
    <row r="369" spans="1:7" x14ac:dyDescent="0.35">
      <c r="A369" s="19">
        <v>367</v>
      </c>
      <c r="B369" s="19" t="s">
        <v>163</v>
      </c>
      <c r="C369" s="19" t="s">
        <v>168</v>
      </c>
      <c r="D369" s="19">
        <v>1</v>
      </c>
      <c r="E369" s="19">
        <v>10827</v>
      </c>
      <c r="F369" s="48">
        <v>63.54</v>
      </c>
      <c r="G369" s="49">
        <v>40773</v>
      </c>
    </row>
    <row r="370" spans="1:7" x14ac:dyDescent="0.35">
      <c r="A370" s="19">
        <v>368</v>
      </c>
      <c r="B370" s="19" t="s">
        <v>165</v>
      </c>
      <c r="C370" s="19" t="s">
        <v>238</v>
      </c>
      <c r="D370" s="19">
        <v>1</v>
      </c>
      <c r="E370" s="19">
        <v>10828</v>
      </c>
      <c r="F370" s="48">
        <v>90.85</v>
      </c>
      <c r="G370" s="49">
        <v>40774</v>
      </c>
    </row>
    <row r="371" spans="1:7" x14ac:dyDescent="0.35">
      <c r="A371" s="19">
        <v>369</v>
      </c>
      <c r="B371" s="19" t="s">
        <v>63</v>
      </c>
      <c r="C371" s="19" t="s">
        <v>171</v>
      </c>
      <c r="D371" s="19">
        <v>1</v>
      </c>
      <c r="E371" s="19">
        <v>10829</v>
      </c>
      <c r="F371" s="48">
        <v>154.72</v>
      </c>
      <c r="G371" s="49">
        <v>40775</v>
      </c>
    </row>
    <row r="372" spans="1:7" x14ac:dyDescent="0.35">
      <c r="A372" s="19">
        <v>370</v>
      </c>
      <c r="B372" s="19" t="s">
        <v>71</v>
      </c>
      <c r="C372" s="19" t="s">
        <v>187</v>
      </c>
      <c r="D372" s="19">
        <v>1</v>
      </c>
      <c r="E372" s="19">
        <v>10830</v>
      </c>
      <c r="F372" s="48">
        <v>81.83</v>
      </c>
      <c r="G372" s="49">
        <v>40776</v>
      </c>
    </row>
    <row r="373" spans="1:7" x14ac:dyDescent="0.35">
      <c r="A373" s="19">
        <v>371</v>
      </c>
      <c r="B373" s="19" t="s">
        <v>111</v>
      </c>
      <c r="C373" s="19" t="s">
        <v>202</v>
      </c>
      <c r="D373" s="19">
        <v>1</v>
      </c>
      <c r="E373" s="19">
        <v>10831</v>
      </c>
      <c r="F373" s="48">
        <v>72.19</v>
      </c>
      <c r="G373" s="49">
        <v>40777</v>
      </c>
    </row>
    <row r="374" spans="1:7" x14ac:dyDescent="0.35">
      <c r="A374" s="19">
        <v>372</v>
      </c>
      <c r="B374" s="19" t="s">
        <v>65</v>
      </c>
      <c r="C374" s="19" t="s">
        <v>185</v>
      </c>
      <c r="D374" s="19">
        <v>1</v>
      </c>
      <c r="E374" s="19">
        <v>10832</v>
      </c>
      <c r="F374" s="48">
        <v>43.26</v>
      </c>
      <c r="G374" s="49">
        <v>40778</v>
      </c>
    </row>
    <row r="375" spans="1:7" x14ac:dyDescent="0.35">
      <c r="A375" s="19">
        <v>373</v>
      </c>
      <c r="B375" s="19" t="s">
        <v>159</v>
      </c>
      <c r="C375" s="19" t="s">
        <v>193</v>
      </c>
      <c r="D375" s="19">
        <v>1</v>
      </c>
      <c r="E375" s="19">
        <v>10833</v>
      </c>
      <c r="F375" s="48">
        <v>71.489999999999995</v>
      </c>
      <c r="G375" s="49">
        <v>40779</v>
      </c>
    </row>
    <row r="376" spans="1:7" x14ac:dyDescent="0.35">
      <c r="A376" s="19">
        <v>374</v>
      </c>
      <c r="B376" s="19" t="s">
        <v>161</v>
      </c>
      <c r="C376" s="19" t="s">
        <v>187</v>
      </c>
      <c r="D376" s="19">
        <v>1</v>
      </c>
      <c r="E376" s="19">
        <v>10834</v>
      </c>
      <c r="F376" s="48">
        <v>29.78</v>
      </c>
      <c r="G376" s="49">
        <v>40780</v>
      </c>
    </row>
    <row r="377" spans="1:7" x14ac:dyDescent="0.35">
      <c r="A377" s="19">
        <v>375</v>
      </c>
      <c r="B377" s="19" t="s">
        <v>163</v>
      </c>
      <c r="C377" s="19" t="s">
        <v>233</v>
      </c>
      <c r="D377" s="19">
        <v>1</v>
      </c>
      <c r="E377" s="19">
        <v>10835</v>
      </c>
      <c r="F377" s="48">
        <v>69.53</v>
      </c>
      <c r="G377" s="49">
        <v>40781</v>
      </c>
    </row>
    <row r="378" spans="1:7" x14ac:dyDescent="0.35">
      <c r="A378" s="19">
        <v>376</v>
      </c>
      <c r="B378" s="19" t="s">
        <v>165</v>
      </c>
      <c r="C378" s="19" t="s">
        <v>197</v>
      </c>
      <c r="D378" s="19">
        <v>1</v>
      </c>
      <c r="E378" s="19">
        <v>10836</v>
      </c>
      <c r="F378" s="48">
        <v>411.88</v>
      </c>
      <c r="G378" s="49">
        <v>40782</v>
      </c>
    </row>
    <row r="379" spans="1:7" x14ac:dyDescent="0.35">
      <c r="A379" s="19">
        <v>377</v>
      </c>
      <c r="B379" s="19" t="s">
        <v>63</v>
      </c>
      <c r="C379" s="19" t="s">
        <v>204</v>
      </c>
      <c r="D379" s="19">
        <v>1</v>
      </c>
      <c r="E379" s="19">
        <v>10837</v>
      </c>
      <c r="F379" s="48">
        <v>13.32</v>
      </c>
      <c r="G379" s="49">
        <v>40783</v>
      </c>
    </row>
    <row r="380" spans="1:7" x14ac:dyDescent="0.35">
      <c r="A380" s="19">
        <v>378</v>
      </c>
      <c r="B380" s="19" t="s">
        <v>71</v>
      </c>
      <c r="C380" s="19" t="s">
        <v>180</v>
      </c>
      <c r="D380" s="19">
        <v>1</v>
      </c>
      <c r="E380" s="19">
        <v>10838</v>
      </c>
      <c r="F380" s="48">
        <v>59.28</v>
      </c>
      <c r="G380" s="49">
        <v>40784</v>
      </c>
    </row>
    <row r="381" spans="1:7" x14ac:dyDescent="0.35">
      <c r="A381" s="19">
        <v>379</v>
      </c>
      <c r="B381" s="19" t="s">
        <v>111</v>
      </c>
      <c r="C381" s="19" t="s">
        <v>187</v>
      </c>
      <c r="D381" s="19">
        <v>1</v>
      </c>
      <c r="E381" s="19">
        <v>10839</v>
      </c>
      <c r="F381" s="48">
        <v>35.43</v>
      </c>
      <c r="G381" s="49">
        <v>40785</v>
      </c>
    </row>
    <row r="382" spans="1:7" x14ac:dyDescent="0.35">
      <c r="A382" s="19">
        <v>380</v>
      </c>
      <c r="B382" s="19" t="s">
        <v>65</v>
      </c>
      <c r="C382" s="19" t="s">
        <v>180</v>
      </c>
      <c r="D382" s="19">
        <v>1</v>
      </c>
      <c r="E382" s="19">
        <v>10840</v>
      </c>
      <c r="F382" s="48">
        <v>2.71</v>
      </c>
      <c r="G382" s="49">
        <v>40786</v>
      </c>
    </row>
    <row r="383" spans="1:7" x14ac:dyDescent="0.35">
      <c r="A383" s="19">
        <v>381</v>
      </c>
      <c r="B383" s="19" t="s">
        <v>159</v>
      </c>
      <c r="C383" s="19" t="s">
        <v>157</v>
      </c>
      <c r="D383" s="19">
        <v>1</v>
      </c>
      <c r="E383" s="19">
        <v>10841</v>
      </c>
      <c r="F383" s="48">
        <v>424.3</v>
      </c>
      <c r="G383" s="49">
        <v>40787</v>
      </c>
    </row>
    <row r="384" spans="1:7" x14ac:dyDescent="0.35">
      <c r="A384" s="19">
        <v>382</v>
      </c>
      <c r="B384" s="19" t="s">
        <v>161</v>
      </c>
      <c r="C384" s="19" t="s">
        <v>200</v>
      </c>
      <c r="D384" s="19">
        <v>1</v>
      </c>
      <c r="E384" s="19">
        <v>10842</v>
      </c>
      <c r="F384" s="48">
        <v>54.42</v>
      </c>
      <c r="G384" s="49">
        <v>40788</v>
      </c>
    </row>
    <row r="385" spans="1:7" x14ac:dyDescent="0.35">
      <c r="A385" s="19">
        <v>383</v>
      </c>
      <c r="B385" s="19" t="s">
        <v>163</v>
      </c>
      <c r="C385" s="19" t="s">
        <v>175</v>
      </c>
      <c r="D385" s="19">
        <v>1</v>
      </c>
      <c r="E385" s="19">
        <v>10843</v>
      </c>
      <c r="F385" s="48">
        <v>9.26</v>
      </c>
      <c r="G385" s="49">
        <v>40789</v>
      </c>
    </row>
    <row r="386" spans="1:7" x14ac:dyDescent="0.35">
      <c r="A386" s="19">
        <v>384</v>
      </c>
      <c r="B386" s="19" t="s">
        <v>165</v>
      </c>
      <c r="C386" s="19" t="s">
        <v>183</v>
      </c>
      <c r="D386" s="19">
        <v>1</v>
      </c>
      <c r="E386" s="19">
        <v>10844</v>
      </c>
      <c r="F386" s="48">
        <v>25.22</v>
      </c>
      <c r="G386" s="49">
        <v>40790</v>
      </c>
    </row>
    <row r="387" spans="1:7" x14ac:dyDescent="0.35">
      <c r="A387" s="19">
        <v>385</v>
      </c>
      <c r="B387" s="19" t="s">
        <v>63</v>
      </c>
      <c r="C387" s="19" t="s">
        <v>198</v>
      </c>
      <c r="D387" s="19">
        <v>1</v>
      </c>
      <c r="E387" s="19">
        <v>10845</v>
      </c>
      <c r="F387" s="48">
        <v>212.98</v>
      </c>
      <c r="G387" s="49">
        <v>40791</v>
      </c>
    </row>
    <row r="388" spans="1:7" x14ac:dyDescent="0.35">
      <c r="A388" s="19">
        <v>386</v>
      </c>
      <c r="B388" s="19" t="s">
        <v>71</v>
      </c>
      <c r="C388" s="19" t="s">
        <v>157</v>
      </c>
      <c r="D388" s="19">
        <v>1</v>
      </c>
      <c r="E388" s="19">
        <v>10846</v>
      </c>
      <c r="F388" s="48">
        <v>56.46</v>
      </c>
      <c r="G388" s="49">
        <v>40792</v>
      </c>
    </row>
    <row r="389" spans="1:7" x14ac:dyDescent="0.35">
      <c r="A389" s="19">
        <v>387</v>
      </c>
      <c r="B389" s="19" t="s">
        <v>111</v>
      </c>
      <c r="C389" s="19" t="s">
        <v>194</v>
      </c>
      <c r="D389" s="19">
        <v>1</v>
      </c>
      <c r="E389" s="19">
        <v>10847</v>
      </c>
      <c r="F389" s="48">
        <v>487.57</v>
      </c>
      <c r="G389" s="49">
        <v>40793</v>
      </c>
    </row>
    <row r="390" spans="1:7" x14ac:dyDescent="0.35">
      <c r="A390" s="19">
        <v>388</v>
      </c>
      <c r="B390" s="19" t="s">
        <v>65</v>
      </c>
      <c r="C390" s="19" t="s">
        <v>156</v>
      </c>
      <c r="D390" s="19">
        <v>1</v>
      </c>
      <c r="E390" s="19">
        <v>10848</v>
      </c>
      <c r="F390" s="48">
        <v>38.24</v>
      </c>
      <c r="G390" s="49">
        <v>40794</v>
      </c>
    </row>
    <row r="391" spans="1:7" x14ac:dyDescent="0.35">
      <c r="A391" s="19">
        <v>389</v>
      </c>
      <c r="B391" s="19" t="s">
        <v>159</v>
      </c>
      <c r="C391" s="19" t="s">
        <v>166</v>
      </c>
      <c r="D391" s="19">
        <v>1</v>
      </c>
      <c r="E391" s="19">
        <v>10849</v>
      </c>
      <c r="F391" s="48">
        <v>0.56000000000000005</v>
      </c>
      <c r="G391" s="49">
        <v>40795</v>
      </c>
    </row>
    <row r="392" spans="1:7" x14ac:dyDescent="0.35">
      <c r="A392" s="19">
        <v>390</v>
      </c>
      <c r="B392" s="19" t="s">
        <v>161</v>
      </c>
      <c r="C392" s="19" t="s">
        <v>175</v>
      </c>
      <c r="D392" s="19">
        <v>1</v>
      </c>
      <c r="E392" s="19">
        <v>10850</v>
      </c>
      <c r="F392" s="48">
        <v>49.19</v>
      </c>
      <c r="G392" s="49">
        <v>40796</v>
      </c>
    </row>
    <row r="393" spans="1:7" x14ac:dyDescent="0.35">
      <c r="A393" s="19">
        <v>391</v>
      </c>
      <c r="B393" s="19" t="s">
        <v>163</v>
      </c>
      <c r="C393" s="19" t="s">
        <v>178</v>
      </c>
      <c r="D393" s="19">
        <v>1</v>
      </c>
      <c r="E393" s="19">
        <v>10851</v>
      </c>
      <c r="F393" s="48">
        <v>160.55000000000001</v>
      </c>
      <c r="G393" s="49">
        <v>40797</v>
      </c>
    </row>
    <row r="394" spans="1:7" x14ac:dyDescent="0.35">
      <c r="A394" s="19">
        <v>392</v>
      </c>
      <c r="B394" s="19" t="s">
        <v>165</v>
      </c>
      <c r="C394" s="19" t="s">
        <v>176</v>
      </c>
      <c r="D394" s="19">
        <v>1</v>
      </c>
      <c r="E394" s="19">
        <v>10852</v>
      </c>
      <c r="F394" s="48">
        <v>174.05</v>
      </c>
      <c r="G394" s="49">
        <v>40798</v>
      </c>
    </row>
    <row r="395" spans="1:7" x14ac:dyDescent="0.35">
      <c r="A395" s="19">
        <v>393</v>
      </c>
      <c r="B395" s="19" t="s">
        <v>63</v>
      </c>
      <c r="C395" s="19" t="s">
        <v>189</v>
      </c>
      <c r="D395" s="19">
        <v>1</v>
      </c>
      <c r="E395" s="19">
        <v>10853</v>
      </c>
      <c r="F395" s="48">
        <v>53.83</v>
      </c>
      <c r="G395" s="49">
        <v>40799</v>
      </c>
    </row>
    <row r="396" spans="1:7" x14ac:dyDescent="0.35">
      <c r="A396" s="19">
        <v>394</v>
      </c>
      <c r="B396" s="19" t="s">
        <v>71</v>
      </c>
      <c r="C396" s="19" t="s">
        <v>197</v>
      </c>
      <c r="D396" s="19">
        <v>1</v>
      </c>
      <c r="E396" s="19">
        <v>10854</v>
      </c>
      <c r="F396" s="48">
        <v>100.22</v>
      </c>
      <c r="G396" s="49">
        <v>40800</v>
      </c>
    </row>
    <row r="397" spans="1:7" x14ac:dyDescent="0.35">
      <c r="A397" s="19">
        <v>395</v>
      </c>
      <c r="B397" s="19" t="s">
        <v>111</v>
      </c>
      <c r="C397" s="19" t="s">
        <v>226</v>
      </c>
      <c r="D397" s="19">
        <v>1</v>
      </c>
      <c r="E397" s="19">
        <v>10855</v>
      </c>
      <c r="F397" s="48">
        <v>170.97</v>
      </c>
      <c r="G397" s="49">
        <v>40801</v>
      </c>
    </row>
    <row r="398" spans="1:7" x14ac:dyDescent="0.35">
      <c r="A398" s="19">
        <v>396</v>
      </c>
      <c r="B398" s="19" t="s">
        <v>65</v>
      </c>
      <c r="C398" s="19" t="s">
        <v>192</v>
      </c>
      <c r="D398" s="19">
        <v>1</v>
      </c>
      <c r="E398" s="19">
        <v>10856</v>
      </c>
      <c r="F398" s="48">
        <v>58.43</v>
      </c>
      <c r="G398" s="49">
        <v>40802</v>
      </c>
    </row>
    <row r="399" spans="1:7" x14ac:dyDescent="0.35">
      <c r="A399" s="19">
        <v>397</v>
      </c>
      <c r="B399" s="19" t="s">
        <v>159</v>
      </c>
      <c r="C399" s="19" t="s">
        <v>204</v>
      </c>
      <c r="D399" s="19">
        <v>1</v>
      </c>
      <c r="E399" s="19">
        <v>10857</v>
      </c>
      <c r="F399" s="48">
        <v>188.85</v>
      </c>
      <c r="G399" s="49">
        <v>40803</v>
      </c>
    </row>
    <row r="400" spans="1:7" x14ac:dyDescent="0.35">
      <c r="A400" s="19">
        <v>398</v>
      </c>
      <c r="B400" s="19" t="s">
        <v>161</v>
      </c>
      <c r="C400" s="19" t="s">
        <v>245</v>
      </c>
      <c r="D400" s="19">
        <v>1</v>
      </c>
      <c r="E400" s="19">
        <v>10858</v>
      </c>
      <c r="F400" s="48">
        <v>52.51</v>
      </c>
      <c r="G400" s="49">
        <v>40804</v>
      </c>
    </row>
    <row r="401" spans="1:7" x14ac:dyDescent="0.35">
      <c r="A401" s="19">
        <v>399</v>
      </c>
      <c r="B401" s="19" t="s">
        <v>163</v>
      </c>
      <c r="C401" s="19" t="s">
        <v>182</v>
      </c>
      <c r="D401" s="19">
        <v>1</v>
      </c>
      <c r="E401" s="19">
        <v>10859</v>
      </c>
      <c r="F401" s="48">
        <v>76.099999999999994</v>
      </c>
      <c r="G401" s="49">
        <v>40805</v>
      </c>
    </row>
    <row r="402" spans="1:7" x14ac:dyDescent="0.35">
      <c r="A402" s="19">
        <v>400</v>
      </c>
      <c r="B402" s="19" t="s">
        <v>165</v>
      </c>
      <c r="C402" s="19" t="s">
        <v>235</v>
      </c>
      <c r="D402" s="19">
        <v>1</v>
      </c>
      <c r="E402" s="19">
        <v>10860</v>
      </c>
      <c r="F402" s="48">
        <v>19.260000000000002</v>
      </c>
      <c r="G402" s="49">
        <v>40806</v>
      </c>
    </row>
    <row r="403" spans="1:7" x14ac:dyDescent="0.35">
      <c r="A403" s="19">
        <v>401</v>
      </c>
      <c r="B403" s="19" t="s">
        <v>63</v>
      </c>
      <c r="C403" s="19" t="s">
        <v>167</v>
      </c>
      <c r="D403" s="19">
        <v>1</v>
      </c>
      <c r="E403" s="19">
        <v>10861</v>
      </c>
      <c r="F403" s="48">
        <v>14.93</v>
      </c>
      <c r="G403" s="49">
        <v>40807</v>
      </c>
    </row>
    <row r="404" spans="1:7" x14ac:dyDescent="0.35">
      <c r="A404" s="19">
        <v>402</v>
      </c>
      <c r="B404" s="19" t="s">
        <v>71</v>
      </c>
      <c r="C404" s="19" t="s">
        <v>188</v>
      </c>
      <c r="D404" s="19">
        <v>1</v>
      </c>
      <c r="E404" s="19">
        <v>10862</v>
      </c>
      <c r="F404" s="48">
        <v>53.23</v>
      </c>
      <c r="G404" s="49">
        <v>40808</v>
      </c>
    </row>
    <row r="405" spans="1:7" x14ac:dyDescent="0.35">
      <c r="A405" s="19">
        <v>403</v>
      </c>
      <c r="B405" s="19" t="s">
        <v>111</v>
      </c>
      <c r="C405" s="19" t="s">
        <v>173</v>
      </c>
      <c r="D405" s="19">
        <v>1</v>
      </c>
      <c r="E405" s="19">
        <v>10863</v>
      </c>
      <c r="F405" s="48">
        <v>30.26</v>
      </c>
      <c r="G405" s="49">
        <v>40809</v>
      </c>
    </row>
    <row r="406" spans="1:7" x14ac:dyDescent="0.35">
      <c r="A406" s="19">
        <v>404</v>
      </c>
      <c r="B406" s="19" t="s">
        <v>65</v>
      </c>
      <c r="C406" s="19" t="s">
        <v>217</v>
      </c>
      <c r="D406" s="19">
        <v>1</v>
      </c>
      <c r="E406" s="19">
        <v>10864</v>
      </c>
      <c r="F406" s="48">
        <v>3.04</v>
      </c>
      <c r="G406" s="49">
        <v>40810</v>
      </c>
    </row>
    <row r="407" spans="1:7" x14ac:dyDescent="0.35">
      <c r="A407" s="19">
        <v>405</v>
      </c>
      <c r="B407" s="19" t="s">
        <v>159</v>
      </c>
      <c r="C407" s="19" t="s">
        <v>198</v>
      </c>
      <c r="D407" s="19">
        <v>1</v>
      </c>
      <c r="E407" s="19">
        <v>10865</v>
      </c>
      <c r="F407" s="48">
        <v>348.14</v>
      </c>
      <c r="G407" s="49">
        <v>40811</v>
      </c>
    </row>
    <row r="408" spans="1:7" x14ac:dyDescent="0.35">
      <c r="A408" s="19">
        <v>406</v>
      </c>
      <c r="B408" s="19" t="s">
        <v>161</v>
      </c>
      <c r="C408" s="19" t="s">
        <v>204</v>
      </c>
      <c r="D408" s="19">
        <v>1</v>
      </c>
      <c r="E408" s="19">
        <v>10866</v>
      </c>
      <c r="F408" s="48">
        <v>109.11</v>
      </c>
      <c r="G408" s="49">
        <v>40812</v>
      </c>
    </row>
    <row r="409" spans="1:7" x14ac:dyDescent="0.35">
      <c r="A409" s="19">
        <v>407</v>
      </c>
      <c r="B409" s="19" t="s">
        <v>163</v>
      </c>
      <c r="C409" s="19" t="s">
        <v>213</v>
      </c>
      <c r="D409" s="19">
        <v>1</v>
      </c>
      <c r="E409" s="19">
        <v>10867</v>
      </c>
      <c r="F409" s="48">
        <v>1.93</v>
      </c>
      <c r="G409" s="49">
        <v>40813</v>
      </c>
    </row>
    <row r="410" spans="1:7" x14ac:dyDescent="0.35">
      <c r="A410" s="19">
        <v>408</v>
      </c>
      <c r="B410" s="19" t="s">
        <v>165</v>
      </c>
      <c r="C410" s="19" t="s">
        <v>181</v>
      </c>
      <c r="D410" s="19">
        <v>1</v>
      </c>
      <c r="E410" s="19">
        <v>10868</v>
      </c>
      <c r="F410" s="48">
        <v>191.27</v>
      </c>
      <c r="G410" s="49">
        <v>40814</v>
      </c>
    </row>
    <row r="411" spans="1:7" x14ac:dyDescent="0.35">
      <c r="A411" s="19">
        <v>409</v>
      </c>
      <c r="B411" s="19" t="s">
        <v>63</v>
      </c>
      <c r="C411" s="19" t="s">
        <v>170</v>
      </c>
      <c r="D411" s="19">
        <v>1</v>
      </c>
      <c r="E411" s="19">
        <v>10869</v>
      </c>
      <c r="F411" s="48">
        <v>143.28</v>
      </c>
      <c r="G411" s="49">
        <v>40815</v>
      </c>
    </row>
    <row r="412" spans="1:7" x14ac:dyDescent="0.35">
      <c r="A412" s="19">
        <v>410</v>
      </c>
      <c r="B412" s="19" t="s">
        <v>71</v>
      </c>
      <c r="C412" s="19" t="s">
        <v>229</v>
      </c>
      <c r="D412" s="19">
        <v>1</v>
      </c>
      <c r="E412" s="19">
        <v>10870</v>
      </c>
      <c r="F412" s="48">
        <v>12.04</v>
      </c>
      <c r="G412" s="49">
        <v>40816</v>
      </c>
    </row>
    <row r="413" spans="1:7" x14ac:dyDescent="0.35">
      <c r="A413" s="19">
        <v>411</v>
      </c>
      <c r="B413" s="19" t="s">
        <v>111</v>
      </c>
      <c r="C413" s="19" t="s">
        <v>168</v>
      </c>
      <c r="D413" s="19">
        <v>1</v>
      </c>
      <c r="E413" s="19">
        <v>10871</v>
      </c>
      <c r="F413" s="48">
        <v>112.27</v>
      </c>
      <c r="G413" s="49">
        <v>40817</v>
      </c>
    </row>
    <row r="414" spans="1:7" x14ac:dyDescent="0.35">
      <c r="A414" s="19">
        <v>412</v>
      </c>
      <c r="B414" s="19" t="s">
        <v>65</v>
      </c>
      <c r="C414" s="19" t="s">
        <v>215</v>
      </c>
      <c r="D414" s="19">
        <v>1</v>
      </c>
      <c r="E414" s="19">
        <v>10872</v>
      </c>
      <c r="F414" s="48">
        <v>175.32</v>
      </c>
      <c r="G414" s="49">
        <v>40818</v>
      </c>
    </row>
    <row r="415" spans="1:7" x14ac:dyDescent="0.35">
      <c r="A415" s="19">
        <v>413</v>
      </c>
      <c r="B415" s="19" t="s">
        <v>159</v>
      </c>
      <c r="C415" s="19" t="s">
        <v>230</v>
      </c>
      <c r="D415" s="19">
        <v>1</v>
      </c>
      <c r="E415" s="19">
        <v>10873</v>
      </c>
      <c r="F415" s="48">
        <v>0.82</v>
      </c>
      <c r="G415" s="49">
        <v>40819</v>
      </c>
    </row>
    <row r="416" spans="1:7" x14ac:dyDescent="0.35">
      <c r="A416" s="19">
        <v>414</v>
      </c>
      <c r="B416" s="19" t="s">
        <v>161</v>
      </c>
      <c r="C416" s="19" t="s">
        <v>215</v>
      </c>
      <c r="D416" s="19">
        <v>1</v>
      </c>
      <c r="E416" s="19">
        <v>10874</v>
      </c>
      <c r="F416" s="48">
        <v>19.579999999999998</v>
      </c>
      <c r="G416" s="49">
        <v>40820</v>
      </c>
    </row>
    <row r="417" spans="1:7" x14ac:dyDescent="0.35">
      <c r="A417" s="19">
        <v>415</v>
      </c>
      <c r="B417" s="19" t="s">
        <v>163</v>
      </c>
      <c r="C417" s="19" t="s">
        <v>204</v>
      </c>
      <c r="D417" s="19">
        <v>1</v>
      </c>
      <c r="E417" s="19">
        <v>10875</v>
      </c>
      <c r="F417" s="48">
        <v>32.369999999999997</v>
      </c>
      <c r="G417" s="49">
        <v>40821</v>
      </c>
    </row>
    <row r="418" spans="1:7" x14ac:dyDescent="0.35">
      <c r="A418" s="19">
        <v>416</v>
      </c>
      <c r="B418" s="19" t="s">
        <v>165</v>
      </c>
      <c r="C418" s="19" t="s">
        <v>168</v>
      </c>
      <c r="D418" s="19">
        <v>1</v>
      </c>
      <c r="E418" s="19">
        <v>10876</v>
      </c>
      <c r="F418" s="48">
        <v>60.42</v>
      </c>
      <c r="G418" s="49">
        <v>40822</v>
      </c>
    </row>
    <row r="419" spans="1:7" x14ac:dyDescent="0.35">
      <c r="A419" s="19">
        <v>417</v>
      </c>
      <c r="B419" s="19" t="s">
        <v>63</v>
      </c>
      <c r="C419" s="19" t="s">
        <v>178</v>
      </c>
      <c r="D419" s="19">
        <v>1</v>
      </c>
      <c r="E419" s="19">
        <v>10877</v>
      </c>
      <c r="F419" s="48">
        <v>38.06</v>
      </c>
      <c r="G419" s="49">
        <v>40823</v>
      </c>
    </row>
    <row r="420" spans="1:7" x14ac:dyDescent="0.35">
      <c r="A420" s="19">
        <v>418</v>
      </c>
      <c r="B420" s="19" t="s">
        <v>71</v>
      </c>
      <c r="C420" s="19" t="s">
        <v>198</v>
      </c>
      <c r="D420" s="19">
        <v>1</v>
      </c>
      <c r="E420" s="19">
        <v>10878</v>
      </c>
      <c r="F420" s="48">
        <v>46.69</v>
      </c>
      <c r="G420" s="49">
        <v>40824</v>
      </c>
    </row>
    <row r="421" spans="1:7" x14ac:dyDescent="0.35">
      <c r="A421" s="19">
        <v>419</v>
      </c>
      <c r="B421" s="19" t="s">
        <v>111</v>
      </c>
      <c r="C421" s="19" t="s">
        <v>230</v>
      </c>
      <c r="D421" s="19">
        <v>1</v>
      </c>
      <c r="E421" s="19">
        <v>10879</v>
      </c>
      <c r="F421" s="48">
        <v>8.5</v>
      </c>
      <c r="G421" s="49">
        <v>40825</v>
      </c>
    </row>
    <row r="422" spans="1:7" x14ac:dyDescent="0.35">
      <c r="A422" s="19">
        <v>420</v>
      </c>
      <c r="B422" s="19" t="s">
        <v>65</v>
      </c>
      <c r="C422" s="19" t="s">
        <v>210</v>
      </c>
      <c r="D422" s="19">
        <v>1</v>
      </c>
      <c r="E422" s="19">
        <v>10880</v>
      </c>
      <c r="F422" s="48">
        <v>88.01</v>
      </c>
      <c r="G422" s="49">
        <v>40826</v>
      </c>
    </row>
    <row r="423" spans="1:7" x14ac:dyDescent="0.35">
      <c r="A423" s="19">
        <v>421</v>
      </c>
      <c r="B423" s="19" t="s">
        <v>159</v>
      </c>
      <c r="C423" s="19" t="s">
        <v>203</v>
      </c>
      <c r="D423" s="19">
        <v>1</v>
      </c>
      <c r="E423" s="19">
        <v>10881</v>
      </c>
      <c r="F423" s="48">
        <v>2.84</v>
      </c>
      <c r="G423" s="49">
        <v>40827</v>
      </c>
    </row>
    <row r="424" spans="1:7" x14ac:dyDescent="0.35">
      <c r="A424" s="19">
        <v>422</v>
      </c>
      <c r="B424" s="19" t="s">
        <v>161</v>
      </c>
      <c r="C424" s="19" t="s">
        <v>194</v>
      </c>
      <c r="D424" s="19">
        <v>1</v>
      </c>
      <c r="E424" s="19">
        <v>10882</v>
      </c>
      <c r="F424" s="48">
        <v>23.1</v>
      </c>
      <c r="G424" s="49">
        <v>40828</v>
      </c>
    </row>
    <row r="425" spans="1:7" x14ac:dyDescent="0.35">
      <c r="A425" s="19">
        <v>423</v>
      </c>
      <c r="B425" s="19" t="s">
        <v>163</v>
      </c>
      <c r="C425" s="19" t="s">
        <v>213</v>
      </c>
      <c r="D425" s="19">
        <v>1</v>
      </c>
      <c r="E425" s="19">
        <v>10883</v>
      </c>
      <c r="F425" s="48">
        <v>0.53</v>
      </c>
      <c r="G425" s="49">
        <v>40829</v>
      </c>
    </row>
    <row r="426" spans="1:7" x14ac:dyDescent="0.35">
      <c r="A426" s="19">
        <v>424</v>
      </c>
      <c r="B426" s="19" t="s">
        <v>165</v>
      </c>
      <c r="C426" s="19" t="s">
        <v>223</v>
      </c>
      <c r="D426" s="19">
        <v>1</v>
      </c>
      <c r="E426" s="19">
        <v>10884</v>
      </c>
      <c r="F426" s="48">
        <v>90.97</v>
      </c>
      <c r="G426" s="49">
        <v>40830</v>
      </c>
    </row>
    <row r="427" spans="1:7" x14ac:dyDescent="0.35">
      <c r="A427" s="19">
        <v>425</v>
      </c>
      <c r="B427" s="19" t="s">
        <v>63</v>
      </c>
      <c r="C427" s="19" t="s">
        <v>157</v>
      </c>
      <c r="D427" s="19">
        <v>1</v>
      </c>
      <c r="E427" s="19">
        <v>10885</v>
      </c>
      <c r="F427" s="48">
        <v>5.64</v>
      </c>
      <c r="G427" s="49">
        <v>40831</v>
      </c>
    </row>
    <row r="428" spans="1:7" x14ac:dyDescent="0.35">
      <c r="A428" s="19">
        <v>426</v>
      </c>
      <c r="B428" s="19" t="s">
        <v>71</v>
      </c>
      <c r="C428" s="19" t="s">
        <v>212</v>
      </c>
      <c r="D428" s="19">
        <v>1</v>
      </c>
      <c r="E428" s="19">
        <v>10886</v>
      </c>
      <c r="F428" s="48">
        <v>4.99</v>
      </c>
      <c r="G428" s="49">
        <v>40832</v>
      </c>
    </row>
    <row r="429" spans="1:7" x14ac:dyDescent="0.35">
      <c r="A429" s="19">
        <v>427</v>
      </c>
      <c r="B429" s="19" t="s">
        <v>111</v>
      </c>
      <c r="C429" s="19" t="s">
        <v>220</v>
      </c>
      <c r="D429" s="19">
        <v>1</v>
      </c>
      <c r="E429" s="19">
        <v>10887</v>
      </c>
      <c r="F429" s="48">
        <v>1.25</v>
      </c>
      <c r="G429" s="49">
        <v>40833</v>
      </c>
    </row>
    <row r="430" spans="1:7" x14ac:dyDescent="0.35">
      <c r="A430" s="19">
        <v>428</v>
      </c>
      <c r="B430" s="19" t="s">
        <v>65</v>
      </c>
      <c r="C430" s="19" t="s">
        <v>215</v>
      </c>
      <c r="D430" s="19">
        <v>1</v>
      </c>
      <c r="E430" s="19">
        <v>10888</v>
      </c>
      <c r="F430" s="48">
        <v>51.87</v>
      </c>
      <c r="G430" s="49">
        <v>40834</v>
      </c>
    </row>
    <row r="431" spans="1:7" x14ac:dyDescent="0.35">
      <c r="A431" s="19">
        <v>429</v>
      </c>
      <c r="B431" s="19" t="s">
        <v>159</v>
      </c>
      <c r="C431" s="19" t="s">
        <v>176</v>
      </c>
      <c r="D431" s="19">
        <v>1</v>
      </c>
      <c r="E431" s="19">
        <v>10889</v>
      </c>
      <c r="F431" s="48">
        <v>280.61</v>
      </c>
      <c r="G431" s="49">
        <v>40835</v>
      </c>
    </row>
    <row r="432" spans="1:7" x14ac:dyDescent="0.35">
      <c r="A432" s="19">
        <v>430</v>
      </c>
      <c r="B432" s="19" t="s">
        <v>161</v>
      </c>
      <c r="C432" s="19" t="s">
        <v>228</v>
      </c>
      <c r="D432" s="19">
        <v>1</v>
      </c>
      <c r="E432" s="19">
        <v>10890</v>
      </c>
      <c r="F432" s="48">
        <v>32.76</v>
      </c>
      <c r="G432" s="49">
        <v>40836</v>
      </c>
    </row>
    <row r="433" spans="1:7" x14ac:dyDescent="0.35">
      <c r="A433" s="19">
        <v>431</v>
      </c>
      <c r="B433" s="19" t="s">
        <v>163</v>
      </c>
      <c r="C433" s="19" t="s">
        <v>188</v>
      </c>
      <c r="D433" s="19">
        <v>1</v>
      </c>
      <c r="E433" s="19">
        <v>10891</v>
      </c>
      <c r="F433" s="48">
        <v>20.37</v>
      </c>
      <c r="G433" s="49">
        <v>40837</v>
      </c>
    </row>
    <row r="434" spans="1:7" x14ac:dyDescent="0.35">
      <c r="A434" s="19">
        <v>432</v>
      </c>
      <c r="B434" s="19" t="s">
        <v>165</v>
      </c>
      <c r="C434" s="19" t="s">
        <v>207</v>
      </c>
      <c r="D434" s="19">
        <v>1</v>
      </c>
      <c r="E434" s="19">
        <v>10892</v>
      </c>
      <c r="F434" s="48">
        <v>120.27</v>
      </c>
      <c r="G434" s="49">
        <v>40838</v>
      </c>
    </row>
    <row r="435" spans="1:7" x14ac:dyDescent="0.35">
      <c r="A435" s="19">
        <v>433</v>
      </c>
      <c r="B435" s="19" t="s">
        <v>63</v>
      </c>
      <c r="C435" s="19" t="s">
        <v>166</v>
      </c>
      <c r="D435" s="19">
        <v>1</v>
      </c>
      <c r="E435" s="19">
        <v>10893</v>
      </c>
      <c r="F435" s="48">
        <v>77.78</v>
      </c>
      <c r="G435" s="49">
        <v>40839</v>
      </c>
    </row>
    <row r="436" spans="1:7" x14ac:dyDescent="0.35">
      <c r="A436" s="19">
        <v>434</v>
      </c>
      <c r="B436" s="19" t="s">
        <v>71</v>
      </c>
      <c r="C436" s="19" t="s">
        <v>194</v>
      </c>
      <c r="D436" s="19">
        <v>1</v>
      </c>
      <c r="E436" s="19">
        <v>10894</v>
      </c>
      <c r="F436" s="48">
        <v>116.13</v>
      </c>
      <c r="G436" s="49">
        <v>40840</v>
      </c>
    </row>
    <row r="437" spans="1:7" x14ac:dyDescent="0.35">
      <c r="A437" s="19">
        <v>435</v>
      </c>
      <c r="B437" s="19" t="s">
        <v>111</v>
      </c>
      <c r="C437" s="19" t="s">
        <v>197</v>
      </c>
      <c r="D437" s="19">
        <v>1</v>
      </c>
      <c r="E437" s="19">
        <v>10895</v>
      </c>
      <c r="F437" s="48">
        <v>162.75</v>
      </c>
      <c r="G437" s="49">
        <v>40841</v>
      </c>
    </row>
    <row r="438" spans="1:7" x14ac:dyDescent="0.35">
      <c r="A438" s="19">
        <v>436</v>
      </c>
      <c r="B438" s="19" t="s">
        <v>65</v>
      </c>
      <c r="C438" s="19" t="s">
        <v>207</v>
      </c>
      <c r="D438" s="19">
        <v>1</v>
      </c>
      <c r="E438" s="19">
        <v>10896</v>
      </c>
      <c r="F438" s="48">
        <v>32.450000000000003</v>
      </c>
      <c r="G438" s="49">
        <v>40842</v>
      </c>
    </row>
    <row r="439" spans="1:7" x14ac:dyDescent="0.35">
      <c r="A439" s="19">
        <v>437</v>
      </c>
      <c r="B439" s="19" t="s">
        <v>159</v>
      </c>
      <c r="C439" s="19" t="s">
        <v>190</v>
      </c>
      <c r="D439" s="19">
        <v>1</v>
      </c>
      <c r="E439" s="19">
        <v>10897</v>
      </c>
      <c r="F439" s="48">
        <v>603.54</v>
      </c>
      <c r="G439" s="49">
        <v>40843</v>
      </c>
    </row>
    <row r="440" spans="1:7" x14ac:dyDescent="0.35">
      <c r="A440" s="19">
        <v>438</v>
      </c>
      <c r="B440" s="19" t="s">
        <v>161</v>
      </c>
      <c r="C440" s="19" t="s">
        <v>208</v>
      </c>
      <c r="D440" s="19">
        <v>1</v>
      </c>
      <c r="E440" s="19">
        <v>10898</v>
      </c>
      <c r="F440" s="48">
        <v>1.27</v>
      </c>
      <c r="G440" s="49">
        <v>40844</v>
      </c>
    </row>
    <row r="441" spans="1:7" x14ac:dyDescent="0.35">
      <c r="A441" s="19">
        <v>439</v>
      </c>
      <c r="B441" s="19" t="s">
        <v>163</v>
      </c>
      <c r="C441" s="19" t="s">
        <v>155</v>
      </c>
      <c r="D441" s="19">
        <v>1</v>
      </c>
      <c r="E441" s="19">
        <v>10899</v>
      </c>
      <c r="F441" s="48">
        <v>1.21</v>
      </c>
      <c r="G441" s="49">
        <v>40845</v>
      </c>
    </row>
    <row r="442" spans="1:7" x14ac:dyDescent="0.35">
      <c r="A442" s="19">
        <v>440</v>
      </c>
      <c r="B442" s="19" t="s">
        <v>165</v>
      </c>
      <c r="C442" s="19" t="s">
        <v>224</v>
      </c>
      <c r="D442" s="19">
        <v>1</v>
      </c>
      <c r="E442" s="19">
        <v>10900</v>
      </c>
      <c r="F442" s="48">
        <v>1.66</v>
      </c>
      <c r="G442" s="49">
        <v>40846</v>
      </c>
    </row>
    <row r="443" spans="1:7" x14ac:dyDescent="0.35">
      <c r="A443" s="19">
        <v>441</v>
      </c>
      <c r="B443" s="19" t="s">
        <v>63</v>
      </c>
      <c r="C443" s="19" t="s">
        <v>173</v>
      </c>
      <c r="D443" s="19">
        <v>1</v>
      </c>
      <c r="E443" s="19">
        <v>10901</v>
      </c>
      <c r="F443" s="48">
        <v>62.09</v>
      </c>
      <c r="G443" s="49">
        <v>40847</v>
      </c>
    </row>
    <row r="444" spans="1:7" x14ac:dyDescent="0.35">
      <c r="A444" s="19">
        <v>442</v>
      </c>
      <c r="B444" s="19" t="s">
        <v>71</v>
      </c>
      <c r="C444" s="19" t="s">
        <v>210</v>
      </c>
      <c r="D444" s="19">
        <v>1</v>
      </c>
      <c r="E444" s="19">
        <v>10902</v>
      </c>
      <c r="F444" s="48">
        <v>44.15</v>
      </c>
      <c r="G444" s="49">
        <v>40848</v>
      </c>
    </row>
    <row r="445" spans="1:7" x14ac:dyDescent="0.35">
      <c r="A445" s="19">
        <v>443</v>
      </c>
      <c r="B445" s="19" t="s">
        <v>111</v>
      </c>
      <c r="C445" s="19" t="s">
        <v>212</v>
      </c>
      <c r="D445" s="19">
        <v>1</v>
      </c>
      <c r="E445" s="19">
        <v>10903</v>
      </c>
      <c r="F445" s="48">
        <v>36.71</v>
      </c>
      <c r="G445" s="49">
        <v>40849</v>
      </c>
    </row>
    <row r="446" spans="1:7" x14ac:dyDescent="0.35">
      <c r="A446" s="19">
        <v>444</v>
      </c>
      <c r="B446" s="19" t="s">
        <v>65</v>
      </c>
      <c r="C446" s="19" t="s">
        <v>167</v>
      </c>
      <c r="D446" s="19">
        <v>1</v>
      </c>
      <c r="E446" s="19">
        <v>10904</v>
      </c>
      <c r="F446" s="48">
        <v>162.94999999999999</v>
      </c>
      <c r="G446" s="49">
        <v>40850</v>
      </c>
    </row>
    <row r="447" spans="1:7" x14ac:dyDescent="0.35">
      <c r="A447" s="19">
        <v>445</v>
      </c>
      <c r="B447" s="19" t="s">
        <v>159</v>
      </c>
      <c r="C447" s="19" t="s">
        <v>224</v>
      </c>
      <c r="D447" s="19">
        <v>1</v>
      </c>
      <c r="E447" s="19">
        <v>10905</v>
      </c>
      <c r="F447" s="48">
        <v>13.72</v>
      </c>
      <c r="G447" s="49">
        <v>40851</v>
      </c>
    </row>
    <row r="448" spans="1:7" x14ac:dyDescent="0.35">
      <c r="A448" s="19">
        <v>446</v>
      </c>
      <c r="B448" s="19" t="s">
        <v>161</v>
      </c>
      <c r="C448" s="19" t="s">
        <v>229</v>
      </c>
      <c r="D448" s="19">
        <v>1</v>
      </c>
      <c r="E448" s="19">
        <v>10906</v>
      </c>
      <c r="F448" s="48">
        <v>26.29</v>
      </c>
      <c r="G448" s="49">
        <v>40852</v>
      </c>
    </row>
    <row r="449" spans="1:7" x14ac:dyDescent="0.35">
      <c r="A449" s="19">
        <v>447</v>
      </c>
      <c r="B449" s="19" t="s">
        <v>163</v>
      </c>
      <c r="C449" s="19" t="s">
        <v>240</v>
      </c>
      <c r="D449" s="19">
        <v>1</v>
      </c>
      <c r="E449" s="19">
        <v>10907</v>
      </c>
      <c r="F449" s="48">
        <v>9.19</v>
      </c>
      <c r="G449" s="49">
        <v>40853</v>
      </c>
    </row>
    <row r="450" spans="1:7" x14ac:dyDescent="0.35">
      <c r="A450" s="19">
        <v>448</v>
      </c>
      <c r="B450" s="19" t="s">
        <v>165</v>
      </c>
      <c r="C450" s="19" t="s">
        <v>219</v>
      </c>
      <c r="D450" s="19">
        <v>1</v>
      </c>
      <c r="E450" s="19">
        <v>10908</v>
      </c>
      <c r="F450" s="48">
        <v>32.96</v>
      </c>
      <c r="G450" s="49">
        <v>40854</v>
      </c>
    </row>
    <row r="451" spans="1:7" x14ac:dyDescent="0.35">
      <c r="A451" s="19">
        <v>449</v>
      </c>
      <c r="B451" s="19" t="s">
        <v>63</v>
      </c>
      <c r="C451" s="19" t="s">
        <v>202</v>
      </c>
      <c r="D451" s="19">
        <v>1</v>
      </c>
      <c r="E451" s="19">
        <v>10909</v>
      </c>
      <c r="F451" s="48">
        <v>53.05</v>
      </c>
      <c r="G451" s="49">
        <v>40855</v>
      </c>
    </row>
    <row r="452" spans="1:7" x14ac:dyDescent="0.35">
      <c r="A452" s="19">
        <v>450</v>
      </c>
      <c r="B452" s="19" t="s">
        <v>71</v>
      </c>
      <c r="C452" s="19" t="s">
        <v>230</v>
      </c>
      <c r="D452" s="19">
        <v>1</v>
      </c>
      <c r="E452" s="19">
        <v>10910</v>
      </c>
      <c r="F452" s="48">
        <v>38.11</v>
      </c>
      <c r="G452" s="49">
        <v>40856</v>
      </c>
    </row>
    <row r="453" spans="1:7" x14ac:dyDescent="0.35">
      <c r="A453" s="19">
        <v>451</v>
      </c>
      <c r="B453" s="19" t="s">
        <v>111</v>
      </c>
      <c r="C453" s="19" t="s">
        <v>215</v>
      </c>
      <c r="D453" s="19">
        <v>1</v>
      </c>
      <c r="E453" s="19">
        <v>10911</v>
      </c>
      <c r="F453" s="48">
        <v>38.19</v>
      </c>
      <c r="G453" s="49">
        <v>40857</v>
      </c>
    </row>
    <row r="454" spans="1:7" x14ac:dyDescent="0.35">
      <c r="A454" s="19">
        <v>452</v>
      </c>
      <c r="B454" s="19" t="s">
        <v>65</v>
      </c>
      <c r="C454" s="19" t="s">
        <v>190</v>
      </c>
      <c r="D454" s="19">
        <v>1</v>
      </c>
      <c r="E454" s="19">
        <v>10912</v>
      </c>
      <c r="F454" s="48">
        <v>580.91</v>
      </c>
      <c r="G454" s="49">
        <v>40858</v>
      </c>
    </row>
    <row r="455" spans="1:7" x14ac:dyDescent="0.35">
      <c r="A455" s="19">
        <v>453</v>
      </c>
      <c r="B455" s="19" t="s">
        <v>159</v>
      </c>
      <c r="C455" s="19" t="s">
        <v>181</v>
      </c>
      <c r="D455" s="19">
        <v>1</v>
      </c>
      <c r="E455" s="19">
        <v>10913</v>
      </c>
      <c r="F455" s="48">
        <v>33.049999999999997</v>
      </c>
      <c r="G455" s="49">
        <v>40859</v>
      </c>
    </row>
    <row r="456" spans="1:7" x14ac:dyDescent="0.35">
      <c r="A456" s="19">
        <v>454</v>
      </c>
      <c r="B456" s="19" t="s">
        <v>161</v>
      </c>
      <c r="C456" s="19" t="s">
        <v>181</v>
      </c>
      <c r="D456" s="19">
        <v>1</v>
      </c>
      <c r="E456" s="19">
        <v>10914</v>
      </c>
      <c r="F456" s="48">
        <v>21.19</v>
      </c>
      <c r="G456" s="49">
        <v>40860</v>
      </c>
    </row>
    <row r="457" spans="1:7" x14ac:dyDescent="0.35">
      <c r="A457" s="19">
        <v>455</v>
      </c>
      <c r="B457" s="19" t="s">
        <v>163</v>
      </c>
      <c r="C457" s="19" t="s">
        <v>200</v>
      </c>
      <c r="D457" s="19">
        <v>1</v>
      </c>
      <c r="E457" s="19">
        <v>10915</v>
      </c>
      <c r="F457" s="48">
        <v>3.51</v>
      </c>
      <c r="G457" s="49">
        <v>40861</v>
      </c>
    </row>
    <row r="458" spans="1:7" x14ac:dyDescent="0.35">
      <c r="A458" s="19">
        <v>456</v>
      </c>
      <c r="B458" s="19" t="s">
        <v>165</v>
      </c>
      <c r="C458" s="19" t="s">
        <v>238</v>
      </c>
      <c r="D458" s="19">
        <v>1</v>
      </c>
      <c r="E458" s="19">
        <v>10916</v>
      </c>
      <c r="F458" s="48">
        <v>63.77</v>
      </c>
      <c r="G458" s="49">
        <v>40862</v>
      </c>
    </row>
    <row r="459" spans="1:7" x14ac:dyDescent="0.35">
      <c r="A459" s="19">
        <v>457</v>
      </c>
      <c r="B459" s="19" t="s">
        <v>63</v>
      </c>
      <c r="C459" s="19" t="s">
        <v>246</v>
      </c>
      <c r="D459" s="19">
        <v>1</v>
      </c>
      <c r="E459" s="19">
        <v>10917</v>
      </c>
      <c r="F459" s="48">
        <v>8.2899999999999991</v>
      </c>
      <c r="G459" s="49">
        <v>40863</v>
      </c>
    </row>
    <row r="460" spans="1:7" x14ac:dyDescent="0.35">
      <c r="A460" s="19">
        <v>458</v>
      </c>
      <c r="B460" s="19" t="s">
        <v>71</v>
      </c>
      <c r="C460" s="19" t="s">
        <v>184</v>
      </c>
      <c r="D460" s="19">
        <v>1</v>
      </c>
      <c r="E460" s="19">
        <v>10918</v>
      </c>
      <c r="F460" s="48">
        <v>48.83</v>
      </c>
      <c r="G460" s="49">
        <v>40864</v>
      </c>
    </row>
    <row r="461" spans="1:7" x14ac:dyDescent="0.35">
      <c r="A461" s="19">
        <v>459</v>
      </c>
      <c r="B461" s="19" t="s">
        <v>111</v>
      </c>
      <c r="C461" s="19" t="s">
        <v>180</v>
      </c>
      <c r="D461" s="19">
        <v>1</v>
      </c>
      <c r="E461" s="19">
        <v>10919</v>
      </c>
      <c r="F461" s="48">
        <v>19.8</v>
      </c>
      <c r="G461" s="49">
        <v>40865</v>
      </c>
    </row>
    <row r="462" spans="1:7" x14ac:dyDescent="0.35">
      <c r="A462" s="19">
        <v>460</v>
      </c>
      <c r="B462" s="19" t="s">
        <v>65</v>
      </c>
      <c r="C462" s="19" t="s">
        <v>217</v>
      </c>
      <c r="D462" s="19">
        <v>1</v>
      </c>
      <c r="E462" s="19">
        <v>10920</v>
      </c>
      <c r="F462" s="48">
        <v>29.61</v>
      </c>
      <c r="G462" s="49">
        <v>40866</v>
      </c>
    </row>
    <row r="463" spans="1:7" x14ac:dyDescent="0.35">
      <c r="A463" s="19">
        <v>461</v>
      </c>
      <c r="B463" s="19" t="s">
        <v>159</v>
      </c>
      <c r="C463" s="19" t="s">
        <v>160</v>
      </c>
      <c r="D463" s="19">
        <v>1</v>
      </c>
      <c r="E463" s="19">
        <v>10921</v>
      </c>
      <c r="F463" s="48">
        <v>176.48</v>
      </c>
      <c r="G463" s="49">
        <v>40867</v>
      </c>
    </row>
    <row r="464" spans="1:7" x14ac:dyDescent="0.35">
      <c r="A464" s="19">
        <v>462</v>
      </c>
      <c r="B464" s="19" t="s">
        <v>161</v>
      </c>
      <c r="C464" s="19" t="s">
        <v>212</v>
      </c>
      <c r="D464" s="19">
        <v>1</v>
      </c>
      <c r="E464" s="19">
        <v>10922</v>
      </c>
      <c r="F464" s="48">
        <v>62.74</v>
      </c>
      <c r="G464" s="49">
        <v>40868</v>
      </c>
    </row>
    <row r="465" spans="1:7" x14ac:dyDescent="0.35">
      <c r="A465" s="19">
        <v>463</v>
      </c>
      <c r="B465" s="19" t="s">
        <v>163</v>
      </c>
      <c r="C465" s="19" t="s">
        <v>185</v>
      </c>
      <c r="D465" s="19">
        <v>1</v>
      </c>
      <c r="E465" s="19">
        <v>10923</v>
      </c>
      <c r="F465" s="48">
        <v>68.260000000000005</v>
      </c>
      <c r="G465" s="49">
        <v>40869</v>
      </c>
    </row>
    <row r="466" spans="1:7" x14ac:dyDescent="0.35">
      <c r="A466" s="19">
        <v>464</v>
      </c>
      <c r="B466" s="19" t="s">
        <v>165</v>
      </c>
      <c r="C466" s="19" t="s">
        <v>204</v>
      </c>
      <c r="D466" s="19">
        <v>1</v>
      </c>
      <c r="E466" s="19">
        <v>10924</v>
      </c>
      <c r="F466" s="48">
        <v>151.52000000000001</v>
      </c>
      <c r="G466" s="49">
        <v>40870</v>
      </c>
    </row>
    <row r="467" spans="1:7" x14ac:dyDescent="0.35">
      <c r="A467" s="19">
        <v>465</v>
      </c>
      <c r="B467" s="19" t="s">
        <v>63</v>
      </c>
      <c r="C467" s="19" t="s">
        <v>212</v>
      </c>
      <c r="D467" s="19">
        <v>1</v>
      </c>
      <c r="E467" s="19">
        <v>10925</v>
      </c>
      <c r="F467" s="48">
        <v>2.27</v>
      </c>
      <c r="G467" s="49">
        <v>40871</v>
      </c>
    </row>
    <row r="468" spans="1:7" x14ac:dyDescent="0.35">
      <c r="A468" s="19">
        <v>466</v>
      </c>
      <c r="B468" s="19" t="s">
        <v>71</v>
      </c>
      <c r="C468" s="19" t="s">
        <v>232</v>
      </c>
      <c r="D468" s="19">
        <v>1</v>
      </c>
      <c r="E468" s="19">
        <v>10926</v>
      </c>
      <c r="F468" s="48">
        <v>39.92</v>
      </c>
      <c r="G468" s="49">
        <v>40872</v>
      </c>
    </row>
    <row r="469" spans="1:7" x14ac:dyDescent="0.35">
      <c r="A469" s="19">
        <v>467</v>
      </c>
      <c r="B469" s="19" t="s">
        <v>111</v>
      </c>
      <c r="C469" s="19" t="s">
        <v>245</v>
      </c>
      <c r="D469" s="19">
        <v>1</v>
      </c>
      <c r="E469" s="19">
        <v>10927</v>
      </c>
      <c r="F469" s="48">
        <v>19.79</v>
      </c>
      <c r="G469" s="49">
        <v>40873</v>
      </c>
    </row>
    <row r="470" spans="1:7" x14ac:dyDescent="0.35">
      <c r="A470" s="19">
        <v>468</v>
      </c>
      <c r="B470" s="19" t="s">
        <v>65</v>
      </c>
      <c r="C470" s="19" t="s">
        <v>220</v>
      </c>
      <c r="D470" s="19">
        <v>1</v>
      </c>
      <c r="E470" s="19">
        <v>10928</v>
      </c>
      <c r="F470" s="48">
        <v>1.36</v>
      </c>
      <c r="G470" s="49">
        <v>40874</v>
      </c>
    </row>
    <row r="471" spans="1:7" x14ac:dyDescent="0.35">
      <c r="A471" s="19">
        <v>469</v>
      </c>
      <c r="B471" s="19" t="s">
        <v>159</v>
      </c>
      <c r="C471" s="19" t="s">
        <v>182</v>
      </c>
      <c r="D471" s="19">
        <v>1</v>
      </c>
      <c r="E471" s="19">
        <v>10929</v>
      </c>
      <c r="F471" s="48">
        <v>33.93</v>
      </c>
      <c r="G471" s="49">
        <v>40875</v>
      </c>
    </row>
    <row r="472" spans="1:7" x14ac:dyDescent="0.35">
      <c r="A472" s="19">
        <v>470</v>
      </c>
      <c r="B472" s="19" t="s">
        <v>161</v>
      </c>
      <c r="C472" s="19" t="s">
        <v>157</v>
      </c>
      <c r="D472" s="19">
        <v>1</v>
      </c>
      <c r="E472" s="19">
        <v>10930</v>
      </c>
      <c r="F472" s="48">
        <v>15.55</v>
      </c>
      <c r="G472" s="49">
        <v>40876</v>
      </c>
    </row>
    <row r="473" spans="1:7" x14ac:dyDescent="0.35">
      <c r="A473" s="19">
        <v>471</v>
      </c>
      <c r="B473" s="19" t="s">
        <v>163</v>
      </c>
      <c r="C473" s="19" t="s">
        <v>211</v>
      </c>
      <c r="D473" s="19">
        <v>1</v>
      </c>
      <c r="E473" s="19">
        <v>10931</v>
      </c>
      <c r="F473" s="48">
        <v>13.6</v>
      </c>
      <c r="G473" s="49">
        <v>40877</v>
      </c>
    </row>
    <row r="474" spans="1:7" x14ac:dyDescent="0.35">
      <c r="A474" s="19">
        <v>472</v>
      </c>
      <c r="B474" s="19" t="s">
        <v>165</v>
      </c>
      <c r="C474" s="19" t="s">
        <v>168</v>
      </c>
      <c r="D474" s="19">
        <v>1</v>
      </c>
      <c r="E474" s="19">
        <v>10932</v>
      </c>
      <c r="F474" s="48">
        <v>134.63999999999999</v>
      </c>
      <c r="G474" s="49">
        <v>40878</v>
      </c>
    </row>
    <row r="475" spans="1:7" x14ac:dyDescent="0.35">
      <c r="A475" s="19">
        <v>473</v>
      </c>
      <c r="B475" s="19" t="s">
        <v>63</v>
      </c>
      <c r="C475" s="19" t="s">
        <v>171</v>
      </c>
      <c r="D475" s="19">
        <v>1</v>
      </c>
      <c r="E475" s="19">
        <v>10933</v>
      </c>
      <c r="F475" s="48">
        <v>54.15</v>
      </c>
      <c r="G475" s="49">
        <v>40879</v>
      </c>
    </row>
    <row r="476" spans="1:7" x14ac:dyDescent="0.35">
      <c r="A476" s="19">
        <v>474</v>
      </c>
      <c r="B476" s="19" t="s">
        <v>71</v>
      </c>
      <c r="C476" s="19" t="s">
        <v>188</v>
      </c>
      <c r="D476" s="19">
        <v>1</v>
      </c>
      <c r="E476" s="19">
        <v>10934</v>
      </c>
      <c r="F476" s="48">
        <v>32.01</v>
      </c>
      <c r="G476" s="49">
        <v>40880</v>
      </c>
    </row>
    <row r="477" spans="1:7" x14ac:dyDescent="0.35">
      <c r="A477" s="19">
        <v>475</v>
      </c>
      <c r="B477" s="19" t="s">
        <v>111</v>
      </c>
      <c r="C477" s="19" t="s">
        <v>224</v>
      </c>
      <c r="D477" s="19">
        <v>1</v>
      </c>
      <c r="E477" s="19">
        <v>10935</v>
      </c>
      <c r="F477" s="48">
        <v>47.59</v>
      </c>
      <c r="G477" s="49">
        <v>40881</v>
      </c>
    </row>
    <row r="478" spans="1:7" x14ac:dyDescent="0.35">
      <c r="A478" s="19">
        <v>476</v>
      </c>
      <c r="B478" s="19" t="s">
        <v>65</v>
      </c>
      <c r="C478" s="19" t="s">
        <v>206</v>
      </c>
      <c r="D478" s="19">
        <v>1</v>
      </c>
      <c r="E478" s="19">
        <v>10936</v>
      </c>
      <c r="F478" s="48">
        <v>33.68</v>
      </c>
      <c r="G478" s="49">
        <v>40882</v>
      </c>
    </row>
    <row r="479" spans="1:7" x14ac:dyDescent="0.35">
      <c r="A479" s="19">
        <v>477</v>
      </c>
      <c r="B479" s="19" t="s">
        <v>159</v>
      </c>
      <c r="C479" s="19" t="s">
        <v>203</v>
      </c>
      <c r="D479" s="19">
        <v>1</v>
      </c>
      <c r="E479" s="19">
        <v>10937</v>
      </c>
      <c r="F479" s="48">
        <v>31.51</v>
      </c>
      <c r="G479" s="49">
        <v>40883</v>
      </c>
    </row>
    <row r="480" spans="1:7" x14ac:dyDescent="0.35">
      <c r="A480" s="19">
        <v>478</v>
      </c>
      <c r="B480" s="19" t="s">
        <v>161</v>
      </c>
      <c r="C480" s="19" t="s">
        <v>198</v>
      </c>
      <c r="D480" s="19">
        <v>1</v>
      </c>
      <c r="E480" s="19">
        <v>10938</v>
      </c>
      <c r="F480" s="48">
        <v>31.89</v>
      </c>
      <c r="G480" s="49">
        <v>40884</v>
      </c>
    </row>
    <row r="481" spans="1:7" x14ac:dyDescent="0.35">
      <c r="A481" s="19">
        <v>479</v>
      </c>
      <c r="B481" s="19" t="s">
        <v>163</v>
      </c>
      <c r="C481" s="19" t="s">
        <v>164</v>
      </c>
      <c r="D481" s="19">
        <v>1</v>
      </c>
      <c r="E481" s="19">
        <v>10939</v>
      </c>
      <c r="F481" s="48">
        <v>76.33</v>
      </c>
      <c r="G481" s="49">
        <v>40885</v>
      </c>
    </row>
    <row r="482" spans="1:7" x14ac:dyDescent="0.35">
      <c r="A482" s="19">
        <v>480</v>
      </c>
      <c r="B482" s="19" t="s">
        <v>165</v>
      </c>
      <c r="C482" s="19" t="s">
        <v>168</v>
      </c>
      <c r="D482" s="19">
        <v>1</v>
      </c>
      <c r="E482" s="19">
        <v>10940</v>
      </c>
      <c r="F482" s="48">
        <v>19.77</v>
      </c>
      <c r="G482" s="49">
        <v>40886</v>
      </c>
    </row>
    <row r="483" spans="1:7" x14ac:dyDescent="0.35">
      <c r="A483" s="19">
        <v>481</v>
      </c>
      <c r="B483" s="19" t="s">
        <v>63</v>
      </c>
      <c r="C483" s="19" t="s">
        <v>194</v>
      </c>
      <c r="D483" s="19">
        <v>1</v>
      </c>
      <c r="E483" s="19">
        <v>10941</v>
      </c>
      <c r="F483" s="48">
        <v>400.81</v>
      </c>
      <c r="G483" s="49">
        <v>40887</v>
      </c>
    </row>
    <row r="484" spans="1:7" x14ac:dyDescent="0.35">
      <c r="A484" s="19">
        <v>482</v>
      </c>
      <c r="B484" s="19" t="s">
        <v>71</v>
      </c>
      <c r="C484" s="19" t="s">
        <v>219</v>
      </c>
      <c r="D484" s="19">
        <v>1</v>
      </c>
      <c r="E484" s="19">
        <v>10942</v>
      </c>
      <c r="F484" s="48">
        <v>17.95</v>
      </c>
      <c r="G484" s="49">
        <v>40888</v>
      </c>
    </row>
    <row r="485" spans="1:7" x14ac:dyDescent="0.35">
      <c r="A485" s="19">
        <v>483</v>
      </c>
      <c r="B485" s="19" t="s">
        <v>111</v>
      </c>
      <c r="C485" s="19" t="s">
        <v>169</v>
      </c>
      <c r="D485" s="19">
        <v>1</v>
      </c>
      <c r="E485" s="19">
        <v>10943</v>
      </c>
      <c r="F485" s="48">
        <v>2.17</v>
      </c>
      <c r="G485" s="49">
        <v>40889</v>
      </c>
    </row>
    <row r="486" spans="1:7" x14ac:dyDescent="0.35">
      <c r="A486" s="19">
        <v>484</v>
      </c>
      <c r="B486" s="19" t="s">
        <v>65</v>
      </c>
      <c r="C486" s="19" t="s">
        <v>184</v>
      </c>
      <c r="D486" s="19">
        <v>1</v>
      </c>
      <c r="E486" s="19">
        <v>10944</v>
      </c>
      <c r="F486" s="48">
        <v>52.92</v>
      </c>
      <c r="G486" s="49">
        <v>40890</v>
      </c>
    </row>
    <row r="487" spans="1:7" x14ac:dyDescent="0.35">
      <c r="A487" s="19">
        <v>485</v>
      </c>
      <c r="B487" s="19" t="s">
        <v>159</v>
      </c>
      <c r="C487" s="19" t="s">
        <v>222</v>
      </c>
      <c r="D487" s="19">
        <v>1</v>
      </c>
      <c r="E487" s="19">
        <v>10945</v>
      </c>
      <c r="F487" s="48">
        <v>10.220000000000001</v>
      </c>
      <c r="G487" s="49">
        <v>40891</v>
      </c>
    </row>
    <row r="488" spans="1:7" x14ac:dyDescent="0.35">
      <c r="A488" s="19">
        <v>486</v>
      </c>
      <c r="B488" s="19" t="s">
        <v>161</v>
      </c>
      <c r="C488" s="19" t="s">
        <v>160</v>
      </c>
      <c r="D488" s="19">
        <v>1</v>
      </c>
      <c r="E488" s="19">
        <v>10946</v>
      </c>
      <c r="F488" s="48">
        <v>27.2</v>
      </c>
      <c r="G488" s="49">
        <v>40892</v>
      </c>
    </row>
    <row r="489" spans="1:7" x14ac:dyDescent="0.35">
      <c r="A489" s="19">
        <v>487</v>
      </c>
      <c r="B489" s="19" t="s">
        <v>163</v>
      </c>
      <c r="C489" s="19" t="s">
        <v>169</v>
      </c>
      <c r="D489" s="19">
        <v>1</v>
      </c>
      <c r="E489" s="19">
        <v>10947</v>
      </c>
      <c r="F489" s="48">
        <v>3.26</v>
      </c>
      <c r="G489" s="49">
        <v>40893</v>
      </c>
    </row>
    <row r="490" spans="1:7" x14ac:dyDescent="0.35">
      <c r="A490" s="19">
        <v>488</v>
      </c>
      <c r="B490" s="19" t="s">
        <v>165</v>
      </c>
      <c r="C490" s="19" t="s">
        <v>215</v>
      </c>
      <c r="D490" s="19">
        <v>1</v>
      </c>
      <c r="E490" s="19">
        <v>10948</v>
      </c>
      <c r="F490" s="48">
        <v>23.39</v>
      </c>
      <c r="G490" s="49">
        <v>40894</v>
      </c>
    </row>
    <row r="491" spans="1:7" x14ac:dyDescent="0.35">
      <c r="A491" s="19">
        <v>489</v>
      </c>
      <c r="B491" s="19" t="s">
        <v>63</v>
      </c>
      <c r="C491" s="19" t="s">
        <v>184</v>
      </c>
      <c r="D491" s="19">
        <v>1</v>
      </c>
      <c r="E491" s="19">
        <v>10949</v>
      </c>
      <c r="F491" s="48">
        <v>74.44</v>
      </c>
      <c r="G491" s="49">
        <v>40895</v>
      </c>
    </row>
    <row r="492" spans="1:7" x14ac:dyDescent="0.35">
      <c r="A492" s="19">
        <v>490</v>
      </c>
      <c r="B492" s="19" t="s">
        <v>71</v>
      </c>
      <c r="C492" s="19" t="s">
        <v>164</v>
      </c>
      <c r="D492" s="19">
        <v>1</v>
      </c>
      <c r="E492" s="19">
        <v>10950</v>
      </c>
      <c r="F492" s="48">
        <v>2.5</v>
      </c>
      <c r="G492" s="49">
        <v>40896</v>
      </c>
    </row>
    <row r="493" spans="1:7" x14ac:dyDescent="0.35">
      <c r="A493" s="19">
        <v>491</v>
      </c>
      <c r="B493" s="19" t="s">
        <v>111</v>
      </c>
      <c r="C493" s="19" t="s">
        <v>211</v>
      </c>
      <c r="D493" s="19">
        <v>1</v>
      </c>
      <c r="E493" s="19">
        <v>10951</v>
      </c>
      <c r="F493" s="48">
        <v>30.85</v>
      </c>
      <c r="G493" s="49">
        <v>40897</v>
      </c>
    </row>
    <row r="494" spans="1:7" x14ac:dyDescent="0.35">
      <c r="A494" s="19">
        <v>492</v>
      </c>
      <c r="B494" s="19" t="s">
        <v>65</v>
      </c>
      <c r="C494" s="19" t="s">
        <v>233</v>
      </c>
      <c r="D494" s="19">
        <v>1</v>
      </c>
      <c r="E494" s="19">
        <v>10952</v>
      </c>
      <c r="F494" s="48">
        <v>40.42</v>
      </c>
      <c r="G494" s="49">
        <v>40898</v>
      </c>
    </row>
    <row r="495" spans="1:7" x14ac:dyDescent="0.35">
      <c r="A495" s="19">
        <v>493</v>
      </c>
      <c r="B495" s="19" t="s">
        <v>159</v>
      </c>
      <c r="C495" s="19" t="s">
        <v>217</v>
      </c>
      <c r="D495" s="19">
        <v>1</v>
      </c>
      <c r="E495" s="19">
        <v>10953</v>
      </c>
      <c r="F495" s="48">
        <v>23.72</v>
      </c>
      <c r="G495" s="49">
        <v>40899</v>
      </c>
    </row>
    <row r="496" spans="1:7" x14ac:dyDescent="0.35">
      <c r="A496" s="19">
        <v>494</v>
      </c>
      <c r="B496" s="19" t="s">
        <v>161</v>
      </c>
      <c r="C496" s="19" t="s">
        <v>180</v>
      </c>
      <c r="D496" s="19">
        <v>1</v>
      </c>
      <c r="E496" s="19">
        <v>10954</v>
      </c>
      <c r="F496" s="48">
        <v>27.91</v>
      </c>
      <c r="G496" s="49">
        <v>40900</v>
      </c>
    </row>
    <row r="497" spans="1:7" x14ac:dyDescent="0.35">
      <c r="A497" s="19">
        <v>495</v>
      </c>
      <c r="B497" s="19" t="s">
        <v>163</v>
      </c>
      <c r="C497" s="19" t="s">
        <v>210</v>
      </c>
      <c r="D497" s="19">
        <v>1</v>
      </c>
      <c r="E497" s="19">
        <v>10955</v>
      </c>
      <c r="F497" s="48">
        <v>3.26</v>
      </c>
      <c r="G497" s="49">
        <v>40901</v>
      </c>
    </row>
    <row r="498" spans="1:7" x14ac:dyDescent="0.35">
      <c r="A498" s="19">
        <v>496</v>
      </c>
      <c r="B498" s="19" t="s">
        <v>165</v>
      </c>
      <c r="C498" s="19" t="s">
        <v>189</v>
      </c>
      <c r="D498" s="19">
        <v>1</v>
      </c>
      <c r="E498" s="19">
        <v>10956</v>
      </c>
      <c r="F498" s="48">
        <v>44.65</v>
      </c>
      <c r="G498" s="49">
        <v>40902</v>
      </c>
    </row>
    <row r="499" spans="1:7" x14ac:dyDescent="0.35">
      <c r="A499" s="19">
        <v>497</v>
      </c>
      <c r="B499" s="19" t="s">
        <v>63</v>
      </c>
      <c r="C499" s="19" t="s">
        <v>173</v>
      </c>
      <c r="D499" s="19">
        <v>1</v>
      </c>
      <c r="E499" s="19">
        <v>10957</v>
      </c>
      <c r="F499" s="48">
        <v>105.36</v>
      </c>
      <c r="G499" s="49">
        <v>40903</v>
      </c>
    </row>
    <row r="500" spans="1:7" x14ac:dyDescent="0.35">
      <c r="A500" s="19">
        <v>498</v>
      </c>
      <c r="B500" s="19" t="s">
        <v>71</v>
      </c>
      <c r="C500" s="19" t="s">
        <v>208</v>
      </c>
      <c r="D500" s="19">
        <v>1</v>
      </c>
      <c r="E500" s="19">
        <v>10958</v>
      </c>
      <c r="F500" s="48">
        <v>49.56</v>
      </c>
      <c r="G500" s="49">
        <v>40904</v>
      </c>
    </row>
    <row r="501" spans="1:7" x14ac:dyDescent="0.35">
      <c r="A501" s="19">
        <v>499</v>
      </c>
      <c r="B501" s="19" t="s">
        <v>111</v>
      </c>
      <c r="C501" s="19" t="s">
        <v>234</v>
      </c>
      <c r="D501" s="19">
        <v>1</v>
      </c>
      <c r="E501" s="19">
        <v>10959</v>
      </c>
      <c r="F501" s="48">
        <v>4.9800000000000004</v>
      </c>
      <c r="G501" s="49">
        <v>40905</v>
      </c>
    </row>
    <row r="502" spans="1:7" x14ac:dyDescent="0.35">
      <c r="A502" s="19">
        <v>500</v>
      </c>
      <c r="B502" s="19" t="s">
        <v>65</v>
      </c>
      <c r="C502" s="19" t="s">
        <v>173</v>
      </c>
      <c r="D502" s="19">
        <v>1</v>
      </c>
      <c r="E502" s="19">
        <v>10960</v>
      </c>
      <c r="F502" s="48">
        <v>2.08</v>
      </c>
      <c r="G502" s="49">
        <v>40906</v>
      </c>
    </row>
    <row r="503" spans="1:7" x14ac:dyDescent="0.35">
      <c r="A503" s="19">
        <v>501</v>
      </c>
      <c r="B503" s="19" t="s">
        <v>159</v>
      </c>
      <c r="C503" s="19" t="s">
        <v>181</v>
      </c>
      <c r="D503" s="19">
        <v>1</v>
      </c>
      <c r="E503" s="19">
        <v>10961</v>
      </c>
      <c r="F503" s="48">
        <v>104.47</v>
      </c>
      <c r="G503" s="49">
        <v>40907</v>
      </c>
    </row>
    <row r="504" spans="1:7" x14ac:dyDescent="0.35">
      <c r="A504" s="19">
        <v>502</v>
      </c>
      <c r="B504" s="19" t="s">
        <v>161</v>
      </c>
      <c r="C504" s="19" t="s">
        <v>198</v>
      </c>
      <c r="D504" s="19">
        <v>1</v>
      </c>
      <c r="E504" s="19">
        <v>10962</v>
      </c>
      <c r="F504" s="48">
        <v>275.79000000000002</v>
      </c>
      <c r="G504" s="49">
        <v>40908</v>
      </c>
    </row>
    <row r="505" spans="1:7" x14ac:dyDescent="0.35">
      <c r="A505" s="19">
        <v>503</v>
      </c>
      <c r="B505" s="19" t="s">
        <v>163</v>
      </c>
      <c r="C505" s="19" t="s">
        <v>158</v>
      </c>
      <c r="D505" s="19">
        <v>1</v>
      </c>
      <c r="E505" s="19">
        <v>10963</v>
      </c>
      <c r="F505" s="48">
        <v>2.7</v>
      </c>
      <c r="G505" s="49">
        <v>40909</v>
      </c>
    </row>
    <row r="506" spans="1:7" x14ac:dyDescent="0.35">
      <c r="A506" s="19">
        <v>504</v>
      </c>
      <c r="B506" s="19" t="s">
        <v>165</v>
      </c>
      <c r="C506" s="19" t="s">
        <v>240</v>
      </c>
      <c r="D506" s="19">
        <v>1</v>
      </c>
      <c r="E506" s="19">
        <v>10964</v>
      </c>
      <c r="F506" s="48">
        <v>87.38</v>
      </c>
      <c r="G506" s="49">
        <v>40910</v>
      </c>
    </row>
    <row r="507" spans="1:7" x14ac:dyDescent="0.35">
      <c r="A507" s="19">
        <v>505</v>
      </c>
      <c r="B507" s="19" t="s">
        <v>63</v>
      </c>
      <c r="C507" s="19" t="s">
        <v>226</v>
      </c>
      <c r="D507" s="19">
        <v>1</v>
      </c>
      <c r="E507" s="19">
        <v>10965</v>
      </c>
      <c r="F507" s="48">
        <v>144.38</v>
      </c>
      <c r="G507" s="49">
        <v>40911</v>
      </c>
    </row>
    <row r="508" spans="1:7" x14ac:dyDescent="0.35">
      <c r="A508" s="19">
        <v>506</v>
      </c>
      <c r="B508" s="19" t="s">
        <v>71</v>
      </c>
      <c r="C508" s="19" t="s">
        <v>201</v>
      </c>
      <c r="D508" s="19">
        <v>1</v>
      </c>
      <c r="E508" s="19">
        <v>10966</v>
      </c>
      <c r="F508" s="48">
        <v>27.19</v>
      </c>
      <c r="G508" s="49">
        <v>40912</v>
      </c>
    </row>
    <row r="509" spans="1:7" x14ac:dyDescent="0.35">
      <c r="A509" s="19">
        <v>507</v>
      </c>
      <c r="B509" s="19" t="s">
        <v>111</v>
      </c>
      <c r="C509" s="19" t="s">
        <v>214</v>
      </c>
      <c r="D509" s="19">
        <v>1</v>
      </c>
      <c r="E509" s="19">
        <v>10967</v>
      </c>
      <c r="F509" s="48">
        <v>62.22</v>
      </c>
      <c r="G509" s="49">
        <v>40913</v>
      </c>
    </row>
    <row r="510" spans="1:7" x14ac:dyDescent="0.35">
      <c r="A510" s="19">
        <v>508</v>
      </c>
      <c r="B510" s="19" t="s">
        <v>65</v>
      </c>
      <c r="C510" s="19" t="s">
        <v>197</v>
      </c>
      <c r="D510" s="19">
        <v>1</v>
      </c>
      <c r="E510" s="19">
        <v>10968</v>
      </c>
      <c r="F510" s="48">
        <v>74.599999999999994</v>
      </c>
      <c r="G510" s="49">
        <v>40914</v>
      </c>
    </row>
    <row r="511" spans="1:7" x14ac:dyDescent="0.35">
      <c r="A511" s="19">
        <v>509</v>
      </c>
      <c r="B511" s="19" t="s">
        <v>159</v>
      </c>
      <c r="C511" s="19" t="s">
        <v>162</v>
      </c>
      <c r="D511" s="19">
        <v>1</v>
      </c>
      <c r="E511" s="19">
        <v>10969</v>
      </c>
      <c r="F511" s="48">
        <v>0.21</v>
      </c>
      <c r="G511" s="49">
        <v>40915</v>
      </c>
    </row>
    <row r="512" spans="1:7" x14ac:dyDescent="0.35">
      <c r="A512" s="19">
        <v>510</v>
      </c>
      <c r="B512" s="19" t="s">
        <v>161</v>
      </c>
      <c r="C512" s="19" t="s">
        <v>244</v>
      </c>
      <c r="D512" s="19">
        <v>1</v>
      </c>
      <c r="E512" s="19">
        <v>10970</v>
      </c>
      <c r="F512" s="48">
        <v>16.16</v>
      </c>
      <c r="G512" s="49">
        <v>40916</v>
      </c>
    </row>
    <row r="513" spans="1:7" x14ac:dyDescent="0.35">
      <c r="A513" s="19">
        <v>511</v>
      </c>
      <c r="B513" s="19" t="s">
        <v>163</v>
      </c>
      <c r="C513" s="19" t="s">
        <v>235</v>
      </c>
      <c r="D513" s="19">
        <v>1</v>
      </c>
      <c r="E513" s="19">
        <v>10971</v>
      </c>
      <c r="F513" s="48">
        <v>121.82</v>
      </c>
      <c r="G513" s="49">
        <v>40917</v>
      </c>
    </row>
    <row r="514" spans="1:7" x14ac:dyDescent="0.35">
      <c r="A514" s="19">
        <v>512</v>
      </c>
      <c r="B514" s="19" t="s">
        <v>165</v>
      </c>
      <c r="C514" s="19" t="s">
        <v>245</v>
      </c>
      <c r="D514" s="19">
        <v>1</v>
      </c>
      <c r="E514" s="19">
        <v>10972</v>
      </c>
      <c r="F514" s="48">
        <v>0.02</v>
      </c>
      <c r="G514" s="49">
        <v>40918</v>
      </c>
    </row>
    <row r="515" spans="1:7" x14ac:dyDescent="0.35">
      <c r="A515" s="19">
        <v>513</v>
      </c>
      <c r="B515" s="19" t="s">
        <v>63</v>
      </c>
      <c r="C515" s="19" t="s">
        <v>245</v>
      </c>
      <c r="D515" s="19">
        <v>1</v>
      </c>
      <c r="E515" s="19">
        <v>10973</v>
      </c>
      <c r="F515" s="48">
        <v>15.17</v>
      </c>
      <c r="G515" s="49">
        <v>40919</v>
      </c>
    </row>
    <row r="516" spans="1:7" x14ac:dyDescent="0.35">
      <c r="A516" s="19">
        <v>514</v>
      </c>
      <c r="B516" s="19" t="s">
        <v>71</v>
      </c>
      <c r="C516" s="19" t="s">
        <v>241</v>
      </c>
      <c r="D516" s="19">
        <v>1</v>
      </c>
      <c r="E516" s="19">
        <v>10974</v>
      </c>
      <c r="F516" s="48">
        <v>12.96</v>
      </c>
      <c r="G516" s="49">
        <v>40920</v>
      </c>
    </row>
    <row r="517" spans="1:7" x14ac:dyDescent="0.35">
      <c r="A517" s="19">
        <v>515</v>
      </c>
      <c r="B517" s="19" t="s">
        <v>111</v>
      </c>
      <c r="C517" s="19" t="s">
        <v>184</v>
      </c>
      <c r="D517" s="19">
        <v>1</v>
      </c>
      <c r="E517" s="19">
        <v>10975</v>
      </c>
      <c r="F517" s="48">
        <v>32.270000000000003</v>
      </c>
      <c r="G517" s="49">
        <v>40921</v>
      </c>
    </row>
    <row r="518" spans="1:7" x14ac:dyDescent="0.35">
      <c r="A518" s="19">
        <v>516</v>
      </c>
      <c r="B518" s="19" t="s">
        <v>65</v>
      </c>
      <c r="C518" s="19" t="s">
        <v>173</v>
      </c>
      <c r="D518" s="19">
        <v>1</v>
      </c>
      <c r="E518" s="19">
        <v>10976</v>
      </c>
      <c r="F518" s="48">
        <v>37.97</v>
      </c>
      <c r="G518" s="49">
        <v>40922</v>
      </c>
    </row>
    <row r="519" spans="1:7" x14ac:dyDescent="0.35">
      <c r="A519" s="19">
        <v>517</v>
      </c>
      <c r="B519" s="19" t="s">
        <v>159</v>
      </c>
      <c r="C519" s="19" t="s">
        <v>210</v>
      </c>
      <c r="D519" s="19">
        <v>1</v>
      </c>
      <c r="E519" s="19">
        <v>10977</v>
      </c>
      <c r="F519" s="48">
        <v>208.5</v>
      </c>
      <c r="G519" s="49">
        <v>40923</v>
      </c>
    </row>
    <row r="520" spans="1:7" x14ac:dyDescent="0.35">
      <c r="A520" s="19">
        <v>518</v>
      </c>
      <c r="B520" s="19" t="s">
        <v>161</v>
      </c>
      <c r="C520" s="19" t="s">
        <v>207</v>
      </c>
      <c r="D520" s="19">
        <v>1</v>
      </c>
      <c r="E520" s="19">
        <v>10978</v>
      </c>
      <c r="F520" s="48">
        <v>32.82</v>
      </c>
      <c r="G520" s="49">
        <v>40924</v>
      </c>
    </row>
    <row r="521" spans="1:7" x14ac:dyDescent="0.35">
      <c r="A521" s="19">
        <v>519</v>
      </c>
      <c r="B521" s="19" t="s">
        <v>163</v>
      </c>
      <c r="C521" s="19" t="s">
        <v>197</v>
      </c>
      <c r="D521" s="19">
        <v>1</v>
      </c>
      <c r="E521" s="19">
        <v>10979</v>
      </c>
      <c r="F521" s="48">
        <v>353.07</v>
      </c>
      <c r="G521" s="49">
        <v>40925</v>
      </c>
    </row>
    <row r="522" spans="1:7" x14ac:dyDescent="0.35">
      <c r="A522" s="19">
        <v>520</v>
      </c>
      <c r="B522" s="19" t="s">
        <v>165</v>
      </c>
      <c r="C522" s="19" t="s">
        <v>210</v>
      </c>
      <c r="D522" s="19">
        <v>1</v>
      </c>
      <c r="E522" s="19">
        <v>10980</v>
      </c>
      <c r="F522" s="48">
        <v>1.26</v>
      </c>
      <c r="G522" s="49">
        <v>40926</v>
      </c>
    </row>
    <row r="523" spans="1:7" x14ac:dyDescent="0.35">
      <c r="A523" s="19">
        <v>521</v>
      </c>
      <c r="B523" s="19" t="s">
        <v>63</v>
      </c>
      <c r="C523" s="19" t="s">
        <v>212</v>
      </c>
      <c r="D523" s="19">
        <v>1</v>
      </c>
      <c r="E523" s="19">
        <v>10981</v>
      </c>
      <c r="F523" s="48">
        <v>193.37</v>
      </c>
      <c r="G523" s="49">
        <v>40927</v>
      </c>
    </row>
    <row r="524" spans="1:7" x14ac:dyDescent="0.35">
      <c r="A524" s="19">
        <v>522</v>
      </c>
      <c r="B524" s="19" t="s">
        <v>71</v>
      </c>
      <c r="C524" s="19" t="s">
        <v>184</v>
      </c>
      <c r="D524" s="19">
        <v>1</v>
      </c>
      <c r="E524" s="19">
        <v>10982</v>
      </c>
      <c r="F524" s="48">
        <v>14.01</v>
      </c>
      <c r="G524" s="49">
        <v>40928</v>
      </c>
    </row>
    <row r="525" spans="1:7" x14ac:dyDescent="0.35">
      <c r="A525" s="19">
        <v>523</v>
      </c>
      <c r="B525" s="19" t="s">
        <v>111</v>
      </c>
      <c r="C525" s="19" t="s">
        <v>194</v>
      </c>
      <c r="D525" s="19">
        <v>1</v>
      </c>
      <c r="E525" s="19">
        <v>10983</v>
      </c>
      <c r="F525" s="48">
        <v>657.54</v>
      </c>
      <c r="G525" s="49">
        <v>40929</v>
      </c>
    </row>
    <row r="526" spans="1:7" x14ac:dyDescent="0.35">
      <c r="A526" s="19">
        <v>524</v>
      </c>
      <c r="B526" s="19" t="s">
        <v>65</v>
      </c>
      <c r="C526" s="19" t="s">
        <v>194</v>
      </c>
      <c r="D526" s="19">
        <v>1</v>
      </c>
      <c r="E526" s="19">
        <v>10984</v>
      </c>
      <c r="F526" s="48">
        <v>211.22</v>
      </c>
      <c r="G526" s="49">
        <v>40930</v>
      </c>
    </row>
    <row r="527" spans="1:7" x14ac:dyDescent="0.35">
      <c r="A527" s="19">
        <v>525</v>
      </c>
      <c r="B527" s="19" t="s">
        <v>159</v>
      </c>
      <c r="C527" s="19" t="s">
        <v>190</v>
      </c>
      <c r="D527" s="19">
        <v>1</v>
      </c>
      <c r="E527" s="19">
        <v>10985</v>
      </c>
      <c r="F527" s="48">
        <v>91.51</v>
      </c>
      <c r="G527" s="49">
        <v>40931</v>
      </c>
    </row>
    <row r="528" spans="1:7" x14ac:dyDescent="0.35">
      <c r="A528" s="19">
        <v>526</v>
      </c>
      <c r="B528" s="19" t="s">
        <v>161</v>
      </c>
      <c r="C528" s="19" t="s">
        <v>208</v>
      </c>
      <c r="D528" s="19">
        <v>1</v>
      </c>
      <c r="E528" s="19">
        <v>10986</v>
      </c>
      <c r="F528" s="48">
        <v>217.86</v>
      </c>
      <c r="G528" s="49">
        <v>40932</v>
      </c>
    </row>
    <row r="529" spans="1:7" x14ac:dyDescent="0.35">
      <c r="A529" s="19">
        <v>527</v>
      </c>
      <c r="B529" s="19" t="s">
        <v>163</v>
      </c>
      <c r="C529" s="19" t="s">
        <v>209</v>
      </c>
      <c r="D529" s="19">
        <v>1</v>
      </c>
      <c r="E529" s="19">
        <v>10987</v>
      </c>
      <c r="F529" s="48">
        <v>185.48</v>
      </c>
      <c r="G529" s="49">
        <v>40933</v>
      </c>
    </row>
    <row r="530" spans="1:7" x14ac:dyDescent="0.35">
      <c r="A530" s="19">
        <v>528</v>
      </c>
      <c r="B530" s="19" t="s">
        <v>165</v>
      </c>
      <c r="C530" s="19" t="s">
        <v>176</v>
      </c>
      <c r="D530" s="19">
        <v>1</v>
      </c>
      <c r="E530" s="19">
        <v>10988</v>
      </c>
      <c r="F530" s="48">
        <v>61.14</v>
      </c>
      <c r="G530" s="49">
        <v>40934</v>
      </c>
    </row>
    <row r="531" spans="1:7" x14ac:dyDescent="0.35">
      <c r="A531" s="19">
        <v>529</v>
      </c>
      <c r="B531" s="19" t="s">
        <v>63</v>
      </c>
      <c r="C531" s="19" t="s">
        <v>225</v>
      </c>
      <c r="D531" s="19">
        <v>1</v>
      </c>
      <c r="E531" s="19">
        <v>10989</v>
      </c>
      <c r="F531" s="48">
        <v>34.76</v>
      </c>
      <c r="G531" s="49">
        <v>40935</v>
      </c>
    </row>
    <row r="532" spans="1:7" x14ac:dyDescent="0.35">
      <c r="A532" s="19">
        <v>530</v>
      </c>
      <c r="B532" s="19" t="s">
        <v>71</v>
      </c>
      <c r="C532" s="19" t="s">
        <v>197</v>
      </c>
      <c r="D532" s="19">
        <v>1</v>
      </c>
      <c r="E532" s="19">
        <v>10990</v>
      </c>
      <c r="F532" s="48">
        <v>117.61</v>
      </c>
      <c r="G532" s="49">
        <v>40936</v>
      </c>
    </row>
    <row r="533" spans="1:7" x14ac:dyDescent="0.35">
      <c r="A533" s="19">
        <v>531</v>
      </c>
      <c r="B533" s="19" t="s">
        <v>111</v>
      </c>
      <c r="C533" s="19" t="s">
        <v>198</v>
      </c>
      <c r="D533" s="19">
        <v>1</v>
      </c>
      <c r="E533" s="19">
        <v>10991</v>
      </c>
      <c r="F533" s="48">
        <v>38.51</v>
      </c>
      <c r="G533" s="49">
        <v>40937</v>
      </c>
    </row>
    <row r="534" spans="1:7" x14ac:dyDescent="0.35">
      <c r="A534" s="19">
        <v>532</v>
      </c>
      <c r="B534" s="19" t="s">
        <v>65</v>
      </c>
      <c r="C534" s="19" t="s">
        <v>236</v>
      </c>
      <c r="D534" s="19">
        <v>1</v>
      </c>
      <c r="E534" s="19">
        <v>10992</v>
      </c>
      <c r="F534" s="48">
        <v>4.2699999999999996</v>
      </c>
      <c r="G534" s="49">
        <v>40938</v>
      </c>
    </row>
    <row r="535" spans="1:7" x14ac:dyDescent="0.35">
      <c r="A535" s="19">
        <v>533</v>
      </c>
      <c r="B535" s="19" t="s">
        <v>159</v>
      </c>
      <c r="C535" s="19" t="s">
        <v>210</v>
      </c>
      <c r="D535" s="19">
        <v>1</v>
      </c>
      <c r="E535" s="19">
        <v>10993</v>
      </c>
      <c r="F535" s="48">
        <v>8.81</v>
      </c>
      <c r="G535" s="49">
        <v>40939</v>
      </c>
    </row>
    <row r="536" spans="1:7" x14ac:dyDescent="0.35">
      <c r="A536" s="19">
        <v>534</v>
      </c>
      <c r="B536" s="19" t="s">
        <v>161</v>
      </c>
      <c r="C536" s="19" t="s">
        <v>160</v>
      </c>
      <c r="D536" s="19">
        <v>1</v>
      </c>
      <c r="E536" s="19">
        <v>10994</v>
      </c>
      <c r="F536" s="48">
        <v>65.53</v>
      </c>
      <c r="G536" s="49">
        <v>40940</v>
      </c>
    </row>
    <row r="537" spans="1:7" x14ac:dyDescent="0.35">
      <c r="A537" s="19">
        <v>535</v>
      </c>
      <c r="B537" s="19" t="s">
        <v>163</v>
      </c>
      <c r="C537" s="19" t="s">
        <v>172</v>
      </c>
      <c r="D537" s="19">
        <v>1</v>
      </c>
      <c r="E537" s="19">
        <v>10995</v>
      </c>
      <c r="F537" s="48">
        <v>46</v>
      </c>
      <c r="G537" s="49">
        <v>40941</v>
      </c>
    </row>
    <row r="538" spans="1:7" x14ac:dyDescent="0.35">
      <c r="A538" s="19">
        <v>536</v>
      </c>
      <c r="B538" s="19" t="s">
        <v>165</v>
      </c>
      <c r="C538" s="19" t="s">
        <v>198</v>
      </c>
      <c r="D538" s="19">
        <v>1</v>
      </c>
      <c r="E538" s="19">
        <v>10996</v>
      </c>
      <c r="F538" s="48">
        <v>1.1200000000000001</v>
      </c>
      <c r="G538" s="49">
        <v>40942</v>
      </c>
    </row>
    <row r="539" spans="1:7" x14ac:dyDescent="0.35">
      <c r="A539" s="19">
        <v>537</v>
      </c>
      <c r="B539" s="19" t="s">
        <v>63</v>
      </c>
      <c r="C539" s="19" t="s">
        <v>155</v>
      </c>
      <c r="D539" s="19">
        <v>1</v>
      </c>
      <c r="E539" s="19">
        <v>10997</v>
      </c>
      <c r="F539" s="48">
        <v>73.91</v>
      </c>
      <c r="G539" s="49">
        <v>40943</v>
      </c>
    </row>
    <row r="540" spans="1:7" x14ac:dyDescent="0.35">
      <c r="A540" s="19">
        <v>538</v>
      </c>
      <c r="B540" s="19" t="s">
        <v>71</v>
      </c>
      <c r="C540" s="19" t="s">
        <v>229</v>
      </c>
      <c r="D540" s="19">
        <v>1</v>
      </c>
      <c r="E540" s="19">
        <v>10998</v>
      </c>
      <c r="F540" s="48">
        <v>20.309999999999999</v>
      </c>
      <c r="G540" s="49">
        <v>40944</v>
      </c>
    </row>
    <row r="541" spans="1:7" x14ac:dyDescent="0.35">
      <c r="A541" s="19">
        <v>539</v>
      </c>
      <c r="B541" s="19" t="s">
        <v>111</v>
      </c>
      <c r="C541" s="19" t="s">
        <v>193</v>
      </c>
      <c r="D541" s="19">
        <v>1</v>
      </c>
      <c r="E541" s="19">
        <v>10999</v>
      </c>
      <c r="F541" s="48">
        <v>96.35</v>
      </c>
      <c r="G541" s="49">
        <v>40945</v>
      </c>
    </row>
    <row r="542" spans="1:7" x14ac:dyDescent="0.35">
      <c r="A542" s="19">
        <v>540</v>
      </c>
      <c r="B542" s="19" t="s">
        <v>65</v>
      </c>
      <c r="C542" s="19" t="s">
        <v>176</v>
      </c>
      <c r="D542" s="19">
        <v>1</v>
      </c>
      <c r="E542" s="19">
        <v>11000</v>
      </c>
      <c r="F542" s="48">
        <v>55.12</v>
      </c>
      <c r="G542" s="49">
        <v>40946</v>
      </c>
    </row>
    <row r="543" spans="1:7" x14ac:dyDescent="0.35">
      <c r="A543" s="19">
        <v>541</v>
      </c>
      <c r="B543" s="19" t="s">
        <v>159</v>
      </c>
      <c r="C543" s="19" t="s">
        <v>210</v>
      </c>
      <c r="D543" s="19">
        <v>1</v>
      </c>
      <c r="E543" s="19">
        <v>11001</v>
      </c>
      <c r="F543" s="48">
        <v>197.3</v>
      </c>
      <c r="G543" s="49">
        <v>40947</v>
      </c>
    </row>
    <row r="544" spans="1:7" x14ac:dyDescent="0.35">
      <c r="A544" s="19">
        <v>542</v>
      </c>
      <c r="B544" s="19" t="s">
        <v>161</v>
      </c>
      <c r="C544" s="19" t="s">
        <v>194</v>
      </c>
      <c r="D544" s="19">
        <v>1</v>
      </c>
      <c r="E544" s="19">
        <v>11002</v>
      </c>
      <c r="F544" s="48">
        <v>141.16</v>
      </c>
      <c r="G544" s="49">
        <v>40948</v>
      </c>
    </row>
    <row r="545" spans="1:7" x14ac:dyDescent="0.35">
      <c r="A545" s="19">
        <v>543</v>
      </c>
      <c r="B545" s="19" t="s">
        <v>163</v>
      </c>
      <c r="C545" s="19" t="s">
        <v>231</v>
      </c>
      <c r="D545" s="19">
        <v>1</v>
      </c>
      <c r="E545" s="19">
        <v>11003</v>
      </c>
      <c r="F545" s="48">
        <v>14.91</v>
      </c>
      <c r="G545" s="49">
        <v>40949</v>
      </c>
    </row>
    <row r="546" spans="1:7" x14ac:dyDescent="0.35">
      <c r="A546" s="19">
        <v>544</v>
      </c>
      <c r="B546" s="19" t="s">
        <v>165</v>
      </c>
      <c r="C546" s="19" t="s">
        <v>207</v>
      </c>
      <c r="D546" s="19">
        <v>1</v>
      </c>
      <c r="E546" s="19">
        <v>11004</v>
      </c>
      <c r="F546" s="48">
        <v>44.84</v>
      </c>
      <c r="G546" s="49">
        <v>40950</v>
      </c>
    </row>
    <row r="547" spans="1:7" x14ac:dyDescent="0.35">
      <c r="A547" s="19">
        <v>545</v>
      </c>
      <c r="B547" s="19" t="s">
        <v>63</v>
      </c>
      <c r="C547" s="19" t="s">
        <v>230</v>
      </c>
      <c r="D547" s="19">
        <v>1</v>
      </c>
      <c r="E547" s="19">
        <v>11005</v>
      </c>
      <c r="F547" s="48">
        <v>0.75</v>
      </c>
      <c r="G547" s="49">
        <v>40951</v>
      </c>
    </row>
    <row r="548" spans="1:7" x14ac:dyDescent="0.35">
      <c r="A548" s="19">
        <v>546</v>
      </c>
      <c r="B548" s="19" t="s">
        <v>71</v>
      </c>
      <c r="C548" s="19" t="s">
        <v>206</v>
      </c>
      <c r="D548" s="19">
        <v>1</v>
      </c>
      <c r="E548" s="19">
        <v>11006</v>
      </c>
      <c r="F548" s="48">
        <v>25.19</v>
      </c>
      <c r="G548" s="49">
        <v>40952</v>
      </c>
    </row>
    <row r="549" spans="1:7" x14ac:dyDescent="0.35">
      <c r="A549" s="19">
        <v>547</v>
      </c>
      <c r="B549" s="19" t="s">
        <v>111</v>
      </c>
      <c r="C549" s="19" t="s">
        <v>174</v>
      </c>
      <c r="D549" s="19">
        <v>1</v>
      </c>
      <c r="E549" s="19">
        <v>11007</v>
      </c>
      <c r="F549" s="48">
        <v>202.24</v>
      </c>
      <c r="G549" s="49">
        <v>40953</v>
      </c>
    </row>
    <row r="550" spans="1:7" x14ac:dyDescent="0.35">
      <c r="A550" s="19">
        <v>548</v>
      </c>
      <c r="B550" s="19" t="s">
        <v>65</v>
      </c>
      <c r="C550" s="19" t="s">
        <v>197</v>
      </c>
      <c r="D550" s="19">
        <v>1</v>
      </c>
      <c r="E550" s="19">
        <v>11008</v>
      </c>
      <c r="F550" s="48">
        <v>79.459999999999994</v>
      </c>
      <c r="G550" s="49">
        <v>40954</v>
      </c>
    </row>
    <row r="551" spans="1:7" x14ac:dyDescent="0.35">
      <c r="A551" s="19">
        <v>549</v>
      </c>
      <c r="B551" s="19" t="s">
        <v>159</v>
      </c>
      <c r="C551" s="19" t="s">
        <v>215</v>
      </c>
      <c r="D551" s="19">
        <v>1</v>
      </c>
      <c r="E551" s="19">
        <v>11009</v>
      </c>
      <c r="F551" s="48">
        <v>59.11</v>
      </c>
      <c r="G551" s="49">
        <v>40955</v>
      </c>
    </row>
    <row r="552" spans="1:7" x14ac:dyDescent="0.35">
      <c r="A552" s="19">
        <v>550</v>
      </c>
      <c r="B552" s="19" t="s">
        <v>161</v>
      </c>
      <c r="C552" s="19" t="s">
        <v>219</v>
      </c>
      <c r="D552" s="19">
        <v>1</v>
      </c>
      <c r="E552" s="19">
        <v>11010</v>
      </c>
      <c r="F552" s="48">
        <v>28.71</v>
      </c>
      <c r="G552" s="49">
        <v>40956</v>
      </c>
    </row>
    <row r="553" spans="1:7" x14ac:dyDescent="0.35">
      <c r="A553" s="19">
        <v>551</v>
      </c>
      <c r="B553" s="19" t="s">
        <v>163</v>
      </c>
      <c r="C553" s="19" t="s">
        <v>233</v>
      </c>
      <c r="D553" s="19">
        <v>1</v>
      </c>
      <c r="E553" s="19">
        <v>11011</v>
      </c>
      <c r="F553" s="48">
        <v>1.21</v>
      </c>
      <c r="G553" s="49">
        <v>40957</v>
      </c>
    </row>
    <row r="554" spans="1:7" x14ac:dyDescent="0.35">
      <c r="A554" s="19">
        <v>552</v>
      </c>
      <c r="B554" s="19" t="s">
        <v>165</v>
      </c>
      <c r="C554" s="19" t="s">
        <v>182</v>
      </c>
      <c r="D554" s="19">
        <v>1</v>
      </c>
      <c r="E554" s="19">
        <v>11012</v>
      </c>
      <c r="F554" s="48">
        <v>242.95</v>
      </c>
      <c r="G554" s="49">
        <v>40958</v>
      </c>
    </row>
    <row r="555" spans="1:7" x14ac:dyDescent="0.35">
      <c r="A555" s="19">
        <v>553</v>
      </c>
      <c r="B555" s="19" t="s">
        <v>63</v>
      </c>
      <c r="C555" s="19" t="s">
        <v>246</v>
      </c>
      <c r="D555" s="19">
        <v>1</v>
      </c>
      <c r="E555" s="19">
        <v>11013</v>
      </c>
      <c r="F555" s="48">
        <v>32.99</v>
      </c>
      <c r="G555" s="49">
        <v>40959</v>
      </c>
    </row>
    <row r="556" spans="1:7" x14ac:dyDescent="0.35">
      <c r="A556" s="19">
        <v>554</v>
      </c>
      <c r="B556" s="19" t="s">
        <v>71</v>
      </c>
      <c r="C556" s="19" t="s">
        <v>180</v>
      </c>
      <c r="D556" s="19">
        <v>1</v>
      </c>
      <c r="E556" s="19">
        <v>11014</v>
      </c>
      <c r="F556" s="48">
        <v>23.6</v>
      </c>
      <c r="G556" s="49">
        <v>40960</v>
      </c>
    </row>
    <row r="557" spans="1:7" x14ac:dyDescent="0.35">
      <c r="A557" s="19">
        <v>555</v>
      </c>
      <c r="B557" s="19" t="s">
        <v>111</v>
      </c>
      <c r="C557" s="19" t="s">
        <v>202</v>
      </c>
      <c r="D557" s="19">
        <v>1</v>
      </c>
      <c r="E557" s="19">
        <v>11015</v>
      </c>
      <c r="F557" s="48">
        <v>4.62</v>
      </c>
      <c r="G557" s="49">
        <v>40961</v>
      </c>
    </row>
    <row r="558" spans="1:7" x14ac:dyDescent="0.35">
      <c r="A558" s="19">
        <v>556</v>
      </c>
      <c r="B558" s="19" t="s">
        <v>65</v>
      </c>
      <c r="C558" s="19" t="s">
        <v>217</v>
      </c>
      <c r="D558" s="19">
        <v>1</v>
      </c>
      <c r="E558" s="19">
        <v>11016</v>
      </c>
      <c r="F558" s="48">
        <v>33.799999999999997</v>
      </c>
      <c r="G558" s="49">
        <v>40962</v>
      </c>
    </row>
    <row r="559" spans="1:7" x14ac:dyDescent="0.35">
      <c r="A559" s="19">
        <v>557</v>
      </c>
      <c r="B559" s="19" t="s">
        <v>159</v>
      </c>
      <c r="C559" s="19" t="s">
        <v>197</v>
      </c>
      <c r="D559" s="19">
        <v>1</v>
      </c>
      <c r="E559" s="19">
        <v>11017</v>
      </c>
      <c r="F559" s="48">
        <v>754.26</v>
      </c>
      <c r="G559" s="49">
        <v>40963</v>
      </c>
    </row>
    <row r="560" spans="1:7" x14ac:dyDescent="0.35">
      <c r="A560" s="19">
        <v>558</v>
      </c>
      <c r="B560" s="19" t="s">
        <v>161</v>
      </c>
      <c r="C560" s="19" t="s">
        <v>213</v>
      </c>
      <c r="D560" s="19">
        <v>1</v>
      </c>
      <c r="E560" s="19">
        <v>11018</v>
      </c>
      <c r="F560" s="48">
        <v>11.65</v>
      </c>
      <c r="G560" s="49">
        <v>40964</v>
      </c>
    </row>
    <row r="561" spans="1:7" x14ac:dyDescent="0.35">
      <c r="A561" s="19">
        <v>559</v>
      </c>
      <c r="B561" s="19" t="s">
        <v>163</v>
      </c>
      <c r="C561" s="19" t="s">
        <v>238</v>
      </c>
      <c r="D561" s="19">
        <v>1</v>
      </c>
      <c r="E561" s="19">
        <v>11019</v>
      </c>
      <c r="F561" s="48">
        <v>3.17</v>
      </c>
      <c r="G561" s="49">
        <v>40965</v>
      </c>
    </row>
    <row r="562" spans="1:7" x14ac:dyDescent="0.35">
      <c r="A562" s="19">
        <v>560</v>
      </c>
      <c r="B562" s="19" t="s">
        <v>165</v>
      </c>
      <c r="C562" s="19" t="s">
        <v>193</v>
      </c>
      <c r="D562" s="19">
        <v>1</v>
      </c>
      <c r="E562" s="19">
        <v>11020</v>
      </c>
      <c r="F562" s="48">
        <v>43.3</v>
      </c>
      <c r="G562" s="49">
        <v>40966</v>
      </c>
    </row>
    <row r="563" spans="1:7" x14ac:dyDescent="0.35">
      <c r="A563" s="19">
        <v>561</v>
      </c>
      <c r="B563" s="19" t="s">
        <v>63</v>
      </c>
      <c r="C563" s="19" t="s">
        <v>198</v>
      </c>
      <c r="D563" s="19">
        <v>1</v>
      </c>
      <c r="E563" s="19">
        <v>11021</v>
      </c>
      <c r="F563" s="48">
        <v>297.18</v>
      </c>
      <c r="G563" s="49">
        <v>40967</v>
      </c>
    </row>
    <row r="564" spans="1:7" x14ac:dyDescent="0.35">
      <c r="A564" s="19">
        <v>562</v>
      </c>
      <c r="B564" s="19" t="s">
        <v>71</v>
      </c>
      <c r="C564" s="19" t="s">
        <v>212</v>
      </c>
      <c r="D564" s="19">
        <v>1</v>
      </c>
      <c r="E564" s="19">
        <v>11022</v>
      </c>
      <c r="F564" s="48">
        <v>6.27</v>
      </c>
      <c r="G564" s="49">
        <v>40968</v>
      </c>
    </row>
    <row r="565" spans="1:7" x14ac:dyDescent="0.35">
      <c r="A565" s="19">
        <v>563</v>
      </c>
      <c r="B565" s="19" t="s">
        <v>111</v>
      </c>
      <c r="C565" s="19" t="s">
        <v>169</v>
      </c>
      <c r="D565" s="19">
        <v>1</v>
      </c>
      <c r="E565" s="19">
        <v>11023</v>
      </c>
      <c r="F565" s="48">
        <v>123.83</v>
      </c>
      <c r="G565" s="49">
        <v>40969</v>
      </c>
    </row>
    <row r="566" spans="1:7" x14ac:dyDescent="0.35">
      <c r="A566" s="19">
        <v>564</v>
      </c>
      <c r="B566" s="19" t="s">
        <v>65</v>
      </c>
      <c r="C566" s="19" t="s">
        <v>209</v>
      </c>
      <c r="D566" s="19">
        <v>1</v>
      </c>
      <c r="E566" s="19">
        <v>11024</v>
      </c>
      <c r="F566" s="48">
        <v>74.36</v>
      </c>
      <c r="G566" s="49">
        <v>40970</v>
      </c>
    </row>
    <row r="567" spans="1:7" x14ac:dyDescent="0.35">
      <c r="A567" s="19">
        <v>565</v>
      </c>
      <c r="B567" s="19" t="s">
        <v>159</v>
      </c>
      <c r="C567" s="19" t="s">
        <v>205</v>
      </c>
      <c r="D567" s="19">
        <v>1</v>
      </c>
      <c r="E567" s="19">
        <v>11025</v>
      </c>
      <c r="F567" s="48">
        <v>29.17</v>
      </c>
      <c r="G567" s="49">
        <v>40971</v>
      </c>
    </row>
    <row r="568" spans="1:7" x14ac:dyDescent="0.35">
      <c r="A568" s="19">
        <v>566</v>
      </c>
      <c r="B568" s="19" t="s">
        <v>161</v>
      </c>
      <c r="C568" s="19" t="s">
        <v>237</v>
      </c>
      <c r="D568" s="19">
        <v>1</v>
      </c>
      <c r="E568" s="19">
        <v>11026</v>
      </c>
      <c r="F568" s="48">
        <v>47.09</v>
      </c>
      <c r="G568" s="49">
        <v>40972</v>
      </c>
    </row>
    <row r="569" spans="1:7" x14ac:dyDescent="0.35">
      <c r="A569" s="19">
        <v>567</v>
      </c>
      <c r="B569" s="19" t="s">
        <v>163</v>
      </c>
      <c r="C569" s="19" t="s">
        <v>184</v>
      </c>
      <c r="D569" s="19">
        <v>1</v>
      </c>
      <c r="E569" s="19">
        <v>11027</v>
      </c>
      <c r="F569" s="48">
        <v>52.52</v>
      </c>
      <c r="G569" s="49">
        <v>40973</v>
      </c>
    </row>
    <row r="570" spans="1:7" x14ac:dyDescent="0.35">
      <c r="A570" s="19">
        <v>568</v>
      </c>
      <c r="B570" s="19" t="s">
        <v>165</v>
      </c>
      <c r="C570" s="19" t="s">
        <v>166</v>
      </c>
      <c r="D570" s="19">
        <v>1</v>
      </c>
      <c r="E570" s="19">
        <v>11028</v>
      </c>
      <c r="F570" s="48">
        <v>29.59</v>
      </c>
      <c r="G570" s="49">
        <v>40974</v>
      </c>
    </row>
    <row r="571" spans="1:7" x14ac:dyDescent="0.35">
      <c r="A571" s="19">
        <v>569</v>
      </c>
      <c r="B571" s="19" t="s">
        <v>63</v>
      </c>
      <c r="C571" s="19" t="s">
        <v>201</v>
      </c>
      <c r="D571" s="19">
        <v>1</v>
      </c>
      <c r="E571" s="19">
        <v>11029</v>
      </c>
      <c r="F571" s="48">
        <v>47.84</v>
      </c>
      <c r="G571" s="49">
        <v>40975</v>
      </c>
    </row>
    <row r="572" spans="1:7" x14ac:dyDescent="0.35">
      <c r="A572" s="19">
        <v>570</v>
      </c>
      <c r="B572" s="19" t="s">
        <v>71</v>
      </c>
      <c r="C572" s="19" t="s">
        <v>194</v>
      </c>
      <c r="D572" s="19">
        <v>1</v>
      </c>
      <c r="E572" s="19">
        <v>11030</v>
      </c>
      <c r="F572" s="48">
        <v>830.75</v>
      </c>
      <c r="G572" s="49">
        <v>40976</v>
      </c>
    </row>
    <row r="573" spans="1:7" x14ac:dyDescent="0.35">
      <c r="A573" s="19">
        <v>571</v>
      </c>
      <c r="B573" s="19" t="s">
        <v>111</v>
      </c>
      <c r="C573" s="19" t="s">
        <v>194</v>
      </c>
      <c r="D573" s="19">
        <v>1</v>
      </c>
      <c r="E573" s="19">
        <v>11031</v>
      </c>
      <c r="F573" s="48">
        <v>227.22</v>
      </c>
      <c r="G573" s="49">
        <v>40977</v>
      </c>
    </row>
    <row r="574" spans="1:7" x14ac:dyDescent="0.35">
      <c r="A574" s="19">
        <v>572</v>
      </c>
      <c r="B574" s="19" t="s">
        <v>65</v>
      </c>
      <c r="C574" s="19" t="s">
        <v>167</v>
      </c>
      <c r="D574" s="19">
        <v>1</v>
      </c>
      <c r="E574" s="19">
        <v>11032</v>
      </c>
      <c r="F574" s="48">
        <v>606.19000000000005</v>
      </c>
      <c r="G574" s="49">
        <v>40978</v>
      </c>
    </row>
    <row r="575" spans="1:7" x14ac:dyDescent="0.35">
      <c r="A575" s="19">
        <v>573</v>
      </c>
      <c r="B575" s="19" t="s">
        <v>159</v>
      </c>
      <c r="C575" s="19" t="s">
        <v>211</v>
      </c>
      <c r="D575" s="19">
        <v>1</v>
      </c>
      <c r="E575" s="19">
        <v>11033</v>
      </c>
      <c r="F575" s="48">
        <v>84.74</v>
      </c>
      <c r="G575" s="49">
        <v>40979</v>
      </c>
    </row>
    <row r="576" spans="1:7" x14ac:dyDescent="0.35">
      <c r="A576" s="19">
        <v>574</v>
      </c>
      <c r="B576" s="19" t="s">
        <v>161</v>
      </c>
      <c r="C576" s="19" t="s">
        <v>226</v>
      </c>
      <c r="D576" s="19">
        <v>1</v>
      </c>
      <c r="E576" s="19">
        <v>11034</v>
      </c>
      <c r="F576" s="48">
        <v>40.32</v>
      </c>
      <c r="G576" s="49">
        <v>40980</v>
      </c>
    </row>
    <row r="577" spans="1:7" x14ac:dyDescent="0.35">
      <c r="A577" s="19">
        <v>575</v>
      </c>
      <c r="B577" s="19" t="s">
        <v>163</v>
      </c>
      <c r="C577" s="19" t="s">
        <v>157</v>
      </c>
      <c r="D577" s="19">
        <v>1</v>
      </c>
      <c r="E577" s="19">
        <v>11035</v>
      </c>
      <c r="F577" s="48">
        <v>0.17</v>
      </c>
      <c r="G577" s="49">
        <v>40981</v>
      </c>
    </row>
    <row r="578" spans="1:7" x14ac:dyDescent="0.35">
      <c r="A578" s="19">
        <v>576</v>
      </c>
      <c r="B578" s="19" t="s">
        <v>165</v>
      </c>
      <c r="C578" s="19" t="s">
        <v>243</v>
      </c>
      <c r="D578" s="19">
        <v>1</v>
      </c>
      <c r="E578" s="19">
        <v>11036</v>
      </c>
      <c r="F578" s="48">
        <v>149.47</v>
      </c>
      <c r="G578" s="49">
        <v>40982</v>
      </c>
    </row>
    <row r="579" spans="1:7" x14ac:dyDescent="0.35">
      <c r="A579" s="19">
        <v>577</v>
      </c>
      <c r="B579" s="19" t="s">
        <v>63</v>
      </c>
      <c r="C579" s="19" t="s">
        <v>215</v>
      </c>
      <c r="D579" s="19">
        <v>1</v>
      </c>
      <c r="E579" s="19">
        <v>11037</v>
      </c>
      <c r="F579" s="48">
        <v>3.2</v>
      </c>
      <c r="G579" s="49">
        <v>40983</v>
      </c>
    </row>
    <row r="580" spans="1:7" x14ac:dyDescent="0.35">
      <c r="A580" s="19">
        <v>578</v>
      </c>
      <c r="B580" s="19" t="s">
        <v>71</v>
      </c>
      <c r="C580" s="19" t="s">
        <v>157</v>
      </c>
      <c r="D580" s="19">
        <v>1</v>
      </c>
      <c r="E580" s="19">
        <v>11038</v>
      </c>
      <c r="F580" s="48">
        <v>29.59</v>
      </c>
      <c r="G580" s="49">
        <v>40984</v>
      </c>
    </row>
    <row r="581" spans="1:7" x14ac:dyDescent="0.35">
      <c r="A581" s="19">
        <v>579</v>
      </c>
      <c r="B581" s="19" t="s">
        <v>111</v>
      </c>
      <c r="C581" s="19" t="s">
        <v>180</v>
      </c>
      <c r="D581" s="19">
        <v>1</v>
      </c>
      <c r="E581" s="19">
        <v>11039</v>
      </c>
      <c r="F581" s="48">
        <v>65</v>
      </c>
      <c r="G581" s="49">
        <v>40985</v>
      </c>
    </row>
    <row r="582" spans="1:7" x14ac:dyDescent="0.35">
      <c r="A582" s="19">
        <v>580</v>
      </c>
      <c r="B582" s="19" t="s">
        <v>65</v>
      </c>
      <c r="C582" s="19" t="s">
        <v>206</v>
      </c>
      <c r="D582" s="19">
        <v>1</v>
      </c>
      <c r="E582" s="19">
        <v>11040</v>
      </c>
      <c r="F582" s="48">
        <v>18.84</v>
      </c>
      <c r="G582" s="49">
        <v>40986</v>
      </c>
    </row>
    <row r="583" spans="1:7" x14ac:dyDescent="0.35">
      <c r="A583" s="19">
        <v>581</v>
      </c>
      <c r="B583" s="19" t="s">
        <v>159</v>
      </c>
      <c r="C583" s="19" t="s">
        <v>201</v>
      </c>
      <c r="D583" s="19">
        <v>1</v>
      </c>
      <c r="E583" s="19">
        <v>11041</v>
      </c>
      <c r="F583" s="48">
        <v>48.22</v>
      </c>
      <c r="G583" s="49">
        <v>40987</v>
      </c>
    </row>
    <row r="584" spans="1:7" x14ac:dyDescent="0.35">
      <c r="A584" s="19">
        <v>582</v>
      </c>
      <c r="B584" s="19" t="s">
        <v>161</v>
      </c>
      <c r="C584" s="19" t="s">
        <v>162</v>
      </c>
      <c r="D584" s="19">
        <v>1</v>
      </c>
      <c r="E584" s="19">
        <v>11042</v>
      </c>
      <c r="F584" s="48">
        <v>29.99</v>
      </c>
      <c r="G584" s="49">
        <v>40988</v>
      </c>
    </row>
    <row r="585" spans="1:7" x14ac:dyDescent="0.35">
      <c r="A585" s="19">
        <v>583</v>
      </c>
      <c r="B585" s="19" t="s">
        <v>163</v>
      </c>
      <c r="C585" s="19" t="s">
        <v>240</v>
      </c>
      <c r="D585" s="19">
        <v>1</v>
      </c>
      <c r="E585" s="19">
        <v>11043</v>
      </c>
      <c r="F585" s="48">
        <v>8.8000000000000007</v>
      </c>
      <c r="G585" s="49">
        <v>40989</v>
      </c>
    </row>
    <row r="586" spans="1:7" x14ac:dyDescent="0.35">
      <c r="A586" s="19">
        <v>584</v>
      </c>
      <c r="B586" s="19" t="s">
        <v>165</v>
      </c>
      <c r="C586" s="19" t="s">
        <v>229</v>
      </c>
      <c r="D586" s="19">
        <v>1</v>
      </c>
      <c r="E586" s="19">
        <v>11044</v>
      </c>
      <c r="F586" s="48">
        <v>8.7200000000000006</v>
      </c>
      <c r="G586" s="49">
        <v>40990</v>
      </c>
    </row>
    <row r="587" spans="1:7" x14ac:dyDescent="0.35">
      <c r="A587" s="19">
        <v>585</v>
      </c>
      <c r="B587" s="19" t="s">
        <v>63</v>
      </c>
      <c r="C587" s="19" t="s">
        <v>184</v>
      </c>
      <c r="D587" s="19">
        <v>1</v>
      </c>
      <c r="E587" s="19">
        <v>11045</v>
      </c>
      <c r="F587" s="48">
        <v>70.58</v>
      </c>
      <c r="G587" s="49">
        <v>40991</v>
      </c>
    </row>
    <row r="588" spans="1:7" x14ac:dyDescent="0.35">
      <c r="A588" s="19">
        <v>586</v>
      </c>
      <c r="B588" s="19" t="s">
        <v>71</v>
      </c>
      <c r="C588" s="19" t="s">
        <v>196</v>
      </c>
      <c r="D588" s="19">
        <v>1</v>
      </c>
      <c r="E588" s="19">
        <v>11046</v>
      </c>
      <c r="F588" s="48">
        <v>71.64</v>
      </c>
      <c r="G588" s="49">
        <v>40992</v>
      </c>
    </row>
    <row r="589" spans="1:7" x14ac:dyDescent="0.35">
      <c r="A589" s="19">
        <v>587</v>
      </c>
      <c r="B589" s="19" t="s">
        <v>111</v>
      </c>
      <c r="C589" s="19" t="s">
        <v>209</v>
      </c>
      <c r="D589" s="19">
        <v>1</v>
      </c>
      <c r="E589" s="19">
        <v>11047</v>
      </c>
      <c r="F589" s="48">
        <v>46.62</v>
      </c>
      <c r="G589" s="49">
        <v>40993</v>
      </c>
    </row>
    <row r="590" spans="1:7" x14ac:dyDescent="0.35">
      <c r="A590" s="19">
        <v>588</v>
      </c>
      <c r="B590" s="19" t="s">
        <v>65</v>
      </c>
      <c r="C590" s="19" t="s">
        <v>184</v>
      </c>
      <c r="D590" s="19">
        <v>1</v>
      </c>
      <c r="E590" s="19">
        <v>11048</v>
      </c>
      <c r="F590" s="48">
        <v>24.12</v>
      </c>
      <c r="G590" s="49">
        <v>40994</v>
      </c>
    </row>
    <row r="591" spans="1:7" x14ac:dyDescent="0.35">
      <c r="A591" s="19">
        <v>589</v>
      </c>
      <c r="B591" s="19" t="s">
        <v>159</v>
      </c>
      <c r="C591" s="19" t="s">
        <v>234</v>
      </c>
      <c r="D591" s="19">
        <v>1</v>
      </c>
      <c r="E591" s="19">
        <v>11049</v>
      </c>
      <c r="F591" s="48">
        <v>8.34</v>
      </c>
      <c r="G591" s="49">
        <v>40995</v>
      </c>
    </row>
    <row r="592" spans="1:7" x14ac:dyDescent="0.35">
      <c r="A592" s="19">
        <v>590</v>
      </c>
      <c r="B592" s="19" t="s">
        <v>161</v>
      </c>
      <c r="C592" s="19" t="s">
        <v>210</v>
      </c>
      <c r="D592" s="19">
        <v>1</v>
      </c>
      <c r="E592" s="19">
        <v>11050</v>
      </c>
      <c r="F592" s="48">
        <v>59.41</v>
      </c>
      <c r="G592" s="49">
        <v>40996</v>
      </c>
    </row>
    <row r="593" spans="1:7" x14ac:dyDescent="0.35">
      <c r="A593" s="19">
        <v>591</v>
      </c>
      <c r="B593" s="19" t="s">
        <v>163</v>
      </c>
      <c r="C593" s="19" t="s">
        <v>185</v>
      </c>
      <c r="D593" s="19">
        <v>1</v>
      </c>
      <c r="E593" s="19">
        <v>11051</v>
      </c>
      <c r="F593" s="48">
        <v>2.79</v>
      </c>
      <c r="G593" s="49">
        <v>40997</v>
      </c>
    </row>
    <row r="594" spans="1:7" x14ac:dyDescent="0.35">
      <c r="A594" s="19">
        <v>592</v>
      </c>
      <c r="B594" s="19" t="s">
        <v>165</v>
      </c>
      <c r="C594" s="19" t="s">
        <v>212</v>
      </c>
      <c r="D594" s="19">
        <v>1</v>
      </c>
      <c r="E594" s="19">
        <v>11052</v>
      </c>
      <c r="F594" s="48">
        <v>67.260000000000005</v>
      </c>
      <c r="G594" s="49">
        <v>40998</v>
      </c>
    </row>
    <row r="595" spans="1:7" x14ac:dyDescent="0.35">
      <c r="A595" s="19">
        <v>593</v>
      </c>
      <c r="B595" s="19" t="s">
        <v>63</v>
      </c>
      <c r="C595" s="19" t="s">
        <v>183</v>
      </c>
      <c r="D595" s="19">
        <v>1</v>
      </c>
      <c r="E595" s="19">
        <v>11053</v>
      </c>
      <c r="F595" s="48">
        <v>53.05</v>
      </c>
      <c r="G595" s="49">
        <v>40999</v>
      </c>
    </row>
    <row r="596" spans="1:7" x14ac:dyDescent="0.35">
      <c r="A596" s="19">
        <v>594</v>
      </c>
      <c r="B596" s="19" t="s">
        <v>71</v>
      </c>
      <c r="C596" s="19" t="s">
        <v>203</v>
      </c>
      <c r="D596" s="19">
        <v>1</v>
      </c>
      <c r="E596" s="19">
        <v>11054</v>
      </c>
      <c r="F596" s="48">
        <v>0.33</v>
      </c>
      <c r="G596" s="49">
        <v>41000</v>
      </c>
    </row>
    <row r="597" spans="1:7" x14ac:dyDescent="0.35">
      <c r="A597" s="19">
        <v>595</v>
      </c>
      <c r="B597" s="19" t="s">
        <v>111</v>
      </c>
      <c r="C597" s="19" t="s">
        <v>173</v>
      </c>
      <c r="D597" s="19">
        <v>1</v>
      </c>
      <c r="E597" s="19">
        <v>11055</v>
      </c>
      <c r="F597" s="48">
        <v>120.92</v>
      </c>
      <c r="G597" s="49">
        <v>41001</v>
      </c>
    </row>
    <row r="598" spans="1:7" x14ac:dyDescent="0.35">
      <c r="A598" s="19">
        <v>596</v>
      </c>
      <c r="B598" s="19" t="s">
        <v>65</v>
      </c>
      <c r="C598" s="19" t="s">
        <v>209</v>
      </c>
      <c r="D598" s="19">
        <v>1</v>
      </c>
      <c r="E598" s="19">
        <v>11056</v>
      </c>
      <c r="F598" s="48">
        <v>278.95999999999998</v>
      </c>
      <c r="G598" s="49">
        <v>41002</v>
      </c>
    </row>
    <row r="599" spans="1:7" x14ac:dyDescent="0.35">
      <c r="A599" s="19">
        <v>597</v>
      </c>
      <c r="B599" s="19" t="s">
        <v>159</v>
      </c>
      <c r="C599" s="19" t="s">
        <v>199</v>
      </c>
      <c r="D599" s="19">
        <v>1</v>
      </c>
      <c r="E599" s="19">
        <v>11057</v>
      </c>
      <c r="F599" s="48">
        <v>4.13</v>
      </c>
      <c r="G599" s="49">
        <v>41003</v>
      </c>
    </row>
    <row r="600" spans="1:7" x14ac:dyDescent="0.35">
      <c r="A600" s="19">
        <v>598</v>
      </c>
      <c r="B600" s="19" t="s">
        <v>161</v>
      </c>
      <c r="C600" s="19" t="s">
        <v>189</v>
      </c>
      <c r="D600" s="19">
        <v>1</v>
      </c>
      <c r="E600" s="19">
        <v>11058</v>
      </c>
      <c r="F600" s="48">
        <v>31.14</v>
      </c>
      <c r="G600" s="49">
        <v>41004</v>
      </c>
    </row>
    <row r="601" spans="1:7" x14ac:dyDescent="0.35">
      <c r="A601" s="19">
        <v>599</v>
      </c>
      <c r="B601" s="19" t="s">
        <v>163</v>
      </c>
      <c r="C601" s="19" t="s">
        <v>178</v>
      </c>
      <c r="D601" s="19">
        <v>1</v>
      </c>
      <c r="E601" s="19">
        <v>11059</v>
      </c>
      <c r="F601" s="48">
        <v>85.8</v>
      </c>
      <c r="G601" s="49">
        <v>41005</v>
      </c>
    </row>
    <row r="602" spans="1:7" x14ac:dyDescent="0.35">
      <c r="A602" s="19">
        <v>600</v>
      </c>
      <c r="B602" s="19" t="s">
        <v>165</v>
      </c>
      <c r="C602" s="19" t="s">
        <v>237</v>
      </c>
      <c r="D602" s="19">
        <v>1</v>
      </c>
      <c r="E602" s="19">
        <v>11060</v>
      </c>
      <c r="F602" s="48">
        <v>10.98</v>
      </c>
      <c r="G602" s="49">
        <v>41006</v>
      </c>
    </row>
    <row r="603" spans="1:7" x14ac:dyDescent="0.35">
      <c r="A603" s="19">
        <v>601</v>
      </c>
      <c r="B603" s="19" t="s">
        <v>63</v>
      </c>
      <c r="C603" s="19" t="s">
        <v>206</v>
      </c>
      <c r="D603" s="19">
        <v>1</v>
      </c>
      <c r="E603" s="19">
        <v>11061</v>
      </c>
      <c r="F603" s="48">
        <v>14.01</v>
      </c>
      <c r="G603" s="49">
        <v>41007</v>
      </c>
    </row>
    <row r="604" spans="1:7" x14ac:dyDescent="0.35">
      <c r="A604" s="19">
        <v>602</v>
      </c>
      <c r="B604" s="19" t="s">
        <v>71</v>
      </c>
      <c r="C604" s="19" t="s">
        <v>219</v>
      </c>
      <c r="D604" s="19">
        <v>1</v>
      </c>
      <c r="E604" s="19">
        <v>11062</v>
      </c>
      <c r="F604" s="48">
        <v>29.93</v>
      </c>
      <c r="G604" s="49">
        <v>41008</v>
      </c>
    </row>
    <row r="605" spans="1:7" x14ac:dyDescent="0.35">
      <c r="A605" s="19">
        <v>603</v>
      </c>
      <c r="B605" s="19" t="s">
        <v>111</v>
      </c>
      <c r="C605" s="19" t="s">
        <v>190</v>
      </c>
      <c r="D605" s="19">
        <v>1</v>
      </c>
      <c r="E605" s="19">
        <v>11063</v>
      </c>
      <c r="F605" s="48">
        <v>81.73</v>
      </c>
      <c r="G605" s="49">
        <v>41009</v>
      </c>
    </row>
    <row r="606" spans="1:7" x14ac:dyDescent="0.35">
      <c r="A606" s="19">
        <v>604</v>
      </c>
      <c r="B606" s="19" t="s">
        <v>65</v>
      </c>
      <c r="C606" s="19" t="s">
        <v>194</v>
      </c>
      <c r="D606" s="19">
        <v>1</v>
      </c>
      <c r="E606" s="19">
        <v>11064</v>
      </c>
      <c r="F606" s="48">
        <v>30.09</v>
      </c>
      <c r="G606" s="49">
        <v>41010</v>
      </c>
    </row>
    <row r="607" spans="1:7" x14ac:dyDescent="0.35">
      <c r="A607" s="19">
        <v>605</v>
      </c>
      <c r="B607" s="19" t="s">
        <v>159</v>
      </c>
      <c r="C607" s="19" t="s">
        <v>155</v>
      </c>
      <c r="D607" s="19">
        <v>1</v>
      </c>
      <c r="E607" s="19">
        <v>11065</v>
      </c>
      <c r="F607" s="48">
        <v>12.91</v>
      </c>
      <c r="G607" s="49">
        <v>41011</v>
      </c>
    </row>
    <row r="608" spans="1:7" x14ac:dyDescent="0.35">
      <c r="A608" s="19">
        <v>606</v>
      </c>
      <c r="B608" s="19" t="s">
        <v>161</v>
      </c>
      <c r="C608" s="19" t="s">
        <v>167</v>
      </c>
      <c r="D608" s="19">
        <v>1</v>
      </c>
      <c r="E608" s="19">
        <v>11066</v>
      </c>
      <c r="F608" s="48">
        <v>44.72</v>
      </c>
      <c r="G608" s="49">
        <v>41012</v>
      </c>
    </row>
    <row r="609" spans="1:7" x14ac:dyDescent="0.35">
      <c r="A609" s="19">
        <v>607</v>
      </c>
      <c r="B609" s="19" t="s">
        <v>163</v>
      </c>
      <c r="C609" s="19" t="s">
        <v>243</v>
      </c>
      <c r="D609" s="19">
        <v>1</v>
      </c>
      <c r="E609" s="19">
        <v>11067</v>
      </c>
      <c r="F609" s="48">
        <v>7.98</v>
      </c>
      <c r="G609" s="49">
        <v>41013</v>
      </c>
    </row>
    <row r="610" spans="1:7" x14ac:dyDescent="0.35">
      <c r="A610" s="19">
        <v>608</v>
      </c>
      <c r="B610" s="19" t="s">
        <v>165</v>
      </c>
      <c r="C610" s="19" t="s">
        <v>181</v>
      </c>
      <c r="D610" s="19">
        <v>1</v>
      </c>
      <c r="E610" s="19">
        <v>11068</v>
      </c>
      <c r="F610" s="48">
        <v>81.75</v>
      </c>
      <c r="G610" s="49">
        <v>41014</v>
      </c>
    </row>
    <row r="611" spans="1:7" x14ac:dyDescent="0.35">
      <c r="A611" s="19">
        <v>609</v>
      </c>
      <c r="B611" s="19" t="s">
        <v>63</v>
      </c>
      <c r="C611" s="19" t="s">
        <v>200</v>
      </c>
      <c r="D611" s="19">
        <v>1</v>
      </c>
      <c r="E611" s="19">
        <v>11069</v>
      </c>
      <c r="F611" s="48">
        <v>15.67</v>
      </c>
      <c r="G611" s="49">
        <v>41015</v>
      </c>
    </row>
    <row r="612" spans="1:7" x14ac:dyDescent="0.35">
      <c r="A612" s="19">
        <v>610</v>
      </c>
      <c r="B612" s="19" t="s">
        <v>71</v>
      </c>
      <c r="C612" s="19" t="s">
        <v>188</v>
      </c>
      <c r="D612" s="19">
        <v>1</v>
      </c>
      <c r="E612" s="19">
        <v>11070</v>
      </c>
      <c r="F612" s="48">
        <v>136</v>
      </c>
      <c r="G612" s="49">
        <v>41016</v>
      </c>
    </row>
    <row r="613" spans="1:7" x14ac:dyDescent="0.35">
      <c r="A613" s="19">
        <v>611</v>
      </c>
      <c r="B613" s="19" t="s">
        <v>111</v>
      </c>
      <c r="C613" s="19" t="s">
        <v>155</v>
      </c>
      <c r="D613" s="19">
        <v>1</v>
      </c>
      <c r="E613" s="19">
        <v>11071</v>
      </c>
      <c r="F613" s="48">
        <v>0.93</v>
      </c>
      <c r="G613" s="49">
        <v>41017</v>
      </c>
    </row>
    <row r="614" spans="1:7" x14ac:dyDescent="0.35">
      <c r="A614" s="19">
        <v>612</v>
      </c>
      <c r="B614" s="19" t="s">
        <v>65</v>
      </c>
      <c r="C614" s="19" t="s">
        <v>197</v>
      </c>
      <c r="D614" s="19">
        <v>1</v>
      </c>
      <c r="E614" s="19">
        <v>11072</v>
      </c>
      <c r="F614" s="48">
        <v>258.64</v>
      </c>
      <c r="G614" s="49">
        <v>41018</v>
      </c>
    </row>
    <row r="615" spans="1:7" x14ac:dyDescent="0.35">
      <c r="A615" s="19">
        <v>613</v>
      </c>
      <c r="B615" s="19" t="s">
        <v>159</v>
      </c>
      <c r="C615" s="19" t="s">
        <v>172</v>
      </c>
      <c r="D615" s="19">
        <v>1</v>
      </c>
      <c r="E615" s="19">
        <v>11073</v>
      </c>
      <c r="F615" s="48">
        <v>24.95</v>
      </c>
      <c r="G615" s="49">
        <v>41019</v>
      </c>
    </row>
    <row r="616" spans="1:7" x14ac:dyDescent="0.35">
      <c r="A616" s="19">
        <v>614</v>
      </c>
      <c r="B616" s="19" t="s">
        <v>161</v>
      </c>
      <c r="C616" s="19" t="s">
        <v>216</v>
      </c>
      <c r="D616" s="19">
        <v>1</v>
      </c>
      <c r="E616" s="19">
        <v>11074</v>
      </c>
      <c r="F616" s="48">
        <v>18.440000000000001</v>
      </c>
      <c r="G616" s="49">
        <v>41020</v>
      </c>
    </row>
    <row r="617" spans="1:7" x14ac:dyDescent="0.35">
      <c r="A617" s="19">
        <v>615</v>
      </c>
      <c r="B617" s="19" t="s">
        <v>163</v>
      </c>
      <c r="C617" s="19" t="s">
        <v>211</v>
      </c>
      <c r="D617" s="19">
        <v>1</v>
      </c>
      <c r="E617" s="19">
        <v>11075</v>
      </c>
      <c r="F617" s="48">
        <v>6.19</v>
      </c>
      <c r="G617" s="49">
        <v>41021</v>
      </c>
    </row>
    <row r="618" spans="1:7" x14ac:dyDescent="0.35">
      <c r="A618" s="19">
        <v>616</v>
      </c>
      <c r="B618" s="19" t="s">
        <v>165</v>
      </c>
      <c r="C618" s="19" t="s">
        <v>168</v>
      </c>
      <c r="D618" s="19">
        <v>1</v>
      </c>
      <c r="E618" s="19">
        <v>11076</v>
      </c>
      <c r="F618" s="48">
        <v>38.28</v>
      </c>
      <c r="G618" s="49">
        <v>41022</v>
      </c>
    </row>
    <row r="619" spans="1:7" x14ac:dyDescent="0.35">
      <c r="A619" s="19">
        <v>617</v>
      </c>
      <c r="B619" s="19" t="s">
        <v>63</v>
      </c>
      <c r="C619" s="19" t="s">
        <v>176</v>
      </c>
      <c r="D619" s="19">
        <v>1</v>
      </c>
      <c r="E619" s="19">
        <v>11077</v>
      </c>
      <c r="F619" s="48">
        <v>8.5299999999999994</v>
      </c>
      <c r="G619" s="49">
        <v>41023</v>
      </c>
    </row>
  </sheetData>
  <mergeCells count="2">
    <mergeCell ref="A1:G1"/>
    <mergeCell ref="I2:J2"/>
  </mergeCells>
  <dataValidations disablePrompts="1" count="1">
    <dataValidation type="list" allowBlank="1" showInputMessage="1" showErrorMessage="1" sqref="J3" xr:uid="{E996F987-954F-48E2-9656-5CE04BF701CC}">
      <formula1>$E$3:$E$619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13</vt:i4>
      </vt:variant>
    </vt:vector>
  </HeadingPairs>
  <TitlesOfParts>
    <vt:vector size="23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Opções Exercício 7</vt:lpstr>
      <vt:lpstr>Exercício 8</vt:lpstr>
      <vt:lpstr>Exercícios 9 e 10</vt:lpstr>
      <vt:lpstr>Alimentos</vt:lpstr>
      <vt:lpstr>Bebidas</vt:lpstr>
      <vt:lpstr>Carnes</vt:lpstr>
      <vt:lpstr>Cliente</vt:lpstr>
      <vt:lpstr>exame1</vt:lpstr>
      <vt:lpstr>exame2</vt:lpstr>
      <vt:lpstr>exame3</vt:lpstr>
      <vt:lpstr>Frios</vt:lpstr>
      <vt:lpstr>Grãos</vt:lpstr>
      <vt:lpstr>Pedido</vt:lpstr>
      <vt:lpstr>Valor</vt:lpstr>
      <vt:lpstr>Vencimento</vt:lpstr>
      <vt:lpstr>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Dudek</dc:creator>
  <cp:lastModifiedBy>Silveira Fernanda (CtP/ETS)</cp:lastModifiedBy>
  <dcterms:created xsi:type="dcterms:W3CDTF">2021-03-01T10:14:51Z</dcterms:created>
  <dcterms:modified xsi:type="dcterms:W3CDTF">2024-02-21T14:11:05Z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8b198473-61aa-4bdb-b786-66fd92f3fceb</vt:lpwstr>
  </property>
</Properties>
</file>