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wallyf\Desktop\Cicoti\Rent Analysis\"/>
    </mc:Choice>
  </mc:AlternateContent>
  <xr:revisionPtr revIDLastSave="0" documentId="13_ncr:1_{2491D05E-1E94-4303-B588-A4CCDB7FC813}" xr6:coauthVersionLast="38" xr6:coauthVersionMax="38" xr10:uidLastSave="{00000000-0000-0000-0000-000000000000}"/>
  <bookViews>
    <workbookView xWindow="0" yWindow="0" windowWidth="20490" windowHeight="7755" xr2:uid="{00000000-000D-0000-FFFF-FFFF00000000}"/>
  </bookViews>
  <sheets>
    <sheet name="Summary" sheetId="4" r:id="rId1"/>
    <sheet name="ELECTRICITY &amp; WATER" sheetId="1" r:id="rId2"/>
    <sheet name="RENT" sheetId="2" r:id="rId3"/>
    <sheet name="SECURITY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4" l="1"/>
  <c r="C22" i="4" l="1"/>
  <c r="C20" i="4"/>
  <c r="E12" i="4" l="1"/>
  <c r="E4" i="4"/>
  <c r="E9" i="4"/>
  <c r="C18" i="4"/>
  <c r="C15" i="4" l="1"/>
  <c r="C9" i="4"/>
  <c r="C11" i="4" s="1"/>
  <c r="C26" i="3" l="1"/>
  <c r="C25" i="3"/>
  <c r="C24" i="3"/>
  <c r="D14" i="2"/>
  <c r="D15" i="2"/>
  <c r="C24" i="1"/>
  <c r="C23" i="1"/>
</calcChain>
</file>

<file path=xl/sharedStrings.xml><?xml version="1.0" encoding="utf-8"?>
<sst xmlns="http://schemas.openxmlformats.org/spreadsheetml/2006/main" count="165" uniqueCount="90">
  <si>
    <t>Ledger Accounts</t>
  </si>
  <si>
    <t>CICOTI LDA (MAPUTO)</t>
  </si>
  <si>
    <t>From : September 2018     To : September 2018</t>
  </si>
  <si>
    <t>Page 1 of 1</t>
  </si>
  <si>
    <t>Date</t>
  </si>
  <si>
    <t>Reference</t>
  </si>
  <si>
    <t>Description</t>
  </si>
  <si>
    <t>Debit</t>
  </si>
  <si>
    <t>Credit</t>
  </si>
  <si>
    <t>Balance</t>
  </si>
  <si>
    <t>Account Type :</t>
  </si>
  <si>
    <t>Expense</t>
  </si>
  <si>
    <t>3650-MPT</t>
  </si>
  <si>
    <t>Opening Balance</t>
  </si>
  <si>
    <t>2018/09/13</t>
  </si>
  <si>
    <t>GNM00124060</t>
  </si>
  <si>
    <t>fa201801641309 consumo de agua</t>
  </si>
  <si>
    <t>GNM00124061</t>
  </si>
  <si>
    <t>fa201801641311 consumo de agua</t>
  </si>
  <si>
    <t>GNM00124062</t>
  </si>
  <si>
    <t>fa201801641312 consumo de agua</t>
  </si>
  <si>
    <t>GNM00124063</t>
  </si>
  <si>
    <t>fa201801641313 consumo de agua</t>
  </si>
  <si>
    <t>GNM00124064</t>
  </si>
  <si>
    <t>fa201801641315 consumo de agua</t>
  </si>
  <si>
    <t>GNM00124065</t>
  </si>
  <si>
    <t>fa201801641316 consumo de agua</t>
  </si>
  <si>
    <t>GNM00124066</t>
  </si>
  <si>
    <t>fa201801641317 consumo de agua</t>
  </si>
  <si>
    <t>2018/09/17</t>
  </si>
  <si>
    <t>GNM00124077</t>
  </si>
  <si>
    <t>FA201801641318 CONSUMO DE AGUA</t>
  </si>
  <si>
    <t>2018/09/18</t>
  </si>
  <si>
    <t>GNM00124120</t>
  </si>
  <si>
    <t>serv fa20144809500001392 consumo energia</t>
  </si>
  <si>
    <t>2018/09/24</t>
  </si>
  <si>
    <t>GNM00124198</t>
  </si>
  <si>
    <t>SERV FA/REC3183 COMPRA CREDELEC</t>
  </si>
  <si>
    <t>ORLANDO ALBERTO - COMPRA DE ENERGIA</t>
  </si>
  <si>
    <t>GNM00124258</t>
  </si>
  <si>
    <t>serv fa/rec3074 compra de energia</t>
  </si>
  <si>
    <t>2018/09/26</t>
  </si>
  <si>
    <t>ORLANDO ALBERTO- PAGAMENTO DE EVENTUAIS</t>
  </si>
  <si>
    <t>Closing Balance</t>
  </si>
  <si>
    <t>Sage Evolution (Registered to Cicoti (Lda) - Maputo)</t>
  </si>
  <si>
    <t>2018/10/23 08:27:13 AM</t>
  </si>
  <si>
    <t>WATER</t>
  </si>
  <si>
    <t>ELECTRICITY</t>
  </si>
  <si>
    <t>4300-MPT</t>
  </si>
  <si>
    <t>GNM00124081</t>
  </si>
  <si>
    <t>SERV FA1066 FRIGO ARMAZEN REFRIGERADO</t>
  </si>
  <si>
    <t>GNM00124106</t>
  </si>
  <si>
    <t>serv fa409 renda setembro 18s</t>
  </si>
  <si>
    <t>GNM00124107</t>
  </si>
  <si>
    <t>RTSM104662</t>
  </si>
  <si>
    <t>2018/10/23 08:23:32 AM</t>
  </si>
  <si>
    <t>MATOLA CARGO FRIGO</t>
  </si>
  <si>
    <t>JAZ IMOBILIARIA</t>
  </si>
  <si>
    <t>3801-MPT</t>
  </si>
  <si>
    <t>GNM00124056</t>
  </si>
  <si>
    <t>serv fa591 seguranca setembro 18s</t>
  </si>
  <si>
    <t>GNM00124078</t>
  </si>
  <si>
    <t>SERV FA65378 CONTROLROOM/GESTOR PROJECTO</t>
  </si>
  <si>
    <t>2018/09/30</t>
  </si>
  <si>
    <t>JNLMPT009 21 18</t>
  </si>
  <si>
    <t>Alarmes/intervencao</t>
  </si>
  <si>
    <t>Monitotizacao/interncao</t>
  </si>
  <si>
    <t>SERV Monitorizacao de Cameras</t>
  </si>
  <si>
    <t>JNLMPT009 48 18</t>
  </si>
  <si>
    <t>MOnth end journal</t>
  </si>
  <si>
    <t>2018/10/23 08:24:56 AM</t>
  </si>
  <si>
    <t xml:space="preserve">G4S </t>
  </si>
  <si>
    <t>PERFECT SECURITY</t>
  </si>
  <si>
    <t>G4S ALARMES</t>
  </si>
  <si>
    <t>Current Rent</t>
  </si>
  <si>
    <t>Rent</t>
  </si>
  <si>
    <t>Warehouses</t>
  </si>
  <si>
    <t>Office</t>
  </si>
  <si>
    <t>Per Square Metre</t>
  </si>
  <si>
    <t>Metical Cost Per Square Metre</t>
  </si>
  <si>
    <t>MCT</t>
  </si>
  <si>
    <t>Mesh Architects</t>
  </si>
  <si>
    <t>Total Sqaure Metres</t>
  </si>
  <si>
    <t>Electricity/Security Per Square Metre</t>
  </si>
  <si>
    <t>Total Rent Per Square Metre Incl. Water/Elect/Security</t>
  </si>
  <si>
    <t>Summary of Maputo Rental Options</t>
  </si>
  <si>
    <t>Guilerme</t>
  </si>
  <si>
    <t>Electricity and Water Monthly</t>
  </si>
  <si>
    <t>Security: Monthly</t>
  </si>
  <si>
    <t>Total Secuiry and Electricity and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</si>
</sst>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000,000.00"/>
    <numFmt numFmtId="166" formatCode="0,000.00"/>
    <numFmt numFmtId="167" formatCode="00,000.00"/>
    <numFmt numFmtId="168" formatCode="0,000,000.00"/>
    <numFmt numFmtId="169" formatCode="_ * #,##0_ ;_ * \-#,##0_ ;_ * &quot;-&quot;??_ ;_ @_ "/>
    <numFmt numFmtId="170" formatCode="_-[$$-409]* #,##0.00_ ;_-[$$-409]* \-#,##0.00\ ;_-[$$-409]* &quot;-&quot;??_ ;_-@_ "/>
    <numFmt numFmtId="171" formatCode="_-[$$-409]* #,##0_ ;_-[$$-409]* \-#,##0\ ;_-[$$-409]* &quot;-&quot;??_ ;_-@_ "/>
    <numFmt numFmtId="172" formatCode="[$MZN]\ #,##0;\-[$MZN]\ 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8"/>
      <color indexed="18"/>
      <name val="Arial"/>
      <family val="2"/>
    </font>
    <font>
      <sz val="14"/>
      <color indexed="8"/>
      <name val="Arial"/>
      <family val="2"/>
    </font>
    <font>
      <sz val="8"/>
      <color indexed="23"/>
      <name val="Arial"/>
      <family val="2"/>
    </font>
    <font>
      <b/>
      <u/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77">
    <xf numFmtId="0" fontId="0" fillId="0" borderId="0" xfId="0"/>
    <xf numFmtId="0" fontId="2" fillId="0" borderId="0" xfId="2"/>
    <xf numFmtId="0" fontId="5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center" vertical="top"/>
      <protection locked="0"/>
    </xf>
    <xf numFmtId="0" fontId="3" fillId="0" borderId="0" xfId="2" applyFont="1" applyAlignment="1" applyProtection="1">
      <alignment horizontal="center" vertical="top"/>
      <protection locked="0"/>
    </xf>
    <xf numFmtId="0" fontId="7" fillId="0" borderId="0" xfId="2" applyFont="1" applyAlignment="1" applyProtection="1">
      <alignment horizontal="left" vertical="top"/>
      <protection locked="0"/>
    </xf>
    <xf numFmtId="0" fontId="7" fillId="0" borderId="0" xfId="2" applyFont="1" applyAlignment="1" applyProtection="1">
      <alignment horizontal="right" vertical="top"/>
      <protection locked="0"/>
    </xf>
    <xf numFmtId="0" fontId="8" fillId="0" borderId="0" xfId="2" applyFont="1" applyAlignment="1" applyProtection="1">
      <alignment horizontal="left" vertical="top"/>
      <protection locked="0"/>
    </xf>
    <xf numFmtId="0" fontId="8" fillId="0" borderId="0" xfId="2" applyFont="1" applyAlignment="1" applyProtection="1">
      <alignment horizontal="right" vertical="top"/>
      <protection locked="0"/>
    </xf>
    <xf numFmtId="0" fontId="4" fillId="0" borderId="0" xfId="2" applyFont="1" applyAlignment="1" applyProtection="1">
      <alignment horizontal="left" vertical="top"/>
      <protection locked="0"/>
    </xf>
    <xf numFmtId="0" fontId="9" fillId="0" borderId="0" xfId="2" applyFont="1" applyAlignment="1" applyProtection="1">
      <alignment horizontal="left" vertical="top"/>
      <protection locked="0"/>
    </xf>
    <xf numFmtId="165" fontId="9" fillId="0" borderId="0" xfId="2" applyNumberFormat="1" applyFont="1" applyAlignment="1" applyProtection="1">
      <alignment horizontal="right" vertical="top"/>
      <protection locked="0"/>
    </xf>
    <xf numFmtId="0" fontId="10" fillId="0" borderId="0" xfId="2" applyFont="1" applyAlignment="1" applyProtection="1">
      <alignment horizontal="left" vertical="top"/>
      <protection locked="0"/>
    </xf>
    <xf numFmtId="165" fontId="10" fillId="0" borderId="0" xfId="2" applyNumberFormat="1" applyFont="1" applyAlignment="1" applyProtection="1">
      <alignment horizontal="right" vertical="top"/>
      <protection locked="0"/>
    </xf>
    <xf numFmtId="167" fontId="10" fillId="0" borderId="0" xfId="2" applyNumberFormat="1" applyFont="1" applyAlignment="1" applyProtection="1">
      <alignment horizontal="right" vertical="top"/>
      <protection locked="0"/>
    </xf>
    <xf numFmtId="1" fontId="10" fillId="0" borderId="0" xfId="2" applyNumberFormat="1" applyFont="1" applyAlignment="1" applyProtection="1">
      <alignment horizontal="left" vertical="top"/>
      <protection locked="0"/>
    </xf>
    <xf numFmtId="165" fontId="8" fillId="0" borderId="0" xfId="2" applyNumberFormat="1" applyFont="1" applyAlignment="1" applyProtection="1">
      <alignment horizontal="right" vertical="top"/>
      <protection locked="0"/>
    </xf>
    <xf numFmtId="0" fontId="10" fillId="2" borderId="0" xfId="2" applyFont="1" applyFill="1" applyAlignment="1" applyProtection="1">
      <alignment horizontal="left" vertical="top"/>
      <protection locked="0"/>
    </xf>
    <xf numFmtId="0" fontId="2" fillId="2" borderId="0" xfId="2" applyFill="1"/>
    <xf numFmtId="166" fontId="10" fillId="2" borderId="0" xfId="2" applyNumberFormat="1" applyFont="1" applyFill="1" applyAlignment="1" applyProtection="1">
      <alignment horizontal="right" vertical="top"/>
      <protection locked="0"/>
    </xf>
    <xf numFmtId="0" fontId="0" fillId="2" borderId="0" xfId="0" applyFill="1"/>
    <xf numFmtId="164" fontId="0" fillId="0" borderId="0" xfId="1" applyFont="1"/>
    <xf numFmtId="0" fontId="0" fillId="3" borderId="0" xfId="0" applyFill="1"/>
    <xf numFmtId="164" fontId="0" fillId="3" borderId="0" xfId="0" applyNumberFormat="1" applyFill="1"/>
    <xf numFmtId="0" fontId="10" fillId="3" borderId="0" xfId="2" applyFont="1" applyFill="1" applyAlignment="1" applyProtection="1">
      <alignment horizontal="left" vertical="top"/>
      <protection locked="0"/>
    </xf>
    <xf numFmtId="0" fontId="2" fillId="3" borderId="0" xfId="2" applyFill="1"/>
    <xf numFmtId="167" fontId="10" fillId="3" borderId="0" xfId="2" applyNumberFormat="1" applyFont="1" applyFill="1" applyAlignment="1" applyProtection="1">
      <alignment horizontal="right" vertical="top"/>
      <protection locked="0"/>
    </xf>
    <xf numFmtId="1" fontId="10" fillId="3" borderId="0" xfId="2" applyNumberFormat="1" applyFont="1" applyFill="1" applyAlignment="1" applyProtection="1">
      <alignment horizontal="left" vertical="top"/>
      <protection locked="0"/>
    </xf>
    <xf numFmtId="0" fontId="2" fillId="4" borderId="0" xfId="2" applyFill="1"/>
    <xf numFmtId="165" fontId="10" fillId="4" borderId="0" xfId="2" applyNumberFormat="1" applyFont="1" applyFill="1" applyAlignment="1" applyProtection="1">
      <alignment horizontal="right" vertical="top"/>
      <protection locked="0"/>
    </xf>
    <xf numFmtId="164" fontId="0" fillId="2" borderId="0" xfId="1" applyFont="1" applyFill="1"/>
    <xf numFmtId="167" fontId="10" fillId="2" borderId="0" xfId="2" applyNumberFormat="1" applyFont="1" applyFill="1" applyAlignment="1" applyProtection="1">
      <alignment horizontal="right" vertical="top"/>
      <protection locked="0"/>
    </xf>
    <xf numFmtId="0" fontId="2" fillId="0" borderId="0" xfId="2"/>
    <xf numFmtId="0" fontId="5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center" vertical="top"/>
      <protection locked="0"/>
    </xf>
    <xf numFmtId="0" fontId="3" fillId="0" borderId="0" xfId="2" applyFont="1" applyAlignment="1" applyProtection="1">
      <alignment horizontal="center" vertical="top"/>
      <protection locked="0"/>
    </xf>
    <xf numFmtId="0" fontId="7" fillId="0" borderId="0" xfId="2" applyFont="1" applyAlignment="1" applyProtection="1">
      <alignment horizontal="left" vertical="top"/>
      <protection locked="0"/>
    </xf>
    <xf numFmtId="0" fontId="7" fillId="0" borderId="0" xfId="2" applyFont="1" applyAlignment="1" applyProtection="1">
      <alignment horizontal="right" vertical="top"/>
      <protection locked="0"/>
    </xf>
    <xf numFmtId="0" fontId="8" fillId="0" borderId="0" xfId="2" applyFont="1" applyAlignment="1" applyProtection="1">
      <alignment horizontal="left" vertical="top"/>
      <protection locked="0"/>
    </xf>
    <xf numFmtId="0" fontId="8" fillId="0" borderId="0" xfId="2" applyFont="1" applyAlignment="1" applyProtection="1">
      <alignment horizontal="right" vertical="top"/>
      <protection locked="0"/>
    </xf>
    <xf numFmtId="0" fontId="4" fillId="0" borderId="0" xfId="2" applyFont="1" applyAlignment="1" applyProtection="1">
      <alignment horizontal="left" vertical="top"/>
      <protection locked="0"/>
    </xf>
    <xf numFmtId="0" fontId="9" fillId="0" borderId="0" xfId="2" applyFont="1" applyAlignment="1" applyProtection="1">
      <alignment horizontal="left" vertical="top"/>
      <protection locked="0"/>
    </xf>
    <xf numFmtId="168" fontId="9" fillId="0" borderId="0" xfId="2" applyNumberFormat="1" applyFont="1" applyAlignment="1" applyProtection="1">
      <alignment horizontal="right" vertical="top"/>
      <protection locked="0"/>
    </xf>
    <xf numFmtId="0" fontId="10" fillId="0" borderId="0" xfId="2" applyFont="1" applyAlignment="1" applyProtection="1">
      <alignment horizontal="left" vertical="top"/>
      <protection locked="0"/>
    </xf>
    <xf numFmtId="168" fontId="10" fillId="0" borderId="0" xfId="2" applyNumberFormat="1" applyFont="1" applyAlignment="1" applyProtection="1">
      <alignment horizontal="right" vertical="top"/>
      <protection locked="0"/>
    </xf>
    <xf numFmtId="168" fontId="8" fillId="0" borderId="0" xfId="2" applyNumberFormat="1" applyFont="1" applyAlignment="1" applyProtection="1">
      <alignment horizontal="right" vertical="top"/>
      <protection locked="0"/>
    </xf>
    <xf numFmtId="168" fontId="10" fillId="3" borderId="0" xfId="2" applyNumberFormat="1" applyFont="1" applyFill="1" applyAlignment="1" applyProtection="1">
      <alignment horizontal="right" vertical="top"/>
      <protection locked="0"/>
    </xf>
    <xf numFmtId="168" fontId="0" fillId="3" borderId="0" xfId="0" applyNumberFormat="1" applyFill="1"/>
    <xf numFmtId="167" fontId="0" fillId="2" borderId="0" xfId="0" applyNumberFormat="1" applyFill="1"/>
    <xf numFmtId="0" fontId="2" fillId="0" borderId="0" xfId="2"/>
    <xf numFmtId="0" fontId="5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center" vertical="top"/>
      <protection locked="0"/>
    </xf>
    <xf numFmtId="0" fontId="3" fillId="0" borderId="0" xfId="2" applyFont="1" applyAlignment="1" applyProtection="1">
      <alignment horizontal="center" vertical="top"/>
      <protection locked="0"/>
    </xf>
    <xf numFmtId="0" fontId="7" fillId="0" borderId="0" xfId="2" applyFont="1" applyAlignment="1" applyProtection="1">
      <alignment horizontal="left" vertical="top"/>
      <protection locked="0"/>
    </xf>
    <xf numFmtId="0" fontId="7" fillId="0" borderId="0" xfId="2" applyFont="1" applyAlignment="1" applyProtection="1">
      <alignment horizontal="right" vertical="top"/>
      <protection locked="0"/>
    </xf>
    <xf numFmtId="0" fontId="8" fillId="0" borderId="0" xfId="2" applyFont="1" applyAlignment="1" applyProtection="1">
      <alignment horizontal="left" vertical="top"/>
      <protection locked="0"/>
    </xf>
    <xf numFmtId="0" fontId="8" fillId="0" borderId="0" xfId="2" applyFont="1" applyAlignment="1" applyProtection="1">
      <alignment horizontal="right" vertical="top"/>
      <protection locked="0"/>
    </xf>
    <xf numFmtId="0" fontId="4" fillId="0" borderId="0" xfId="2" applyFont="1" applyAlignment="1" applyProtection="1">
      <alignment horizontal="left" vertical="top"/>
      <protection locked="0"/>
    </xf>
    <xf numFmtId="0" fontId="9" fillId="0" borderId="0" xfId="2" applyFont="1" applyAlignment="1" applyProtection="1">
      <alignment horizontal="left" vertical="top"/>
      <protection locked="0"/>
    </xf>
    <xf numFmtId="165" fontId="9" fillId="0" borderId="0" xfId="2" applyNumberFormat="1" applyFont="1" applyAlignment="1" applyProtection="1">
      <alignment horizontal="right" vertical="top"/>
      <protection locked="0"/>
    </xf>
    <xf numFmtId="0" fontId="10" fillId="0" borderId="0" xfId="2" applyFont="1" applyAlignment="1" applyProtection="1">
      <alignment horizontal="left" vertical="top"/>
      <protection locked="0"/>
    </xf>
    <xf numFmtId="167" fontId="10" fillId="0" borderId="0" xfId="2" applyNumberFormat="1" applyFont="1" applyAlignment="1" applyProtection="1">
      <alignment horizontal="right" vertical="top"/>
      <protection locked="0"/>
    </xf>
    <xf numFmtId="168" fontId="10" fillId="0" borderId="0" xfId="2" applyNumberFormat="1" applyFont="1" applyAlignment="1" applyProtection="1">
      <alignment horizontal="right" vertical="top"/>
      <protection locked="0"/>
    </xf>
    <xf numFmtId="165" fontId="10" fillId="0" borderId="0" xfId="2" applyNumberFormat="1" applyFont="1" applyAlignment="1" applyProtection="1">
      <alignment horizontal="right" vertical="top"/>
      <protection locked="0"/>
    </xf>
    <xf numFmtId="166" fontId="10" fillId="0" borderId="0" xfId="2" applyNumberFormat="1" applyFont="1" applyAlignment="1" applyProtection="1">
      <alignment horizontal="right" vertical="top"/>
      <protection locked="0"/>
    </xf>
    <xf numFmtId="168" fontId="8" fillId="0" borderId="0" xfId="2" applyNumberFormat="1" applyFont="1" applyAlignment="1" applyProtection="1">
      <alignment horizontal="right" vertical="top"/>
      <protection locked="0"/>
    </xf>
    <xf numFmtId="165" fontId="10" fillId="3" borderId="0" xfId="2" applyNumberFormat="1" applyFont="1" applyFill="1" applyAlignment="1" applyProtection="1">
      <alignment horizontal="right" vertical="top"/>
      <protection locked="0"/>
    </xf>
    <xf numFmtId="165" fontId="0" fillId="3" borderId="0" xfId="0" applyNumberFormat="1" applyFill="1"/>
    <xf numFmtId="169" fontId="0" fillId="0" borderId="0" xfId="1" applyNumberFormat="1" applyFont="1"/>
    <xf numFmtId="170" fontId="0" fillId="0" borderId="0" xfId="1" applyNumberFormat="1" applyFont="1"/>
    <xf numFmtId="170" fontId="0" fillId="0" borderId="0" xfId="0" applyNumberFormat="1"/>
    <xf numFmtId="169" fontId="0" fillId="0" borderId="0" xfId="0" applyNumberFormat="1"/>
    <xf numFmtId="171" fontId="0" fillId="0" borderId="0" xfId="1" applyNumberFormat="1" applyFont="1"/>
    <xf numFmtId="172" fontId="0" fillId="0" borderId="0" xfId="1" applyNumberFormat="1" applyFont="1"/>
    <xf numFmtId="0" fontId="12" fillId="0" borderId="0" xfId="0" applyFont="1"/>
    <xf numFmtId="169" fontId="11" fillId="0" borderId="0" xfId="1" applyNumberFormat="1" applyFont="1"/>
    <xf numFmtId="0" fontId="1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EE1F-EDDD-4C8C-BE1C-BE3825189A6E}">
  <dimension ref="A1:F22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4.25" x14ac:dyDescent="0.45"/>
  <cols>
    <col min="2" max="2" width="44.265625" bestFit="1" customWidth="1"/>
    <col min="3" max="3" width="13.06640625" style="68" bestFit="1" customWidth="1"/>
    <col min="5" max="5" width="13.46484375" bestFit="1" customWidth="1"/>
    <col min="6" max="6" width="13.86328125" customWidth="1"/>
  </cols>
  <sheetData>
    <row r="1" spans="1:6" ht="23.25" x14ac:dyDescent="0.7">
      <c r="A1" s="74" t="s">
        <v>85</v>
      </c>
    </row>
    <row r="2" spans="1:6" x14ac:dyDescent="0.45">
      <c r="C2" s="75" t="s">
        <v>74</v>
      </c>
      <c r="D2" s="76" t="s">
        <v>80</v>
      </c>
      <c r="E2" s="76" t="s">
        <v>81</v>
      </c>
      <c r="F2" s="76" t="s">
        <v>86</v>
      </c>
    </row>
    <row r="4" spans="1:6" x14ac:dyDescent="0.45">
      <c r="B4" t="s">
        <v>75</v>
      </c>
      <c r="C4" s="73">
        <v>1875000</v>
      </c>
      <c r="E4" s="72">
        <f>8500+43000</f>
        <v>51500</v>
      </c>
    </row>
    <row r="6" spans="1:6" x14ac:dyDescent="0.45">
      <c r="B6" t="s">
        <v>76</v>
      </c>
      <c r="C6" s="68">
        <v>5400</v>
      </c>
      <c r="E6" s="68">
        <v>10000</v>
      </c>
    </row>
    <row r="7" spans="1:6" x14ac:dyDescent="0.45">
      <c r="B7" t="s">
        <v>77</v>
      </c>
      <c r="C7" s="68">
        <v>800</v>
      </c>
      <c r="E7">
        <v>1000</v>
      </c>
    </row>
    <row r="9" spans="1:6" x14ac:dyDescent="0.45">
      <c r="B9" t="s">
        <v>82</v>
      </c>
      <c r="C9" s="68">
        <f>SUM(C6:C7)</f>
        <v>6200</v>
      </c>
      <c r="E9" s="71">
        <f>SUM(E6:E7)</f>
        <v>11000</v>
      </c>
    </row>
    <row r="11" spans="1:6" x14ac:dyDescent="0.45">
      <c r="B11" t="s">
        <v>79</v>
      </c>
      <c r="C11" s="73">
        <f>C4/C9</f>
        <v>302.41935483870969</v>
      </c>
    </row>
    <row r="12" spans="1:6" x14ac:dyDescent="0.45">
      <c r="B12" t="s">
        <v>78</v>
      </c>
      <c r="C12" s="69">
        <f>C11/60</f>
        <v>5.0403225806451619</v>
      </c>
      <c r="D12" s="70">
        <v>4.8</v>
      </c>
      <c r="E12" s="69">
        <f>E4/E9</f>
        <v>4.6818181818181817</v>
      </c>
    </row>
    <row r="15" spans="1:6" x14ac:dyDescent="0.45">
      <c r="B15" t="s">
        <v>87</v>
      </c>
      <c r="C15" s="73">
        <f>SUM('ELECTRICITY &amp; WATER'!C23:C24)</f>
        <v>278992.56999999995</v>
      </c>
    </row>
    <row r="16" spans="1:6" x14ac:dyDescent="0.45">
      <c r="B16" t="s">
        <v>88</v>
      </c>
      <c r="C16" s="73">
        <v>202400</v>
      </c>
    </row>
    <row r="17" spans="2:3" x14ac:dyDescent="0.45">
      <c r="C17" s="73"/>
    </row>
    <row r="18" spans="2:3" x14ac:dyDescent="0.45">
      <c r="B18" t="s">
        <v>89</v>
      </c>
      <c r="C18" s="73">
        <f>SUM(C15:C16)</f>
        <v>481392.56999999995</v>
      </c>
    </row>
    <row r="20" spans="2:3" x14ac:dyDescent="0.45">
      <c r="B20" t="s">
        <v>83</v>
      </c>
      <c r="C20" s="69">
        <f>C18/C9/60</f>
        <v>1.2940660483870967</v>
      </c>
    </row>
    <row r="22" spans="2:3" x14ac:dyDescent="0.45">
      <c r="B22" t="s">
        <v>84</v>
      </c>
      <c r="C22" s="69">
        <f>C20+C12</f>
        <v>6.3343886290322589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opLeftCell="A6" workbookViewId="0">
      <selection activeCell="F8" sqref="F8:F19"/>
    </sheetView>
  </sheetViews>
  <sheetFormatPr defaultRowHeight="14.25" x14ac:dyDescent="0.45"/>
  <cols>
    <col min="1" max="1" width="37.3984375" bestFit="1" customWidth="1"/>
    <col min="2" max="2" width="12.86328125" bestFit="1" customWidth="1"/>
    <col min="3" max="3" width="39.1328125" customWidth="1"/>
    <col min="4" max="4" width="25.73046875" customWidth="1"/>
    <col min="6" max="6" width="9.86328125" bestFit="1" customWidth="1"/>
    <col min="7" max="7" width="18.1328125" bestFit="1" customWidth="1"/>
    <col min="8" max="8" width="9.86328125" bestFit="1" customWidth="1"/>
  </cols>
  <sheetData>
    <row r="1" spans="1:8" ht="22.5" x14ac:dyDescent="0.45">
      <c r="A1" s="1"/>
      <c r="B1" s="1"/>
      <c r="C1" s="1"/>
      <c r="D1" s="2" t="s">
        <v>0</v>
      </c>
      <c r="E1" s="1"/>
      <c r="F1" s="1"/>
      <c r="G1" s="1"/>
      <c r="H1" s="1"/>
    </row>
    <row r="2" spans="1:8" ht="17.25" x14ac:dyDescent="0.45">
      <c r="A2" s="1"/>
      <c r="B2" s="1"/>
      <c r="C2" s="3" t="s">
        <v>1</v>
      </c>
      <c r="D2" s="1"/>
      <c r="E2" s="1"/>
      <c r="F2" s="1"/>
      <c r="G2" s="1"/>
      <c r="H2" s="1"/>
    </row>
    <row r="3" spans="1:8" x14ac:dyDescent="0.45">
      <c r="A3" s="1"/>
      <c r="B3" s="1"/>
      <c r="C3" s="4" t="s">
        <v>2</v>
      </c>
      <c r="D3" s="1"/>
      <c r="E3" s="1"/>
      <c r="F3" s="1"/>
      <c r="G3" s="1"/>
      <c r="H3" s="1"/>
    </row>
    <row r="4" spans="1:8" x14ac:dyDescent="0.45">
      <c r="A4" s="5" t="s">
        <v>0</v>
      </c>
      <c r="B4" s="1"/>
      <c r="C4" s="1"/>
      <c r="D4" s="1"/>
      <c r="E4" s="1"/>
      <c r="F4" s="1"/>
      <c r="G4" s="1"/>
      <c r="H4" s="6" t="s">
        <v>3</v>
      </c>
    </row>
    <row r="5" spans="1:8" x14ac:dyDescent="0.45">
      <c r="A5" s="7" t="s">
        <v>4</v>
      </c>
      <c r="B5" s="7" t="s">
        <v>5</v>
      </c>
      <c r="C5" s="7" t="s">
        <v>6</v>
      </c>
      <c r="D5" s="1"/>
      <c r="E5" s="1"/>
      <c r="F5" s="8" t="s">
        <v>7</v>
      </c>
      <c r="G5" s="8" t="s">
        <v>8</v>
      </c>
      <c r="H5" s="7" t="s">
        <v>9</v>
      </c>
    </row>
    <row r="6" spans="1:8" x14ac:dyDescent="0.45">
      <c r="A6" s="9" t="s">
        <v>10</v>
      </c>
      <c r="B6" s="9" t="s">
        <v>11</v>
      </c>
      <c r="C6" s="1"/>
      <c r="D6" s="1"/>
      <c r="E6" s="1"/>
      <c r="F6" s="1"/>
      <c r="G6" s="1"/>
      <c r="H6" s="1"/>
    </row>
    <row r="7" spans="1:8" x14ac:dyDescent="0.45">
      <c r="A7" s="10" t="s">
        <v>12</v>
      </c>
      <c r="B7" s="1"/>
      <c r="C7" s="1"/>
      <c r="D7" s="10" t="s">
        <v>13</v>
      </c>
      <c r="E7" s="1"/>
      <c r="F7" s="11">
        <v>701763.19</v>
      </c>
      <c r="G7" s="1"/>
      <c r="H7" s="1"/>
    </row>
    <row r="8" spans="1:8" x14ac:dyDescent="0.45">
      <c r="A8" s="17" t="s">
        <v>14</v>
      </c>
      <c r="B8" s="17" t="s">
        <v>15</v>
      </c>
      <c r="C8" s="17" t="s">
        <v>16</v>
      </c>
      <c r="D8" s="18"/>
      <c r="E8" s="18"/>
      <c r="F8" s="19">
        <v>2869.41</v>
      </c>
      <c r="G8" s="28"/>
      <c r="H8" s="29">
        <v>704632.6</v>
      </c>
    </row>
    <row r="9" spans="1:8" x14ac:dyDescent="0.45">
      <c r="A9" s="17" t="s">
        <v>14</v>
      </c>
      <c r="B9" s="17" t="s">
        <v>17</v>
      </c>
      <c r="C9" s="17" t="s">
        <v>18</v>
      </c>
      <c r="D9" s="18"/>
      <c r="E9" s="18"/>
      <c r="F9" s="19">
        <v>1476.59</v>
      </c>
      <c r="G9" s="28"/>
      <c r="H9" s="29">
        <v>706109.19</v>
      </c>
    </row>
    <row r="10" spans="1:8" x14ac:dyDescent="0.45">
      <c r="A10" s="17" t="s">
        <v>14</v>
      </c>
      <c r="B10" s="17" t="s">
        <v>19</v>
      </c>
      <c r="C10" s="17" t="s">
        <v>20</v>
      </c>
      <c r="D10" s="18"/>
      <c r="E10" s="18"/>
      <c r="F10" s="19">
        <v>1301.44</v>
      </c>
      <c r="G10" s="28"/>
      <c r="H10" s="29">
        <v>707410.63</v>
      </c>
    </row>
    <row r="11" spans="1:8" x14ac:dyDescent="0.45">
      <c r="A11" s="17" t="s">
        <v>14</v>
      </c>
      <c r="B11" s="17" t="s">
        <v>21</v>
      </c>
      <c r="C11" s="17" t="s">
        <v>22</v>
      </c>
      <c r="D11" s="18"/>
      <c r="E11" s="18"/>
      <c r="F11" s="19">
        <v>1301.44</v>
      </c>
      <c r="G11" s="28"/>
      <c r="H11" s="29">
        <v>708712.07</v>
      </c>
    </row>
    <row r="12" spans="1:8" x14ac:dyDescent="0.45">
      <c r="A12" s="17" t="s">
        <v>14</v>
      </c>
      <c r="B12" s="17" t="s">
        <v>23</v>
      </c>
      <c r="C12" s="17" t="s">
        <v>24</v>
      </c>
      <c r="D12" s="18"/>
      <c r="E12" s="18"/>
      <c r="F12" s="19">
        <v>1301.44</v>
      </c>
      <c r="G12" s="28"/>
      <c r="H12" s="29">
        <v>710013.51</v>
      </c>
    </row>
    <row r="13" spans="1:8" x14ac:dyDescent="0.45">
      <c r="A13" s="17" t="s">
        <v>14</v>
      </c>
      <c r="B13" s="17" t="s">
        <v>25</v>
      </c>
      <c r="C13" s="17" t="s">
        <v>26</v>
      </c>
      <c r="D13" s="18"/>
      <c r="E13" s="18"/>
      <c r="F13" s="19">
        <v>1351.88</v>
      </c>
      <c r="G13" s="28"/>
      <c r="H13" s="29">
        <v>711365.39</v>
      </c>
    </row>
    <row r="14" spans="1:8" x14ac:dyDescent="0.45">
      <c r="A14" s="17" t="s">
        <v>14</v>
      </c>
      <c r="B14" s="17" t="s">
        <v>27</v>
      </c>
      <c r="C14" s="17" t="s">
        <v>28</v>
      </c>
      <c r="D14" s="18"/>
      <c r="E14" s="18"/>
      <c r="F14" s="19">
        <v>1216.9000000000001</v>
      </c>
      <c r="G14" s="28"/>
      <c r="H14" s="29">
        <v>712582.29</v>
      </c>
    </row>
    <row r="15" spans="1:8" x14ac:dyDescent="0.45">
      <c r="A15" s="17" t="s">
        <v>29</v>
      </c>
      <c r="B15" s="17" t="s">
        <v>30</v>
      </c>
      <c r="C15" s="17" t="s">
        <v>31</v>
      </c>
      <c r="D15" s="18"/>
      <c r="E15" s="18"/>
      <c r="F15" s="19">
        <v>1351.88</v>
      </c>
      <c r="G15" s="28"/>
      <c r="H15" s="29">
        <v>713934.17</v>
      </c>
    </row>
    <row r="16" spans="1:8" x14ac:dyDescent="0.45">
      <c r="A16" s="24" t="s">
        <v>32</v>
      </c>
      <c r="B16" s="24" t="s">
        <v>33</v>
      </c>
      <c r="C16" s="24" t="s">
        <v>34</v>
      </c>
      <c r="D16" s="25"/>
      <c r="E16" s="25"/>
      <c r="F16" s="26">
        <v>57901.59</v>
      </c>
      <c r="G16" s="1"/>
      <c r="H16" s="13">
        <v>771835.76</v>
      </c>
    </row>
    <row r="17" spans="1:8" x14ac:dyDescent="0.45">
      <c r="A17" s="24" t="s">
        <v>35</v>
      </c>
      <c r="B17" s="24" t="s">
        <v>36</v>
      </c>
      <c r="C17" s="24" t="s">
        <v>37</v>
      </c>
      <c r="D17" s="25"/>
      <c r="E17" s="25"/>
      <c r="F17" s="26">
        <v>89460</v>
      </c>
      <c r="G17" s="1"/>
      <c r="H17" s="13">
        <v>861295.76</v>
      </c>
    </row>
    <row r="18" spans="1:8" x14ac:dyDescent="0.45">
      <c r="A18" s="24" t="s">
        <v>35</v>
      </c>
      <c r="B18" s="27">
        <v>2129681006</v>
      </c>
      <c r="C18" s="24" t="s">
        <v>38</v>
      </c>
      <c r="D18" s="25"/>
      <c r="E18" s="25"/>
      <c r="F18" s="26">
        <v>30000</v>
      </c>
      <c r="G18" s="1"/>
      <c r="H18" s="13">
        <v>891295.76</v>
      </c>
    </row>
    <row r="19" spans="1:8" x14ac:dyDescent="0.45">
      <c r="A19" s="24" t="s">
        <v>35</v>
      </c>
      <c r="B19" s="24" t="s">
        <v>39</v>
      </c>
      <c r="C19" s="24" t="s">
        <v>40</v>
      </c>
      <c r="D19" s="25"/>
      <c r="E19" s="25"/>
      <c r="F19" s="26">
        <v>89460</v>
      </c>
      <c r="G19" s="1"/>
      <c r="H19" s="13">
        <v>980755.76</v>
      </c>
    </row>
    <row r="20" spans="1:8" x14ac:dyDescent="0.45">
      <c r="A20" s="12" t="s">
        <v>41</v>
      </c>
      <c r="B20" s="15">
        <v>16883822</v>
      </c>
      <c r="C20" s="12" t="s">
        <v>42</v>
      </c>
      <c r="D20" s="1"/>
      <c r="E20" s="1"/>
      <c r="F20" s="1"/>
      <c r="G20" s="14">
        <v>48312.5</v>
      </c>
      <c r="H20" s="13">
        <v>932443.26</v>
      </c>
    </row>
    <row r="21" spans="1:8" x14ac:dyDescent="0.45">
      <c r="A21" s="1"/>
      <c r="B21" s="1"/>
      <c r="C21" s="1"/>
      <c r="D21" s="10" t="s">
        <v>43</v>
      </c>
      <c r="E21" s="1"/>
      <c r="F21" s="16">
        <v>932443.26</v>
      </c>
      <c r="G21" s="1"/>
      <c r="H21" s="1"/>
    </row>
    <row r="22" spans="1:8" x14ac:dyDescent="0.45">
      <c r="A22" s="5" t="s">
        <v>44</v>
      </c>
      <c r="B22" s="1"/>
      <c r="C22" s="1"/>
      <c r="D22" s="1"/>
      <c r="E22" s="1"/>
      <c r="F22" s="1"/>
      <c r="G22" s="5" t="s">
        <v>45</v>
      </c>
      <c r="H22" s="1"/>
    </row>
    <row r="23" spans="1:8" x14ac:dyDescent="0.45">
      <c r="B23" s="20" t="s">
        <v>46</v>
      </c>
      <c r="C23" s="30">
        <f>SUM(F8:F15)</f>
        <v>12170.98</v>
      </c>
    </row>
    <row r="24" spans="1:8" x14ac:dyDescent="0.45">
      <c r="B24" s="22" t="s">
        <v>47</v>
      </c>
      <c r="C24" s="23">
        <f>SUM(F16:F19)</f>
        <v>266821.58999999997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G11" sqref="G11"/>
    </sheetView>
  </sheetViews>
  <sheetFormatPr defaultRowHeight="14.25" x14ac:dyDescent="0.45"/>
  <cols>
    <col min="1" max="1" width="17.1328125" customWidth="1"/>
    <col min="2" max="2" width="12.86328125" bestFit="1" customWidth="1"/>
    <col min="3" max="3" width="44.59765625" bestFit="1" customWidth="1"/>
    <col min="4" max="4" width="30.265625" bestFit="1" customWidth="1"/>
    <col min="6" max="6" width="11.265625" bestFit="1" customWidth="1"/>
    <col min="7" max="7" width="18.1328125" bestFit="1" customWidth="1"/>
    <col min="8" max="8" width="11.265625" bestFit="1" customWidth="1"/>
  </cols>
  <sheetData>
    <row r="1" spans="1:8" ht="22.5" x14ac:dyDescent="0.45">
      <c r="A1" s="32"/>
      <c r="B1" s="32"/>
      <c r="C1" s="32"/>
      <c r="D1" s="33" t="s">
        <v>0</v>
      </c>
      <c r="E1" s="32"/>
      <c r="F1" s="32"/>
      <c r="G1" s="32"/>
      <c r="H1" s="32"/>
    </row>
    <row r="2" spans="1:8" ht="17.25" x14ac:dyDescent="0.45">
      <c r="A2" s="32"/>
      <c r="B2" s="32"/>
      <c r="C2" s="34" t="s">
        <v>1</v>
      </c>
      <c r="D2" s="32"/>
      <c r="E2" s="32"/>
      <c r="F2" s="32"/>
      <c r="G2" s="32"/>
      <c r="H2" s="32"/>
    </row>
    <row r="3" spans="1:8" x14ac:dyDescent="0.45">
      <c r="A3" s="32"/>
      <c r="B3" s="32"/>
      <c r="C3" s="35" t="s">
        <v>2</v>
      </c>
      <c r="D3" s="32"/>
      <c r="E3" s="32"/>
      <c r="F3" s="32"/>
      <c r="G3" s="32"/>
      <c r="H3" s="32"/>
    </row>
    <row r="4" spans="1:8" x14ac:dyDescent="0.45">
      <c r="A4" s="36" t="s">
        <v>0</v>
      </c>
      <c r="B4" s="32"/>
      <c r="C4" s="32"/>
      <c r="D4" s="32"/>
      <c r="E4" s="32"/>
      <c r="F4" s="32"/>
      <c r="G4" s="32"/>
      <c r="H4" s="37" t="s">
        <v>3</v>
      </c>
    </row>
    <row r="5" spans="1:8" x14ac:dyDescent="0.45">
      <c r="A5" s="38" t="s">
        <v>4</v>
      </c>
      <c r="B5" s="38" t="s">
        <v>5</v>
      </c>
      <c r="C5" s="38" t="s">
        <v>6</v>
      </c>
      <c r="D5" s="32"/>
      <c r="E5" s="32"/>
      <c r="F5" s="39" t="s">
        <v>7</v>
      </c>
      <c r="G5" s="39" t="s">
        <v>8</v>
      </c>
      <c r="H5" s="38" t="s">
        <v>9</v>
      </c>
    </row>
    <row r="6" spans="1:8" x14ac:dyDescent="0.45">
      <c r="A6" s="40" t="s">
        <v>10</v>
      </c>
      <c r="B6" s="40" t="s">
        <v>11</v>
      </c>
      <c r="C6" s="32"/>
      <c r="D6" s="32"/>
      <c r="E6" s="32"/>
      <c r="F6" s="32"/>
      <c r="G6" s="32"/>
      <c r="H6" s="32"/>
    </row>
    <row r="7" spans="1:8" x14ac:dyDescent="0.45">
      <c r="A7" s="41" t="s">
        <v>48</v>
      </c>
      <c r="B7" s="32"/>
      <c r="C7" s="32"/>
      <c r="D7" s="41" t="s">
        <v>13</v>
      </c>
      <c r="E7" s="32"/>
      <c r="F7" s="42">
        <v>4535400</v>
      </c>
      <c r="G7" s="32"/>
      <c r="H7" s="32"/>
    </row>
    <row r="8" spans="1:8" x14ac:dyDescent="0.45">
      <c r="A8" s="17" t="s">
        <v>29</v>
      </c>
      <c r="B8" s="17" t="s">
        <v>49</v>
      </c>
      <c r="C8" s="17" t="s">
        <v>50</v>
      </c>
      <c r="D8" s="18"/>
      <c r="E8" s="18"/>
      <c r="F8" s="31">
        <v>80000</v>
      </c>
      <c r="G8" s="32"/>
      <c r="H8" s="44">
        <v>4615400</v>
      </c>
    </row>
    <row r="9" spans="1:8" x14ac:dyDescent="0.45">
      <c r="A9" s="24" t="s">
        <v>32</v>
      </c>
      <c r="B9" s="24" t="s">
        <v>51</v>
      </c>
      <c r="C9" s="24" t="s">
        <v>52</v>
      </c>
      <c r="D9" s="25"/>
      <c r="E9" s="25"/>
      <c r="F9" s="46">
        <v>1875000</v>
      </c>
      <c r="G9" s="32"/>
      <c r="H9" s="44">
        <v>6490400</v>
      </c>
    </row>
    <row r="10" spans="1:8" x14ac:dyDescent="0.45">
      <c r="A10" s="43" t="s">
        <v>32</v>
      </c>
      <c r="B10" s="43" t="s">
        <v>53</v>
      </c>
      <c r="C10" s="43" t="s">
        <v>52</v>
      </c>
      <c r="D10" s="32"/>
      <c r="E10" s="32"/>
      <c r="F10" s="44">
        <v>1875000</v>
      </c>
      <c r="G10" s="32"/>
      <c r="H10" s="44">
        <v>8365400</v>
      </c>
    </row>
    <row r="11" spans="1:8" x14ac:dyDescent="0.45">
      <c r="A11" s="43" t="s">
        <v>32</v>
      </c>
      <c r="B11" s="43" t="s">
        <v>54</v>
      </c>
      <c r="C11" s="43" t="s">
        <v>52</v>
      </c>
      <c r="D11" s="32"/>
      <c r="E11" s="32"/>
      <c r="F11" s="32"/>
      <c r="G11" s="44">
        <v>1875000.11</v>
      </c>
      <c r="H11" s="44">
        <v>6490399.8899999997</v>
      </c>
    </row>
    <row r="12" spans="1:8" x14ac:dyDescent="0.45">
      <c r="A12" s="32"/>
      <c r="B12" s="32"/>
      <c r="C12" s="32"/>
      <c r="D12" s="41" t="s">
        <v>43</v>
      </c>
      <c r="E12" s="32"/>
      <c r="F12" s="45">
        <v>6490399.8899999997</v>
      </c>
      <c r="G12" s="32"/>
      <c r="H12" s="32"/>
    </row>
    <row r="13" spans="1:8" x14ac:dyDescent="0.45">
      <c r="A13" s="36" t="s">
        <v>44</v>
      </c>
      <c r="B13" s="32"/>
      <c r="C13" s="32"/>
      <c r="D13" s="32"/>
      <c r="E13" s="32"/>
      <c r="F13" s="32"/>
      <c r="G13" s="36" t="s">
        <v>55</v>
      </c>
      <c r="H13" s="32"/>
    </row>
    <row r="14" spans="1:8" x14ac:dyDescent="0.45">
      <c r="C14" s="20" t="s">
        <v>56</v>
      </c>
      <c r="D14" s="48">
        <f>+F8</f>
        <v>80000</v>
      </c>
    </row>
    <row r="15" spans="1:8" x14ac:dyDescent="0.45">
      <c r="C15" s="22" t="s">
        <v>57</v>
      </c>
      <c r="D15" s="47">
        <f>+F9</f>
        <v>1875000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6" workbookViewId="0">
      <selection activeCell="C24" sqref="C24"/>
    </sheetView>
  </sheetViews>
  <sheetFormatPr defaultRowHeight="14.25" x14ac:dyDescent="0.45"/>
  <cols>
    <col min="1" max="1" width="16.73046875" customWidth="1"/>
    <col min="2" max="2" width="17.265625" bestFit="1" customWidth="1"/>
    <col min="3" max="3" width="45.3984375" bestFit="1" customWidth="1"/>
    <col min="4" max="4" width="30.265625" bestFit="1" customWidth="1"/>
    <col min="6" max="6" width="11.265625" bestFit="1" customWidth="1"/>
    <col min="7" max="7" width="18.1328125" bestFit="1" customWidth="1"/>
    <col min="8" max="8" width="11.265625" bestFit="1" customWidth="1"/>
  </cols>
  <sheetData>
    <row r="1" spans="1:8" ht="22.5" x14ac:dyDescent="0.45">
      <c r="A1" s="49"/>
      <c r="B1" s="49"/>
      <c r="C1" s="49"/>
      <c r="D1" s="50" t="s">
        <v>0</v>
      </c>
      <c r="E1" s="49"/>
      <c r="F1" s="49"/>
      <c r="G1" s="49"/>
      <c r="H1" s="49"/>
    </row>
    <row r="2" spans="1:8" ht="17.25" x14ac:dyDescent="0.45">
      <c r="A2" s="49"/>
      <c r="B2" s="49"/>
      <c r="C2" s="51" t="s">
        <v>1</v>
      </c>
      <c r="D2" s="49"/>
      <c r="E2" s="49"/>
      <c r="F2" s="49"/>
      <c r="G2" s="49"/>
      <c r="H2" s="49"/>
    </row>
    <row r="3" spans="1:8" x14ac:dyDescent="0.45">
      <c r="A3" s="49"/>
      <c r="B3" s="49"/>
      <c r="C3" s="52" t="s">
        <v>2</v>
      </c>
      <c r="D3" s="49"/>
      <c r="E3" s="49"/>
      <c r="F3" s="49"/>
      <c r="G3" s="49"/>
      <c r="H3" s="49"/>
    </row>
    <row r="4" spans="1:8" x14ac:dyDescent="0.45">
      <c r="A4" s="53" t="s">
        <v>0</v>
      </c>
      <c r="B4" s="49"/>
      <c r="C4" s="49"/>
      <c r="D4" s="49"/>
      <c r="E4" s="49"/>
      <c r="F4" s="49"/>
      <c r="G4" s="49"/>
      <c r="H4" s="54" t="s">
        <v>3</v>
      </c>
    </row>
    <row r="5" spans="1:8" x14ac:dyDescent="0.45">
      <c r="A5" s="55" t="s">
        <v>4</v>
      </c>
      <c r="B5" s="55" t="s">
        <v>5</v>
      </c>
      <c r="C5" s="55" t="s">
        <v>6</v>
      </c>
      <c r="D5" s="49"/>
      <c r="E5" s="49"/>
      <c r="F5" s="56" t="s">
        <v>7</v>
      </c>
      <c r="G5" s="56" t="s">
        <v>8</v>
      </c>
      <c r="H5" s="55" t="s">
        <v>9</v>
      </c>
    </row>
    <row r="6" spans="1:8" x14ac:dyDescent="0.45">
      <c r="A6" s="57" t="s">
        <v>10</v>
      </c>
      <c r="B6" s="57" t="s">
        <v>11</v>
      </c>
      <c r="C6" s="49"/>
      <c r="D6" s="49"/>
      <c r="E6" s="49"/>
      <c r="F6" s="49"/>
      <c r="G6" s="49"/>
      <c r="H6" s="49"/>
    </row>
    <row r="7" spans="1:8" x14ac:dyDescent="0.45">
      <c r="A7" s="58" t="s">
        <v>58</v>
      </c>
      <c r="B7" s="49"/>
      <c r="C7" s="49"/>
      <c r="D7" s="58" t="s">
        <v>13</v>
      </c>
      <c r="E7" s="49"/>
      <c r="F7" s="59">
        <v>970518.25</v>
      </c>
      <c r="G7" s="49"/>
      <c r="H7" s="49"/>
    </row>
    <row r="8" spans="1:8" x14ac:dyDescent="0.45">
      <c r="A8" s="17" t="s">
        <v>14</v>
      </c>
      <c r="B8" s="17" t="s">
        <v>59</v>
      </c>
      <c r="C8" s="17" t="s">
        <v>60</v>
      </c>
      <c r="D8" s="18"/>
      <c r="E8" s="18"/>
      <c r="F8" s="31">
        <v>50000</v>
      </c>
      <c r="G8" s="49"/>
      <c r="H8" s="62">
        <v>1020518.25</v>
      </c>
    </row>
    <row r="9" spans="1:8" x14ac:dyDescent="0.45">
      <c r="A9" s="17" t="s">
        <v>14</v>
      </c>
      <c r="B9" s="17" t="s">
        <v>59</v>
      </c>
      <c r="C9" s="17" t="s">
        <v>60</v>
      </c>
      <c r="D9" s="18"/>
      <c r="E9" s="18"/>
      <c r="F9" s="31">
        <v>76000</v>
      </c>
      <c r="G9" s="49"/>
      <c r="H9" s="62">
        <v>1096518.25</v>
      </c>
    </row>
    <row r="10" spans="1:8" x14ac:dyDescent="0.45">
      <c r="A10" s="17" t="s">
        <v>14</v>
      </c>
      <c r="B10" s="17" t="s">
        <v>59</v>
      </c>
      <c r="C10" s="17" t="s">
        <v>60</v>
      </c>
      <c r="D10" s="18"/>
      <c r="E10" s="18"/>
      <c r="F10" s="31">
        <v>45000</v>
      </c>
      <c r="G10" s="49"/>
      <c r="H10" s="62">
        <v>1141518.25</v>
      </c>
    </row>
    <row r="11" spans="1:8" x14ac:dyDescent="0.45">
      <c r="A11" s="17" t="s">
        <v>14</v>
      </c>
      <c r="B11" s="17" t="s">
        <v>59</v>
      </c>
      <c r="C11" s="17" t="s">
        <v>60</v>
      </c>
      <c r="D11" s="18"/>
      <c r="E11" s="18"/>
      <c r="F11" s="31">
        <v>31400</v>
      </c>
      <c r="G11" s="49"/>
      <c r="H11" s="62">
        <v>1172918.25</v>
      </c>
    </row>
    <row r="12" spans="1:8" x14ac:dyDescent="0.45">
      <c r="A12" s="24" t="s">
        <v>29</v>
      </c>
      <c r="B12" s="24" t="s">
        <v>61</v>
      </c>
      <c r="C12" s="24" t="s">
        <v>62</v>
      </c>
      <c r="D12" s="25"/>
      <c r="E12" s="25"/>
      <c r="F12" s="66">
        <v>136000</v>
      </c>
      <c r="G12" s="49"/>
      <c r="H12" s="62">
        <v>1308918.25</v>
      </c>
    </row>
    <row r="13" spans="1:8" x14ac:dyDescent="0.45">
      <c r="A13" s="60" t="s">
        <v>63</v>
      </c>
      <c r="B13" s="60" t="s">
        <v>64</v>
      </c>
      <c r="C13" s="60" t="s">
        <v>65</v>
      </c>
      <c r="D13" s="49"/>
      <c r="E13" s="49"/>
      <c r="F13" s="64">
        <v>9500</v>
      </c>
      <c r="G13" s="49"/>
      <c r="H13" s="62">
        <v>1318418.25</v>
      </c>
    </row>
    <row r="14" spans="1:8" x14ac:dyDescent="0.45">
      <c r="A14" s="60" t="s">
        <v>63</v>
      </c>
      <c r="B14" s="60" t="s">
        <v>64</v>
      </c>
      <c r="C14" s="60" t="s">
        <v>65</v>
      </c>
      <c r="D14" s="49"/>
      <c r="E14" s="49"/>
      <c r="F14" s="61">
        <v>28500</v>
      </c>
      <c r="G14" s="49"/>
      <c r="H14" s="62">
        <v>1346918.25</v>
      </c>
    </row>
    <row r="15" spans="1:8" x14ac:dyDescent="0.45">
      <c r="A15" s="60" t="s">
        <v>63</v>
      </c>
      <c r="B15" s="60" t="s">
        <v>64</v>
      </c>
      <c r="C15" s="60" t="s">
        <v>65</v>
      </c>
      <c r="D15" s="49"/>
      <c r="E15" s="49"/>
      <c r="F15" s="64">
        <v>9500</v>
      </c>
      <c r="G15" s="49"/>
      <c r="H15" s="62">
        <v>1356418.25</v>
      </c>
    </row>
    <row r="16" spans="1:8" x14ac:dyDescent="0.45">
      <c r="A16" s="60" t="s">
        <v>63</v>
      </c>
      <c r="B16" s="60" t="s">
        <v>64</v>
      </c>
      <c r="C16" s="60" t="s">
        <v>66</v>
      </c>
      <c r="D16" s="49"/>
      <c r="E16" s="49"/>
      <c r="F16" s="64">
        <v>9500</v>
      </c>
      <c r="G16" s="49"/>
      <c r="H16" s="62">
        <v>1365918.25</v>
      </c>
    </row>
    <row r="17" spans="1:8" x14ac:dyDescent="0.45">
      <c r="A17" s="60" t="s">
        <v>63</v>
      </c>
      <c r="B17" s="60" t="s">
        <v>64</v>
      </c>
      <c r="C17" s="60" t="s">
        <v>66</v>
      </c>
      <c r="D17" s="49"/>
      <c r="E17" s="49"/>
      <c r="F17" s="64">
        <v>9500</v>
      </c>
      <c r="G17" s="49"/>
      <c r="H17" s="62">
        <v>1375418.25</v>
      </c>
    </row>
    <row r="18" spans="1:8" x14ac:dyDescent="0.45">
      <c r="A18" s="60" t="s">
        <v>63</v>
      </c>
      <c r="B18" s="60" t="s">
        <v>64</v>
      </c>
      <c r="C18" s="60" t="s">
        <v>66</v>
      </c>
      <c r="D18" s="49"/>
      <c r="E18" s="49"/>
      <c r="F18" s="64">
        <v>9500</v>
      </c>
      <c r="G18" s="49"/>
      <c r="H18" s="62">
        <v>1384918.25</v>
      </c>
    </row>
    <row r="19" spans="1:8" x14ac:dyDescent="0.45">
      <c r="A19" s="60" t="s">
        <v>63</v>
      </c>
      <c r="B19" s="60" t="s">
        <v>64</v>
      </c>
      <c r="C19" s="60" t="s">
        <v>67</v>
      </c>
      <c r="D19" s="49"/>
      <c r="E19" s="49"/>
      <c r="F19" s="61">
        <v>18960</v>
      </c>
      <c r="G19" s="49"/>
      <c r="H19" s="62">
        <v>1403878.25</v>
      </c>
    </row>
    <row r="20" spans="1:8" x14ac:dyDescent="0.45">
      <c r="A20" s="60" t="s">
        <v>63</v>
      </c>
      <c r="B20" s="60" t="s">
        <v>68</v>
      </c>
      <c r="C20" s="60" t="s">
        <v>69</v>
      </c>
      <c r="D20" s="49"/>
      <c r="E20" s="49"/>
      <c r="F20" s="49"/>
      <c r="G20" s="63">
        <v>200000</v>
      </c>
      <c r="H20" s="62">
        <v>1203878.25</v>
      </c>
    </row>
    <row r="21" spans="1:8" x14ac:dyDescent="0.45">
      <c r="A21" s="49"/>
      <c r="B21" s="49"/>
      <c r="C21" s="49"/>
      <c r="D21" s="58" t="s">
        <v>43</v>
      </c>
      <c r="E21" s="49"/>
      <c r="F21" s="65">
        <v>1203878.25</v>
      </c>
      <c r="G21" s="49"/>
      <c r="H21" s="49"/>
    </row>
    <row r="22" spans="1:8" x14ac:dyDescent="0.45">
      <c r="A22" s="53" t="s">
        <v>44</v>
      </c>
      <c r="B22" s="49"/>
      <c r="C22" s="49"/>
      <c r="D22" s="49"/>
      <c r="E22" s="49"/>
      <c r="F22" s="49"/>
      <c r="G22" s="53" t="s">
        <v>70</v>
      </c>
      <c r="H22" s="49"/>
    </row>
    <row r="24" spans="1:8" x14ac:dyDescent="0.45">
      <c r="B24" s="20" t="s">
        <v>72</v>
      </c>
      <c r="C24" s="48">
        <f>SUM(F8:F11)</f>
        <v>202400</v>
      </c>
    </row>
    <row r="25" spans="1:8" x14ac:dyDescent="0.45">
      <c r="B25" s="22" t="s">
        <v>71</v>
      </c>
      <c r="C25" s="67">
        <f>SUM(F12)</f>
        <v>136000</v>
      </c>
    </row>
    <row r="26" spans="1:8" x14ac:dyDescent="0.45">
      <c r="B26" t="s">
        <v>73</v>
      </c>
      <c r="C26" s="21">
        <f>SUM(F13:F19)</f>
        <v>94960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ELECTRICITY &amp; WATER</vt:lpstr>
      <vt:lpstr>RENT</vt:lpstr>
      <vt:lpstr>SECURITY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Pereira</dc:creator>
  <cp:lastModifiedBy>Wally Fernandes</cp:lastModifiedBy>
  <dcterms:created xsi:type="dcterms:W3CDTF">2018-10-23T06:57:20Z</dcterms:created>
  <dcterms:modified xsi:type="dcterms:W3CDTF">2018-10-29T17:57:42Z</dcterms:modified>
</cp:coreProperties>
</file>