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esktop\Laboratorio\Parcial_2\"/>
    </mc:Choice>
  </mc:AlternateContent>
  <xr:revisionPtr revIDLastSave="0" documentId="13_ncr:1_{EE043EFA-25D7-4B72-827B-2721798B1EA8}" xr6:coauthVersionLast="45" xr6:coauthVersionMax="45" xr10:uidLastSave="{00000000-0000-0000-0000-000000000000}"/>
  <bookViews>
    <workbookView xWindow="-120" yWindow="-120" windowWidth="20730" windowHeight="11760" activeTab="1" xr2:uid="{DFFA9CD4-7198-456F-97C0-2963738640BD}"/>
  </bookViews>
  <sheets>
    <sheet name="Hoja1" sheetId="1" r:id="rId1"/>
    <sheet name="Hoja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2" l="1"/>
  <c r="E2" i="2" s="1"/>
  <c r="I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2" i="1"/>
  <c r="N61" i="1"/>
  <c r="N1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F5" i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A7" i="1"/>
  <c r="A9" i="1" s="1"/>
  <c r="N3" i="1" l="1"/>
  <c r="N4" i="1"/>
  <c r="N2" i="1"/>
  <c r="A11" i="1"/>
  <c r="N5" i="1" l="1"/>
  <c r="A12" i="1"/>
  <c r="N6" i="1" l="1"/>
  <c r="A13" i="1"/>
  <c r="N7" i="1" l="1"/>
  <c r="A14" i="1"/>
  <c r="N8" i="1" l="1"/>
  <c r="A15" i="1"/>
  <c r="N9" i="1" l="1"/>
  <c r="A16" i="1"/>
  <c r="N10" i="1" l="1"/>
  <c r="A17" i="1"/>
  <c r="A18" i="1" l="1"/>
  <c r="N12" i="1" l="1"/>
  <c r="N11" i="1"/>
  <c r="A19" i="1"/>
  <c r="N13" i="1" l="1"/>
  <c r="A20" i="1"/>
  <c r="N14" i="1" l="1"/>
  <c r="A21" i="1"/>
  <c r="N15" i="1" l="1"/>
  <c r="A22" i="1"/>
  <c r="N16" i="1" l="1"/>
  <c r="A23" i="1"/>
  <c r="N17" i="1" l="1"/>
  <c r="A24" i="1"/>
  <c r="N18" i="1" l="1"/>
  <c r="A25" i="1"/>
  <c r="N19" i="1" l="1"/>
  <c r="A26" i="1"/>
  <c r="N20" i="1" l="1"/>
  <c r="A27" i="1"/>
  <c r="N21" i="1" l="1"/>
  <c r="A28" i="1"/>
  <c r="H7" i="1" l="1"/>
  <c r="N22" i="1"/>
  <c r="A29" i="1"/>
  <c r="A30" i="1" l="1"/>
  <c r="N23" i="1" l="1"/>
  <c r="H4" i="1"/>
  <c r="E26" i="1" s="1"/>
  <c r="N24" i="1"/>
  <c r="A31" i="1"/>
  <c r="I21" i="1" l="1"/>
  <c r="K21" i="1" s="1"/>
  <c r="I7" i="1"/>
  <c r="K7" i="1" s="1"/>
  <c r="E5" i="1"/>
  <c r="E8" i="1"/>
  <c r="E10" i="1"/>
  <c r="E13" i="1"/>
  <c r="I3" i="1"/>
  <c r="K3" i="1" s="1"/>
  <c r="E9" i="1"/>
  <c r="I6" i="1"/>
  <c r="K6" i="1" s="1"/>
  <c r="I9" i="1"/>
  <c r="K9" i="1" s="1"/>
  <c r="I8" i="1"/>
  <c r="K8" i="1" s="1"/>
  <c r="E4" i="1"/>
  <c r="K2" i="1"/>
  <c r="I4" i="1"/>
  <c r="K4" i="1" s="1"/>
  <c r="E11" i="1"/>
  <c r="E14" i="1"/>
  <c r="I10" i="1"/>
  <c r="K10" i="1" s="1"/>
  <c r="E6" i="1"/>
  <c r="E7" i="1"/>
  <c r="I5" i="1"/>
  <c r="K5" i="1" s="1"/>
  <c r="E12" i="1"/>
  <c r="E15" i="1"/>
  <c r="I11" i="1"/>
  <c r="K11" i="1" s="1"/>
  <c r="E16" i="1"/>
  <c r="I12" i="1"/>
  <c r="K12" i="1" s="1"/>
  <c r="E17" i="1"/>
  <c r="E18" i="1"/>
  <c r="I13" i="1"/>
  <c r="K13" i="1" s="1"/>
  <c r="I14" i="1"/>
  <c r="K14" i="1" s="1"/>
  <c r="E19" i="1"/>
  <c r="I15" i="1"/>
  <c r="K15" i="1" s="1"/>
  <c r="E20" i="1"/>
  <c r="E21" i="1"/>
  <c r="I16" i="1"/>
  <c r="K16" i="1" s="1"/>
  <c r="I17" i="1"/>
  <c r="K17" i="1" s="1"/>
  <c r="E22" i="1"/>
  <c r="E23" i="1"/>
  <c r="I18" i="1"/>
  <c r="K18" i="1" s="1"/>
  <c r="E24" i="1"/>
  <c r="I19" i="1"/>
  <c r="K19" i="1" s="1"/>
  <c r="E25" i="1"/>
  <c r="I20" i="1"/>
  <c r="K20" i="1" s="1"/>
  <c r="N25" i="1"/>
  <c r="A32" i="1"/>
  <c r="I22" i="1"/>
  <c r="K22" i="1" s="1"/>
  <c r="E27" i="1"/>
  <c r="N26" i="1" l="1"/>
  <c r="A33" i="1"/>
  <c r="I23" i="1"/>
  <c r="K23" i="1" s="1"/>
  <c r="E28" i="1"/>
  <c r="N27" i="1" l="1"/>
  <c r="A34" i="1"/>
  <c r="I24" i="1"/>
  <c r="K24" i="1" s="1"/>
  <c r="N28" i="1" l="1"/>
  <c r="A35" i="1"/>
  <c r="I25" i="1"/>
  <c r="K25" i="1" s="1"/>
  <c r="N29" i="1" l="1"/>
  <c r="A36" i="1"/>
  <c r="I26" i="1"/>
  <c r="K26" i="1" s="1"/>
  <c r="N30" i="1" l="1"/>
  <c r="A37" i="1"/>
  <c r="I27" i="1"/>
  <c r="K27" i="1" s="1"/>
  <c r="N31" i="1" l="1"/>
  <c r="A38" i="1"/>
  <c r="I28" i="1"/>
  <c r="K28" i="1" s="1"/>
  <c r="N32" i="1" l="1"/>
  <c r="A39" i="1"/>
  <c r="I29" i="1"/>
  <c r="K29" i="1" s="1"/>
  <c r="N33" i="1" l="1"/>
  <c r="A40" i="1"/>
  <c r="I30" i="1"/>
  <c r="K30" i="1" s="1"/>
  <c r="N34" i="1" l="1"/>
  <c r="A41" i="1"/>
  <c r="I31" i="1"/>
  <c r="K31" i="1" s="1"/>
  <c r="N35" i="1" l="1"/>
  <c r="A42" i="1"/>
  <c r="I32" i="1"/>
  <c r="K32" i="1" s="1"/>
  <c r="N36" i="1" l="1"/>
  <c r="A43" i="1"/>
  <c r="I33" i="1"/>
  <c r="K33" i="1" s="1"/>
  <c r="N37" i="1" l="1"/>
  <c r="A44" i="1"/>
  <c r="I34" i="1"/>
  <c r="K34" i="1" s="1"/>
  <c r="N38" i="1" l="1"/>
  <c r="A45" i="1"/>
  <c r="I35" i="1"/>
  <c r="K35" i="1" s="1"/>
  <c r="N39" i="1" l="1"/>
  <c r="A46" i="1"/>
  <c r="I36" i="1"/>
  <c r="K36" i="1" s="1"/>
  <c r="N40" i="1" l="1"/>
  <c r="A47" i="1"/>
  <c r="I37" i="1"/>
  <c r="K37" i="1" s="1"/>
  <c r="N41" i="1" l="1"/>
  <c r="A48" i="1"/>
  <c r="I38" i="1"/>
  <c r="K38" i="1" s="1"/>
  <c r="N42" i="1" l="1"/>
  <c r="A49" i="1"/>
  <c r="I39" i="1"/>
  <c r="K39" i="1" s="1"/>
  <c r="N43" i="1" l="1"/>
  <c r="A50" i="1"/>
  <c r="I40" i="1"/>
  <c r="K40" i="1" s="1"/>
  <c r="N44" i="1" l="1"/>
  <c r="A51" i="1"/>
  <c r="I41" i="1"/>
  <c r="K41" i="1" s="1"/>
  <c r="N45" i="1" l="1"/>
  <c r="A52" i="1"/>
  <c r="I42" i="1"/>
  <c r="K42" i="1" s="1"/>
  <c r="N46" i="1" l="1"/>
  <c r="A53" i="1"/>
  <c r="I43" i="1"/>
  <c r="K43" i="1" s="1"/>
  <c r="N47" i="1" l="1"/>
  <c r="A54" i="1"/>
  <c r="I44" i="1"/>
  <c r="K44" i="1" s="1"/>
  <c r="N48" i="1" l="1"/>
  <c r="A55" i="1"/>
  <c r="I45" i="1"/>
  <c r="K45" i="1" s="1"/>
  <c r="N49" i="1" l="1"/>
  <c r="A56" i="1"/>
  <c r="I46" i="1"/>
  <c r="K46" i="1" s="1"/>
  <c r="N50" i="1" l="1"/>
  <c r="A57" i="1"/>
  <c r="I47" i="1"/>
  <c r="K47" i="1" s="1"/>
  <c r="N51" i="1" l="1"/>
  <c r="A58" i="1"/>
  <c r="I48" i="1"/>
  <c r="K48" i="1" s="1"/>
  <c r="N52" i="1" l="1"/>
  <c r="A59" i="1"/>
  <c r="I49" i="1"/>
  <c r="K49" i="1" s="1"/>
  <c r="N53" i="1" l="1"/>
  <c r="A60" i="1"/>
  <c r="I50" i="1"/>
  <c r="K50" i="1" s="1"/>
  <c r="N54" i="1" l="1"/>
  <c r="A61" i="1"/>
  <c r="I52" i="1" s="1"/>
  <c r="K52" i="1" s="1"/>
  <c r="I51" i="1"/>
  <c r="K51" i="1" s="1"/>
  <c r="N55" i="1" l="1"/>
  <c r="N56" i="1" l="1"/>
  <c r="N57" i="1" l="1"/>
  <c r="N58" i="1" l="1"/>
  <c r="N59" i="1" l="1"/>
  <c r="N60" i="1"/>
</calcChain>
</file>

<file path=xl/sharedStrings.xml><?xml version="1.0" encoding="utf-8"?>
<sst xmlns="http://schemas.openxmlformats.org/spreadsheetml/2006/main" count="19" uniqueCount="18">
  <si>
    <t>altura</t>
  </si>
  <si>
    <t>distancia</t>
  </si>
  <si>
    <t>Tangente en Grados</t>
  </si>
  <si>
    <t>angulo inicial (radianes)</t>
  </si>
  <si>
    <t>Velocidad inicial (Y)</t>
  </si>
  <si>
    <t>Tiempo Requerido (segundos)</t>
  </si>
  <si>
    <t>Altura a buscar (mestros)</t>
  </si>
  <si>
    <t>ALTURA SUPUESTA</t>
  </si>
  <si>
    <t>Tiempo</t>
  </si>
  <si>
    <t>Velocidad de calculo</t>
  </si>
  <si>
    <t>Distancia</t>
  </si>
  <si>
    <t>Velocidad X</t>
  </si>
  <si>
    <t>Tiempo Tomado</t>
  </si>
  <si>
    <t>Pueba</t>
  </si>
  <si>
    <t xml:space="preserve">Velocidad </t>
  </si>
  <si>
    <t>Angulo</t>
  </si>
  <si>
    <t>Altura alcansada</t>
  </si>
  <si>
    <t>Velocidad en (Y)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</si>
</sst>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73596-ADAB-48FC-BDD2-D54D43D6435F}">
  <dimension ref="A1:N61"/>
  <sheetViews>
    <sheetView topLeftCell="C1" zoomScaleNormal="100" workbookViewId="0">
      <selection activeCell="I2" sqref="I2"/>
    </sheetView>
  </sheetViews>
  <sheetFormatPr baseColWidth="10" defaultRowHeight="15" x14ac:dyDescent="0.25"/>
  <cols>
    <col min="1" max="1" width="24.7109375" customWidth="1"/>
    <col min="2" max="2" width="23.42578125" customWidth="1"/>
    <col min="3" max="3" width="27.85546875" customWidth="1"/>
    <col min="4" max="4" width="19.42578125" customWidth="1"/>
    <col min="5" max="5" width="29.42578125" customWidth="1"/>
    <col min="8" max="8" width="19.28515625" customWidth="1"/>
    <col min="9" max="9" width="24.5703125" customWidth="1"/>
    <col min="10" max="10" width="7.140625" customWidth="1"/>
    <col min="11" max="11" width="21.85546875" customWidth="1"/>
    <col min="14" max="14" width="12" customWidth="1"/>
  </cols>
  <sheetData>
    <row r="1" spans="1:14" x14ac:dyDescent="0.25">
      <c r="B1" t="s">
        <v>6</v>
      </c>
      <c r="C1" t="s">
        <v>5</v>
      </c>
      <c r="D1" t="s">
        <v>4</v>
      </c>
      <c r="I1" t="s">
        <v>11</v>
      </c>
      <c r="K1" t="s">
        <v>10</v>
      </c>
      <c r="M1" t="s">
        <v>13</v>
      </c>
      <c r="N1">
        <f>(D2*C2)+(((-9.81)*C2^2)/2)</f>
        <v>3</v>
      </c>
    </row>
    <row r="2" spans="1:14" x14ac:dyDescent="0.25">
      <c r="A2" t="s">
        <v>0</v>
      </c>
      <c r="B2">
        <f>$A$3</f>
        <v>3</v>
      </c>
      <c r="C2">
        <v>1</v>
      </c>
      <c r="D2">
        <f>(((9.81*C2^2)/2)+B2)/C2</f>
        <v>7.9050000000000002</v>
      </c>
      <c r="I2">
        <f>$H$4/TAN(A11)</f>
        <v>752.96956521739151</v>
      </c>
      <c r="K2">
        <f>I2*$H$7</f>
        <v>17318.300000000003</v>
      </c>
      <c r="N2">
        <f t="shared" ref="N2:N61" si="0">(D3*C3)+(((-9.81)*C3^2)/2)</f>
        <v>3</v>
      </c>
    </row>
    <row r="3" spans="1:14" x14ac:dyDescent="0.25">
      <c r="A3">
        <v>3</v>
      </c>
      <c r="B3">
        <f t="shared" ref="B3:B61" si="1">$A$3</f>
        <v>3</v>
      </c>
      <c r="C3">
        <v>2</v>
      </c>
      <c r="D3">
        <f t="shared" ref="D3:D61" si="2">(((9.81*C3^2)/2)+B3)/C3</f>
        <v>11.31</v>
      </c>
      <c r="E3" t="s">
        <v>7</v>
      </c>
      <c r="F3" t="s">
        <v>8</v>
      </c>
      <c r="H3" t="s">
        <v>9</v>
      </c>
      <c r="I3">
        <f>$H$4/TAN(A12)</f>
        <v>672.71607667571277</v>
      </c>
      <c r="K3">
        <f t="shared" ref="K3:K52" si="3">I3*$H$7</f>
        <v>15472.469763541394</v>
      </c>
      <c r="N3">
        <f t="shared" si="0"/>
        <v>3</v>
      </c>
    </row>
    <row r="4" spans="1:14" x14ac:dyDescent="0.25">
      <c r="A4" t="s">
        <v>1</v>
      </c>
      <c r="B4">
        <f t="shared" si="1"/>
        <v>3</v>
      </c>
      <c r="C4">
        <v>3</v>
      </c>
      <c r="D4">
        <f t="shared" si="2"/>
        <v>15.715000000000002</v>
      </c>
      <c r="E4">
        <f>($H$4*F4)+((-9.81)*F4^2)/2</f>
        <v>33.442180434782607</v>
      </c>
      <c r="F4">
        <v>0.3</v>
      </c>
      <c r="H4">
        <f>D24</f>
        <v>112.94543478260871</v>
      </c>
      <c r="I4">
        <f t="shared" ref="I3:I66" si="4">$H$4/TAN(A13)</f>
        <v>607.57812044278944</v>
      </c>
      <c r="K4">
        <f t="shared" si="3"/>
        <v>13974.296770184157</v>
      </c>
      <c r="N4">
        <f t="shared" si="0"/>
        <v>3</v>
      </c>
    </row>
    <row r="5" spans="1:14" x14ac:dyDescent="0.25">
      <c r="A5">
        <v>20</v>
      </c>
      <c r="B5">
        <f t="shared" si="1"/>
        <v>3</v>
      </c>
      <c r="C5">
        <v>4</v>
      </c>
      <c r="D5">
        <f t="shared" si="2"/>
        <v>20.37</v>
      </c>
      <c r="E5">
        <f t="shared" ref="E5:E28" si="5">($H$4*F5)+((-9.81)*F5^2)/2</f>
        <v>44.39337391304349</v>
      </c>
      <c r="F5">
        <f>F4+0.1</f>
        <v>0.4</v>
      </c>
      <c r="I5">
        <f t="shared" si="4"/>
        <v>553.62275238118968</v>
      </c>
      <c r="K5">
        <f t="shared" si="3"/>
        <v>12733.323304767362</v>
      </c>
      <c r="N5">
        <f t="shared" si="0"/>
        <v>3</v>
      </c>
    </row>
    <row r="6" spans="1:14" x14ac:dyDescent="0.25">
      <c r="A6" t="s">
        <v>3</v>
      </c>
      <c r="B6">
        <f t="shared" si="1"/>
        <v>3</v>
      </c>
      <c r="C6">
        <v>5</v>
      </c>
      <c r="D6">
        <f t="shared" si="2"/>
        <v>25.125</v>
      </c>
      <c r="E6">
        <f t="shared" si="5"/>
        <v>55.246467391304357</v>
      </c>
      <c r="F6">
        <f t="shared" ref="F6:F28" si="6">F5+0.1</f>
        <v>0.5</v>
      </c>
      <c r="H6" t="s">
        <v>12</v>
      </c>
      <c r="I6">
        <f t="shared" si="4"/>
        <v>508.17245368257761</v>
      </c>
      <c r="K6">
        <f t="shared" si="3"/>
        <v>11687.966434699285</v>
      </c>
      <c r="N6">
        <f t="shared" si="0"/>
        <v>3</v>
      </c>
    </row>
    <row r="7" spans="1:14" x14ac:dyDescent="0.25">
      <c r="A7">
        <f>ATAN(A3/A5)</f>
        <v>0.14888994760949725</v>
      </c>
      <c r="B7">
        <f t="shared" si="1"/>
        <v>3</v>
      </c>
      <c r="C7">
        <v>6</v>
      </c>
      <c r="D7">
        <f t="shared" si="2"/>
        <v>29.930000000000003</v>
      </c>
      <c r="E7">
        <f t="shared" si="5"/>
        <v>66.001460869565221</v>
      </c>
      <c r="F7">
        <f t="shared" si="6"/>
        <v>0.6</v>
      </c>
      <c r="H7">
        <f>C24</f>
        <v>23</v>
      </c>
      <c r="I7">
        <f>$H$4/TAN(A16)</f>
        <v>469.34121552024646</v>
      </c>
      <c r="K7">
        <f t="shared" si="3"/>
        <v>10794.847956965668</v>
      </c>
      <c r="N7">
        <f t="shared" si="0"/>
        <v>3.0000000000000284</v>
      </c>
    </row>
    <row r="8" spans="1:14" x14ac:dyDescent="0.25">
      <c r="A8" t="s">
        <v>2</v>
      </c>
      <c r="B8">
        <f t="shared" si="1"/>
        <v>3</v>
      </c>
      <c r="C8">
        <v>7</v>
      </c>
      <c r="D8">
        <f t="shared" si="2"/>
        <v>34.763571428571431</v>
      </c>
      <c r="E8">
        <f t="shared" si="5"/>
        <v>76.658354347826091</v>
      </c>
      <c r="F8">
        <f t="shared" si="6"/>
        <v>0.7</v>
      </c>
      <c r="I8">
        <f>$H$4/TAN(A17)</f>
        <v>435.76218220916894</v>
      </c>
      <c r="K8">
        <f t="shared" si="3"/>
        <v>10022.530190810885</v>
      </c>
      <c r="N8">
        <f t="shared" si="0"/>
        <v>3</v>
      </c>
    </row>
    <row r="9" spans="1:14" x14ac:dyDescent="0.25">
      <c r="A9">
        <f>A7*180/PI()</f>
        <v>8.5307656099481335</v>
      </c>
      <c r="B9">
        <f t="shared" si="1"/>
        <v>3</v>
      </c>
      <c r="C9">
        <v>8</v>
      </c>
      <c r="D9">
        <f t="shared" si="2"/>
        <v>39.615000000000002</v>
      </c>
      <c r="E9">
        <f t="shared" si="5"/>
        <v>87.217147826086958</v>
      </c>
      <c r="F9">
        <f t="shared" si="6"/>
        <v>0.79999999999999993</v>
      </c>
      <c r="I9">
        <f t="shared" si="4"/>
        <v>406.42051395168494</v>
      </c>
      <c r="K9">
        <f t="shared" si="3"/>
        <v>9347.6718208887542</v>
      </c>
      <c r="N9">
        <f t="shared" si="0"/>
        <v>3</v>
      </c>
    </row>
    <row r="10" spans="1:14" x14ac:dyDescent="0.25">
      <c r="A10" s="1"/>
      <c r="B10">
        <f t="shared" si="1"/>
        <v>3</v>
      </c>
      <c r="C10">
        <v>9</v>
      </c>
      <c r="D10">
        <f t="shared" si="2"/>
        <v>44.478333333333332</v>
      </c>
      <c r="E10">
        <f t="shared" si="5"/>
        <v>97.677841304347837</v>
      </c>
      <c r="F10">
        <f t="shared" si="6"/>
        <v>0.89999999999999991</v>
      </c>
      <c r="I10">
        <f t="shared" si="4"/>
        <v>380.54691363379908</v>
      </c>
      <c r="K10">
        <f t="shared" si="3"/>
        <v>8752.5790135773786</v>
      </c>
      <c r="N10">
        <f t="shared" si="0"/>
        <v>3</v>
      </c>
    </row>
    <row r="11" spans="1:14" x14ac:dyDescent="0.25">
      <c r="A11">
        <f>A7</f>
        <v>0.14888994760949725</v>
      </c>
      <c r="B11">
        <f t="shared" si="1"/>
        <v>3</v>
      </c>
      <c r="C11">
        <v>10</v>
      </c>
      <c r="D11">
        <f t="shared" si="2"/>
        <v>49.35</v>
      </c>
      <c r="E11">
        <f t="shared" si="5"/>
        <v>108.0404347826087</v>
      </c>
      <c r="F11">
        <f t="shared" si="6"/>
        <v>0.99999999999999989</v>
      </c>
      <c r="I11">
        <f t="shared" si="4"/>
        <v>357.54759463636782</v>
      </c>
      <c r="K11">
        <f t="shared" si="3"/>
        <v>8223.5946766364596</v>
      </c>
      <c r="N11">
        <f t="shared" si="0"/>
        <v>3</v>
      </c>
    </row>
    <row r="12" spans="1:14" x14ac:dyDescent="0.25">
      <c r="A12">
        <f>A11+PI()/180</f>
        <v>0.16634324012944054</v>
      </c>
      <c r="B12">
        <f t="shared" si="1"/>
        <v>3</v>
      </c>
      <c r="C12">
        <v>11</v>
      </c>
      <c r="D12">
        <f t="shared" si="2"/>
        <v>54.227727272727272</v>
      </c>
      <c r="E12">
        <f t="shared" si="5"/>
        <v>118.30492826086957</v>
      </c>
      <c r="F12">
        <f t="shared" si="6"/>
        <v>1.0999999999999999</v>
      </c>
      <c r="I12">
        <f t="shared" si="4"/>
        <v>336.95692406090103</v>
      </c>
      <c r="K12">
        <f t="shared" si="3"/>
        <v>7750.0092534007235</v>
      </c>
      <c r="N12">
        <f t="shared" si="0"/>
        <v>3</v>
      </c>
    </row>
    <row r="13" spans="1:14" x14ac:dyDescent="0.25">
      <c r="A13">
        <f t="shared" ref="A13:A61" si="7">A12+PI()/180</f>
        <v>0.18379653264938384</v>
      </c>
      <c r="B13">
        <f t="shared" si="1"/>
        <v>3</v>
      </c>
      <c r="C13">
        <v>12</v>
      </c>
      <c r="D13">
        <f t="shared" si="2"/>
        <v>59.110000000000007</v>
      </c>
      <c r="E13">
        <f t="shared" si="5"/>
        <v>128.47132173913045</v>
      </c>
      <c r="F13">
        <f t="shared" si="6"/>
        <v>1.2</v>
      </c>
      <c r="I13">
        <f t="shared" si="4"/>
        <v>318.40461429938455</v>
      </c>
      <c r="K13">
        <f t="shared" si="3"/>
        <v>7323.3061288858444</v>
      </c>
      <c r="N13">
        <f t="shared" si="0"/>
        <v>3</v>
      </c>
    </row>
    <row r="14" spans="1:14" x14ac:dyDescent="0.25">
      <c r="A14">
        <f t="shared" si="7"/>
        <v>0.20124982516932713</v>
      </c>
      <c r="B14">
        <f t="shared" si="1"/>
        <v>3</v>
      </c>
      <c r="C14">
        <v>13</v>
      </c>
      <c r="D14">
        <f t="shared" si="2"/>
        <v>63.995769230769234</v>
      </c>
      <c r="E14">
        <f t="shared" si="5"/>
        <v>138.53961521739134</v>
      </c>
      <c r="F14">
        <f t="shared" si="6"/>
        <v>1.3</v>
      </c>
      <c r="I14">
        <f t="shared" si="4"/>
        <v>301.59250266464619</v>
      </c>
      <c r="K14">
        <f t="shared" si="3"/>
        <v>6936.6275612868621</v>
      </c>
      <c r="N14">
        <f t="shared" si="0"/>
        <v>2.9999999999998863</v>
      </c>
    </row>
    <row r="15" spans="1:14" x14ac:dyDescent="0.25">
      <c r="A15">
        <f t="shared" si="7"/>
        <v>0.21870311768927042</v>
      </c>
      <c r="B15">
        <f t="shared" si="1"/>
        <v>3</v>
      </c>
      <c r="C15">
        <v>14</v>
      </c>
      <c r="D15">
        <f t="shared" si="2"/>
        <v>68.88428571428571</v>
      </c>
      <c r="E15">
        <f t="shared" si="5"/>
        <v>148.50980869565223</v>
      </c>
      <c r="F15">
        <f t="shared" si="6"/>
        <v>1.4000000000000001</v>
      </c>
      <c r="I15">
        <f t="shared" si="4"/>
        <v>286.27780184730642</v>
      </c>
      <c r="K15">
        <f t="shared" si="3"/>
        <v>6584.3894424880473</v>
      </c>
      <c r="N15">
        <f t="shared" si="0"/>
        <v>3</v>
      </c>
    </row>
    <row r="16" spans="1:14" x14ac:dyDescent="0.25">
      <c r="A16">
        <f t="shared" si="7"/>
        <v>0.23615641020921371</v>
      </c>
      <c r="B16">
        <f t="shared" si="1"/>
        <v>3</v>
      </c>
      <c r="C16">
        <v>15</v>
      </c>
      <c r="D16">
        <f t="shared" si="2"/>
        <v>73.775000000000006</v>
      </c>
      <c r="E16">
        <f t="shared" si="5"/>
        <v>158.38190217391309</v>
      </c>
      <c r="F16">
        <f t="shared" si="6"/>
        <v>1.5000000000000002</v>
      </c>
      <c r="I16">
        <f t="shared" si="4"/>
        <v>272.26081080172588</v>
      </c>
      <c r="K16">
        <f t="shared" si="3"/>
        <v>6261.998648439695</v>
      </c>
      <c r="N16">
        <f t="shared" si="0"/>
        <v>3</v>
      </c>
    </row>
    <row r="17" spans="1:14" x14ac:dyDescent="0.25">
      <c r="A17">
        <f t="shared" si="7"/>
        <v>0.253609702729157</v>
      </c>
      <c r="B17">
        <f t="shared" si="1"/>
        <v>3</v>
      </c>
      <c r="C17">
        <v>16</v>
      </c>
      <c r="D17">
        <f t="shared" si="2"/>
        <v>78.667500000000004</v>
      </c>
      <c r="E17">
        <f t="shared" si="5"/>
        <v>168.15589565217397</v>
      </c>
      <c r="F17">
        <f t="shared" si="6"/>
        <v>1.6000000000000003</v>
      </c>
      <c r="I17">
        <f t="shared" si="4"/>
        <v>259.37575915918643</v>
      </c>
      <c r="K17">
        <f t="shared" si="3"/>
        <v>5965.6424606612882</v>
      </c>
      <c r="N17">
        <f t="shared" si="0"/>
        <v>3</v>
      </c>
    </row>
    <row r="18" spans="1:14" x14ac:dyDescent="0.25">
      <c r="A18">
        <f t="shared" si="7"/>
        <v>0.27106299524910032</v>
      </c>
      <c r="B18">
        <f t="shared" si="1"/>
        <v>3</v>
      </c>
      <c r="C18">
        <v>17</v>
      </c>
      <c r="D18">
        <f t="shared" si="2"/>
        <v>83.561470588235295</v>
      </c>
      <c r="E18">
        <f t="shared" si="5"/>
        <v>177.83178913043486</v>
      </c>
      <c r="F18">
        <f t="shared" si="6"/>
        <v>1.7000000000000004</v>
      </c>
      <c r="I18">
        <f t="shared" si="4"/>
        <v>247.48389099715521</v>
      </c>
      <c r="K18">
        <f t="shared" si="3"/>
        <v>5692.1294929345695</v>
      </c>
      <c r="N18">
        <f t="shared" si="0"/>
        <v>3</v>
      </c>
    </row>
    <row r="19" spans="1:14" x14ac:dyDescent="0.25">
      <c r="A19">
        <f t="shared" si="7"/>
        <v>0.28851628776904364</v>
      </c>
      <c r="B19">
        <f t="shared" si="1"/>
        <v>3</v>
      </c>
      <c r="C19">
        <v>18</v>
      </c>
      <c r="D19">
        <f t="shared" si="2"/>
        <v>88.456666666666663</v>
      </c>
      <c r="E19">
        <f t="shared" si="5"/>
        <v>187.40958260869573</v>
      </c>
      <c r="F19">
        <f t="shared" si="6"/>
        <v>1.8000000000000005</v>
      </c>
      <c r="I19">
        <f t="shared" si="4"/>
        <v>236.46817397968937</v>
      </c>
      <c r="K19">
        <f t="shared" si="3"/>
        <v>5438.7680015328551</v>
      </c>
      <c r="N19">
        <f t="shared" si="0"/>
        <v>3</v>
      </c>
    </row>
    <row r="20" spans="1:14" x14ac:dyDescent="0.25">
      <c r="A20">
        <f t="shared" si="7"/>
        <v>0.30596958028898696</v>
      </c>
      <c r="B20">
        <f t="shared" si="1"/>
        <v>3</v>
      </c>
      <c r="C20">
        <v>19</v>
      </c>
      <c r="D20">
        <f t="shared" si="2"/>
        <v>93.352894736842117</v>
      </c>
      <c r="E20">
        <f t="shared" si="5"/>
        <v>196.88927608695661</v>
      </c>
      <c r="F20">
        <f t="shared" si="6"/>
        <v>1.9000000000000006</v>
      </c>
      <c r="I20">
        <f t="shared" si="4"/>
        <v>226.22920502301008</v>
      </c>
      <c r="K20">
        <f t="shared" si="3"/>
        <v>5203.2717155292321</v>
      </c>
      <c r="N20">
        <f t="shared" si="0"/>
        <v>3</v>
      </c>
    </row>
    <row r="21" spans="1:14" x14ac:dyDescent="0.25">
      <c r="A21">
        <f t="shared" si="7"/>
        <v>0.32342287280893028</v>
      </c>
      <c r="B21">
        <f t="shared" si="1"/>
        <v>3</v>
      </c>
      <c r="C21">
        <v>20</v>
      </c>
      <c r="D21">
        <f t="shared" si="2"/>
        <v>98.25</v>
      </c>
      <c r="E21">
        <f t="shared" si="5"/>
        <v>206.27086956521748</v>
      </c>
      <c r="F21">
        <f t="shared" si="6"/>
        <v>2.0000000000000004</v>
      </c>
      <c r="I21">
        <f t="shared" si="4"/>
        <v>216.68200825601971</v>
      </c>
      <c r="K21">
        <f t="shared" si="3"/>
        <v>4983.6861898884536</v>
      </c>
      <c r="N21">
        <f t="shared" si="0"/>
        <v>3</v>
      </c>
    </row>
    <row r="22" spans="1:14" x14ac:dyDescent="0.25">
      <c r="A22">
        <f t="shared" si="7"/>
        <v>0.3408761653288736</v>
      </c>
      <c r="B22">
        <f t="shared" si="1"/>
        <v>3</v>
      </c>
      <c r="C22">
        <v>21</v>
      </c>
      <c r="D22">
        <f t="shared" si="2"/>
        <v>103.14785714285715</v>
      </c>
      <c r="E22">
        <f t="shared" si="5"/>
        <v>215.55436304347833</v>
      </c>
      <c r="F22">
        <f t="shared" si="6"/>
        <v>2.1000000000000005</v>
      </c>
      <c r="I22">
        <f t="shared" si="4"/>
        <v>207.75350635137275</v>
      </c>
      <c r="K22">
        <f t="shared" si="3"/>
        <v>4778.3306460815729</v>
      </c>
      <c r="N22">
        <f t="shared" si="0"/>
        <v>3</v>
      </c>
    </row>
    <row r="23" spans="1:14" x14ac:dyDescent="0.25">
      <c r="A23">
        <f t="shared" si="7"/>
        <v>0.35832945784881692</v>
      </c>
      <c r="B23">
        <f t="shared" si="1"/>
        <v>3</v>
      </c>
      <c r="C23">
        <v>22</v>
      </c>
      <c r="D23">
        <f t="shared" si="2"/>
        <v>108.04636363636364</v>
      </c>
      <c r="E23">
        <f t="shared" si="5"/>
        <v>224.73975652173922</v>
      </c>
      <c r="F23">
        <f t="shared" si="6"/>
        <v>2.2000000000000006</v>
      </c>
      <c r="I23">
        <f t="shared" si="4"/>
        <v>199.38050561015072</v>
      </c>
      <c r="K23">
        <f t="shared" si="3"/>
        <v>4585.751629033467</v>
      </c>
      <c r="N23">
        <f t="shared" si="0"/>
        <v>3</v>
      </c>
    </row>
    <row r="24" spans="1:14" x14ac:dyDescent="0.25">
      <c r="A24">
        <f t="shared" si="7"/>
        <v>0.37578275036876024</v>
      </c>
      <c r="B24">
        <f t="shared" si="1"/>
        <v>3</v>
      </c>
      <c r="C24">
        <v>23</v>
      </c>
      <c r="D24">
        <f t="shared" si="2"/>
        <v>112.94543478260871</v>
      </c>
      <c r="E24">
        <f t="shared" si="5"/>
        <v>233.8270500000001</v>
      </c>
      <c r="F24">
        <f t="shared" si="6"/>
        <v>2.3000000000000007</v>
      </c>
      <c r="I24">
        <f t="shared" si="4"/>
        <v>191.50807700770866</v>
      </c>
      <c r="K24">
        <f t="shared" si="3"/>
        <v>4404.6857711772991</v>
      </c>
      <c r="N24">
        <f t="shared" si="0"/>
        <v>3</v>
      </c>
    </row>
    <row r="25" spans="1:14" x14ac:dyDescent="0.25">
      <c r="A25">
        <f t="shared" si="7"/>
        <v>0.39323604288870356</v>
      </c>
      <c r="B25">
        <f t="shared" si="1"/>
        <v>3</v>
      </c>
      <c r="C25">
        <v>24</v>
      </c>
      <c r="D25">
        <f t="shared" si="2"/>
        <v>117.84500000000001</v>
      </c>
      <c r="E25">
        <f t="shared" si="5"/>
        <v>242.81624347826096</v>
      </c>
      <c r="F25">
        <f t="shared" si="6"/>
        <v>2.4000000000000008</v>
      </c>
      <c r="I25">
        <f t="shared" si="4"/>
        <v>184.08824529457459</v>
      </c>
      <c r="K25">
        <f t="shared" si="3"/>
        <v>4234.0296417752152</v>
      </c>
      <c r="N25">
        <f t="shared" si="0"/>
        <v>3</v>
      </c>
    </row>
    <row r="26" spans="1:14" x14ac:dyDescent="0.25">
      <c r="A26">
        <f t="shared" si="7"/>
        <v>0.41068933540864688</v>
      </c>
      <c r="B26">
        <f t="shared" si="1"/>
        <v>3</v>
      </c>
      <c r="C26">
        <v>25</v>
      </c>
      <c r="D26">
        <f t="shared" si="2"/>
        <v>122.745</v>
      </c>
      <c r="E26">
        <f t="shared" si="5"/>
        <v>251.70733695652186</v>
      </c>
      <c r="F26">
        <f t="shared" si="6"/>
        <v>2.5000000000000009</v>
      </c>
      <c r="I26">
        <f t="shared" si="4"/>
        <v>177.07891986420998</v>
      </c>
      <c r="K26">
        <f t="shared" si="3"/>
        <v>4072.8151568768294</v>
      </c>
      <c r="N26">
        <f t="shared" si="0"/>
        <v>3</v>
      </c>
    </row>
    <row r="27" spans="1:14" x14ac:dyDescent="0.25">
      <c r="A27">
        <f t="shared" si="7"/>
        <v>0.4281426279285902</v>
      </c>
      <c r="B27">
        <f t="shared" si="1"/>
        <v>3</v>
      </c>
      <c r="C27">
        <v>26</v>
      </c>
      <c r="D27">
        <f t="shared" si="2"/>
        <v>127.64538461538463</v>
      </c>
      <c r="E27">
        <f t="shared" si="5"/>
        <v>260.50033043478277</v>
      </c>
      <c r="F27">
        <f t="shared" si="6"/>
        <v>2.600000000000001</v>
      </c>
      <c r="I27">
        <f t="shared" si="4"/>
        <v>170.44301691489568</v>
      </c>
      <c r="K27">
        <f t="shared" si="3"/>
        <v>3920.1893890426009</v>
      </c>
      <c r="N27">
        <f t="shared" si="0"/>
        <v>3</v>
      </c>
    </row>
    <row r="28" spans="1:14" x14ac:dyDescent="0.25">
      <c r="A28">
        <f t="shared" si="7"/>
        <v>0.44559592044853352</v>
      </c>
      <c r="B28">
        <f t="shared" si="1"/>
        <v>3</v>
      </c>
      <c r="C28">
        <v>27</v>
      </c>
      <c r="D28">
        <f t="shared" si="2"/>
        <v>132.54611111111112</v>
      </c>
      <c r="E28">
        <f t="shared" si="5"/>
        <v>269.19522391304366</v>
      </c>
      <c r="F28">
        <f t="shared" si="6"/>
        <v>2.7000000000000011</v>
      </c>
      <c r="I28">
        <f t="shared" si="4"/>
        <v>164.14773412636237</v>
      </c>
      <c r="K28">
        <f t="shared" si="3"/>
        <v>3775.3978849063342</v>
      </c>
      <c r="N28">
        <f t="shared" si="0"/>
        <v>3.0000000000004547</v>
      </c>
    </row>
    <row r="29" spans="1:14" x14ac:dyDescent="0.25">
      <c r="A29">
        <f t="shared" si="7"/>
        <v>0.46304921296847684</v>
      </c>
      <c r="B29">
        <f t="shared" si="1"/>
        <v>3</v>
      </c>
      <c r="C29">
        <v>28</v>
      </c>
      <c r="D29">
        <f t="shared" si="2"/>
        <v>137.44714285714286</v>
      </c>
      <c r="I29">
        <f t="shared" si="4"/>
        <v>158.16394780319533</v>
      </c>
      <c r="K29">
        <f t="shared" si="3"/>
        <v>3637.7707994734924</v>
      </c>
      <c r="N29">
        <f t="shared" si="0"/>
        <v>3</v>
      </c>
    </row>
    <row r="30" spans="1:14" x14ac:dyDescent="0.25">
      <c r="A30">
        <f t="shared" si="7"/>
        <v>0.48050250548842016</v>
      </c>
      <c r="B30">
        <f t="shared" si="1"/>
        <v>3</v>
      </c>
      <c r="C30">
        <v>29</v>
      </c>
      <c r="D30">
        <f t="shared" si="2"/>
        <v>142.3484482758621</v>
      </c>
      <c r="I30">
        <f t="shared" si="4"/>
        <v>152.46570901731133</v>
      </c>
      <c r="K30">
        <f t="shared" si="3"/>
        <v>3506.7113073981604</v>
      </c>
      <c r="N30">
        <f t="shared" si="0"/>
        <v>3</v>
      </c>
    </row>
    <row r="31" spans="1:14" x14ac:dyDescent="0.25">
      <c r="A31">
        <f t="shared" si="7"/>
        <v>0.49795579800836348</v>
      </c>
      <c r="B31">
        <f t="shared" si="1"/>
        <v>3</v>
      </c>
      <c r="C31">
        <v>30</v>
      </c>
      <c r="D31">
        <f t="shared" si="2"/>
        <v>147.25</v>
      </c>
      <c r="I31">
        <f t="shared" si="4"/>
        <v>147.02982028410398</v>
      </c>
      <c r="K31">
        <f t="shared" si="3"/>
        <v>3381.6858665343916</v>
      </c>
      <c r="N31">
        <f t="shared" si="0"/>
        <v>3</v>
      </c>
    </row>
    <row r="32" spans="1:14" x14ac:dyDescent="0.25">
      <c r="A32">
        <f t="shared" si="7"/>
        <v>0.51540909052830675</v>
      </c>
      <c r="B32">
        <f t="shared" si="1"/>
        <v>3</v>
      </c>
      <c r="C32">
        <v>31</v>
      </c>
      <c r="D32">
        <f t="shared" si="2"/>
        <v>152.15177419354839</v>
      </c>
      <c r="I32">
        <f t="shared" si="4"/>
        <v>141.83547814071295</v>
      </c>
      <c r="K32">
        <f t="shared" si="3"/>
        <v>3262.2159972363979</v>
      </c>
      <c r="N32">
        <f t="shared" si="0"/>
        <v>3</v>
      </c>
    </row>
    <row r="33" spans="1:14" x14ac:dyDescent="0.25">
      <c r="A33">
        <f t="shared" si="7"/>
        <v>0.53286238304825007</v>
      </c>
      <c r="B33">
        <f t="shared" si="1"/>
        <v>3</v>
      </c>
      <c r="C33">
        <v>32</v>
      </c>
      <c r="D33">
        <f t="shared" si="2"/>
        <v>157.05375000000001</v>
      </c>
      <c r="I33">
        <f t="shared" si="4"/>
        <v>136.86396995587313</v>
      </c>
      <c r="K33">
        <f t="shared" si="3"/>
        <v>3147.8713089850821</v>
      </c>
      <c r="N33">
        <f t="shared" si="0"/>
        <v>3</v>
      </c>
    </row>
    <row r="34" spans="1:14" x14ac:dyDescent="0.25">
      <c r="A34">
        <f t="shared" si="7"/>
        <v>0.55031567556819339</v>
      </c>
      <c r="B34">
        <f t="shared" si="1"/>
        <v>3</v>
      </c>
      <c r="C34">
        <v>33</v>
      </c>
      <c r="D34">
        <f t="shared" si="2"/>
        <v>161.9559090909091</v>
      </c>
      <c r="I34">
        <f t="shared" si="4"/>
        <v>132.09841560429584</v>
      </c>
      <c r="K34">
        <f t="shared" si="3"/>
        <v>3038.2635588988041</v>
      </c>
      <c r="N34">
        <f t="shared" si="0"/>
        <v>3</v>
      </c>
    </row>
    <row r="35" spans="1:14" x14ac:dyDescent="0.25">
      <c r="A35">
        <f t="shared" si="7"/>
        <v>0.56776896808813671</v>
      </c>
      <c r="B35">
        <f t="shared" si="1"/>
        <v>3</v>
      </c>
      <c r="C35">
        <v>34</v>
      </c>
      <c r="D35">
        <f t="shared" si="2"/>
        <v>166.85823529411766</v>
      </c>
      <c r="I35">
        <f t="shared" si="4"/>
        <v>127.52354644284483</v>
      </c>
      <c r="K35">
        <f t="shared" si="3"/>
        <v>2933.0415681854311</v>
      </c>
      <c r="N35">
        <f t="shared" si="0"/>
        <v>2.9999999999990905</v>
      </c>
    </row>
    <row r="36" spans="1:14" x14ac:dyDescent="0.25">
      <c r="A36">
        <f t="shared" si="7"/>
        <v>0.58522226060808002</v>
      </c>
      <c r="B36">
        <f t="shared" si="1"/>
        <v>3</v>
      </c>
      <c r="C36">
        <v>35</v>
      </c>
      <c r="D36">
        <f t="shared" si="2"/>
        <v>171.76071428571427</v>
      </c>
      <c r="I36">
        <f t="shared" si="4"/>
        <v>123.12551544826411</v>
      </c>
      <c r="K36">
        <f t="shared" si="3"/>
        <v>2831.8868553100747</v>
      </c>
      <c r="N36">
        <f t="shared" si="0"/>
        <v>3</v>
      </c>
    </row>
    <row r="37" spans="1:14" x14ac:dyDescent="0.25">
      <c r="A37">
        <f t="shared" si="7"/>
        <v>0.60267555312802334</v>
      </c>
      <c r="B37">
        <f t="shared" si="1"/>
        <v>3</v>
      </c>
      <c r="C37">
        <v>36</v>
      </c>
      <c r="D37">
        <f t="shared" si="2"/>
        <v>176.66333333333333</v>
      </c>
      <c r="I37">
        <f t="shared" si="4"/>
        <v>118.89173350460516</v>
      </c>
      <c r="K37">
        <f t="shared" si="3"/>
        <v>2734.5098706059184</v>
      </c>
      <c r="N37">
        <f t="shared" si="0"/>
        <v>3</v>
      </c>
    </row>
    <row r="38" spans="1:14" x14ac:dyDescent="0.25">
      <c r="A38">
        <f t="shared" si="7"/>
        <v>0.62012884564796666</v>
      </c>
      <c r="B38">
        <f t="shared" si="1"/>
        <v>3</v>
      </c>
      <c r="C38">
        <v>37</v>
      </c>
      <c r="D38">
        <f t="shared" si="2"/>
        <v>181.56608108108111</v>
      </c>
      <c r="I38">
        <f t="shared" si="4"/>
        <v>114.81072772883179</v>
      </c>
      <c r="K38">
        <f t="shared" si="3"/>
        <v>2640.6467377631311</v>
      </c>
      <c r="N38">
        <f t="shared" si="0"/>
        <v>2.9999999999990905</v>
      </c>
    </row>
    <row r="39" spans="1:14" x14ac:dyDescent="0.25">
      <c r="A39">
        <f t="shared" si="7"/>
        <v>0.63758213816790998</v>
      </c>
      <c r="B39">
        <f t="shared" si="1"/>
        <v>3</v>
      </c>
      <c r="C39">
        <v>38</v>
      </c>
      <c r="D39">
        <f t="shared" si="2"/>
        <v>186.46894736842106</v>
      </c>
      <c r="I39">
        <f t="shared" si="4"/>
        <v>110.87201844544134</v>
      </c>
      <c r="K39">
        <f t="shared" si="3"/>
        <v>2550.056424245151</v>
      </c>
      <c r="N39">
        <f t="shared" si="0"/>
        <v>3</v>
      </c>
    </row>
    <row r="40" spans="1:14" x14ac:dyDescent="0.25">
      <c r="A40">
        <f t="shared" si="7"/>
        <v>0.6550354306878533</v>
      </c>
      <c r="B40">
        <f t="shared" si="1"/>
        <v>3</v>
      </c>
      <c r="C40">
        <v>39</v>
      </c>
      <c r="D40">
        <f t="shared" si="2"/>
        <v>191.37192307692308</v>
      </c>
      <c r="I40">
        <f t="shared" si="4"/>
        <v>107.06601200357812</v>
      </c>
      <c r="K40">
        <f t="shared" si="3"/>
        <v>2462.5182760822968</v>
      </c>
      <c r="N40">
        <f t="shared" si="0"/>
        <v>3</v>
      </c>
    </row>
    <row r="41" spans="1:14" x14ac:dyDescent="0.25">
      <c r="A41">
        <f t="shared" si="7"/>
        <v>0.67248872320779662</v>
      </c>
      <c r="B41">
        <f t="shared" si="1"/>
        <v>3</v>
      </c>
      <c r="C41">
        <v>40</v>
      </c>
      <c r="D41">
        <f t="shared" si="2"/>
        <v>196.27500000000001</v>
      </c>
      <c r="I41">
        <f t="shared" si="4"/>
        <v>103.38390710242655</v>
      </c>
      <c r="K41">
        <f t="shared" si="3"/>
        <v>2377.8298633558106</v>
      </c>
      <c r="N41">
        <f t="shared" si="0"/>
        <v>3</v>
      </c>
    </row>
    <row r="42" spans="1:14" x14ac:dyDescent="0.25">
      <c r="A42">
        <f t="shared" si="7"/>
        <v>0.68994201572773994</v>
      </c>
      <c r="B42">
        <f t="shared" si="1"/>
        <v>3</v>
      </c>
      <c r="C42">
        <v>41</v>
      </c>
      <c r="D42">
        <f t="shared" si="2"/>
        <v>201.17817073170733</v>
      </c>
      <c r="I42">
        <f t="shared" si="4"/>
        <v>99.817612675387011</v>
      </c>
      <c r="K42">
        <f t="shared" si="3"/>
        <v>2295.8050915339013</v>
      </c>
      <c r="N42">
        <f t="shared" si="0"/>
        <v>3</v>
      </c>
    </row>
    <row r="43" spans="1:14" x14ac:dyDescent="0.25">
      <c r="A43">
        <f t="shared" si="7"/>
        <v>0.70739530824768326</v>
      </c>
      <c r="B43">
        <f t="shared" si="1"/>
        <v>3</v>
      </c>
      <c r="C43">
        <v>42</v>
      </c>
      <c r="D43">
        <f t="shared" si="2"/>
        <v>206.08142857142857</v>
      </c>
      <c r="I43">
        <f t="shared" si="4"/>
        <v>96.359675698346521</v>
      </c>
      <c r="K43">
        <f t="shared" si="3"/>
        <v>2216.2725410619701</v>
      </c>
      <c r="N43">
        <f t="shared" si="0"/>
        <v>3</v>
      </c>
    </row>
    <row r="44" spans="1:14" x14ac:dyDescent="0.25">
      <c r="A44">
        <f t="shared" si="7"/>
        <v>0.72484860076762658</v>
      </c>
      <c r="B44">
        <f t="shared" si="1"/>
        <v>3</v>
      </c>
      <c r="C44">
        <v>43</v>
      </c>
      <c r="D44">
        <f t="shared" si="2"/>
        <v>210.9847674418605</v>
      </c>
      <c r="I44">
        <f t="shared" si="4"/>
        <v>93.003217546088067</v>
      </c>
      <c r="K44">
        <f t="shared" si="3"/>
        <v>2139.0740035600256</v>
      </c>
      <c r="N44">
        <f t="shared" si="0"/>
        <v>3</v>
      </c>
    </row>
    <row r="45" spans="1:14" x14ac:dyDescent="0.25">
      <c r="A45">
        <f t="shared" si="7"/>
        <v>0.7423018932875699</v>
      </c>
      <c r="B45">
        <f t="shared" si="1"/>
        <v>3</v>
      </c>
      <c r="C45">
        <v>44</v>
      </c>
      <c r="D45">
        <f t="shared" si="2"/>
        <v>215.88818181818181</v>
      </c>
      <c r="I45">
        <f t="shared" si="4"/>
        <v>89.741877734423113</v>
      </c>
      <c r="K45">
        <f t="shared" si="3"/>
        <v>2064.0631878917316</v>
      </c>
      <c r="N45">
        <f t="shared" si="0"/>
        <v>3</v>
      </c>
    </row>
    <row r="46" spans="1:14" x14ac:dyDescent="0.25">
      <c r="A46">
        <f t="shared" si="7"/>
        <v>0.75975518580751322</v>
      </c>
      <c r="B46">
        <f t="shared" si="1"/>
        <v>3</v>
      </c>
      <c r="C46">
        <v>45</v>
      </c>
      <c r="D46">
        <f t="shared" si="2"/>
        <v>220.79166666666666</v>
      </c>
      <c r="I46">
        <f t="shared" si="4"/>
        <v>86.569764062580674</v>
      </c>
      <c r="K46">
        <f t="shared" si="3"/>
        <v>1991.1045734393556</v>
      </c>
      <c r="N46">
        <f t="shared" si="0"/>
        <v>3</v>
      </c>
    </row>
    <row r="47" spans="1:14" x14ac:dyDescent="0.25">
      <c r="A47">
        <f t="shared" si="7"/>
        <v>0.77720847832745654</v>
      </c>
      <c r="B47">
        <f t="shared" si="1"/>
        <v>3</v>
      </c>
      <c r="C47">
        <v>46</v>
      </c>
      <c r="D47">
        <f t="shared" si="2"/>
        <v>225.69521739130437</v>
      </c>
      <c r="I47">
        <f t="shared" si="4"/>
        <v>83.481408317580204</v>
      </c>
      <c r="K47">
        <f t="shared" si="3"/>
        <v>1920.0723913043446</v>
      </c>
      <c r="N47">
        <f t="shared" si="0"/>
        <v>3</v>
      </c>
    </row>
    <row r="48" spans="1:14" x14ac:dyDescent="0.25">
      <c r="A48">
        <f t="shared" si="7"/>
        <v>0.79466177084739986</v>
      </c>
      <c r="B48">
        <f t="shared" si="1"/>
        <v>3</v>
      </c>
      <c r="C48">
        <v>47</v>
      </c>
      <c r="D48">
        <f t="shared" si="2"/>
        <v>230.59882978723405</v>
      </c>
      <c r="I48">
        <f t="shared" si="4"/>
        <v>80.471726825211064</v>
      </c>
      <c r="K48">
        <f t="shared" si="3"/>
        <v>1850.8497169798545</v>
      </c>
      <c r="N48">
        <f t="shared" si="0"/>
        <v>3</v>
      </c>
    </row>
    <row r="49" spans="1:14" x14ac:dyDescent="0.25">
      <c r="A49">
        <f t="shared" si="7"/>
        <v>0.81211506336734318</v>
      </c>
      <c r="B49">
        <f t="shared" si="1"/>
        <v>3</v>
      </c>
      <c r="C49">
        <v>48</v>
      </c>
      <c r="D49">
        <f t="shared" si="2"/>
        <v>235.50250000000003</v>
      </c>
      <c r="I49">
        <f t="shared" si="4"/>
        <v>77.535985235211314</v>
      </c>
      <c r="K49">
        <f t="shared" si="3"/>
        <v>1783.3276604098603</v>
      </c>
      <c r="N49">
        <f t="shared" si="0"/>
        <v>3</v>
      </c>
    </row>
    <row r="50" spans="1:14" x14ac:dyDescent="0.25">
      <c r="A50">
        <f t="shared" si="7"/>
        <v>0.8295683558872865</v>
      </c>
      <c r="B50">
        <f t="shared" si="1"/>
        <v>3</v>
      </c>
      <c r="C50">
        <v>49</v>
      </c>
      <c r="D50">
        <f t="shared" si="2"/>
        <v>240.40622448979593</v>
      </c>
      <c r="I50">
        <f t="shared" si="4"/>
        <v>74.669767014810418</v>
      </c>
      <c r="K50">
        <f t="shared" si="3"/>
        <v>1717.4046413406395</v>
      </c>
      <c r="N50">
        <f t="shared" si="0"/>
        <v>3</v>
      </c>
    </row>
    <row r="51" spans="1:14" x14ac:dyDescent="0.25">
      <c r="A51">
        <f t="shared" si="7"/>
        <v>0.84702164840722982</v>
      </c>
      <c r="B51">
        <f t="shared" si="1"/>
        <v>3</v>
      </c>
      <c r="C51">
        <v>50</v>
      </c>
      <c r="D51">
        <f t="shared" si="2"/>
        <v>245.31</v>
      </c>
      <c r="I51">
        <f t="shared" si="4"/>
        <v>71.868945197821702</v>
      </c>
      <c r="K51">
        <f t="shared" si="3"/>
        <v>1652.9857395498991</v>
      </c>
      <c r="N51">
        <f t="shared" si="0"/>
        <v>3</v>
      </c>
    </row>
    <row r="52" spans="1:14" x14ac:dyDescent="0.25">
      <c r="A52">
        <f t="shared" si="7"/>
        <v>0.86447494092717314</v>
      </c>
      <c r="B52">
        <f t="shared" si="1"/>
        <v>3</v>
      </c>
      <c r="C52">
        <v>51</v>
      </c>
      <c r="D52">
        <f t="shared" si="2"/>
        <v>250.21382352941177</v>
      </c>
      <c r="I52">
        <f t="shared" si="4"/>
        <v>69.129656998255797</v>
      </c>
      <c r="K52">
        <f t="shared" si="3"/>
        <v>1589.9821109598834</v>
      </c>
      <c r="N52">
        <f t="shared" si="0"/>
        <v>3</v>
      </c>
    </row>
    <row r="53" spans="1:14" x14ac:dyDescent="0.25">
      <c r="A53">
        <f t="shared" si="7"/>
        <v>0.88192823344711646</v>
      </c>
      <c r="B53">
        <f t="shared" si="1"/>
        <v>3</v>
      </c>
      <c r="C53">
        <v>52</v>
      </c>
      <c r="D53">
        <f t="shared" si="2"/>
        <v>255.11769230769232</v>
      </c>
      <c r="N53">
        <f t="shared" si="0"/>
        <v>3</v>
      </c>
    </row>
    <row r="54" spans="1:14" x14ac:dyDescent="0.25">
      <c r="A54">
        <f t="shared" si="7"/>
        <v>0.89938152596705978</v>
      </c>
      <c r="B54">
        <f t="shared" si="1"/>
        <v>3</v>
      </c>
      <c r="C54">
        <v>53</v>
      </c>
      <c r="D54">
        <f t="shared" si="2"/>
        <v>260.0216037735849</v>
      </c>
      <c r="N54">
        <f t="shared" si="0"/>
        <v>3.000000000001819</v>
      </c>
    </row>
    <row r="55" spans="1:14" x14ac:dyDescent="0.25">
      <c r="A55">
        <f t="shared" si="7"/>
        <v>0.9168348184870031</v>
      </c>
      <c r="B55">
        <f t="shared" si="1"/>
        <v>3</v>
      </c>
      <c r="C55">
        <v>54</v>
      </c>
      <c r="D55">
        <f t="shared" si="2"/>
        <v>264.9255555555556</v>
      </c>
      <c r="N55">
        <f t="shared" si="0"/>
        <v>3</v>
      </c>
    </row>
    <row r="56" spans="1:14" x14ac:dyDescent="0.25">
      <c r="A56">
        <f t="shared" si="7"/>
        <v>0.93428811100694642</v>
      </c>
      <c r="B56">
        <f t="shared" si="1"/>
        <v>3</v>
      </c>
      <c r="C56">
        <v>55</v>
      </c>
      <c r="D56">
        <f t="shared" si="2"/>
        <v>269.82954545454544</v>
      </c>
      <c r="N56">
        <f t="shared" si="0"/>
        <v>3.000000000001819</v>
      </c>
    </row>
    <row r="57" spans="1:14" x14ac:dyDescent="0.25">
      <c r="A57">
        <f t="shared" si="7"/>
        <v>0.95174140352688974</v>
      </c>
      <c r="B57">
        <f t="shared" si="1"/>
        <v>3</v>
      </c>
      <c r="C57">
        <v>56</v>
      </c>
      <c r="D57">
        <f t="shared" si="2"/>
        <v>274.73357142857145</v>
      </c>
      <c r="N57">
        <f t="shared" si="0"/>
        <v>3</v>
      </c>
    </row>
    <row r="58" spans="1:14" x14ac:dyDescent="0.25">
      <c r="A58">
        <f t="shared" si="7"/>
        <v>0.96919469604683306</v>
      </c>
      <c r="B58">
        <f t="shared" si="1"/>
        <v>3</v>
      </c>
      <c r="C58">
        <v>57</v>
      </c>
      <c r="D58">
        <f t="shared" si="2"/>
        <v>279.63763157894738</v>
      </c>
      <c r="N58">
        <f>(D59*C59)+(((-9.81)*C59^2)/2)</f>
        <v>3</v>
      </c>
    </row>
    <row r="59" spans="1:14" x14ac:dyDescent="0.25">
      <c r="A59">
        <f t="shared" si="7"/>
        <v>0.98664798856677638</v>
      </c>
      <c r="B59">
        <f t="shared" si="1"/>
        <v>3</v>
      </c>
      <c r="C59">
        <v>58</v>
      </c>
      <c r="D59">
        <f t="shared" si="2"/>
        <v>284.54172413793106</v>
      </c>
      <c r="N59">
        <f t="shared" si="0"/>
        <v>3</v>
      </c>
    </row>
    <row r="60" spans="1:14" x14ac:dyDescent="0.25">
      <c r="A60">
        <f t="shared" si="7"/>
        <v>1.0041012810867196</v>
      </c>
      <c r="B60">
        <f t="shared" si="1"/>
        <v>3</v>
      </c>
      <c r="C60">
        <v>59</v>
      </c>
      <c r="D60">
        <f t="shared" si="2"/>
        <v>289.44584745762711</v>
      </c>
      <c r="N60">
        <f>(D61*C61)+(((-9.81)*C61^2)/2)</f>
        <v>3</v>
      </c>
    </row>
    <row r="61" spans="1:14" x14ac:dyDescent="0.25">
      <c r="A61">
        <f t="shared" si="7"/>
        <v>1.0215545736066629</v>
      </c>
      <c r="B61">
        <f t="shared" si="1"/>
        <v>3</v>
      </c>
      <c r="C61">
        <v>60</v>
      </c>
      <c r="D61">
        <f t="shared" si="2"/>
        <v>294.35000000000002</v>
      </c>
      <c r="N61">
        <f t="shared" si="0"/>
        <v>0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7EB3E-C30A-4B0E-82DD-28D64D829D6D}">
  <dimension ref="A1:E4"/>
  <sheetViews>
    <sheetView tabSelected="1" workbookViewId="0">
      <selection activeCell="C3" sqref="C3"/>
    </sheetView>
  </sheetViews>
  <sheetFormatPr baseColWidth="10" defaultRowHeight="15" x14ac:dyDescent="0.25"/>
  <cols>
    <col min="1" max="1" width="19" customWidth="1"/>
    <col min="2" max="2" width="18.140625" customWidth="1"/>
    <col min="3" max="3" width="18.28515625" customWidth="1"/>
    <col min="5" max="5" width="17.140625" customWidth="1"/>
  </cols>
  <sheetData>
    <row r="1" spans="1:5" x14ac:dyDescent="0.25">
      <c r="A1" t="s">
        <v>14</v>
      </c>
      <c r="B1" t="s">
        <v>15</v>
      </c>
      <c r="C1" t="s">
        <v>8</v>
      </c>
      <c r="E1" t="s">
        <v>16</v>
      </c>
    </row>
    <row r="2" spans="1:5" x14ac:dyDescent="0.25">
      <c r="A2">
        <v>15.4764</v>
      </c>
      <c r="B2">
        <v>57.530799999999999</v>
      </c>
      <c r="C2">
        <v>2.4079999999999999</v>
      </c>
      <c r="E2">
        <f xml:space="preserve"> (E4*C2)+((-9.81)*C2^2/2)</f>
        <v>3.0001068721464392</v>
      </c>
    </row>
    <row r="3" spans="1:5" x14ac:dyDescent="0.25">
      <c r="E3" t="s">
        <v>17</v>
      </c>
    </row>
    <row r="4" spans="1:5" x14ac:dyDescent="0.25">
      <c r="E4">
        <f>SIN(B2*PI()/180)*A2</f>
        <v>13.057131558200348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Alejandro Gualteros</dc:creator>
  <cp:lastModifiedBy>Juan Alejandro Gualteros</cp:lastModifiedBy>
  <dcterms:created xsi:type="dcterms:W3CDTF">2020-12-13T23:19:34Z</dcterms:created>
  <dcterms:modified xsi:type="dcterms:W3CDTF">2020-12-14T03:30:23Z</dcterms:modified>
</cp:coreProperties>
</file>