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WaltisDaten\SourceCode\GitHosted\VBA\"/>
    </mc:Choice>
  </mc:AlternateContent>
  <bookViews>
    <workbookView xWindow="0" yWindow="0" windowWidth="20085" windowHeight="9660"/>
  </bookViews>
  <sheets>
    <sheet name="Tragbarkeitsberechnu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2" i="1"/>
  <c r="C13" i="1"/>
  <c r="C12" i="1"/>
  <c r="C11" i="1"/>
  <c r="C14" i="1" l="1"/>
  <c r="C18" i="1" s="1"/>
  <c r="C19" i="1"/>
  <c r="N12" i="1"/>
  <c r="N13" i="1" s="1"/>
  <c r="N5" i="1"/>
  <c r="J5" i="1" s="1"/>
  <c r="J12" i="1" l="1"/>
</calcChain>
</file>

<file path=xl/comments1.xml><?xml version="1.0" encoding="utf-8"?>
<comments xmlns="http://schemas.openxmlformats.org/spreadsheetml/2006/main">
  <authors>
    <author>admin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20% vom Kaufpreis (ev wird Differenz von Marktpreis zu Kaufpreis als Eigenmittel mitberechnet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Alles was über 2/3 des Marktpreises belehnt wird, muss innerhalb von 15 Jahren zurückbezahlt werden. 
Oft wird einfach mal mit 
2% vom Kaufpreis gerechnet.
</t>
        </r>
      </text>
    </comment>
    <comment ref="A12" authorId="0" shapeId="0">
      <text>
        <r>
          <rPr>
            <b/>
            <sz val="9"/>
            <color indexed="81"/>
            <rFont val="Segoe UI"/>
            <family val="2"/>
          </rPr>
          <t>Bei einem Neubau 1% vom Kaufpreis</t>
        </r>
      </text>
    </comment>
    <comment ref="A18" authorId="0" shapeId="0">
      <text>
        <r>
          <rPr>
            <b/>
            <sz val="9"/>
            <color indexed="81"/>
            <rFont val="Segoe UI"/>
            <family val="2"/>
          </rPr>
          <t>Laufende Kosten dürfen max 1/3 vom brutto Einkommen sein</t>
        </r>
      </text>
    </comment>
  </commentList>
</comments>
</file>

<file path=xl/sharedStrings.xml><?xml version="1.0" encoding="utf-8"?>
<sst xmlns="http://schemas.openxmlformats.org/spreadsheetml/2006/main" count="16" uniqueCount="16">
  <si>
    <t>Kaufpreis</t>
  </si>
  <si>
    <t>Benötigte Eigenmittel</t>
  </si>
  <si>
    <t>Amortisation</t>
  </si>
  <si>
    <t>Unterhaltskosten</t>
  </si>
  <si>
    <t>Zinskosten</t>
  </si>
  <si>
    <t>Laufende Kosten</t>
  </si>
  <si>
    <t>Erforderliches Jahreseinkommen</t>
  </si>
  <si>
    <t>Eigenmittel:</t>
  </si>
  <si>
    <t>Jahreseinkommen:</t>
  </si>
  <si>
    <t>Fehlende Eigenmittel:</t>
  </si>
  <si>
    <t>Fehlendes Jahreseinkommen:</t>
  </si>
  <si>
    <t>Erforderliches Monatseinkommen</t>
  </si>
  <si>
    <t>Monatseinkommen:</t>
  </si>
  <si>
    <t>Finanzierungs- und Tragbarkeitsberechnung Immobilie</t>
  </si>
  <si>
    <t>Fehlendes Monatseinkommen:</t>
  </si>
  <si>
    <t>Marktpreis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</si>
</sst>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3" xfId="0" applyBorder="1"/>
    <xf numFmtId="3" fontId="4" fillId="0" borderId="0" xfId="0" applyNumberFormat="1" applyFont="1"/>
    <xf numFmtId="3" fontId="0" fillId="0" borderId="0" xfId="0" applyNumberFormat="1"/>
    <xf numFmtId="3" fontId="0" fillId="0" borderId="2" xfId="0" applyNumberFormat="1" applyBorder="1"/>
    <xf numFmtId="3" fontId="0" fillId="0" borderId="0" xfId="0" applyNumberFormat="1" applyBorder="1"/>
    <xf numFmtId="3" fontId="0" fillId="0" borderId="1" xfId="0" applyNumberFormat="1" applyBorder="1"/>
    <xf numFmtId="3" fontId="5" fillId="0" borderId="0" xfId="0" applyNumberFormat="1" applyFont="1"/>
    <xf numFmtId="3" fontId="6" fillId="0" borderId="0" xfId="0" applyNumberFormat="1" applyFont="1"/>
  </cellXfs>
  <cellStyles count="1">
    <cellStyle name="Standard" xfId="0" builtinId="0"/>
  </cellStyles>
  <dxfs count="1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9"/>
  <sheetViews>
    <sheetView tabSelected="1" workbookViewId="0">
      <selection activeCell="H12" sqref="H12"/>
    </sheetView>
  </sheetViews>
  <sheetFormatPr baseColWidth="10" defaultRowHeight="15" x14ac:dyDescent="0.25"/>
  <cols>
    <col min="1" max="1" width="33" customWidth="1"/>
    <col min="3" max="3" width="14" bestFit="1" customWidth="1"/>
    <col min="5" max="6" width="5.140625" customWidth="1"/>
    <col min="7" max="7" width="19.5703125" customWidth="1"/>
    <col min="9" max="9" width="8.7109375" customWidth="1"/>
    <col min="10" max="10" width="31.5703125" customWidth="1"/>
    <col min="11" max="12" width="5.42578125" customWidth="1"/>
    <col min="13" max="13" width="29.42578125" customWidth="1"/>
  </cols>
  <sheetData>
    <row r="2" spans="1:14" ht="21" x14ac:dyDescent="0.35">
      <c r="A2" s="4" t="s">
        <v>13</v>
      </c>
    </row>
    <row r="3" spans="1:14" ht="21" x14ac:dyDescent="0.35">
      <c r="A3" s="4"/>
    </row>
    <row r="4" spans="1:14" ht="19.5" thickBot="1" x14ac:dyDescent="0.35">
      <c r="A4" s="3" t="s">
        <v>15</v>
      </c>
      <c r="C4" s="6">
        <v>960000</v>
      </c>
    </row>
    <row r="5" spans="1:14" ht="19.5" thickBot="1" x14ac:dyDescent="0.35">
      <c r="A5" s="3" t="s">
        <v>0</v>
      </c>
      <c r="B5" s="3"/>
      <c r="C5" s="6">
        <v>960000</v>
      </c>
      <c r="G5" t="s">
        <v>7</v>
      </c>
      <c r="H5" s="11">
        <v>190000</v>
      </c>
      <c r="J5" s="5" t="str">
        <f>IF(H5&gt;C8,"Genügend Eigenmittel vorhanden",CONCATENATE("Es fehlen ",N5, " Eigenmittel"))</f>
        <v>Es fehlen 2000 Eigenmittel</v>
      </c>
      <c r="M5" t="s">
        <v>9</v>
      </c>
      <c r="N5" s="7">
        <f>C8-H5</f>
        <v>2000</v>
      </c>
    </row>
    <row r="6" spans="1:14" x14ac:dyDescent="0.25">
      <c r="C6" s="7"/>
      <c r="H6" s="11"/>
      <c r="N6" s="7"/>
    </row>
    <row r="7" spans="1:14" x14ac:dyDescent="0.25">
      <c r="C7" s="7"/>
      <c r="H7" s="11"/>
      <c r="N7" s="7"/>
    </row>
    <row r="8" spans="1:14" ht="15.75" thickBot="1" x14ac:dyDescent="0.3">
      <c r="A8" t="s">
        <v>1</v>
      </c>
      <c r="B8" s="1">
        <v>0.2</v>
      </c>
      <c r="C8" s="8">
        <f>C5*B8</f>
        <v>192000</v>
      </c>
      <c r="H8" s="11"/>
      <c r="N8" s="7"/>
    </row>
    <row r="9" spans="1:14" ht="15.75" thickTop="1" x14ac:dyDescent="0.25">
      <c r="B9" s="1"/>
      <c r="C9" s="9"/>
      <c r="H9" s="11"/>
      <c r="N9" s="7"/>
    </row>
    <row r="10" spans="1:14" x14ac:dyDescent="0.25">
      <c r="C10" s="7"/>
      <c r="H10" s="11"/>
      <c r="N10" s="7"/>
    </row>
    <row r="11" spans="1:14" ht="15.75" thickBot="1" x14ac:dyDescent="0.3">
      <c r="A11" t="s">
        <v>2</v>
      </c>
      <c r="B11" s="1">
        <v>0.02</v>
      </c>
      <c r="C11" s="7">
        <f>C5*B11</f>
        <v>19200</v>
      </c>
      <c r="G11" t="s">
        <v>12</v>
      </c>
      <c r="H11" s="11">
        <v>8000</v>
      </c>
      <c r="N11" s="7"/>
    </row>
    <row r="12" spans="1:14" ht="15.75" thickBot="1" x14ac:dyDescent="0.3">
      <c r="A12" t="s">
        <v>3</v>
      </c>
      <c r="B12" s="1">
        <v>0.01</v>
      </c>
      <c r="C12" s="7">
        <f>C5*B12</f>
        <v>9600</v>
      </c>
      <c r="G12" t="s">
        <v>8</v>
      </c>
      <c r="H12" s="12">
        <f>H11*12</f>
        <v>96000</v>
      </c>
      <c r="J12" s="5" t="str">
        <f>IF(H12&gt;C18,"Genügend Jahreseinkommen",CONCATENATE("Es fehlen ",N12, " Jahreseinkommen"))</f>
        <v>Es fehlen 19200 Jahreseinkommen</v>
      </c>
      <c r="M12" t="s">
        <v>10</v>
      </c>
      <c r="N12" s="7">
        <f>C18-H12</f>
        <v>19200</v>
      </c>
    </row>
    <row r="13" spans="1:14" x14ac:dyDescent="0.25">
      <c r="A13" t="s">
        <v>4</v>
      </c>
      <c r="B13" s="1">
        <v>0.01</v>
      </c>
      <c r="C13" s="7">
        <f>C5*B13</f>
        <v>9600</v>
      </c>
      <c r="M13" t="s">
        <v>14</v>
      </c>
      <c r="N13" s="7">
        <f>N12/12</f>
        <v>1600</v>
      </c>
    </row>
    <row r="14" spans="1:14" ht="15.75" thickBot="1" x14ac:dyDescent="0.3">
      <c r="A14" t="s">
        <v>5</v>
      </c>
      <c r="C14" s="10">
        <f>C11+C12+C13</f>
        <v>38400</v>
      </c>
    </row>
    <row r="15" spans="1:14" ht="15.75" thickTop="1" x14ac:dyDescent="0.25">
      <c r="C15" s="7"/>
    </row>
    <row r="16" spans="1:14" x14ac:dyDescent="0.25">
      <c r="C16" s="7"/>
    </row>
    <row r="17" spans="1:3" x14ac:dyDescent="0.25">
      <c r="C17" s="7"/>
    </row>
    <row r="18" spans="1:3" ht="15.75" thickBot="1" x14ac:dyDescent="0.3">
      <c r="A18" t="s">
        <v>6</v>
      </c>
      <c r="B18" s="2">
        <v>0.33333333333333331</v>
      </c>
      <c r="C18" s="8">
        <f>C14/B18</f>
        <v>115200</v>
      </c>
    </row>
    <row r="19" spans="1:3" ht="15.75" thickTop="1" x14ac:dyDescent="0.25">
      <c r="A19" t="s">
        <v>11</v>
      </c>
      <c r="C19" s="7">
        <f>C18/12</f>
        <v>9600</v>
      </c>
    </row>
  </sheetData>
  <conditionalFormatting sqref="J5">
    <cfRule type="expression" dxfId="3" priority="2">
      <formula>IF($N$5&lt;=0,TRUE,FALSE)</formula>
    </cfRule>
    <cfRule type="expression" dxfId="2" priority="4">
      <formula>IF($N$5&gt;0,TRUE,FALSE)</formula>
    </cfRule>
  </conditionalFormatting>
  <conditionalFormatting sqref="J12">
    <cfRule type="expression" dxfId="1" priority="1">
      <formula>IF($N$12&lt;0,TRUE,FALSE)</formula>
    </cfRule>
    <cfRule type="expression" dxfId="0" priority="3">
      <formula>IF($N$12&gt;0,TRUE,FALSE)</formula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Tragbarkeitsberechnung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2021-07-26T04:53:20Z</dcterms:created>
  <dcterms:modified xsi:type="dcterms:W3CDTF">2021-07-26T07:37:28Z</dcterms:modified>
</cp:coreProperties>
</file>