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F15EBA70-24B7-4C97-95D6-1DE9C45DA41B}" xr6:coauthVersionLast="47" xr6:coauthVersionMax="47" xr10:uidLastSave="{00000000-0000-0000-0000-000000000000}"/>
  <bookViews>
    <workbookView xWindow="-110" yWindow="-110" windowWidth="19420" windowHeight="10300" firstSheet="3" activeTab="7" xr2:uid="{00000000-000D-0000-FFFF-FFFF00000000}"/>
  </bookViews>
  <sheets>
    <sheet name="Kinematik_1_A" sheetId="3" r:id="rId1"/>
    <sheet name="Kinematik_2_A" sheetId="6" r:id="rId2"/>
    <sheet name="Kinematik_1_B" sheetId="4" r:id="rId3"/>
    <sheet name="Kinematik_2_B" sheetId="7" r:id="rId4"/>
    <sheet name="Kinematik_1_C" sheetId="5" r:id="rId5"/>
    <sheet name="Kinematik_2_C" sheetId="8" r:id="rId6"/>
    <sheet name="Kinematik_1_D" sheetId="2" r:id="rId7"/>
    <sheet name="Kinematik_2_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9" l="1"/>
  <c r="T4" i="9"/>
  <c r="U3" i="9"/>
  <c r="Q4" i="9"/>
  <c r="P3" i="9"/>
  <c r="Q3" i="9" s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Q4" i="8"/>
  <c r="R4" i="8" s="1"/>
  <c r="R3" i="8"/>
  <c r="N4" i="8"/>
  <c r="N3" i="8"/>
  <c r="M3" i="8"/>
  <c r="E11" i="8"/>
  <c r="G11" i="8"/>
  <c r="M11" i="8"/>
  <c r="O11" i="8"/>
  <c r="V11" i="8"/>
  <c r="D11" i="8"/>
  <c r="E10" i="8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X11" i="8" s="1"/>
  <c r="R5" i="7"/>
  <c r="S5" i="7" s="1"/>
  <c r="S4" i="7"/>
  <c r="O5" i="7"/>
  <c r="O4" i="7"/>
  <c r="N4" i="7"/>
  <c r="H12" i="7"/>
  <c r="D12" i="7"/>
  <c r="E10" i="7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X12" i="7" s="1"/>
  <c r="N4" i="6"/>
  <c r="M4" i="6"/>
  <c r="N5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C9" i="6"/>
  <c r="D8" i="6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F54" i="2"/>
  <c r="Y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E54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E52" i="2"/>
  <c r="F51" i="2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C17" i="2"/>
  <c r="D16" i="2"/>
  <c r="D17" i="2" s="1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F41" i="5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E44" i="4"/>
  <c r="F42" i="4"/>
  <c r="E42" i="4"/>
  <c r="F41" i="4"/>
  <c r="F44" i="4" s="1"/>
  <c r="E44" i="3"/>
  <c r="E42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W41" i="3"/>
  <c r="X41" i="3" s="1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G41" i="3"/>
  <c r="H41" i="3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F41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L25" i="3"/>
  <c r="C7" i="2"/>
  <c r="D7" i="2"/>
  <c r="E7" i="2"/>
  <c r="F7" i="2"/>
  <c r="J18" i="5"/>
  <c r="K17" i="5"/>
  <c r="L17" i="5" s="1"/>
  <c r="M17" i="5" s="1"/>
  <c r="N17" i="5" s="1"/>
  <c r="O17" i="5" s="1"/>
  <c r="P17" i="5" s="1"/>
  <c r="Q17" i="5" s="1"/>
  <c r="R17" i="5" s="1"/>
  <c r="S17" i="5" s="1"/>
  <c r="T17" i="5" s="1"/>
  <c r="T18" i="5" s="1"/>
  <c r="J18" i="4"/>
  <c r="K17" i="4"/>
  <c r="K18" i="4" s="1"/>
  <c r="D8" i="4"/>
  <c r="E8" i="4"/>
  <c r="F8" i="4"/>
  <c r="C8" i="4"/>
  <c r="M24" i="3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C9" i="3"/>
  <c r="W11" i="8" l="1"/>
  <c r="U11" i="8"/>
  <c r="T11" i="8"/>
  <c r="S11" i="8"/>
  <c r="N11" i="8"/>
  <c r="F11" i="8"/>
  <c r="L11" i="8"/>
  <c r="K11" i="8"/>
  <c r="R11" i="8"/>
  <c r="J11" i="8"/>
  <c r="Q11" i="8"/>
  <c r="I11" i="8"/>
  <c r="P11" i="8"/>
  <c r="H11" i="8"/>
  <c r="U12" i="7"/>
  <c r="F12" i="7"/>
  <c r="S12" i="7"/>
  <c r="E12" i="7"/>
  <c r="V12" i="7"/>
  <c r="P12" i="7"/>
  <c r="O12" i="7"/>
  <c r="N12" i="7"/>
  <c r="M12" i="7"/>
  <c r="W12" i="7"/>
  <c r="K12" i="7"/>
  <c r="G12" i="7"/>
  <c r="T12" i="7"/>
  <c r="L12" i="7"/>
  <c r="R12" i="7"/>
  <c r="J12" i="7"/>
  <c r="Q12" i="7"/>
  <c r="I12" i="7"/>
  <c r="G41" i="4"/>
  <c r="Y41" i="3"/>
  <c r="Y42" i="3" s="1"/>
  <c r="X42" i="3"/>
  <c r="W42" i="3"/>
  <c r="K18" i="5"/>
  <c r="P18" i="5"/>
  <c r="N18" i="5"/>
  <c r="S18" i="5"/>
  <c r="R18" i="5"/>
  <c r="Q18" i="5"/>
  <c r="O18" i="5"/>
  <c r="M18" i="5"/>
  <c r="L18" i="5"/>
  <c r="L17" i="4"/>
  <c r="I7" i="5"/>
  <c r="F9" i="5" s="1"/>
  <c r="D7" i="5"/>
  <c r="E7" i="5"/>
  <c r="F7" i="5"/>
  <c r="C7" i="5"/>
  <c r="I7" i="4"/>
  <c r="C7" i="4"/>
  <c r="D7" i="4"/>
  <c r="E7" i="4"/>
  <c r="F7" i="4"/>
  <c r="D9" i="3"/>
  <c r="E9" i="3"/>
  <c r="F9" i="3"/>
  <c r="I7" i="3"/>
  <c r="D7" i="3"/>
  <c r="E7" i="3"/>
  <c r="F7" i="3"/>
  <c r="C7" i="3"/>
  <c r="C6" i="2"/>
  <c r="D6" i="2"/>
  <c r="E6" i="2"/>
  <c r="F6" i="2"/>
  <c r="E16" i="2"/>
  <c r="F16" i="2" l="1"/>
  <c r="E17" i="2"/>
  <c r="G42" i="4"/>
  <c r="G44" i="4"/>
  <c r="H41" i="4"/>
  <c r="H6" i="2"/>
  <c r="C9" i="5"/>
  <c r="E9" i="5"/>
  <c r="D9" i="5"/>
  <c r="M17" i="4"/>
  <c r="L18" i="4"/>
  <c r="G16" i="2" l="1"/>
  <c r="F17" i="2"/>
  <c r="H44" i="4"/>
  <c r="H42" i="4"/>
  <c r="I41" i="4"/>
  <c r="N17" i="4"/>
  <c r="M18" i="4"/>
  <c r="H16" i="2" l="1"/>
  <c r="G17" i="2"/>
  <c r="J41" i="4"/>
  <c r="I42" i="4"/>
  <c r="I44" i="4"/>
  <c r="O17" i="4"/>
  <c r="N18" i="4"/>
  <c r="I16" i="2" l="1"/>
  <c r="H17" i="2"/>
  <c r="J42" i="4"/>
  <c r="K41" i="4"/>
  <c r="J44" i="4"/>
  <c r="P17" i="4"/>
  <c r="O18" i="4"/>
  <c r="J16" i="2" l="1"/>
  <c r="I17" i="2"/>
  <c r="K42" i="4"/>
  <c r="L41" i="4"/>
  <c r="K44" i="4"/>
  <c r="Q17" i="4"/>
  <c r="P18" i="4"/>
  <c r="K16" i="2" l="1"/>
  <c r="J17" i="2"/>
  <c r="L42" i="4"/>
  <c r="L44" i="4"/>
  <c r="M41" i="4"/>
  <c r="R17" i="4"/>
  <c r="Q18" i="4"/>
  <c r="L16" i="2" l="1"/>
  <c r="K17" i="2"/>
  <c r="M42" i="4"/>
  <c r="M44" i="4"/>
  <c r="N41" i="4"/>
  <c r="S17" i="4"/>
  <c r="R18" i="4"/>
  <c r="M16" i="2" l="1"/>
  <c r="L17" i="2"/>
  <c r="O41" i="4"/>
  <c r="N42" i="4"/>
  <c r="N44" i="4"/>
  <c r="T17" i="4"/>
  <c r="S18" i="4"/>
  <c r="N16" i="2" l="1"/>
  <c r="M17" i="2"/>
  <c r="P41" i="4"/>
  <c r="O44" i="4"/>
  <c r="O42" i="4"/>
  <c r="U17" i="4"/>
  <c r="T18" i="4"/>
  <c r="O16" i="2" l="1"/>
  <c r="N17" i="2"/>
  <c r="P44" i="4"/>
  <c r="Q41" i="4"/>
  <c r="P42" i="4"/>
  <c r="V17" i="4"/>
  <c r="U18" i="4"/>
  <c r="P16" i="2" l="1"/>
  <c r="O17" i="2"/>
  <c r="R41" i="4"/>
  <c r="Q44" i="4"/>
  <c r="Q42" i="4"/>
  <c r="W17" i="4"/>
  <c r="V18" i="4"/>
  <c r="Q16" i="2" l="1"/>
  <c r="P17" i="2"/>
  <c r="R42" i="4"/>
  <c r="R44" i="4"/>
  <c r="S41" i="4"/>
  <c r="X17" i="4"/>
  <c r="W18" i="4"/>
  <c r="R16" i="2" l="1"/>
  <c r="Q17" i="2"/>
  <c r="S44" i="4"/>
  <c r="S42" i="4"/>
  <c r="T41" i="4"/>
  <c r="Y17" i="4"/>
  <c r="X18" i="4"/>
  <c r="S16" i="2" l="1"/>
  <c r="R17" i="2"/>
  <c r="T44" i="4"/>
  <c r="U41" i="4"/>
  <c r="T42" i="4"/>
  <c r="Z17" i="4"/>
  <c r="Y18" i="4"/>
  <c r="T16" i="2" l="1"/>
  <c r="S17" i="2"/>
  <c r="U42" i="4"/>
  <c r="U44" i="4"/>
  <c r="V41" i="4"/>
  <c r="AA17" i="4"/>
  <c r="Z18" i="4"/>
  <c r="U16" i="2" l="1"/>
  <c r="T17" i="2"/>
  <c r="V44" i="4"/>
  <c r="W41" i="4"/>
  <c r="V42" i="4"/>
  <c r="AB17" i="4"/>
  <c r="AA18" i="4"/>
  <c r="V16" i="2" l="1"/>
  <c r="U17" i="2"/>
  <c r="W42" i="4"/>
  <c r="W44" i="4"/>
  <c r="X41" i="4"/>
  <c r="AC17" i="4"/>
  <c r="AB18" i="4"/>
  <c r="W16" i="2" l="1"/>
  <c r="W17" i="2" s="1"/>
  <c r="V17" i="2"/>
  <c r="X44" i="4"/>
  <c r="X42" i="4"/>
  <c r="Y41" i="4"/>
  <c r="AD17" i="4"/>
  <c r="AC18" i="4"/>
  <c r="Y44" i="4" l="1"/>
  <c r="Y42" i="4"/>
  <c r="AE17" i="4"/>
  <c r="AD18" i="4"/>
  <c r="AF17" i="4" l="1"/>
  <c r="AE18" i="4"/>
  <c r="AG17" i="4" l="1"/>
  <c r="AF18" i="4"/>
  <c r="AH17" i="4" l="1"/>
  <c r="AG18" i="4"/>
  <c r="AI17" i="4" l="1"/>
  <c r="AH18" i="4"/>
  <c r="AJ17" i="4" l="1"/>
  <c r="AI18" i="4"/>
  <c r="AK17" i="4" l="1"/>
  <c r="AJ18" i="4"/>
  <c r="AL17" i="4" l="1"/>
  <c r="AK18" i="4"/>
  <c r="AM17" i="4" l="1"/>
  <c r="AL18" i="4"/>
  <c r="AN17" i="4" l="1"/>
  <c r="AM18" i="4"/>
  <c r="AO17" i="4" l="1"/>
  <c r="AO18" i="4" s="1"/>
  <c r="AN18" i="4"/>
</calcChain>
</file>

<file path=xl/sharedStrings.xml><?xml version="1.0" encoding="utf-8"?>
<sst xmlns="http://schemas.openxmlformats.org/spreadsheetml/2006/main" count="116" uniqueCount="76">
  <si>
    <t>y:</t>
  </si>
  <si>
    <t>x:</t>
  </si>
  <si>
    <t>Increment:</t>
  </si>
  <si>
    <t>b = y-Achsenabschnitt:</t>
  </si>
  <si>
    <t>m = Steigung:</t>
  </si>
  <si>
    <t>v = s/t [m/s]</t>
  </si>
  <si>
    <t>Weg s = v * t</t>
  </si>
  <si>
    <t>Zeit t [s]</t>
  </si>
  <si>
    <t>Messprotokoll:</t>
  </si>
  <si>
    <t>Geschwindigkeit v [m/s] = s/t</t>
  </si>
  <si>
    <t>Durchschnitt:</t>
  </si>
  <si>
    <t>Weg s [m] gemessen</t>
  </si>
  <si>
    <t>Messprotokoll</t>
  </si>
  <si>
    <t>Weg-Zeit Diagramm</t>
  </si>
  <si>
    <t>Geschwindigkeit v = s/t [m/s]</t>
  </si>
  <si>
    <t>Weg s = v*t [m] gerechnet</t>
  </si>
  <si>
    <t>Geschwindigkeit v = s/t  [m/s]</t>
  </si>
  <si>
    <t>Durchschnittsgeschwindigkeit:</t>
  </si>
  <si>
    <t xml:space="preserve">y = m*x + b  </t>
  </si>
  <si>
    <t>Weg-Zeit (gemessen)</t>
  </si>
  <si>
    <t>Weg s = v * t [m] (berechnet)</t>
  </si>
  <si>
    <t>Lineare Funktion:</t>
  </si>
  <si>
    <r>
      <rPr>
        <b/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Steigung</t>
    </r>
  </si>
  <si>
    <r>
      <rPr>
        <b/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y-Achsenabschnitt (Bias)</t>
    </r>
  </si>
  <si>
    <r>
      <t xml:space="preserve">y = </t>
    </r>
    <r>
      <rPr>
        <sz val="20"/>
        <color rgb="FFFF0000"/>
        <rFont val="Calibri"/>
        <family val="2"/>
        <scheme val="minor"/>
      </rPr>
      <t>m</t>
    </r>
    <r>
      <rPr>
        <sz val="20"/>
        <color theme="1"/>
        <rFont val="Calibri"/>
        <family val="2"/>
        <scheme val="minor"/>
      </rPr>
      <t xml:space="preserve"> * x + </t>
    </r>
    <r>
      <rPr>
        <b/>
        <sz val="20"/>
        <color rgb="FFFFC000"/>
        <rFont val="Calibri"/>
        <family val="2"/>
        <scheme val="minor"/>
      </rPr>
      <t>b</t>
    </r>
  </si>
  <si>
    <t xml:space="preserve">x = 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</si>
  <si>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</si>
  <si>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</si>
  <si>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</si>
  <si>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</si>
  <si>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</si>
  <si>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</si>
  <si>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</si>
  <si>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</si>
  <si>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</si>
  <si>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Weg s = v * t [m] gerechnet</t>
  </si>
  <si>
    <t>Lineare Funktion y = f(x)</t>
  </si>
  <si>
    <t>m =</t>
  </si>
  <si>
    <t>b =</t>
  </si>
  <si>
    <t>Steigung</t>
  </si>
  <si>
    <t>y-Achsenabschnitt (Bias)</t>
  </si>
  <si>
    <r>
      <t xml:space="preserve">y = </t>
    </r>
    <r>
      <rPr>
        <sz val="18"/>
        <color rgb="FFFF0000"/>
        <rFont val="Calibri"/>
        <family val="2"/>
        <scheme val="minor"/>
      </rPr>
      <t>m</t>
    </r>
    <r>
      <rPr>
        <sz val="18"/>
        <color theme="1"/>
        <rFont val="Calibri"/>
        <family val="2"/>
        <scheme val="minor"/>
      </rPr>
      <t xml:space="preserve"> x + </t>
    </r>
    <r>
      <rPr>
        <sz val="18"/>
        <color rgb="FFFFC000"/>
        <rFont val="Calibri"/>
        <family val="2"/>
        <scheme val="minor"/>
      </rPr>
      <t>b</t>
    </r>
  </si>
  <si>
    <r>
      <t xml:space="preserve">y = </t>
    </r>
    <r>
      <rPr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x + </t>
    </r>
    <r>
      <rPr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</si>
  <si>
    <t>Weg s = v * t [m] berechnet</t>
  </si>
  <si>
    <t xml:space="preserve">y = m * x + b = 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</si>
  <si>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</si>
  <si>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</si>
  <si>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</si>
  <si>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</si>
  <si>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</si>
  <si>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</si>
  <si>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 </t>
    </r>
  </si>
  <si>
    <r>
      <t>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[km]</t>
    </r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</si>
  <si>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    </t>
    </r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</si>
  <si>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</si>
  <si>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</si>
  <si>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</si>
  <si>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</si>
  <si>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</si>
  <si>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</si>
  <si>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r>
      <t xml:space="preserve">Beschleunigung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</t>
    </r>
  </si>
  <si>
    <r>
      <t xml:space="preserve">Anfangsgeschwindigkeit </t>
    </r>
    <r>
      <rPr>
        <sz val="11"/>
        <color rgb="FFFFC000"/>
        <rFont val="Calibri"/>
        <family val="2"/>
        <scheme val="minor"/>
      </rPr>
      <t>v</t>
    </r>
    <r>
      <rPr>
        <vertAlign val="subscript"/>
        <sz val="11"/>
        <color rgb="FFFFC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</t>
    </r>
  </si>
  <si>
    <r>
      <t xml:space="preserve">v = </t>
    </r>
    <r>
      <rPr>
        <sz val="11"/>
        <color rgb="FFFF0000"/>
        <rFont val="Calibri"/>
        <family val="2"/>
        <scheme val="minor"/>
      </rPr>
      <t>a</t>
    </r>
    <r>
      <rPr>
        <sz val="11"/>
        <color rgb="FF0070C0"/>
        <rFont val="Calibri"/>
        <family val="2"/>
        <scheme val="minor"/>
      </rPr>
      <t xml:space="preserve"> * t +</t>
    </r>
    <r>
      <rPr>
        <sz val="11"/>
        <color rgb="FFFFC000"/>
        <rFont val="Calibri"/>
        <family val="2"/>
        <scheme val="minor"/>
      </rPr>
      <t xml:space="preserve"> v</t>
    </r>
    <r>
      <rPr>
        <vertAlign val="subscript"/>
        <sz val="11"/>
        <color rgb="FFFFC000"/>
        <rFont val="Calibri"/>
        <family val="2"/>
        <scheme val="minor"/>
      </rPr>
      <t>0</t>
    </r>
  </si>
  <si>
    <t>Senkrechte Linie</t>
  </si>
  <si>
    <r>
      <t>Beschleunigung 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</si>
  <si>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Anfangsgeschwindigkeit v0 [m/s]</t>
  </si>
  <si>
    <t>v = a * t + v0  [m/s]</t>
  </si>
  <si>
    <t>Senkrechte Linie:</t>
  </si>
  <si>
    <t>t</t>
  </si>
  <si>
    <t>Waagrechte Linie:</t>
  </si>
  <si>
    <t>v = a * t + v0 [m/s]</t>
  </si>
  <si>
    <t>tx [s]</t>
  </si>
  <si>
    <t>Horizontal Linie:</t>
  </si>
  <si>
    <t>v = a * t + v0</t>
  </si>
  <si>
    <t>Seknrechte Hilfslinie</t>
  </si>
  <si>
    <t>Vertikale Hilfslinie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</si>
</sst>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bscript"/>
      <sz val="11"/>
      <color rgb="FFFFC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3" borderId="0" xfId="0" applyFill="1"/>
    <xf numFmtId="0" fontId="0" fillId="2" borderId="3" xfId="0" applyFill="1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1" fillId="5" borderId="2" xfId="0" applyFont="1" applyFill="1" applyBorder="1"/>
    <xf numFmtId="0" fontId="0" fillId="5" borderId="4" xfId="0" applyFill="1" applyBorder="1"/>
    <xf numFmtId="0" fontId="4" fillId="5" borderId="4" xfId="0" applyFont="1" applyFill="1" applyBorder="1"/>
    <xf numFmtId="0" fontId="0" fillId="5" borderId="1" xfId="0" applyFill="1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right"/>
    </xf>
    <xf numFmtId="0" fontId="7" fillId="0" borderId="10" xfId="0" applyFont="1" applyBorder="1"/>
    <xf numFmtId="0" fontId="7" fillId="0" borderId="11" xfId="0" applyFont="1" applyBorder="1" applyAlignment="1">
      <alignment horizontal="right"/>
    </xf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0" fillId="2" borderId="9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2" fillId="0" borderId="8" xfId="0" applyFont="1" applyBorder="1"/>
    <xf numFmtId="0" fontId="0" fillId="0" borderId="13" xfId="0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0" fillId="0" borderId="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2" borderId="17" xfId="0" applyFill="1" applyBorder="1"/>
    <xf numFmtId="0" fontId="0" fillId="0" borderId="18" xfId="0" applyBorder="1" applyAlignment="1">
      <alignment horizontal="right"/>
    </xf>
    <xf numFmtId="0" fontId="0" fillId="2" borderId="19" xfId="0" applyFill="1" applyBorder="1"/>
    <xf numFmtId="0" fontId="0" fillId="0" borderId="0" xfId="0" applyAlignment="1">
      <alignment horizontal="right" vertical="top"/>
    </xf>
    <xf numFmtId="0" fontId="14" fillId="0" borderId="0" xfId="0" applyFont="1"/>
    <xf numFmtId="0" fontId="0" fillId="0" borderId="2" xfId="0" applyBorder="1"/>
    <xf numFmtId="0" fontId="0" fillId="0" borderId="4" xfId="0" applyBorder="1" applyAlignment="1">
      <alignment horizontal="right"/>
    </xf>
    <xf numFmtId="0" fontId="0" fillId="2" borderId="4" xfId="0" applyFill="1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16" fillId="0" borderId="0" xfId="0" applyFont="1" applyAlignment="1">
      <alignment horizontal="right"/>
    </xf>
    <xf numFmtId="0" fontId="3" fillId="0" borderId="6" xfId="0" applyFont="1" applyBorder="1"/>
    <xf numFmtId="0" fontId="0" fillId="0" borderId="7" xfId="0" applyBorder="1"/>
    <xf numFmtId="0" fontId="18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Kinematik_1_A!$B$3</c:f>
              <c:strCache>
                <c:ptCount val="1"/>
                <c:pt idx="0">
                  <c:v>Weg-Zeit (gemessen)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9-426D-BA22-847A84337B0B}"/>
            </c:ext>
          </c:extLst>
        </c:ser>
        <c:ser>
          <c:idx val="1"/>
          <c:order val="1"/>
          <c:tx>
            <c:strRef>
              <c:f>Kinematik_1_A!$B$9</c:f>
              <c:strCache>
                <c:ptCount val="1"/>
                <c:pt idx="0">
                  <c:v>Weg s = v * t [m] (berechnet)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4127-8C61-1485D326D7A1}"/>
            </c:ext>
          </c:extLst>
        </c:ser>
        <c:ser>
          <c:idx val="2"/>
          <c:order val="2"/>
          <c:tx>
            <c:strRef>
              <c:f>Kinematik_1_A!$K$25</c:f>
              <c:strCache>
                <c:ptCount val="1"/>
                <c:pt idx="0">
                  <c:v>y = m * x + b = 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Kinematik_1_A!$L$24:$AG$24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Kinematik_1_A!$L$25:$AG$25</c:f>
              <c:numCache>
                <c:formatCode>General</c:formatCode>
                <c:ptCount val="22"/>
                <c:pt idx="0">
                  <c:v>0.2</c:v>
                </c:pt>
                <c:pt idx="1">
                  <c:v>2.7</c:v>
                </c:pt>
                <c:pt idx="2">
                  <c:v>5.2</c:v>
                </c:pt>
                <c:pt idx="3">
                  <c:v>7.7</c:v>
                </c:pt>
                <c:pt idx="4">
                  <c:v>10.199999999999999</c:v>
                </c:pt>
                <c:pt idx="5">
                  <c:v>12.7</c:v>
                </c:pt>
                <c:pt idx="6">
                  <c:v>15.2</c:v>
                </c:pt>
                <c:pt idx="7">
                  <c:v>17.7</c:v>
                </c:pt>
                <c:pt idx="8">
                  <c:v>20.2</c:v>
                </c:pt>
                <c:pt idx="9">
                  <c:v>22.7</c:v>
                </c:pt>
                <c:pt idx="10">
                  <c:v>25.2</c:v>
                </c:pt>
                <c:pt idx="11">
                  <c:v>27.7</c:v>
                </c:pt>
                <c:pt idx="12">
                  <c:v>30.2</c:v>
                </c:pt>
                <c:pt idx="13">
                  <c:v>32.700000000000003</c:v>
                </c:pt>
                <c:pt idx="14">
                  <c:v>35.200000000000003</c:v>
                </c:pt>
                <c:pt idx="15">
                  <c:v>37.700000000000003</c:v>
                </c:pt>
                <c:pt idx="16">
                  <c:v>40.200000000000003</c:v>
                </c:pt>
                <c:pt idx="17">
                  <c:v>42.7</c:v>
                </c:pt>
                <c:pt idx="18">
                  <c:v>45.2</c:v>
                </c:pt>
                <c:pt idx="19">
                  <c:v>47.7</c:v>
                </c:pt>
                <c:pt idx="20">
                  <c:v>50.2</c:v>
                </c:pt>
                <c:pt idx="21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D-46D3-AB09-14E700D0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83600"/>
        <c:axId val="367490320"/>
      </c:scatterChart>
      <c:valAx>
        <c:axId val="3674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90320"/>
        <c:crosses val="autoZero"/>
        <c:crossBetween val="midCat"/>
      </c:valAx>
      <c:valAx>
        <c:axId val="3674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Kinematik_1_D!$B$2</c:f>
              <c:strCache>
                <c:ptCount val="1"/>
                <c:pt idx="0">
                  <c:v>Messprotokoll: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Kinematik_1_D!$C$4:$F$4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0-4A03-8635-F2FD59A6C0D4}"/>
            </c:ext>
          </c:extLst>
        </c:ser>
        <c:ser>
          <c:idx val="1"/>
          <c:order val="1"/>
          <c:tx>
            <c:strRef>
              <c:f>Kinematik_1_D!$B$7</c:f>
              <c:strCache>
                <c:ptCount val="1"/>
                <c:pt idx="0">
                  <c:v>Weg s = v * t [m] berechnet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Kinematik_1_D!$C$7:$F$7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0-4490-A89B-18AEA382067C}"/>
            </c:ext>
          </c:extLst>
        </c:ser>
        <c:ser>
          <c:idx val="2"/>
          <c:order val="2"/>
          <c:tx>
            <c:strRef>
              <c:f>Kinematik_1_D!$D$13</c:f>
              <c:strCache>
                <c:ptCount val="1"/>
                <c:pt idx="0">
                  <c:v>y = m*x + b  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Kinematik_1_D!$C$16:$W$16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</c:numCache>
            </c:numRef>
          </c:xVal>
          <c:yVal>
            <c:numRef>
              <c:f>Kinematik_1_D!$C$17:$W$17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26.999999999999996</c:v>
                </c:pt>
                <c:pt idx="10">
                  <c:v>29.999999999999996</c:v>
                </c:pt>
                <c:pt idx="11">
                  <c:v>32.999999999999993</c:v>
                </c:pt>
                <c:pt idx="12">
                  <c:v>35.999999999999993</c:v>
                </c:pt>
                <c:pt idx="13">
                  <c:v>38.999999999999993</c:v>
                </c:pt>
                <c:pt idx="14">
                  <c:v>41.999999999999993</c:v>
                </c:pt>
                <c:pt idx="15">
                  <c:v>44.999999999999993</c:v>
                </c:pt>
                <c:pt idx="16">
                  <c:v>47.999999999999986</c:v>
                </c:pt>
                <c:pt idx="17">
                  <c:v>50.999999999999986</c:v>
                </c:pt>
                <c:pt idx="18">
                  <c:v>53.999999999999986</c:v>
                </c:pt>
                <c:pt idx="19">
                  <c:v>56.999999999999986</c:v>
                </c:pt>
                <c:pt idx="20">
                  <c:v>59.999999999999986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5-4DB4-86A6-B058E756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82640"/>
        <c:axId val="508584080"/>
      </c:scatterChart>
      <c:valAx>
        <c:axId val="5085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4080"/>
        <c:crosses val="autoZero"/>
        <c:crossBetween val="midCat"/>
      </c:valAx>
      <c:valAx>
        <c:axId val="508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Kinematik_1_D!$B$52</c:f>
              <c:strCache>
                <c:ptCount val="1"/>
                <c:pt idx="0">
                  <c:v>Fz_1: s1 = v1 * t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Kinematik_1_D!$E$52:$Y$52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18.000000000000004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47.999999999999993</c:v>
                </c:pt>
                <c:pt idx="9">
                  <c:v>53.999999999999993</c:v>
                </c:pt>
                <c:pt idx="10">
                  <c:v>59.999999999999993</c:v>
                </c:pt>
                <c:pt idx="11">
                  <c:v>65.999999999999986</c:v>
                </c:pt>
                <c:pt idx="12">
                  <c:v>72</c:v>
                </c:pt>
                <c:pt idx="13">
                  <c:v>78</c:v>
                </c:pt>
                <c:pt idx="14">
                  <c:v>84.000000000000014</c:v>
                </c:pt>
                <c:pt idx="15">
                  <c:v>90.000000000000014</c:v>
                </c:pt>
                <c:pt idx="16">
                  <c:v>96.000000000000014</c:v>
                </c:pt>
                <c:pt idx="17">
                  <c:v>102.00000000000003</c:v>
                </c:pt>
                <c:pt idx="18">
                  <c:v>108.00000000000003</c:v>
                </c:pt>
                <c:pt idx="19">
                  <c:v>114.00000000000003</c:v>
                </c:pt>
                <c:pt idx="20">
                  <c:v>120.00000000000003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E-4CE0-B2CD-C04041C4193F}"/>
            </c:ext>
          </c:extLst>
        </c:ser>
        <c:ser>
          <c:idx val="1"/>
          <c:order val="1"/>
          <c:tx>
            <c:strRef>
              <c:f>Kinematik_1_D!$B$54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Kinematik_1_D!$E$54:$Y$54</c:f>
              <c:numCache>
                <c:formatCode>General</c:formatCode>
                <c:ptCount val="2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10.000000000000014</c:v>
                </c:pt>
                <c:pt idx="10">
                  <c:v>0</c:v>
                </c:pt>
                <c:pt idx="11">
                  <c:v>-9.9999999999999858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-50.000000000000028</c:v>
                </c:pt>
                <c:pt idx="16">
                  <c:v>-60.000000000000028</c:v>
                </c:pt>
                <c:pt idx="17">
                  <c:v>-70.000000000000028</c:v>
                </c:pt>
                <c:pt idx="18">
                  <c:v>-80.000000000000057</c:v>
                </c:pt>
                <c:pt idx="19">
                  <c:v>-90.000000000000057</c:v>
                </c:pt>
                <c:pt idx="20">
                  <c:v>-100.00000000000006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E-4CE0-B2CD-C04041C4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039"/>
        <c:axId val="58129839"/>
      </c:scatterChart>
      <c:valAx>
        <c:axId val="581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9839"/>
        <c:crosses val="autoZero"/>
        <c:crossBetween val="midCat"/>
      </c:valAx>
      <c:valAx>
        <c:axId val="581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Kinematik_2_D!$D$10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Kinematik_2_D!$E$9:$Y$9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Kinematik_2_D!$E$10:$Y$10</c:f>
              <c:numCache>
                <c:formatCode>General</c:formatCode>
                <c:ptCount val="21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27</c:v>
                </c:pt>
                <c:pt idx="4">
                  <c:v>31</c:v>
                </c:pt>
                <c:pt idx="5">
                  <c:v>35</c:v>
                </c:pt>
                <c:pt idx="6">
                  <c:v>39</c:v>
                </c:pt>
                <c:pt idx="7">
                  <c:v>43</c:v>
                </c:pt>
                <c:pt idx="8">
                  <c:v>47</c:v>
                </c:pt>
                <c:pt idx="9">
                  <c:v>51</c:v>
                </c:pt>
                <c:pt idx="10">
                  <c:v>55</c:v>
                </c:pt>
                <c:pt idx="11">
                  <c:v>59</c:v>
                </c:pt>
                <c:pt idx="12">
                  <c:v>63</c:v>
                </c:pt>
                <c:pt idx="13">
                  <c:v>67</c:v>
                </c:pt>
                <c:pt idx="14">
                  <c:v>71</c:v>
                </c:pt>
                <c:pt idx="15">
                  <c:v>75</c:v>
                </c:pt>
                <c:pt idx="16">
                  <c:v>79</c:v>
                </c:pt>
                <c:pt idx="17">
                  <c:v>83</c:v>
                </c:pt>
                <c:pt idx="18">
                  <c:v>87</c:v>
                </c:pt>
                <c:pt idx="19">
                  <c:v>91</c:v>
                </c:pt>
                <c:pt idx="20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Kinematik_2_D!$M$2</c:f>
              <c:strCache>
                <c:ptCount val="1"/>
                <c:pt idx="0">
                  <c:v>Seknrechte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Kinematik_2_D!$P$3:$Q$3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xVal>
          <c:yVal>
            <c:numRef>
              <c:f>Kinematik_2_D!$P$4:$Q$4</c:f>
              <c:numCache>
                <c:formatCode>General</c:formatCode>
                <c:ptCount val="2"/>
                <c:pt idx="0">
                  <c:v>0</c:v>
                </c:pt>
                <c:pt idx="1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Kinematik_2_D!$T$2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Kinematik_2_D!$T$3:$U$3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Kinematik_2_D!$T$4:$U$4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7-490C-B5D1-33AFB83401E6}"/>
            </c:ext>
          </c:extLst>
        </c:ser>
        <c:ser>
          <c:idx val="1"/>
          <c:order val="1"/>
          <c:tx>
            <c:strRef>
              <c:f>Kinematik_1_A!$B$44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Kinematik_1_A!$E$44:$Y$44</c:f>
              <c:numCache>
                <c:formatCode>General</c:formatCode>
                <c:ptCount val="21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20.000000000000004</c:v>
                </c:pt>
                <c:pt idx="11">
                  <c:v>18.000000000000004</c:v>
                </c:pt>
                <c:pt idx="12">
                  <c:v>16</c:v>
                </c:pt>
                <c:pt idx="13">
                  <c:v>14</c:v>
                </c:pt>
                <c:pt idx="14">
                  <c:v>11.999999999999996</c:v>
                </c:pt>
                <c:pt idx="15">
                  <c:v>9.9999999999999964</c:v>
                </c:pt>
                <c:pt idx="16">
                  <c:v>7.9999999999999929</c:v>
                </c:pt>
                <c:pt idx="17">
                  <c:v>5.9999999999999929</c:v>
                </c:pt>
                <c:pt idx="18">
                  <c:v>3.9999999999999929</c:v>
                </c:pt>
                <c:pt idx="19">
                  <c:v>1.9999999999999858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7-490C-B5D1-33AFB834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Kinematik_2_A!$B$9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Kinematik_2_A!$C$8:$W$8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Kinematik_2_A!$C$9:$W$9</c:f>
              <c:numCache>
                <c:formatCode>General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D-4AC0-B42D-A6E06453AA3A}"/>
            </c:ext>
          </c:extLst>
        </c:ser>
        <c:ser>
          <c:idx val="1"/>
          <c:order val="1"/>
          <c:tx>
            <c:strRef>
              <c:f>Kinematik_2_A!$M$3</c:f>
              <c:strCache>
                <c:ptCount val="1"/>
                <c:pt idx="0">
                  <c:v>Senkrechte 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Kinematik_2_A!$M$4:$N$4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Kinematik_2_A!$M$5:$N$5</c:f>
              <c:numCache>
                <c:formatCode>General</c:formatCode>
                <c:ptCount val="2"/>
                <c:pt idx="0">
                  <c:v>0</c:v>
                </c:pt>
                <c:pt idx="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D-4AC0-B42D-A6E06453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50176"/>
        <c:axId val="1546554496"/>
      </c:scatterChart>
      <c:valAx>
        <c:axId val="15465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4496"/>
        <c:crosses val="autoZero"/>
        <c:crossBetween val="midCat"/>
      </c:valAx>
      <c:valAx>
        <c:axId val="15465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Kinematik_1_B!$B$5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Kinematik_1_B!$B$8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Kinematik_1_B!$I$18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Kinematik_1_B!$J$17:$AO$17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Kinematik_1_B!$J$18:$AO$18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Kinematik_1_B!$B$42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Kinematik_1_B!$B$44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58705161854772E-2"/>
          <c:y val="5.0208092236254769E-2"/>
          <c:w val="0.89019685039370078"/>
          <c:h val="0.843906383651641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Kinematik_2_B!$C$12</c:f>
              <c:strCache>
                <c:ptCount val="1"/>
                <c:pt idx="0">
                  <c:v>v = a * t + v0 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Kinematik_2_B!$D$10:$X$10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Kinematik_2_B!$D$12:$X$12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A-4071-8463-683F2D264F55}"/>
            </c:ext>
          </c:extLst>
        </c:ser>
        <c:ser>
          <c:idx val="1"/>
          <c:order val="1"/>
          <c:tx>
            <c:strRef>
              <c:f>Kinematik_2_B!$K$3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Kinematik_2_B!$N$4:$O$4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Kinematik_2_B!$N$5:$O$5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A-4071-8463-683F2D264F55}"/>
            </c:ext>
          </c:extLst>
        </c:ser>
        <c:ser>
          <c:idx val="2"/>
          <c:order val="2"/>
          <c:tx>
            <c:strRef>
              <c:f>Kinematik_2_B!$R$3</c:f>
              <c:strCache>
                <c:ptCount val="1"/>
                <c:pt idx="0">
                  <c:v>Waagrechte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Kinematik_2_B!$R$4:$S$4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Kinematik_2_B!$R$5:$S$5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A-4071-8463-683F2D26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85632"/>
        <c:axId val="1633889472"/>
      </c:scatterChart>
      <c:valAx>
        <c:axId val="16338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9472"/>
        <c:crosses val="autoZero"/>
        <c:crossBetween val="midCat"/>
      </c:valAx>
      <c:valAx>
        <c:axId val="16338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80246892397088E-2"/>
          <c:y val="4.6790761661492049E-2"/>
          <c:w val="0.89451002068398922"/>
          <c:h val="0.839983700603969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Kinematik_1_C!$B$3</c:f>
              <c:strCache>
                <c:ptCount val="1"/>
                <c:pt idx="0">
                  <c:v>Messprotokoll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B-4AFD-88F7-FE269B252948}"/>
            </c:ext>
          </c:extLst>
        </c:ser>
        <c:ser>
          <c:idx val="1"/>
          <c:order val="1"/>
          <c:tx>
            <c:strRef>
              <c:f>Kinematik_1_C!$B$9</c:f>
              <c:strCache>
                <c:ptCount val="1"/>
                <c:pt idx="0">
                  <c:v>Weg s = v * t [m] gerechnet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B-4AFD-88F7-FE269B252948}"/>
            </c:ext>
          </c:extLst>
        </c:ser>
        <c:ser>
          <c:idx val="2"/>
          <c:order val="2"/>
          <c:tx>
            <c:strRef>
              <c:f>Kinematik_1_C!$I$18</c:f>
              <c:strCache>
                <c:ptCount val="1"/>
                <c:pt idx="0">
                  <c:v>y = m x + b = 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Kinematik_1_C!$J$17:$T$17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Kinematik_1_C!$J$18:$T$18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A-41C7-A42A-BD456AD9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78415"/>
        <c:axId val="1195578895"/>
      </c:scatterChart>
      <c:valAx>
        <c:axId val="11955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895"/>
        <c:crosses val="autoZero"/>
        <c:crossBetween val="midCat"/>
      </c:valAx>
      <c:valAx>
        <c:axId val="11955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Kinematik_1_C!$B$42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1-4F9E-8210-5089198A95F8}"/>
            </c:ext>
          </c:extLst>
        </c:ser>
        <c:ser>
          <c:idx val="1"/>
          <c:order val="1"/>
          <c:tx>
            <c:strRef>
              <c:f>Kinematik_1_C!$B$44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50.000000000000007</c:v>
                </c:pt>
                <c:pt idx="11">
                  <c:v>45.000000000000007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24.999999999999986</c:v>
                </c:pt>
                <c:pt idx="16">
                  <c:v>19.999999999999986</c:v>
                </c:pt>
                <c:pt idx="17">
                  <c:v>14.999999999999986</c:v>
                </c:pt>
                <c:pt idx="18">
                  <c:v>9.9999999999999716</c:v>
                </c:pt>
                <c:pt idx="19">
                  <c:v>4.9999999999999716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1-4F9E-8210-5089198A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07631"/>
        <c:axId val="1521493231"/>
      </c:scatterChart>
      <c:valAx>
        <c:axId val="15215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493231"/>
        <c:crosses val="autoZero"/>
        <c:crossBetween val="midCat"/>
      </c:valAx>
      <c:valAx>
        <c:axId val="15214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50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Kinematik_2_C!$C$11</c:f>
              <c:strCache>
                <c:ptCount val="1"/>
                <c:pt idx="0">
                  <c:v>v = a * t + v0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Kinematik_2_C!$D$10:$X$10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Kinematik_2_C!$D$11:$X$11</c:f>
              <c:numCache>
                <c:formatCode>General</c:formatCode>
                <c:ptCount val="21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3-4008-8D26-4BFAA6C0B2C0}"/>
            </c:ext>
          </c:extLst>
        </c:ser>
        <c:ser>
          <c:idx val="1"/>
          <c:order val="1"/>
          <c:tx>
            <c:strRef>
              <c:f>Kinematik_2_C!$M$2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Kinematik_2_C!$M$3:$N$3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Kinematik_2_C!$M$4:$N$4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3-4008-8D26-4BFAA6C0B2C0}"/>
            </c:ext>
          </c:extLst>
        </c:ser>
        <c:ser>
          <c:idx val="2"/>
          <c:order val="2"/>
          <c:tx>
            <c:strRef>
              <c:f>Kinematik_2_C!$Q$2</c:f>
              <c:strCache>
                <c:ptCount val="1"/>
                <c:pt idx="0">
                  <c:v>Horizontal Linie: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Kinematik_2_C!$Q$3:$R$3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Kinematik_2_C!$Q$4:$R$4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3-4008-8D26-4BFAA6C0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134912"/>
        <c:axId val="1638140672"/>
      </c:scatterChart>
      <c:valAx>
        <c:axId val="16381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40672"/>
        <c:crosses val="autoZero"/>
        <c:crossBetween val="midCat"/>
      </c:valAx>
      <c:valAx>
        <c:axId val="16381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530224</xdr:colOff>
      <xdr:row>12</xdr:row>
      <xdr:rowOff>120650</xdr:rowOff>
    </xdr:from>
    <xdr:to>
      <xdr:col>5</xdr:col>
      <xdr:colOff>755649</xdr:colOff>
      <xdr:row>35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B50DB6-23ED-D074-8897-E2C88D2C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727075</xdr:colOff>
      <xdr:row>47</xdr:row>
      <xdr:rowOff>139700</xdr:rowOff>
    </xdr:from>
    <xdr:to>
      <xdr:col>8</xdr:col>
      <xdr:colOff>727075</xdr:colOff>
      <xdr:row>62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6BCA08-D3F2-35C4-442F-3ACFAB96E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14</xdr:row>
      <xdr:rowOff>88900</xdr:rowOff>
    </xdr:from>
    <xdr:to>
      <xdr:col>9</xdr:col>
      <xdr:colOff>606425</xdr:colOff>
      <xdr:row>29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590F7A-1C3F-8ABC-FDED-5FE0C488B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136525</xdr:colOff>
      <xdr:row>13</xdr:row>
      <xdr:rowOff>52294</xdr:rowOff>
    </xdr:from>
    <xdr:to>
      <xdr:col>13</xdr:col>
      <xdr:colOff>440765</xdr:colOff>
      <xdr:row>29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040D04-56A6-8608-5A8E-4EF33D3C1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16</xdr:row>
      <xdr:rowOff>120650</xdr:rowOff>
    </xdr:from>
    <xdr:to>
      <xdr:col>6</xdr:col>
      <xdr:colOff>28575</xdr:colOff>
      <xdr:row>31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AFB514-1FE5-5F36-3D32-313C85A5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263525</xdr:colOff>
      <xdr:row>45</xdr:row>
      <xdr:rowOff>177800</xdr:rowOff>
    </xdr:from>
    <xdr:to>
      <xdr:col>7</xdr:col>
      <xdr:colOff>1025525</xdr:colOff>
      <xdr:row>60</xdr:row>
      <xdr:rowOff>158750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D40CEF-05C3-1D65-84D4-9159814FC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460375</xdr:colOff>
      <xdr:row>12</xdr:row>
      <xdr:rowOff>127000</xdr:rowOff>
    </xdr:from>
    <xdr:to>
      <xdr:col>9</xdr:col>
      <xdr:colOff>460375</xdr:colOff>
      <xdr:row>27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7AD53D-FE55-E74F-1919-670D6630C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49439</xdr:colOff>
      <xdr:row>24</xdr:row>
      <xdr:rowOff>76200</xdr:rowOff>
    </xdr:from>
    <xdr:to>
      <xdr:col>11</xdr:col>
      <xdr:colOff>752928</xdr:colOff>
      <xdr:row>44</xdr:row>
      <xdr:rowOff>54428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15C722-7A5A-4F14-A853-112835DB4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490482</xdr:colOff>
      <xdr:row>61</xdr:row>
      <xdr:rowOff>109488</xdr:rowOff>
    </xdr:from>
    <xdr:to>
      <xdr:col>5</xdr:col>
      <xdr:colOff>109482</xdr:colOff>
      <xdr:row>76</xdr:row>
      <xdr:rowOff>93723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03C9849-22EF-FB68-465B-D0E2BAF4F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11</xdr:row>
      <xdr:rowOff>146050</xdr:rowOff>
    </xdr:from>
    <xdr:to>
      <xdr:col>11</xdr:col>
      <xdr:colOff>225425</xdr:colOff>
      <xdr:row>26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3FD5-7454-487E-B548-6F210376BA54}">
  <dimension ref="B3:AG45"/>
  <sheetViews>
    <sheetView topLeftCell="A17" zoomScaleNormal="100" workbookViewId="0">
      <selection activeCell="B40" sqref="B40:Y46"/>
    </sheetView>
  </sheetViews>
  <sheetFormatPr baseColWidth="10" defaultRowHeight="14.5" x14ac:dyDescent="0.35"/>
  <cols>
    <col min="2" max="2" width="27.7265625" customWidth="1"/>
    <col min="10" max="10" width="25.26953125" customWidth="1"/>
    <col min="11" max="11" width="13.90625" customWidth="1"/>
  </cols>
  <sheetData>
    <row r="3" spans="2:9" x14ac:dyDescent="0.35">
      <c r="B3" t="s">
        <v>19</v>
      </c>
    </row>
    <row r="4" spans="2:9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9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9" x14ac:dyDescent="0.35">
      <c r="B7" t="s">
        <v>9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>
        <f>AVERAGE(C7:F7)</f>
        <v>10.022916666666667</v>
      </c>
    </row>
    <row r="9" spans="2:9" x14ac:dyDescent="0.35">
      <c r="B9" t="s">
        <v>20</v>
      </c>
      <c r="C9">
        <f>$I$7*C4</f>
        <v>10.022916666666667</v>
      </c>
      <c r="D9">
        <f t="shared" ref="D9:F9" si="1">$I$7*D4</f>
        <v>20.045833333333334</v>
      </c>
      <c r="E9">
        <f t="shared" si="1"/>
        <v>30.068750000000001</v>
      </c>
      <c r="F9">
        <f t="shared" si="1"/>
        <v>40.091666666666669</v>
      </c>
    </row>
    <row r="17" spans="9:33" ht="15" thickBot="1" x14ac:dyDescent="0.4"/>
    <row r="18" spans="9:33" ht="26.5" thickBot="1" x14ac:dyDescent="0.65">
      <c r="I18" s="10" t="s">
        <v>21</v>
      </c>
      <c r="J18" s="11"/>
      <c r="K18" s="12" t="s">
        <v>24</v>
      </c>
      <c r="L18" s="13"/>
    </row>
    <row r="19" spans="9:33" ht="15" thickBot="1" x14ac:dyDescent="0.4"/>
    <row r="20" spans="9:33" x14ac:dyDescent="0.35">
      <c r="J20" s="31" t="s">
        <v>22</v>
      </c>
      <c r="K20" s="32">
        <v>2.5</v>
      </c>
    </row>
    <row r="21" spans="9:33" ht="15" thickBot="1" x14ac:dyDescent="0.4">
      <c r="J21" s="33" t="s">
        <v>23</v>
      </c>
      <c r="K21" s="34">
        <v>0.2</v>
      </c>
    </row>
    <row r="22" spans="9:33" ht="15" thickBot="1" x14ac:dyDescent="0.4"/>
    <row r="23" spans="9:33" ht="15" thickBot="1" x14ac:dyDescent="0.4">
      <c r="K23" s="38" t="s">
        <v>26</v>
      </c>
      <c r="L23" s="39">
        <v>1</v>
      </c>
    </row>
    <row r="24" spans="9:33" x14ac:dyDescent="0.35">
      <c r="K24" s="36" t="s">
        <v>25</v>
      </c>
      <c r="L24" s="37">
        <v>0</v>
      </c>
      <c r="M24" s="7">
        <f>L24+$L$23</f>
        <v>1</v>
      </c>
      <c r="N24" s="7">
        <f t="shared" ref="N24:AG24" si="2">M24+$L$23</f>
        <v>2</v>
      </c>
      <c r="O24" s="7">
        <f t="shared" si="2"/>
        <v>3</v>
      </c>
      <c r="P24" s="7">
        <f t="shared" si="2"/>
        <v>4</v>
      </c>
      <c r="Q24" s="7">
        <f t="shared" si="2"/>
        <v>5</v>
      </c>
      <c r="R24" s="7">
        <f t="shared" si="2"/>
        <v>6</v>
      </c>
      <c r="S24" s="7">
        <f t="shared" si="2"/>
        <v>7</v>
      </c>
      <c r="T24" s="7">
        <f t="shared" si="2"/>
        <v>8</v>
      </c>
      <c r="U24" s="7">
        <f t="shared" si="2"/>
        <v>9</v>
      </c>
      <c r="V24" s="7">
        <f t="shared" si="2"/>
        <v>10</v>
      </c>
      <c r="W24" s="7">
        <f t="shared" si="2"/>
        <v>11</v>
      </c>
      <c r="X24" s="7">
        <f t="shared" si="2"/>
        <v>12</v>
      </c>
      <c r="Y24" s="7">
        <f t="shared" si="2"/>
        <v>13</v>
      </c>
      <c r="Z24" s="7">
        <f t="shared" si="2"/>
        <v>14</v>
      </c>
      <c r="AA24" s="7">
        <f t="shared" si="2"/>
        <v>15</v>
      </c>
      <c r="AB24" s="7">
        <f t="shared" si="2"/>
        <v>16</v>
      </c>
      <c r="AC24" s="7">
        <f t="shared" si="2"/>
        <v>17</v>
      </c>
      <c r="AD24" s="7">
        <f t="shared" si="2"/>
        <v>18</v>
      </c>
      <c r="AE24" s="7">
        <f t="shared" si="2"/>
        <v>19</v>
      </c>
      <c r="AF24" s="7">
        <f t="shared" si="2"/>
        <v>20</v>
      </c>
      <c r="AG24" s="7">
        <f t="shared" si="2"/>
        <v>21</v>
      </c>
    </row>
    <row r="25" spans="9:33" x14ac:dyDescent="0.35">
      <c r="K25" s="35" t="s">
        <v>44</v>
      </c>
      <c r="L25" s="7">
        <f>$K$20*L24+$K$21</f>
        <v>0.2</v>
      </c>
      <c r="M25" s="7">
        <f t="shared" ref="M25:AG25" si="3">$K$20*M24+$K$21</f>
        <v>2.7</v>
      </c>
      <c r="N25" s="7">
        <f t="shared" si="3"/>
        <v>5.2</v>
      </c>
      <c r="O25" s="7">
        <f t="shared" si="3"/>
        <v>7.7</v>
      </c>
      <c r="P25" s="7">
        <f t="shared" si="3"/>
        <v>10.199999999999999</v>
      </c>
      <c r="Q25" s="7">
        <f t="shared" si="3"/>
        <v>12.7</v>
      </c>
      <c r="R25" s="7">
        <f t="shared" si="3"/>
        <v>15.2</v>
      </c>
      <c r="S25" s="7">
        <f t="shared" si="3"/>
        <v>17.7</v>
      </c>
      <c r="T25" s="7">
        <f t="shared" si="3"/>
        <v>20.2</v>
      </c>
      <c r="U25" s="7">
        <f t="shared" si="3"/>
        <v>22.7</v>
      </c>
      <c r="V25" s="7">
        <f t="shared" si="3"/>
        <v>25.2</v>
      </c>
      <c r="W25" s="7">
        <f t="shared" si="3"/>
        <v>27.7</v>
      </c>
      <c r="X25" s="7">
        <f t="shared" si="3"/>
        <v>30.2</v>
      </c>
      <c r="Y25" s="7">
        <f t="shared" si="3"/>
        <v>32.700000000000003</v>
      </c>
      <c r="Z25" s="7">
        <f t="shared" si="3"/>
        <v>35.200000000000003</v>
      </c>
      <c r="AA25" s="7">
        <f t="shared" si="3"/>
        <v>37.700000000000003</v>
      </c>
      <c r="AB25" s="7">
        <f t="shared" si="3"/>
        <v>40.200000000000003</v>
      </c>
      <c r="AC25" s="7">
        <f t="shared" si="3"/>
        <v>42.7</v>
      </c>
      <c r="AD25" s="7">
        <f t="shared" si="3"/>
        <v>45.2</v>
      </c>
      <c r="AE25" s="7">
        <f t="shared" si="3"/>
        <v>47.7</v>
      </c>
      <c r="AF25" s="7">
        <f t="shared" si="3"/>
        <v>50.2</v>
      </c>
      <c r="AG25" s="7">
        <f t="shared" si="3"/>
        <v>52.7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V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ref="W41:Y41" si="5">V41+$E$40</f>
        <v>1.8000000000000005</v>
      </c>
      <c r="X41">
        <f t="shared" si="5"/>
        <v>1.9000000000000006</v>
      </c>
      <c r="Y41">
        <f t="shared" si="5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V42" si="6">$D$42*F41</f>
        <v>3.5</v>
      </c>
      <c r="G42">
        <f t="shared" si="6"/>
        <v>7</v>
      </c>
      <c r="H42">
        <f t="shared" si="6"/>
        <v>10.500000000000002</v>
      </c>
      <c r="I42">
        <f t="shared" si="6"/>
        <v>14</v>
      </c>
      <c r="J42">
        <f t="shared" si="6"/>
        <v>17.5</v>
      </c>
      <c r="K42">
        <f t="shared" si="6"/>
        <v>21</v>
      </c>
      <c r="L42">
        <f t="shared" si="6"/>
        <v>24.5</v>
      </c>
      <c r="M42">
        <f t="shared" si="6"/>
        <v>27.999999999999996</v>
      </c>
      <c r="N42">
        <f t="shared" si="6"/>
        <v>31.499999999999996</v>
      </c>
      <c r="O42">
        <f t="shared" si="6"/>
        <v>34.999999999999993</v>
      </c>
      <c r="P42">
        <f t="shared" si="6"/>
        <v>38.499999999999993</v>
      </c>
      <c r="Q42">
        <f t="shared" si="6"/>
        <v>42</v>
      </c>
      <c r="R42">
        <f t="shared" si="6"/>
        <v>45.5</v>
      </c>
      <c r="S42">
        <f t="shared" si="6"/>
        <v>49.000000000000007</v>
      </c>
      <c r="T42">
        <f t="shared" si="6"/>
        <v>52.500000000000007</v>
      </c>
      <c r="U42">
        <f t="shared" si="6"/>
        <v>56.000000000000014</v>
      </c>
      <c r="V42">
        <f t="shared" si="6"/>
        <v>59.500000000000014</v>
      </c>
      <c r="W42">
        <f t="shared" ref="W42" si="7">$D$42*W41</f>
        <v>63.000000000000014</v>
      </c>
      <c r="X42">
        <f t="shared" ref="X42" si="8">$D$42*X41</f>
        <v>66.500000000000014</v>
      </c>
      <c r="Y42">
        <f t="shared" ref="Y42" si="9">$D$42*Y41</f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40</v>
      </c>
      <c r="F44">
        <f t="shared" ref="F44:Y44" si="10">$D$44*F41+$D$45</f>
        <v>38</v>
      </c>
      <c r="G44">
        <f t="shared" si="10"/>
        <v>36</v>
      </c>
      <c r="H44">
        <f t="shared" si="10"/>
        <v>34</v>
      </c>
      <c r="I44">
        <f t="shared" si="10"/>
        <v>32</v>
      </c>
      <c r="J44">
        <f t="shared" si="10"/>
        <v>30</v>
      </c>
      <c r="K44">
        <f t="shared" si="10"/>
        <v>28</v>
      </c>
      <c r="L44">
        <f t="shared" si="10"/>
        <v>26</v>
      </c>
      <c r="M44">
        <f t="shared" si="10"/>
        <v>24</v>
      </c>
      <c r="N44">
        <f t="shared" si="10"/>
        <v>22</v>
      </c>
      <c r="O44">
        <f t="shared" si="10"/>
        <v>20.000000000000004</v>
      </c>
      <c r="P44">
        <f t="shared" si="10"/>
        <v>18.000000000000004</v>
      </c>
      <c r="Q44">
        <f t="shared" si="10"/>
        <v>16</v>
      </c>
      <c r="R44">
        <f t="shared" si="10"/>
        <v>14</v>
      </c>
      <c r="S44">
        <f t="shared" si="10"/>
        <v>11.999999999999996</v>
      </c>
      <c r="T44">
        <f t="shared" si="10"/>
        <v>9.9999999999999964</v>
      </c>
      <c r="U44">
        <f t="shared" si="10"/>
        <v>7.9999999999999929</v>
      </c>
      <c r="V44">
        <f t="shared" si="10"/>
        <v>5.9999999999999929</v>
      </c>
      <c r="W44">
        <f t="shared" si="10"/>
        <v>3.9999999999999929</v>
      </c>
      <c r="X44">
        <f t="shared" si="10"/>
        <v>1.9999999999999858</v>
      </c>
      <c r="Y44">
        <f t="shared" si="10"/>
        <v>0</v>
      </c>
    </row>
    <row r="45" spans="2:25" x14ac:dyDescent="0.35">
      <c r="C45" t="s">
        <v>50</v>
      </c>
      <c r="D45" s="2">
        <v>40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271D-EC88-4808-A4D3-B329017F8058}">
  <dimension ref="B2:W9"/>
  <sheetViews>
    <sheetView workbookViewId="0">
      <selection activeCell="N5" sqref="N5"/>
    </sheetView>
  </sheetViews>
  <sheetFormatPr baseColWidth="10" defaultRowHeight="14.5" x14ac:dyDescent="0.35"/>
  <cols>
    <col min="2" max="2" width="14.6328125" customWidth="1"/>
    <col min="4" max="4" width="12.36328125" customWidth="1"/>
  </cols>
  <sheetData>
    <row r="2" spans="2:23" ht="21" x14ac:dyDescent="0.5">
      <c r="B2" s="41" t="s">
        <v>54</v>
      </c>
    </row>
    <row r="3" spans="2:23" ht="15" thickBot="1" x14ac:dyDescent="0.4">
      <c r="M3" t="s">
        <v>63</v>
      </c>
    </row>
    <row r="4" spans="2:23" ht="17" thickBot="1" x14ac:dyDescent="0.4">
      <c r="D4" s="42"/>
      <c r="E4" s="43" t="s">
        <v>60</v>
      </c>
      <c r="F4" s="44">
        <v>1</v>
      </c>
      <c r="G4" s="3" t="s">
        <v>56</v>
      </c>
      <c r="J4" s="1" t="s">
        <v>55</v>
      </c>
      <c r="K4" s="2">
        <v>7</v>
      </c>
      <c r="M4">
        <f>K4</f>
        <v>7</v>
      </c>
      <c r="N4">
        <f>M4</f>
        <v>7</v>
      </c>
    </row>
    <row r="5" spans="2:23" ht="17" thickBot="1" x14ac:dyDescent="0.5">
      <c r="D5" s="45"/>
      <c r="E5" s="46" t="s">
        <v>61</v>
      </c>
      <c r="F5" s="24">
        <v>20</v>
      </c>
      <c r="G5" s="26" t="s">
        <v>59</v>
      </c>
      <c r="M5">
        <v>0</v>
      </c>
      <c r="N5">
        <f>$F$4*$K$4+$F$5</f>
        <v>27</v>
      </c>
    </row>
    <row r="7" spans="2:23" x14ac:dyDescent="0.35">
      <c r="C7" s="2">
        <v>1</v>
      </c>
    </row>
    <row r="8" spans="2:23" x14ac:dyDescent="0.35">
      <c r="B8" s="1" t="s">
        <v>55</v>
      </c>
      <c r="C8" s="2">
        <v>0</v>
      </c>
      <c r="D8">
        <f t="shared" ref="D8:W8" si="0">C8+$C$7</f>
        <v>1</v>
      </c>
      <c r="E8">
        <f t="shared" si="0"/>
        <v>2</v>
      </c>
      <c r="F8">
        <f t="shared" si="0"/>
        <v>3</v>
      </c>
      <c r="G8">
        <f t="shared" si="0"/>
        <v>4</v>
      </c>
      <c r="H8">
        <f t="shared" si="0"/>
        <v>5</v>
      </c>
      <c r="I8">
        <f t="shared" si="0"/>
        <v>6</v>
      </c>
      <c r="J8">
        <f t="shared" si="0"/>
        <v>7</v>
      </c>
      <c r="K8">
        <f t="shared" si="0"/>
        <v>8</v>
      </c>
      <c r="L8">
        <f t="shared" si="0"/>
        <v>9</v>
      </c>
      <c r="M8">
        <f t="shared" si="0"/>
        <v>10</v>
      </c>
      <c r="N8">
        <f t="shared" si="0"/>
        <v>11</v>
      </c>
      <c r="O8">
        <f t="shared" si="0"/>
        <v>12</v>
      </c>
      <c r="P8">
        <f t="shared" si="0"/>
        <v>13</v>
      </c>
      <c r="Q8">
        <f t="shared" si="0"/>
        <v>14</v>
      </c>
      <c r="R8">
        <f t="shared" si="0"/>
        <v>15</v>
      </c>
      <c r="S8">
        <f t="shared" si="0"/>
        <v>16</v>
      </c>
      <c r="T8">
        <f t="shared" si="0"/>
        <v>17</v>
      </c>
      <c r="U8">
        <f t="shared" si="0"/>
        <v>18</v>
      </c>
      <c r="V8">
        <f t="shared" si="0"/>
        <v>19</v>
      </c>
      <c r="W8">
        <f t="shared" si="0"/>
        <v>20</v>
      </c>
    </row>
    <row r="9" spans="2:23" ht="16.5" x14ac:dyDescent="0.45">
      <c r="B9" s="47" t="s">
        <v>62</v>
      </c>
      <c r="C9">
        <f>$F$4*C8 + $F$5</f>
        <v>20</v>
      </c>
      <c r="D9">
        <f t="shared" ref="D9:W9" si="1">$F$4*D8 + $F$5</f>
        <v>21</v>
      </c>
      <c r="E9">
        <f t="shared" si="1"/>
        <v>22</v>
      </c>
      <c r="F9">
        <f t="shared" si="1"/>
        <v>23</v>
      </c>
      <c r="G9">
        <f t="shared" si="1"/>
        <v>24</v>
      </c>
      <c r="H9">
        <f t="shared" si="1"/>
        <v>25</v>
      </c>
      <c r="I9">
        <f t="shared" si="1"/>
        <v>26</v>
      </c>
      <c r="J9">
        <f t="shared" si="1"/>
        <v>27</v>
      </c>
      <c r="K9">
        <f t="shared" si="1"/>
        <v>28</v>
      </c>
      <c r="L9">
        <f t="shared" si="1"/>
        <v>29</v>
      </c>
      <c r="M9">
        <f t="shared" si="1"/>
        <v>30</v>
      </c>
      <c r="N9">
        <f t="shared" si="1"/>
        <v>31</v>
      </c>
      <c r="O9">
        <f t="shared" si="1"/>
        <v>32</v>
      </c>
      <c r="P9">
        <f t="shared" si="1"/>
        <v>33</v>
      </c>
      <c r="Q9">
        <f t="shared" si="1"/>
        <v>34</v>
      </c>
      <c r="R9">
        <f t="shared" si="1"/>
        <v>35</v>
      </c>
      <c r="S9">
        <f t="shared" si="1"/>
        <v>36</v>
      </c>
      <c r="T9">
        <f t="shared" si="1"/>
        <v>37</v>
      </c>
      <c r="U9">
        <f t="shared" si="1"/>
        <v>38</v>
      </c>
      <c r="V9">
        <f t="shared" si="1"/>
        <v>39</v>
      </c>
      <c r="W9">
        <f t="shared" si="1"/>
        <v>40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3:AO45"/>
  <sheetViews>
    <sheetView topLeftCell="A33" zoomScale="70" zoomScaleNormal="70" workbookViewId="0">
      <selection activeCell="K57" sqref="K57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3" spans="2:14" x14ac:dyDescent="0.35">
      <c r="B3" t="s">
        <v>13</v>
      </c>
    </row>
    <row r="4" spans="2:14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4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4" x14ac:dyDescent="0.35">
      <c r="B7" t="s">
        <v>14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 s="5">
        <f>AVERAGE(C7:F7)</f>
        <v>10.022916666666667</v>
      </c>
    </row>
    <row r="8" spans="2:14" x14ac:dyDescent="0.35">
      <c r="B8" t="s">
        <v>15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14"/>
      <c r="J11" s="15" t="s">
        <v>27</v>
      </c>
      <c r="K11" s="16"/>
      <c r="L11" s="16"/>
      <c r="M11" s="17" t="s">
        <v>30</v>
      </c>
      <c r="N11" s="18"/>
    </row>
    <row r="12" spans="2:14" x14ac:dyDescent="0.35">
      <c r="I12" s="19"/>
      <c r="N12" s="20"/>
    </row>
    <row r="13" spans="2:14" x14ac:dyDescent="0.35">
      <c r="I13" s="19"/>
      <c r="J13" s="21" t="s">
        <v>28</v>
      </c>
      <c r="K13" s="21" t="s">
        <v>31</v>
      </c>
      <c r="L13" s="2">
        <v>-5</v>
      </c>
      <c r="N13" s="20"/>
    </row>
    <row r="14" spans="2:14" ht="15" thickBot="1" x14ac:dyDescent="0.4">
      <c r="I14" s="22"/>
      <c r="J14" s="23" t="s">
        <v>29</v>
      </c>
      <c r="K14" s="23" t="s">
        <v>32</v>
      </c>
      <c r="L14" s="24">
        <v>10</v>
      </c>
      <c r="M14" s="25"/>
      <c r="N14" s="26"/>
    </row>
    <row r="16" spans="2:14" x14ac:dyDescent="0.35">
      <c r="I16" s="1" t="s">
        <v>34</v>
      </c>
      <c r="J16" s="2">
        <v>0.5</v>
      </c>
    </row>
    <row r="17" spans="9:41" x14ac:dyDescent="0.35">
      <c r="I17" s="1" t="s">
        <v>1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33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50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19E3-B37A-474A-BC1C-D505FB6C8E4E}">
  <dimension ref="B3:X12"/>
  <sheetViews>
    <sheetView topLeftCell="A5" zoomScale="70" zoomScaleNormal="70" workbookViewId="0">
      <selection activeCell="H7" sqref="H7"/>
    </sheetView>
  </sheetViews>
  <sheetFormatPr baseColWidth="10" defaultRowHeight="14.5" x14ac:dyDescent="0.35"/>
  <cols>
    <col min="3" max="3" width="17.81640625" customWidth="1"/>
  </cols>
  <sheetData>
    <row r="3" spans="2:24" ht="21" x14ac:dyDescent="0.5">
      <c r="B3" s="41" t="s">
        <v>54</v>
      </c>
      <c r="K3" t="s">
        <v>67</v>
      </c>
      <c r="R3" t="s">
        <v>69</v>
      </c>
    </row>
    <row r="4" spans="2:24" ht="21" x14ac:dyDescent="0.5">
      <c r="B4" s="41"/>
      <c r="K4" s="1" t="s">
        <v>68</v>
      </c>
      <c r="L4" s="2">
        <v>6</v>
      </c>
      <c r="N4">
        <f>L4</f>
        <v>6</v>
      </c>
      <c r="O4">
        <f>L4</f>
        <v>6</v>
      </c>
      <c r="R4">
        <v>0</v>
      </c>
      <c r="S4">
        <f>L4</f>
        <v>6</v>
      </c>
    </row>
    <row r="5" spans="2:24" ht="23" customHeight="1" x14ac:dyDescent="0.5">
      <c r="B5" s="41"/>
      <c r="F5" t="s">
        <v>64</v>
      </c>
      <c r="H5" s="2">
        <v>5</v>
      </c>
      <c r="N5">
        <v>0</v>
      </c>
      <c r="O5">
        <f>$H$5*$L$4+$H$6</f>
        <v>40</v>
      </c>
      <c r="R5">
        <f>H6</f>
        <v>10</v>
      </c>
      <c r="S5">
        <f>R5</f>
        <v>10</v>
      </c>
    </row>
    <row r="6" spans="2:24" ht="15" customHeight="1" x14ac:dyDescent="0.5">
      <c r="B6" s="41"/>
      <c r="G6" s="1" t="s">
        <v>65</v>
      </c>
      <c r="H6" s="2">
        <v>10</v>
      </c>
    </row>
    <row r="7" spans="2:24" ht="15" customHeight="1" x14ac:dyDescent="0.5">
      <c r="B7" s="41"/>
    </row>
    <row r="8" spans="2:24" ht="15" customHeight="1" x14ac:dyDescent="0.35"/>
    <row r="9" spans="2:24" ht="15" customHeight="1" x14ac:dyDescent="0.35">
      <c r="D9" s="2">
        <v>1</v>
      </c>
    </row>
    <row r="10" spans="2:24" ht="15" customHeight="1" x14ac:dyDescent="0.35">
      <c r="C10" s="1" t="s">
        <v>55</v>
      </c>
      <c r="D10" s="2">
        <v>0</v>
      </c>
      <c r="E10">
        <f t="shared" ref="E10:X10" si="0">D10+$D$9</f>
        <v>1</v>
      </c>
      <c r="F10">
        <f t="shared" si="0"/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ht="15" customHeight="1" x14ac:dyDescent="0.35">
      <c r="C11" s="1"/>
    </row>
    <row r="12" spans="2:24" x14ac:dyDescent="0.35">
      <c r="C12" s="1" t="s">
        <v>66</v>
      </c>
      <c r="D12">
        <f>$H$5*D10 + $H$6</f>
        <v>10</v>
      </c>
      <c r="E12">
        <f t="shared" ref="E12:X12" si="1">$H$5*E10 + $H$6</f>
        <v>15</v>
      </c>
      <c r="F12">
        <f t="shared" si="1"/>
        <v>20</v>
      </c>
      <c r="G12">
        <f t="shared" si="1"/>
        <v>25</v>
      </c>
      <c r="H12">
        <f t="shared" si="1"/>
        <v>30</v>
      </c>
      <c r="I12">
        <f t="shared" si="1"/>
        <v>35</v>
      </c>
      <c r="J12">
        <f t="shared" si="1"/>
        <v>40</v>
      </c>
      <c r="K12">
        <f t="shared" si="1"/>
        <v>45</v>
      </c>
      <c r="L12">
        <f t="shared" si="1"/>
        <v>50</v>
      </c>
      <c r="M12">
        <f t="shared" si="1"/>
        <v>55</v>
      </c>
      <c r="N12">
        <f t="shared" si="1"/>
        <v>60</v>
      </c>
      <c r="O12">
        <f t="shared" si="1"/>
        <v>65</v>
      </c>
      <c r="P12">
        <f t="shared" si="1"/>
        <v>70</v>
      </c>
      <c r="Q12">
        <f t="shared" si="1"/>
        <v>75</v>
      </c>
      <c r="R12">
        <f t="shared" si="1"/>
        <v>80</v>
      </c>
      <c r="S12">
        <f t="shared" si="1"/>
        <v>85</v>
      </c>
      <c r="T12">
        <f t="shared" si="1"/>
        <v>90</v>
      </c>
      <c r="U12">
        <f t="shared" si="1"/>
        <v>95</v>
      </c>
      <c r="V12">
        <f t="shared" si="1"/>
        <v>100</v>
      </c>
      <c r="W12">
        <f t="shared" si="1"/>
        <v>105</v>
      </c>
      <c r="X12">
        <f t="shared" si="1"/>
        <v>110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4CB8-F6FD-4B8D-BDC9-63BA534F6C1E}">
  <dimension ref="B3:Y45"/>
  <sheetViews>
    <sheetView topLeftCell="B43" zoomScaleNormal="100" workbookViewId="0">
      <selection activeCell="H41" sqref="H41"/>
    </sheetView>
  </sheetViews>
  <sheetFormatPr baseColWidth="10" defaultRowHeight="14.5" x14ac:dyDescent="0.35"/>
  <cols>
    <col min="2" max="2" width="26.08984375" customWidth="1"/>
    <col min="8" max="8" width="37.7265625" customWidth="1"/>
  </cols>
  <sheetData>
    <row r="3" spans="2:10" x14ac:dyDescent="0.35">
      <c r="B3" t="s">
        <v>12</v>
      </c>
    </row>
    <row r="4" spans="2:10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0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0" x14ac:dyDescent="0.35">
      <c r="B7" s="7" t="s">
        <v>16</v>
      </c>
      <c r="C7" s="8">
        <f>C5/C4</f>
        <v>10</v>
      </c>
      <c r="D7" s="8">
        <f t="shared" ref="D7:F7" si="0">D5/D4</f>
        <v>9.9499999999999993</v>
      </c>
      <c r="E7" s="8">
        <f t="shared" si="0"/>
        <v>10.016666666666667</v>
      </c>
      <c r="F7" s="8">
        <f t="shared" si="0"/>
        <v>10.125</v>
      </c>
      <c r="H7" s="7" t="s">
        <v>17</v>
      </c>
      <c r="I7" s="8">
        <f>AVERAGE(C7:F7)</f>
        <v>10.022916666666667</v>
      </c>
    </row>
    <row r="9" spans="2:10" x14ac:dyDescent="0.35">
      <c r="B9" s="7" t="s">
        <v>35</v>
      </c>
      <c r="C9" s="9">
        <f>$I$7*C4</f>
        <v>10.022916666666667</v>
      </c>
      <c r="D9" s="9">
        <f t="shared" ref="D9:F9" si="1">$I$7*D4</f>
        <v>20.045833333333334</v>
      </c>
      <c r="E9" s="9">
        <f t="shared" si="1"/>
        <v>30.068750000000001</v>
      </c>
      <c r="F9" s="9">
        <f t="shared" si="1"/>
        <v>40.091666666666669</v>
      </c>
    </row>
    <row r="10" spans="2:10" ht="15" thickBot="1" x14ac:dyDescent="0.4"/>
    <row r="11" spans="2:10" ht="23.5" x14ac:dyDescent="0.55000000000000004">
      <c r="H11" s="27" t="s">
        <v>36</v>
      </c>
      <c r="I11" s="48" t="s">
        <v>41</v>
      </c>
      <c r="J11" s="49"/>
    </row>
    <row r="12" spans="2:10" x14ac:dyDescent="0.35">
      <c r="H12" s="19"/>
      <c r="J12" s="20"/>
    </row>
    <row r="13" spans="2:10" x14ac:dyDescent="0.35">
      <c r="H13" s="30" t="s">
        <v>39</v>
      </c>
      <c r="I13" s="21" t="s">
        <v>37</v>
      </c>
      <c r="J13" s="28">
        <v>-10</v>
      </c>
    </row>
    <row r="14" spans="2:10" ht="15" thickBot="1" x14ac:dyDescent="0.4">
      <c r="H14" s="22" t="s">
        <v>40</v>
      </c>
      <c r="I14" s="23" t="s">
        <v>38</v>
      </c>
      <c r="J14" s="29">
        <v>10</v>
      </c>
    </row>
    <row r="16" spans="2:10" x14ac:dyDescent="0.35">
      <c r="I16" s="1" t="s">
        <v>34</v>
      </c>
      <c r="J16" s="2">
        <v>0.5</v>
      </c>
    </row>
    <row r="17" spans="9:20" x14ac:dyDescent="0.35">
      <c r="I17" s="1" t="s">
        <v>25</v>
      </c>
      <c r="J17" s="2">
        <v>0</v>
      </c>
      <c r="K17">
        <f>J17+$J$16</f>
        <v>0.5</v>
      </c>
      <c r="L17">
        <f t="shared" ref="L17:T17" si="2">K17+$J$16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</row>
    <row r="18" spans="9:20" x14ac:dyDescent="0.35">
      <c r="I18" s="1" t="s">
        <v>42</v>
      </c>
      <c r="J18">
        <f>$J$13*J17+$J$14</f>
        <v>10</v>
      </c>
      <c r="K18">
        <f t="shared" ref="K18:T18" si="3">$J$13*K17+$J$14</f>
        <v>5</v>
      </c>
      <c r="L18">
        <f t="shared" si="3"/>
        <v>0</v>
      </c>
      <c r="M18">
        <f t="shared" si="3"/>
        <v>-5</v>
      </c>
      <c r="N18">
        <f t="shared" si="3"/>
        <v>-10</v>
      </c>
      <c r="O18">
        <f t="shared" si="3"/>
        <v>-15</v>
      </c>
      <c r="P18">
        <f t="shared" si="3"/>
        <v>-20</v>
      </c>
      <c r="Q18">
        <f t="shared" si="3"/>
        <v>-25</v>
      </c>
      <c r="R18">
        <f t="shared" si="3"/>
        <v>-30</v>
      </c>
      <c r="S18">
        <f t="shared" si="3"/>
        <v>-35</v>
      </c>
      <c r="T18">
        <f t="shared" si="3"/>
        <v>-40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51</v>
      </c>
      <c r="C44" t="s">
        <v>48</v>
      </c>
      <c r="D44" s="2">
        <v>-50</v>
      </c>
      <c r="E44">
        <f>$D$44*E41+$D$45</f>
        <v>100</v>
      </c>
      <c r="F44">
        <f t="shared" ref="F44:Y44" si="6">$D$44*F41+$D$45</f>
        <v>95</v>
      </c>
      <c r="G44">
        <f t="shared" si="6"/>
        <v>90</v>
      </c>
      <c r="H44">
        <f t="shared" si="6"/>
        <v>85</v>
      </c>
      <c r="I44">
        <f t="shared" si="6"/>
        <v>80</v>
      </c>
      <c r="J44">
        <f t="shared" si="6"/>
        <v>75</v>
      </c>
      <c r="K44">
        <f t="shared" si="6"/>
        <v>70</v>
      </c>
      <c r="L44">
        <f t="shared" si="6"/>
        <v>65</v>
      </c>
      <c r="M44">
        <f t="shared" si="6"/>
        <v>60</v>
      </c>
      <c r="N44">
        <f t="shared" si="6"/>
        <v>55.000000000000007</v>
      </c>
      <c r="O44">
        <f t="shared" si="6"/>
        <v>50.000000000000007</v>
      </c>
      <c r="P44">
        <f t="shared" si="6"/>
        <v>45.000000000000007</v>
      </c>
      <c r="Q44">
        <f t="shared" si="6"/>
        <v>40</v>
      </c>
      <c r="R44">
        <f t="shared" si="6"/>
        <v>35</v>
      </c>
      <c r="S44">
        <f t="shared" si="6"/>
        <v>30</v>
      </c>
      <c r="T44">
        <f t="shared" si="6"/>
        <v>24.999999999999986</v>
      </c>
      <c r="U44">
        <f t="shared" si="6"/>
        <v>19.999999999999986</v>
      </c>
      <c r="V44">
        <f t="shared" si="6"/>
        <v>14.999999999999986</v>
      </c>
      <c r="W44">
        <f t="shared" si="6"/>
        <v>9.9999999999999716</v>
      </c>
      <c r="X44">
        <f t="shared" si="6"/>
        <v>4.9999999999999716</v>
      </c>
      <c r="Y44">
        <f t="shared" si="6"/>
        <v>0</v>
      </c>
    </row>
    <row r="45" spans="2:25" ht="16.5" x14ac:dyDescent="0.45">
      <c r="C45" t="s">
        <v>52</v>
      </c>
      <c r="D45" s="2">
        <v>100</v>
      </c>
    </row>
  </sheetData>
  <mergeCells count="1">
    <mergeCell ref="I11:J1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66E9-C476-4655-AFFD-2F3678720FB2}">
  <dimension ref="B2:X11"/>
  <sheetViews>
    <sheetView zoomScaleNormal="100" workbookViewId="0">
      <selection activeCell="Q4" sqref="Q4"/>
    </sheetView>
  </sheetViews>
  <sheetFormatPr baseColWidth="10" defaultRowHeight="14.5" x14ac:dyDescent="0.35"/>
  <cols>
    <col min="3" max="3" width="13.453125" customWidth="1"/>
  </cols>
  <sheetData>
    <row r="2" spans="2:24" ht="21" x14ac:dyDescent="0.5">
      <c r="B2" s="41" t="s">
        <v>54</v>
      </c>
      <c r="M2" t="s">
        <v>67</v>
      </c>
      <c r="Q2" t="s">
        <v>72</v>
      </c>
    </row>
    <row r="3" spans="2:24" ht="16.5" x14ac:dyDescent="0.35">
      <c r="F3" s="1" t="s">
        <v>57</v>
      </c>
      <c r="G3" s="2">
        <v>4</v>
      </c>
      <c r="H3" t="s">
        <v>56</v>
      </c>
      <c r="J3" s="1" t="s">
        <v>71</v>
      </c>
      <c r="K3" s="2">
        <v>15</v>
      </c>
      <c r="M3">
        <f>K3</f>
        <v>15</v>
      </c>
      <c r="N3">
        <f>K3</f>
        <v>15</v>
      </c>
      <c r="Q3">
        <v>0</v>
      </c>
      <c r="R3">
        <f>K3</f>
        <v>15</v>
      </c>
    </row>
    <row r="4" spans="2:24" x14ac:dyDescent="0.35">
      <c r="F4" s="1" t="s">
        <v>58</v>
      </c>
      <c r="G4" s="2">
        <v>20</v>
      </c>
      <c r="H4" t="s">
        <v>59</v>
      </c>
      <c r="M4">
        <v>0</v>
      </c>
      <c r="N4">
        <f>G3*K3+G4</f>
        <v>80</v>
      </c>
      <c r="Q4">
        <f>G4</f>
        <v>20</v>
      </c>
      <c r="R4">
        <f>Q4</f>
        <v>20</v>
      </c>
    </row>
    <row r="9" spans="2:24" x14ac:dyDescent="0.35">
      <c r="D9" s="2">
        <v>1</v>
      </c>
    </row>
    <row r="10" spans="2:24" x14ac:dyDescent="0.35">
      <c r="C10" s="1" t="s">
        <v>55</v>
      </c>
      <c r="D10" s="2">
        <v>0</v>
      </c>
      <c r="E10">
        <f>D10+$D$9</f>
        <v>1</v>
      </c>
      <c r="F10">
        <f t="shared" ref="F10:X10" si="0">E10+$D$9</f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x14ac:dyDescent="0.35">
      <c r="C11" s="1" t="s">
        <v>70</v>
      </c>
      <c r="D11">
        <f>$G$3*D10+$G$4</f>
        <v>20</v>
      </c>
      <c r="E11">
        <f t="shared" ref="E11:X11" si="1">$G$3*E10+$G$4</f>
        <v>24</v>
      </c>
      <c r="F11">
        <f t="shared" si="1"/>
        <v>28</v>
      </c>
      <c r="G11">
        <f t="shared" si="1"/>
        <v>32</v>
      </c>
      <c r="H11">
        <f t="shared" si="1"/>
        <v>36</v>
      </c>
      <c r="I11">
        <f t="shared" si="1"/>
        <v>40</v>
      </c>
      <c r="J11">
        <f t="shared" si="1"/>
        <v>44</v>
      </c>
      <c r="K11">
        <f t="shared" si="1"/>
        <v>48</v>
      </c>
      <c r="L11">
        <f t="shared" si="1"/>
        <v>52</v>
      </c>
      <c r="M11">
        <f t="shared" si="1"/>
        <v>56</v>
      </c>
      <c r="N11">
        <f t="shared" si="1"/>
        <v>60</v>
      </c>
      <c r="O11">
        <f t="shared" si="1"/>
        <v>64</v>
      </c>
      <c r="P11">
        <f t="shared" si="1"/>
        <v>68</v>
      </c>
      <c r="Q11">
        <f t="shared" si="1"/>
        <v>72</v>
      </c>
      <c r="R11">
        <f t="shared" si="1"/>
        <v>76</v>
      </c>
      <c r="S11">
        <f t="shared" si="1"/>
        <v>80</v>
      </c>
      <c r="T11">
        <f t="shared" si="1"/>
        <v>84</v>
      </c>
      <c r="U11">
        <f t="shared" si="1"/>
        <v>88</v>
      </c>
      <c r="V11">
        <f t="shared" si="1"/>
        <v>92</v>
      </c>
      <c r="W11">
        <f t="shared" si="1"/>
        <v>96</v>
      </c>
      <c r="X11">
        <f t="shared" si="1"/>
        <v>100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E67E-EA12-467E-9855-B234E3965E93}">
  <dimension ref="B2:Y55"/>
  <sheetViews>
    <sheetView topLeftCell="A40" zoomScale="55" zoomScaleNormal="55" workbookViewId="0">
      <selection activeCell="L70" sqref="L70"/>
    </sheetView>
  </sheetViews>
  <sheetFormatPr baseColWidth="10" defaultRowHeight="14.5" x14ac:dyDescent="0.35"/>
  <cols>
    <col min="2" max="2" width="38.1796875" customWidth="1"/>
    <col min="8" max="8" width="22.08984375" customWidth="1"/>
  </cols>
  <sheetData>
    <row r="2" spans="2:23" x14ac:dyDescent="0.35">
      <c r="B2" t="s">
        <v>8</v>
      </c>
    </row>
    <row r="3" spans="2:23" x14ac:dyDescent="0.35">
      <c r="B3" s="7" t="s">
        <v>7</v>
      </c>
      <c r="C3" s="6">
        <v>1</v>
      </c>
      <c r="D3" s="6">
        <v>2</v>
      </c>
      <c r="E3" s="6">
        <v>3</v>
      </c>
      <c r="F3" s="6">
        <v>4</v>
      </c>
    </row>
    <row r="4" spans="2:23" x14ac:dyDescent="0.35">
      <c r="B4" s="7" t="s">
        <v>11</v>
      </c>
      <c r="C4" s="6">
        <v>10</v>
      </c>
      <c r="D4" s="6">
        <v>19.899999999999999</v>
      </c>
      <c r="E4" s="6">
        <v>30.05</v>
      </c>
      <c r="F4" s="6">
        <v>40.5</v>
      </c>
    </row>
    <row r="5" spans="2:23" x14ac:dyDescent="0.35">
      <c r="B5" t="s">
        <v>6</v>
      </c>
    </row>
    <row r="6" spans="2:23" x14ac:dyDescent="0.35">
      <c r="B6" t="s">
        <v>5</v>
      </c>
      <c r="C6" s="5">
        <f>C4/C3</f>
        <v>10</v>
      </c>
      <c r="D6" s="5">
        <f>D4/D3</f>
        <v>9.9499999999999993</v>
      </c>
      <c r="E6" s="5">
        <f>E4/E3</f>
        <v>10.016666666666667</v>
      </c>
      <c r="F6" s="5">
        <f>F4/F3</f>
        <v>10.125</v>
      </c>
      <c r="H6" s="5">
        <f>AVERAGE(C6:F6)</f>
        <v>10.022916666666667</v>
      </c>
    </row>
    <row r="7" spans="2:23" x14ac:dyDescent="0.35">
      <c r="B7" t="s">
        <v>43</v>
      </c>
      <c r="C7">
        <f>$H$6*C3</f>
        <v>10.022916666666667</v>
      </c>
      <c r="D7">
        <f t="shared" ref="D7:F7" si="0">$H$6*D3</f>
        <v>20.045833333333334</v>
      </c>
      <c r="E7">
        <f t="shared" si="0"/>
        <v>30.068750000000001</v>
      </c>
      <c r="F7">
        <f t="shared" si="0"/>
        <v>40.091666666666669</v>
      </c>
    </row>
    <row r="12" spans="2:23" ht="15" thickBot="1" x14ac:dyDescent="0.4"/>
    <row r="13" spans="2:23" ht="21.5" thickBot="1" x14ac:dyDescent="0.55000000000000004">
      <c r="D13" s="4" t="s">
        <v>18</v>
      </c>
      <c r="E13" s="3"/>
      <c r="H13" s="1" t="s">
        <v>4</v>
      </c>
      <c r="I13" s="2">
        <v>10</v>
      </c>
    </row>
    <row r="14" spans="2:23" x14ac:dyDescent="0.35">
      <c r="H14" s="1" t="s">
        <v>3</v>
      </c>
      <c r="I14" s="2">
        <v>0</v>
      </c>
    </row>
    <row r="15" spans="2:23" x14ac:dyDescent="0.35">
      <c r="B15" s="1" t="s">
        <v>2</v>
      </c>
      <c r="C15" s="2">
        <v>0.3</v>
      </c>
    </row>
    <row r="16" spans="2:23" x14ac:dyDescent="0.35">
      <c r="B16" s="1" t="s">
        <v>1</v>
      </c>
      <c r="C16" s="2">
        <v>0</v>
      </c>
      <c r="D16">
        <f>C16+$C$15</f>
        <v>0.3</v>
      </c>
      <c r="E16">
        <f t="shared" ref="E16:W16" si="1">D16+$C$15</f>
        <v>0.6</v>
      </c>
      <c r="F16">
        <f t="shared" si="1"/>
        <v>0.89999999999999991</v>
      </c>
      <c r="G16">
        <f t="shared" si="1"/>
        <v>1.2</v>
      </c>
      <c r="H16">
        <f t="shared" si="1"/>
        <v>1.5</v>
      </c>
      <c r="I16">
        <f t="shared" si="1"/>
        <v>1.8</v>
      </c>
      <c r="J16">
        <f t="shared" si="1"/>
        <v>2.1</v>
      </c>
      <c r="K16">
        <f t="shared" si="1"/>
        <v>2.4</v>
      </c>
      <c r="L16">
        <f t="shared" si="1"/>
        <v>2.6999999999999997</v>
      </c>
      <c r="M16">
        <f t="shared" si="1"/>
        <v>2.9999999999999996</v>
      </c>
      <c r="N16">
        <f t="shared" si="1"/>
        <v>3.2999999999999994</v>
      </c>
      <c r="O16">
        <f t="shared" si="1"/>
        <v>3.5999999999999992</v>
      </c>
      <c r="P16">
        <f t="shared" si="1"/>
        <v>3.899999999999999</v>
      </c>
      <c r="Q16">
        <f t="shared" si="1"/>
        <v>4.1999999999999993</v>
      </c>
      <c r="R16">
        <f t="shared" si="1"/>
        <v>4.4999999999999991</v>
      </c>
      <c r="S16">
        <f t="shared" si="1"/>
        <v>4.7999999999999989</v>
      </c>
      <c r="T16">
        <f t="shared" si="1"/>
        <v>5.0999999999999988</v>
      </c>
      <c r="U16">
        <f t="shared" si="1"/>
        <v>5.3999999999999986</v>
      </c>
      <c r="V16">
        <f t="shared" si="1"/>
        <v>5.6999999999999984</v>
      </c>
      <c r="W16">
        <f t="shared" si="1"/>
        <v>5.9999999999999982</v>
      </c>
    </row>
    <row r="17" spans="2:23" x14ac:dyDescent="0.35">
      <c r="B17" s="1" t="s">
        <v>0</v>
      </c>
      <c r="C17">
        <f>$I$13*C16+$I$14</f>
        <v>0</v>
      </c>
      <c r="D17">
        <f t="shared" ref="D17:W17" si="2">$I$13*D16+$I$14</f>
        <v>3</v>
      </c>
      <c r="E17">
        <f t="shared" si="2"/>
        <v>6</v>
      </c>
      <c r="F17">
        <f t="shared" si="2"/>
        <v>9</v>
      </c>
      <c r="G17">
        <f t="shared" si="2"/>
        <v>12</v>
      </c>
      <c r="H17">
        <f t="shared" si="2"/>
        <v>15</v>
      </c>
      <c r="I17">
        <f t="shared" si="2"/>
        <v>18</v>
      </c>
      <c r="J17">
        <f t="shared" si="2"/>
        <v>21</v>
      </c>
      <c r="K17">
        <f t="shared" si="2"/>
        <v>24</v>
      </c>
      <c r="L17">
        <f t="shared" si="2"/>
        <v>26.999999999999996</v>
      </c>
      <c r="M17">
        <f t="shared" si="2"/>
        <v>29.999999999999996</v>
      </c>
      <c r="N17">
        <f t="shared" si="2"/>
        <v>32.999999999999993</v>
      </c>
      <c r="O17">
        <f t="shared" si="2"/>
        <v>35.999999999999993</v>
      </c>
      <c r="P17">
        <f t="shared" si="2"/>
        <v>38.999999999999993</v>
      </c>
      <c r="Q17">
        <f t="shared" si="2"/>
        <v>41.999999999999993</v>
      </c>
      <c r="R17">
        <f t="shared" si="2"/>
        <v>44.999999999999993</v>
      </c>
      <c r="S17">
        <f t="shared" si="2"/>
        <v>47.999999999999986</v>
      </c>
      <c r="T17">
        <f t="shared" si="2"/>
        <v>50.999999999999986</v>
      </c>
      <c r="U17">
        <f t="shared" si="2"/>
        <v>53.999999999999986</v>
      </c>
      <c r="V17">
        <f t="shared" si="2"/>
        <v>56.999999999999986</v>
      </c>
      <c r="W17">
        <f t="shared" si="2"/>
        <v>59.999999999999986</v>
      </c>
    </row>
    <row r="50" spans="2:25" x14ac:dyDescent="0.35">
      <c r="E50" s="2">
        <v>0.2</v>
      </c>
    </row>
    <row r="51" spans="2:25" x14ac:dyDescent="0.35">
      <c r="C51" t="s">
        <v>45</v>
      </c>
      <c r="E51" s="2">
        <v>0</v>
      </c>
      <c r="F51">
        <f>E51+$E$50</f>
        <v>0.2</v>
      </c>
      <c r="G51">
        <f t="shared" ref="G51:Y51" si="3">F51+$E$50</f>
        <v>0.4</v>
      </c>
      <c r="H51">
        <f t="shared" si="3"/>
        <v>0.60000000000000009</v>
      </c>
      <c r="I51">
        <f t="shared" si="3"/>
        <v>0.8</v>
      </c>
      <c r="J51">
        <f t="shared" si="3"/>
        <v>1</v>
      </c>
      <c r="K51">
        <f t="shared" si="3"/>
        <v>1.2</v>
      </c>
      <c r="L51">
        <f t="shared" si="3"/>
        <v>1.4</v>
      </c>
      <c r="M51">
        <f t="shared" si="3"/>
        <v>1.5999999999999999</v>
      </c>
      <c r="N51">
        <f t="shared" si="3"/>
        <v>1.7999999999999998</v>
      </c>
      <c r="O51">
        <f t="shared" si="3"/>
        <v>1.9999999999999998</v>
      </c>
      <c r="P51">
        <f t="shared" si="3"/>
        <v>2.1999999999999997</v>
      </c>
      <c r="Q51">
        <f t="shared" si="3"/>
        <v>2.4</v>
      </c>
      <c r="R51">
        <f t="shared" si="3"/>
        <v>2.6</v>
      </c>
      <c r="S51">
        <f t="shared" si="3"/>
        <v>2.8000000000000003</v>
      </c>
      <c r="T51">
        <f t="shared" si="3"/>
        <v>3.0000000000000004</v>
      </c>
      <c r="U51">
        <f t="shared" si="3"/>
        <v>3.2000000000000006</v>
      </c>
      <c r="V51">
        <f t="shared" si="3"/>
        <v>3.4000000000000008</v>
      </c>
      <c r="W51">
        <f t="shared" si="3"/>
        <v>3.600000000000001</v>
      </c>
      <c r="X51">
        <f t="shared" si="3"/>
        <v>3.8000000000000012</v>
      </c>
      <c r="Y51">
        <f t="shared" si="3"/>
        <v>4.0000000000000009</v>
      </c>
    </row>
    <row r="52" spans="2:25" ht="16.5" x14ac:dyDescent="0.45">
      <c r="B52" s="40" t="s">
        <v>53</v>
      </c>
      <c r="C52" t="s">
        <v>47</v>
      </c>
      <c r="D52" s="2">
        <v>30</v>
      </c>
      <c r="E52">
        <f>$D$52*E51</f>
        <v>0</v>
      </c>
      <c r="F52">
        <f t="shared" ref="F52:Y52" si="4">$D$52*F51</f>
        <v>6</v>
      </c>
      <c r="G52">
        <f t="shared" si="4"/>
        <v>12</v>
      </c>
      <c r="H52">
        <f t="shared" si="4"/>
        <v>18.000000000000004</v>
      </c>
      <c r="I52">
        <f t="shared" si="4"/>
        <v>24</v>
      </c>
      <c r="J52">
        <f t="shared" si="4"/>
        <v>30</v>
      </c>
      <c r="K52">
        <f t="shared" si="4"/>
        <v>36</v>
      </c>
      <c r="L52">
        <f t="shared" si="4"/>
        <v>42</v>
      </c>
      <c r="M52">
        <f t="shared" si="4"/>
        <v>47.999999999999993</v>
      </c>
      <c r="N52">
        <f t="shared" si="4"/>
        <v>53.999999999999993</v>
      </c>
      <c r="O52">
        <f t="shared" si="4"/>
        <v>59.999999999999993</v>
      </c>
      <c r="P52">
        <f t="shared" si="4"/>
        <v>65.999999999999986</v>
      </c>
      <c r="Q52">
        <f t="shared" si="4"/>
        <v>72</v>
      </c>
      <c r="R52">
        <f t="shared" si="4"/>
        <v>78</v>
      </c>
      <c r="S52">
        <f t="shared" si="4"/>
        <v>84.000000000000014</v>
      </c>
      <c r="T52">
        <f t="shared" si="4"/>
        <v>90.000000000000014</v>
      </c>
      <c r="U52">
        <f t="shared" si="4"/>
        <v>96.000000000000014</v>
      </c>
      <c r="V52">
        <f t="shared" si="4"/>
        <v>102.00000000000003</v>
      </c>
      <c r="W52">
        <f t="shared" si="4"/>
        <v>108.00000000000003</v>
      </c>
      <c r="X52">
        <f t="shared" si="4"/>
        <v>114.00000000000003</v>
      </c>
      <c r="Y52">
        <f t="shared" si="4"/>
        <v>120.00000000000003</v>
      </c>
    </row>
    <row r="54" spans="2:25" ht="16.5" x14ac:dyDescent="0.45">
      <c r="B54" s="1" t="s">
        <v>51</v>
      </c>
      <c r="C54" t="s">
        <v>48</v>
      </c>
      <c r="D54" s="2">
        <v>-50</v>
      </c>
      <c r="E54">
        <f>$D$54*E51+$D$55</f>
        <v>100</v>
      </c>
      <c r="F54">
        <f>$D$54*F51+$D$55</f>
        <v>90</v>
      </c>
      <c r="G54">
        <f t="shared" ref="G54:Y54" si="5">$D$54*G51+$D$55</f>
        <v>80</v>
      </c>
      <c r="H54">
        <f t="shared" si="5"/>
        <v>70</v>
      </c>
      <c r="I54">
        <f t="shared" si="5"/>
        <v>60</v>
      </c>
      <c r="J54">
        <f t="shared" si="5"/>
        <v>50</v>
      </c>
      <c r="K54">
        <f t="shared" si="5"/>
        <v>40</v>
      </c>
      <c r="L54">
        <f t="shared" si="5"/>
        <v>30</v>
      </c>
      <c r="M54">
        <f t="shared" si="5"/>
        <v>20</v>
      </c>
      <c r="N54">
        <f t="shared" si="5"/>
        <v>10.000000000000014</v>
      </c>
      <c r="O54">
        <f t="shared" si="5"/>
        <v>0</v>
      </c>
      <c r="P54">
        <f t="shared" si="5"/>
        <v>-9.9999999999999858</v>
      </c>
      <c r="Q54">
        <f t="shared" si="5"/>
        <v>-20</v>
      </c>
      <c r="R54">
        <f t="shared" si="5"/>
        <v>-30</v>
      </c>
      <c r="S54">
        <f t="shared" si="5"/>
        <v>-40</v>
      </c>
      <c r="T54">
        <f t="shared" si="5"/>
        <v>-50.000000000000028</v>
      </c>
      <c r="U54">
        <f t="shared" si="5"/>
        <v>-60.000000000000028</v>
      </c>
      <c r="V54">
        <f t="shared" si="5"/>
        <v>-70.000000000000028</v>
      </c>
      <c r="W54">
        <f t="shared" si="5"/>
        <v>-80.000000000000057</v>
      </c>
      <c r="X54">
        <f t="shared" si="5"/>
        <v>-90.000000000000057</v>
      </c>
      <c r="Y54">
        <f t="shared" si="5"/>
        <v>-100.00000000000006</v>
      </c>
    </row>
    <row r="55" spans="2:25" ht="16.5" x14ac:dyDescent="0.45">
      <c r="C55" t="s">
        <v>52</v>
      </c>
      <c r="D55" s="2">
        <v>100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Y10"/>
  <sheetViews>
    <sheetView tabSelected="1" topLeftCell="D1" zoomScale="70" zoomScaleNormal="70" workbookViewId="0">
      <selection activeCell="H4" sqref="H4"/>
    </sheetView>
  </sheetViews>
  <sheetFormatPr baseColWidth="10" defaultRowHeight="14.5" x14ac:dyDescent="0.35"/>
  <sheetData>
    <row r="2" spans="2:25" ht="23.5" x14ac:dyDescent="0.55000000000000004">
      <c r="B2" s="50" t="s">
        <v>54</v>
      </c>
      <c r="M2" t="s">
        <v>74</v>
      </c>
      <c r="T2" t="s">
        <v>75</v>
      </c>
    </row>
    <row r="3" spans="2:25" ht="20" customHeight="1" x14ac:dyDescent="0.55000000000000004">
      <c r="B3" s="50"/>
      <c r="G3" s="1" t="s">
        <v>57</v>
      </c>
      <c r="H3" s="2">
        <v>4</v>
      </c>
      <c r="I3" t="s">
        <v>56</v>
      </c>
      <c r="M3" s="1" t="s">
        <v>68</v>
      </c>
      <c r="N3" s="2">
        <v>13</v>
      </c>
      <c r="P3">
        <f>N3</f>
        <v>13</v>
      </c>
      <c r="Q3">
        <f>P3</f>
        <v>13</v>
      </c>
      <c r="T3">
        <v>0</v>
      </c>
      <c r="U3">
        <f>N3</f>
        <v>13</v>
      </c>
    </row>
    <row r="4" spans="2:25" ht="15.5" customHeight="1" x14ac:dyDescent="0.55000000000000004">
      <c r="B4" s="50"/>
      <c r="G4" s="1" t="s">
        <v>58</v>
      </c>
      <c r="H4" s="2">
        <v>15</v>
      </c>
      <c r="I4" t="s">
        <v>59</v>
      </c>
      <c r="P4">
        <v>0</v>
      </c>
      <c r="Q4">
        <f>H3*N3+H4</f>
        <v>67</v>
      </c>
      <c r="T4">
        <f>H4</f>
        <v>15</v>
      </c>
      <c r="U4">
        <f>H4</f>
        <v>15</v>
      </c>
    </row>
    <row r="5" spans="2:25" ht="15.5" customHeight="1" x14ac:dyDescent="0.55000000000000004">
      <c r="B5" s="50"/>
    </row>
    <row r="6" spans="2:25" ht="15.5" customHeight="1" x14ac:dyDescent="0.35"/>
    <row r="7" spans="2:25" ht="15.5" customHeight="1" x14ac:dyDescent="0.35"/>
    <row r="8" spans="2:25" ht="15.5" customHeight="1" x14ac:dyDescent="0.35">
      <c r="E8" s="2">
        <v>1</v>
      </c>
    </row>
    <row r="9" spans="2:25" x14ac:dyDescent="0.35">
      <c r="D9" s="1" t="s">
        <v>55</v>
      </c>
      <c r="E9" s="2">
        <v>0</v>
      </c>
      <c r="F9">
        <f>E9+$E$8</f>
        <v>1</v>
      </c>
      <c r="G9">
        <f t="shared" ref="G9:Y9" si="0">F9+$E$8</f>
        <v>2</v>
      </c>
      <c r="H9">
        <f t="shared" si="0"/>
        <v>3</v>
      </c>
      <c r="I9">
        <f t="shared" si="0"/>
        <v>4</v>
      </c>
      <c r="J9">
        <f t="shared" si="0"/>
        <v>5</v>
      </c>
      <c r="K9">
        <f t="shared" si="0"/>
        <v>6</v>
      </c>
      <c r="L9">
        <f t="shared" si="0"/>
        <v>7</v>
      </c>
      <c r="M9">
        <f t="shared" si="0"/>
        <v>8</v>
      </c>
      <c r="N9">
        <f t="shared" si="0"/>
        <v>9</v>
      </c>
      <c r="O9">
        <f t="shared" si="0"/>
        <v>10</v>
      </c>
      <c r="P9">
        <f t="shared" si="0"/>
        <v>11</v>
      </c>
      <c r="Q9">
        <f t="shared" si="0"/>
        <v>12</v>
      </c>
      <c r="R9">
        <f t="shared" si="0"/>
        <v>13</v>
      </c>
      <c r="S9">
        <f t="shared" si="0"/>
        <v>14</v>
      </c>
      <c r="T9">
        <f t="shared" si="0"/>
        <v>15</v>
      </c>
      <c r="U9">
        <f t="shared" si="0"/>
        <v>16</v>
      </c>
      <c r="V9">
        <f t="shared" si="0"/>
        <v>17</v>
      </c>
      <c r="W9">
        <f t="shared" si="0"/>
        <v>18</v>
      </c>
      <c r="X9">
        <f>W9+$E$8</f>
        <v>19</v>
      </c>
      <c r="Y9">
        <f t="shared" si="0"/>
        <v>20</v>
      </c>
    </row>
    <row r="10" spans="2:25" x14ac:dyDescent="0.35">
      <c r="D10" s="1" t="s">
        <v>73</v>
      </c>
      <c r="E10">
        <f>$H$3*E9+$H$4</f>
        <v>15</v>
      </c>
      <c r="F10">
        <f t="shared" ref="F10:Y10" si="1">$H$3*F9+$H$4</f>
        <v>19</v>
      </c>
      <c r="G10">
        <f t="shared" si="1"/>
        <v>23</v>
      </c>
      <c r="H10">
        <f t="shared" si="1"/>
        <v>27</v>
      </c>
      <c r="I10">
        <f t="shared" si="1"/>
        <v>31</v>
      </c>
      <c r="J10">
        <f t="shared" si="1"/>
        <v>35</v>
      </c>
      <c r="K10">
        <f t="shared" si="1"/>
        <v>39</v>
      </c>
      <c r="L10">
        <f t="shared" si="1"/>
        <v>43</v>
      </c>
      <c r="M10">
        <f t="shared" si="1"/>
        <v>47</v>
      </c>
      <c r="N10">
        <f t="shared" si="1"/>
        <v>51</v>
      </c>
      <c r="O10">
        <f t="shared" si="1"/>
        <v>55</v>
      </c>
      <c r="P10">
        <f t="shared" si="1"/>
        <v>59</v>
      </c>
      <c r="Q10">
        <f t="shared" si="1"/>
        <v>63</v>
      </c>
      <c r="R10">
        <f t="shared" si="1"/>
        <v>67</v>
      </c>
      <c r="S10">
        <f t="shared" si="1"/>
        <v>71</v>
      </c>
      <c r="T10">
        <f t="shared" si="1"/>
        <v>75</v>
      </c>
      <c r="U10">
        <f t="shared" si="1"/>
        <v>79</v>
      </c>
      <c r="V10">
        <f t="shared" si="1"/>
        <v>83</v>
      </c>
      <c r="W10">
        <f t="shared" si="1"/>
        <v>87</v>
      </c>
      <c r="X10">
        <f t="shared" si="1"/>
        <v>91</v>
      </c>
      <c r="Y10">
        <f t="shared" si="1"/>
        <v>95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Kinematik_1_A</vt:lpstr>
      <vt:lpstr>Kinematik_2_A</vt:lpstr>
      <vt:lpstr>Kinematik_1_B</vt:lpstr>
      <vt:lpstr>Kinematik_2_B</vt:lpstr>
      <vt:lpstr>Kinematik_1_C</vt:lpstr>
      <vt:lpstr>Kinematik_2_C</vt:lpstr>
      <vt:lpstr>Kinematik_1_D</vt:lpstr>
      <vt:lpstr>Kinematik_2_D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2015-06-05T18:19:34Z</dcterms:created>
  <dcterms:modified xsi:type="dcterms:W3CDTF">2024-11-15T11:02:26Z</dcterms:modified>
</cp:coreProperties>
</file>