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355510DD-6E2B-4785-8C4B-F83F498C203F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Kinematik_1_A" sheetId="3" r:id="rId1"/>
    <sheet name="Kinematik_2_A" sheetId="6" r:id="rId2"/>
    <sheet name="Kinematik_1_B" sheetId="4" r:id="rId3"/>
    <sheet name="Kinematik_2_B" sheetId="7" r:id="rId4"/>
    <sheet name="Kinematik_1_C" sheetId="5" r:id="rId5"/>
    <sheet name="Kinematik_2_C" sheetId="8" r:id="rId6"/>
    <sheet name="Kinematik_1_D" sheetId="2" r:id="rId7"/>
    <sheet name="Kinematik_2_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D12" i="8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D12" i="7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0" i="6"/>
  <c r="U4" i="9"/>
  <c r="T4" i="9"/>
  <c r="U3" i="9"/>
  <c r="Q4" i="9"/>
  <c r="P3" i="9"/>
  <c r="Q3" i="9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Q4" i="8"/>
  <c r="R4" i="8" s="1"/>
  <c r="R3" i="8"/>
  <c r="N4" i="8"/>
  <c r="N3" i="8"/>
  <c r="M3" i="8"/>
  <c r="E11" i="8"/>
  <c r="G11" i="8"/>
  <c r="M11" i="8"/>
  <c r="O11" i="8"/>
  <c r="V11" i="8"/>
  <c r="D11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X11" i="8" s="1"/>
  <c r="R5" i="7"/>
  <c r="S5" i="7" s="1"/>
  <c r="S4" i="7"/>
  <c r="O5" i="7"/>
  <c r="O4" i="7"/>
  <c r="N4" i="7"/>
  <c r="H11" i="7"/>
  <c r="D11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X11" i="7" s="1"/>
  <c r="N4" i="6"/>
  <c r="M4" i="6"/>
  <c r="N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9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F54" i="2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W11" i="8" l="1"/>
  <c r="U11" i="8"/>
  <c r="T11" i="8"/>
  <c r="S11" i="8"/>
  <c r="N11" i="8"/>
  <c r="F11" i="8"/>
  <c r="L11" i="8"/>
  <c r="K11" i="8"/>
  <c r="R11" i="8"/>
  <c r="J11" i="8"/>
  <c r="Q11" i="8"/>
  <c r="I11" i="8"/>
  <c r="P11" i="8"/>
  <c r="H11" i="8"/>
  <c r="U11" i="7"/>
  <c r="F11" i="7"/>
  <c r="S11" i="7"/>
  <c r="E11" i="7"/>
  <c r="V11" i="7"/>
  <c r="P11" i="7"/>
  <c r="O11" i="7"/>
  <c r="N11" i="7"/>
  <c r="M11" i="7"/>
  <c r="W11" i="7"/>
  <c r="K11" i="7"/>
  <c r="G11" i="7"/>
  <c r="T11" i="7"/>
  <c r="L11" i="7"/>
  <c r="R11" i="7"/>
  <c r="J11" i="7"/>
  <c r="Q11" i="7"/>
  <c r="I11" i="7"/>
  <c r="G41" i="4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F16" i="2" l="1"/>
  <c r="E17" i="2"/>
  <c r="G42" i="4"/>
  <c r="G44" i="4"/>
  <c r="H41" i="4"/>
  <c r="H6" i="2"/>
  <c r="C9" i="5"/>
  <c r="E9" i="5"/>
  <c r="D9" i="5"/>
  <c r="M17" i="4"/>
  <c r="L18" i="4"/>
  <c r="G16" i="2" l="1"/>
  <c r="F17" i="2"/>
  <c r="H44" i="4"/>
  <c r="H42" i="4"/>
  <c r="I41" i="4"/>
  <c r="N17" i="4"/>
  <c r="M18" i="4"/>
  <c r="H16" i="2" l="1"/>
  <c r="G17" i="2"/>
  <c r="J41" i="4"/>
  <c r="I42" i="4"/>
  <c r="I44" i="4"/>
  <c r="O17" i="4"/>
  <c r="N18" i="4"/>
  <c r="I16" i="2" l="1"/>
  <c r="H17" i="2"/>
  <c r="J42" i="4"/>
  <c r="K41" i="4"/>
  <c r="J44" i="4"/>
  <c r="P17" i="4"/>
  <c r="O18" i="4"/>
  <c r="J16" i="2" l="1"/>
  <c r="I17" i="2"/>
  <c r="K42" i="4"/>
  <c r="L41" i="4"/>
  <c r="K44" i="4"/>
  <c r="Q17" i="4"/>
  <c r="P18" i="4"/>
  <c r="K16" i="2" l="1"/>
  <c r="J17" i="2"/>
  <c r="L42" i="4"/>
  <c r="L44" i="4"/>
  <c r="M41" i="4"/>
  <c r="R17" i="4"/>
  <c r="Q18" i="4"/>
  <c r="L16" i="2" l="1"/>
  <c r="K17" i="2"/>
  <c r="M42" i="4"/>
  <c r="M44" i="4"/>
  <c r="N41" i="4"/>
  <c r="S17" i="4"/>
  <c r="R18" i="4"/>
  <c r="M16" i="2" l="1"/>
  <c r="L17" i="2"/>
  <c r="O41" i="4"/>
  <c r="N42" i="4"/>
  <c r="N44" i="4"/>
  <c r="T17" i="4"/>
  <c r="S18" i="4"/>
  <c r="N16" i="2" l="1"/>
  <c r="M17" i="2"/>
  <c r="P41" i="4"/>
  <c r="O44" i="4"/>
  <c r="O42" i="4"/>
  <c r="U17" i="4"/>
  <c r="T18" i="4"/>
  <c r="O16" i="2" l="1"/>
  <c r="N17" i="2"/>
  <c r="P44" i="4"/>
  <c r="Q41" i="4"/>
  <c r="P42" i="4"/>
  <c r="V17" i="4"/>
  <c r="U18" i="4"/>
  <c r="P16" i="2" l="1"/>
  <c r="O17" i="2"/>
  <c r="R41" i="4"/>
  <c r="Q44" i="4"/>
  <c r="Q42" i="4"/>
  <c r="W17" i="4"/>
  <c r="V18" i="4"/>
  <c r="Q16" i="2" l="1"/>
  <c r="P17" i="2"/>
  <c r="R42" i="4"/>
  <c r="R44" i="4"/>
  <c r="S41" i="4"/>
  <c r="X17" i="4"/>
  <c r="W18" i="4"/>
  <c r="R16" i="2" l="1"/>
  <c r="Q17" i="2"/>
  <c r="S44" i="4"/>
  <c r="S42" i="4"/>
  <c r="T41" i="4"/>
  <c r="Y17" i="4"/>
  <c r="X18" i="4"/>
  <c r="S16" i="2" l="1"/>
  <c r="R17" i="2"/>
  <c r="T44" i="4"/>
  <c r="U41" i="4"/>
  <c r="T42" i="4"/>
  <c r="Z17" i="4"/>
  <c r="Y18" i="4"/>
  <c r="T16" i="2" l="1"/>
  <c r="S17" i="2"/>
  <c r="U42" i="4"/>
  <c r="U44" i="4"/>
  <c r="V41" i="4"/>
  <c r="AA17" i="4"/>
  <c r="Z18" i="4"/>
  <c r="U16" i="2" l="1"/>
  <c r="T17" i="2"/>
  <c r="V44" i="4"/>
  <c r="W41" i="4"/>
  <c r="V42" i="4"/>
  <c r="AB17" i="4"/>
  <c r="AA18" i="4"/>
  <c r="V16" i="2" l="1"/>
  <c r="U17" i="2"/>
  <c r="W42" i="4"/>
  <c r="W44" i="4"/>
  <c r="X41" i="4"/>
  <c r="AC17" i="4"/>
  <c r="AB18" i="4"/>
  <c r="W16" i="2" l="1"/>
  <c r="W17" i="2" s="1"/>
  <c r="V17" i="2"/>
  <c r="X44" i="4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sharedStrings.xml><?xml version="1.0" encoding="utf-8"?>
<sst xmlns="http://schemas.openxmlformats.org/spreadsheetml/2006/main" count="119" uniqueCount="80">
  <si>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</si>
  <si>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</si>
  <si>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</si>
  <si>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</si>
  <si>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</si>
  <si>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</si>
  <si>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</si>
  <si>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</si>
  <si>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</si>
  <si>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</si>
  <si>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</si>
  <si>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</si>
  <si>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</si>
  <si>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</si>
  <si>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</si>
  <si>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</si>
  <si>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</si>
  <si>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</si>
  <si>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</si>
  <si>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</si>
  <si>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</si>
  <si>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</si>
  <si>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</si>
  <si>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</si>
  <si>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</si>
  <si>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</si>
  <si>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</si>
  <si>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</si>
  <si>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</si>
  <si>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</si>
  <si>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</si>
  <si>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</si>
  <si>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</si>
  <si>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</si>
  <si>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</si>
  <si>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</si>
  <si>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</si>
  <si>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</si>
  <si>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</si>
  <si>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</si>
  <si>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</si>
  <si>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</si>
  <si>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</si>
  <si>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</si>
  <si>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</si>
  <si>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</si>
  <si>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</si>
  <si>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</si>
  <si>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</si>
  <si>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</si>
  <si>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</si>
  <si>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</si>
  <si>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</si>
  <si>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</si>
  <si>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</si>
  <si>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</si>
  <si>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</si>
  <si>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</si>
  <si>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</si>
  <si>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</si>
  <si>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r>
      <t xml:space="preserve">Beschleunigung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</si>
  <si>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</t>
    </r>
    <r>
      <rPr>
        <vertAlign val="subscript"/>
        <sz val="11"/>
        <color rgb="FFFFC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</si>
  <si>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70C0"/>
        <rFont val="Calibri"/>
        <family val="2"/>
        <scheme val="minor"/>
      </rPr>
      <t xml:space="preserve"> * t +</t>
    </r>
    <r>
      <rPr>
        <sz val="11"/>
        <color rgb="FFFFC000"/>
        <rFont val="Calibri"/>
        <family val="2"/>
        <scheme val="minor"/>
      </rPr>
      <t xml:space="preserve"> v</t>
    </r>
    <r>
      <rPr>
        <vertAlign val="subscript"/>
        <sz val="11"/>
        <color rgb="FFFFC000"/>
        <rFont val="Calibri"/>
        <family val="2"/>
        <scheme val="minor"/>
      </rPr>
      <t>0</t>
    </r>
  </si>
  <si>
    <t>Senkrechte Linie</t>
  </si>
  <si>
    <r>
      <t>Beschleunigung 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</si>
  <si>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Anfangsgeschwindigkeit v0 [m/s]</t>
  </si>
  <si>
    <t>v = a * t + v0  [m/s]</t>
  </si>
  <si>
    <t>Senkrechte Linie:</t>
  </si>
  <si>
    <t>t</t>
  </si>
  <si>
    <t>Waagrechte Linie:</t>
  </si>
  <si>
    <t>tx [s]</t>
  </si>
  <si>
    <t>Horizontal Linie:</t>
  </si>
  <si>
    <t>v = a * t + v0</t>
  </si>
  <si>
    <t>Seknrechte Hilfslinie</t>
  </si>
  <si>
    <t>Vertikale Hilfslinie</t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</si>
  <si>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7" tint="0.39994506668294322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*t </t>
    </r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</si>
  <si>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 * t [m]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</si>
  <si>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</si>
  <si>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* t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[m/s]</t>
    </r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</si>
  <si>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* t [m]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</si>
</sst>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7" tint="0.399945066682943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0" fillId="0" borderId="0" xfId="0" applyAlignment="1">
      <alignment horizontal="right" vertical="top"/>
    </xf>
    <xf numFmtId="0" fontId="14" fillId="0" borderId="0" xfId="0" applyFont="1"/>
    <xf numFmtId="0" fontId="0" fillId="0" borderId="2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3" fillId="0" borderId="6" xfId="0" applyFont="1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Kinematik_1_A!$B$9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Kinematik_1_A!$K$25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Kinematik_1_A!$L$24:$AG$24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Kinematik_1_A!$L$25:$AG$25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Kinematik_1_D!$B$7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Kinematik_1_D!$D$13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Kinematik_1_D!$C$16:$W$16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Kinematik_1_D!$C$17:$W$17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Kinematik_1_D!$B$54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Kinematik_2_D!$D$10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Kinematik_2_D!$E$10:$Y$10</c:f>
              <c:numCache>
                <c:formatCode>General</c:formatCode>
                <c:ptCount val="21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35</c:v>
                </c:pt>
                <c:pt idx="6">
                  <c:v>39</c:v>
                </c:pt>
                <c:pt idx="7">
                  <c:v>43</c:v>
                </c:pt>
                <c:pt idx="8">
                  <c:v>47</c:v>
                </c:pt>
                <c:pt idx="9">
                  <c:v>51</c:v>
                </c:pt>
                <c:pt idx="10">
                  <c:v>55</c:v>
                </c:pt>
                <c:pt idx="11">
                  <c:v>59</c:v>
                </c:pt>
                <c:pt idx="12">
                  <c:v>63</c:v>
                </c:pt>
                <c:pt idx="13">
                  <c:v>67</c:v>
                </c:pt>
                <c:pt idx="14">
                  <c:v>71</c:v>
                </c:pt>
                <c:pt idx="15">
                  <c:v>75</c:v>
                </c:pt>
                <c:pt idx="16">
                  <c:v>79</c:v>
                </c:pt>
                <c:pt idx="17">
                  <c:v>83</c:v>
                </c:pt>
                <c:pt idx="18">
                  <c:v>87</c:v>
                </c:pt>
                <c:pt idx="19">
                  <c:v>91</c:v>
                </c:pt>
                <c:pt idx="2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Kinematik_2_D!$M$2</c:f>
              <c:strCache>
                <c:ptCount val="1"/>
                <c:pt idx="0">
                  <c:v>Seknrechte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Kinematik_2_D!$P$3:$Q$3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Kinematik_2_D!$P$4:$Q$4</c:f>
              <c:numCache>
                <c:formatCode>General</c:formatCode>
                <c:ptCount val="2"/>
                <c:pt idx="0">
                  <c:v>0</c:v>
                </c:pt>
                <c:pt idx="1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Kinematik_2_D!$T$2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Kinematik_2_D!$T$3:$U$3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Kinematik_2_D!$T$4:$U$4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Kinematik_1_A!$B$44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Kinematik_2_A!$B$9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Kinematik_2_A!$C$9:$W$9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D-4AC0-B42D-A6E06453AA3A}"/>
            </c:ext>
          </c:extLst>
        </c:ser>
        <c:ser>
          <c:idx val="1"/>
          <c:order val="1"/>
          <c:tx>
            <c:strRef>
              <c:f>Kinematik_2_A!$M$3</c:f>
              <c:strCache>
                <c:ptCount val="1"/>
                <c:pt idx="0">
                  <c:v>Senkrechte 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Kinematik_2_A!$M$4:$N$4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Kinematik_2_A!$M$5:$N$5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D-4AC0-B42D-A6E06453AA3A}"/>
            </c:ext>
          </c:extLst>
        </c:ser>
        <c:ser>
          <c:idx val="2"/>
          <c:order val="2"/>
          <c:tx>
            <c:strRef>
              <c:f>Kinematik_2_A!$B$10</c:f>
              <c:strCache>
                <c:ptCount val="1"/>
                <c:pt idx="0">
                  <c:v>s = a/2 * t2 + v0*t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Kinematik_2_A!$C$10:$W$10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A-4901-BC6A-58B60A79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176"/>
        <c:axId val="1546554496"/>
      </c:scatterChart>
      <c:valAx>
        <c:axId val="1546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4496"/>
        <c:crosses val="autoZero"/>
        <c:crossBetween val="midCat"/>
      </c:valAx>
      <c:valAx>
        <c:axId val="154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5.0208092236254769E-2"/>
          <c:w val="0.89019685039370078"/>
          <c:h val="0.8439063836516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Kinematik_2_B!$C$11</c:f>
              <c:strCache>
                <c:ptCount val="1"/>
                <c:pt idx="0">
                  <c:v>v = a * t + v0 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Kinematik_2_B!$D$11:$X$11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071-8463-683F2D264F55}"/>
            </c:ext>
          </c:extLst>
        </c:ser>
        <c:ser>
          <c:idx val="1"/>
          <c:order val="1"/>
          <c:tx>
            <c:strRef>
              <c:f>Kinematik_2_B!$K$3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Kinematik_2_B!$N$4:$O$4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Kinematik_2_B!$N$5:$O$5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071-8463-683F2D264F55}"/>
            </c:ext>
          </c:extLst>
        </c:ser>
        <c:ser>
          <c:idx val="2"/>
          <c:order val="2"/>
          <c:tx>
            <c:strRef>
              <c:f>Kinematik_2_B!$R$3</c:f>
              <c:strCache>
                <c:ptCount val="1"/>
                <c:pt idx="0">
                  <c:v>Waagrechte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Kinematik_2_B!$R$4:$S$4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Kinematik_2_B!$R$5:$S$5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A-4071-8463-683F2D264F55}"/>
            </c:ext>
          </c:extLst>
        </c:ser>
        <c:ser>
          <c:idx val="3"/>
          <c:order val="3"/>
          <c:tx>
            <c:strRef>
              <c:f>Kinematik_2_B!$C$12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Kinematik_2_B!$D$12:$X$12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448E-B564-711154D4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5632"/>
        <c:axId val="1633889472"/>
      </c:scatterChart>
      <c:valAx>
        <c:axId val="1633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9472"/>
        <c:crosses val="autoZero"/>
        <c:crossBetween val="midCat"/>
      </c:valAx>
      <c:valAx>
        <c:axId val="1633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Kinematik_1_C!$B$9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Kinematik_1_C!$I$18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Kinematik_1_C!$J$17:$T$17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Kinematik_1_C!$J$18:$T$18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Kinematik_1_C!$B$44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Kinematik_2_C!$C$11</c:f>
              <c:strCache>
                <c:ptCount val="1"/>
                <c:pt idx="0">
                  <c:v>v = a * t + v0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Kinematik_2_C!$D$11:$X$11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3-4008-8D26-4BFAA6C0B2C0}"/>
            </c:ext>
          </c:extLst>
        </c:ser>
        <c:ser>
          <c:idx val="1"/>
          <c:order val="1"/>
          <c:tx>
            <c:strRef>
              <c:f>Kinematik_2_C!$M$2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Kinematik_2_C!$M$3:$N$3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Kinematik_2_C!$M$4:$N$4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3-4008-8D26-4BFAA6C0B2C0}"/>
            </c:ext>
          </c:extLst>
        </c:ser>
        <c:ser>
          <c:idx val="2"/>
          <c:order val="2"/>
          <c:tx>
            <c:strRef>
              <c:f>Kinematik_2_C!$Q$2</c:f>
              <c:strCache>
                <c:ptCount val="1"/>
                <c:pt idx="0">
                  <c:v>Horizontal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Kinematik_2_C!$Q$3:$R$3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Kinematik_2_C!$Q$4:$R$4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3-4008-8D26-4BFAA6C0B2C0}"/>
            </c:ext>
          </c:extLst>
        </c:ser>
        <c:ser>
          <c:idx val="3"/>
          <c:order val="3"/>
          <c:tx>
            <c:strRef>
              <c:f>Kinematik_2_C!$C$12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Kinematik_2_C!$D$12:$X$12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36</c:v>
                </c:pt>
                <c:pt idx="5">
                  <c:v>50</c:v>
                </c:pt>
                <c:pt idx="6">
                  <c:v>66</c:v>
                </c:pt>
                <c:pt idx="7">
                  <c:v>84</c:v>
                </c:pt>
                <c:pt idx="8">
                  <c:v>104</c:v>
                </c:pt>
                <c:pt idx="9">
                  <c:v>126</c:v>
                </c:pt>
                <c:pt idx="10">
                  <c:v>150</c:v>
                </c:pt>
                <c:pt idx="11">
                  <c:v>176</c:v>
                </c:pt>
                <c:pt idx="12">
                  <c:v>204</c:v>
                </c:pt>
                <c:pt idx="13">
                  <c:v>234</c:v>
                </c:pt>
                <c:pt idx="14">
                  <c:v>266</c:v>
                </c:pt>
                <c:pt idx="15">
                  <c:v>300</c:v>
                </c:pt>
                <c:pt idx="16">
                  <c:v>336</c:v>
                </c:pt>
                <c:pt idx="17">
                  <c:v>374</c:v>
                </c:pt>
                <c:pt idx="18">
                  <c:v>414</c:v>
                </c:pt>
                <c:pt idx="19">
                  <c:v>456</c:v>
                </c:pt>
                <c:pt idx="2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3-410B-BADF-30FE6FE3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34912"/>
        <c:axId val="1638140672"/>
      </c:scatterChart>
      <c:valAx>
        <c:axId val="16381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40672"/>
        <c:crosses val="autoZero"/>
        <c:crossBetween val="midCat"/>
      </c:valAx>
      <c:valAx>
        <c:axId val="1638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14</xdr:row>
      <xdr:rowOff>107950</xdr:rowOff>
    </xdr:from>
    <xdr:to>
      <xdr:col>9</xdr:col>
      <xdr:colOff>612775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590F7A-1C3F-8ABC-FDED-5FE0C488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100239</xdr:colOff>
      <xdr:row>16</xdr:row>
      <xdr:rowOff>72572</xdr:rowOff>
    </xdr:from>
    <xdr:to>
      <xdr:col>13</xdr:col>
      <xdr:colOff>404479</xdr:colOff>
      <xdr:row>37</xdr:row>
      <xdr:rowOff>9071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40D04-56A6-8608-5A8E-4EF33D3C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12</xdr:row>
      <xdr:rowOff>127000</xdr:rowOff>
    </xdr:from>
    <xdr:to>
      <xdr:col>9</xdr:col>
      <xdr:colOff>460375</xdr:colOff>
      <xdr:row>27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AD53D-FE55-E74F-1919-670D6630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11</xdr:row>
      <xdr:rowOff>146050</xdr:rowOff>
    </xdr:from>
    <xdr:to>
      <xdr:col>11</xdr:col>
      <xdr:colOff>225425</xdr:colOff>
      <xdr:row>26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A17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71D-EC88-4808-A4D3-B329017F8058}">
  <dimension ref="B2:W10"/>
  <sheetViews>
    <sheetView topLeftCell="A3" zoomScale="70" zoomScaleNormal="70" workbookViewId="0">
      <selection activeCell="D11" sqref="D11"/>
    </sheetView>
  </sheetViews>
  <sheetFormatPr baseColWidth="10" defaultRowHeight="14.5" x14ac:dyDescent="0.35"/>
  <cols>
    <col min="2" max="2" width="16" customWidth="1"/>
    <col min="4" max="4" width="12.36328125" customWidth="1"/>
  </cols>
  <sheetData>
    <row r="2" spans="2:23" ht="21" x14ac:dyDescent="0.5">
      <c r="B2" s="41" t="s">
        <v>54</v>
      </c>
    </row>
    <row r="3" spans="2:23" ht="15" thickBot="1" x14ac:dyDescent="0.4">
      <c r="M3" t="s">
        <v>63</v>
      </c>
    </row>
    <row r="4" spans="2:23" ht="17" thickBot="1" x14ac:dyDescent="0.4">
      <c r="D4" s="42"/>
      <c r="E4" s="43" t="s">
        <v>60</v>
      </c>
      <c r="F4" s="44">
        <v>2</v>
      </c>
      <c r="G4" s="3" t="s">
        <v>56</v>
      </c>
      <c r="J4" s="1" t="s">
        <v>55</v>
      </c>
      <c r="K4" s="2">
        <v>7</v>
      </c>
      <c r="M4">
        <f>K4</f>
        <v>7</v>
      </c>
      <c r="N4">
        <f>M4</f>
        <v>7</v>
      </c>
    </row>
    <row r="5" spans="2:23" ht="17" thickBot="1" x14ac:dyDescent="0.5">
      <c r="D5" s="45"/>
      <c r="E5" s="46" t="s">
        <v>61</v>
      </c>
      <c r="F5" s="24">
        <v>20</v>
      </c>
      <c r="G5" s="26" t="s">
        <v>59</v>
      </c>
      <c r="M5">
        <v>0</v>
      </c>
      <c r="N5">
        <f>$F$4*$K$4+$F$5</f>
        <v>34</v>
      </c>
    </row>
    <row r="7" spans="2:23" x14ac:dyDescent="0.35">
      <c r="C7" s="2">
        <v>1</v>
      </c>
    </row>
    <row r="8" spans="2:23" x14ac:dyDescent="0.35">
      <c r="B8" s="1" t="s">
        <v>55</v>
      </c>
      <c r="C8" s="2">
        <v>0</v>
      </c>
      <c r="D8">
        <f t="shared" ref="D8:W8" si="0">C8+$C$7</f>
        <v>1</v>
      </c>
      <c r="E8">
        <f t="shared" si="0"/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</row>
    <row r="9" spans="2:23" ht="16.5" x14ac:dyDescent="0.45">
      <c r="B9" s="47" t="s">
        <v>62</v>
      </c>
      <c r="C9">
        <f>$F$4*C8 + $F$5</f>
        <v>20</v>
      </c>
      <c r="D9">
        <f t="shared" ref="D9:W9" si="1">$F$4*D8 + $F$5</f>
        <v>22</v>
      </c>
      <c r="E9">
        <f t="shared" si="1"/>
        <v>24</v>
      </c>
      <c r="F9">
        <f t="shared" si="1"/>
        <v>26</v>
      </c>
      <c r="G9">
        <f t="shared" si="1"/>
        <v>28</v>
      </c>
      <c r="H9">
        <f t="shared" si="1"/>
        <v>30</v>
      </c>
      <c r="I9">
        <f t="shared" si="1"/>
        <v>32</v>
      </c>
      <c r="J9">
        <f t="shared" si="1"/>
        <v>34</v>
      </c>
      <c r="K9">
        <f t="shared" si="1"/>
        <v>36</v>
      </c>
      <c r="L9">
        <f t="shared" si="1"/>
        <v>38</v>
      </c>
      <c r="M9">
        <f t="shared" si="1"/>
        <v>40</v>
      </c>
      <c r="N9">
        <f t="shared" si="1"/>
        <v>42</v>
      </c>
      <c r="O9">
        <f t="shared" si="1"/>
        <v>44</v>
      </c>
      <c r="P9">
        <f t="shared" si="1"/>
        <v>46</v>
      </c>
      <c r="Q9">
        <f t="shared" si="1"/>
        <v>48</v>
      </c>
      <c r="R9">
        <f t="shared" si="1"/>
        <v>50</v>
      </c>
      <c r="S9">
        <f t="shared" si="1"/>
        <v>52</v>
      </c>
      <c r="T9">
        <f t="shared" si="1"/>
        <v>54</v>
      </c>
      <c r="U9">
        <f t="shared" si="1"/>
        <v>56</v>
      </c>
      <c r="V9">
        <f t="shared" si="1"/>
        <v>58</v>
      </c>
      <c r="W9">
        <f t="shared" si="1"/>
        <v>60</v>
      </c>
    </row>
    <row r="10" spans="2:23" ht="16.5" x14ac:dyDescent="0.35">
      <c r="B10" t="s">
        <v>75</v>
      </c>
      <c r="C10">
        <f>($F$4/2)*C8^2 + $F$5 * C8</f>
        <v>0</v>
      </c>
      <c r="D10">
        <f>($F$4/2)*D8^2 + $F$5 * D8</f>
        <v>21</v>
      </c>
      <c r="E10">
        <f t="shared" ref="D10:W10" si="2">($F$4/2)*E8^2 + $F$5 * E8</f>
        <v>44</v>
      </c>
      <c r="F10">
        <f t="shared" si="2"/>
        <v>69</v>
      </c>
      <c r="G10">
        <f t="shared" si="2"/>
        <v>96</v>
      </c>
      <c r="H10">
        <f t="shared" si="2"/>
        <v>125</v>
      </c>
      <c r="I10">
        <f t="shared" si="2"/>
        <v>156</v>
      </c>
      <c r="J10">
        <f t="shared" si="2"/>
        <v>189</v>
      </c>
      <c r="K10">
        <f t="shared" si="2"/>
        <v>224</v>
      </c>
      <c r="L10">
        <f t="shared" si="2"/>
        <v>261</v>
      </c>
      <c r="M10">
        <f t="shared" si="2"/>
        <v>300</v>
      </c>
      <c r="N10">
        <f t="shared" si="2"/>
        <v>341</v>
      </c>
      <c r="O10">
        <f t="shared" si="2"/>
        <v>384</v>
      </c>
      <c r="P10">
        <f t="shared" si="2"/>
        <v>429</v>
      </c>
      <c r="Q10">
        <f t="shared" si="2"/>
        <v>476</v>
      </c>
      <c r="R10">
        <f t="shared" si="2"/>
        <v>525</v>
      </c>
      <c r="S10">
        <f t="shared" si="2"/>
        <v>576</v>
      </c>
      <c r="T10">
        <f t="shared" si="2"/>
        <v>629</v>
      </c>
      <c r="U10">
        <f t="shared" si="2"/>
        <v>684</v>
      </c>
      <c r="V10">
        <f t="shared" si="2"/>
        <v>741</v>
      </c>
      <c r="W10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A33" zoomScale="70" zoomScaleNormal="70" workbookViewId="0">
      <selection activeCell="K57" sqref="K57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9E3-B37A-474A-BC1C-D505FB6C8E4E}">
  <dimension ref="B3:X12"/>
  <sheetViews>
    <sheetView topLeftCell="A14" zoomScale="85" zoomScaleNormal="85" workbookViewId="0">
      <selection activeCell="C13" sqref="C13"/>
    </sheetView>
  </sheetViews>
  <sheetFormatPr baseColWidth="10" defaultRowHeight="14.5" x14ac:dyDescent="0.35"/>
  <cols>
    <col min="3" max="3" width="22.453125" customWidth="1"/>
  </cols>
  <sheetData>
    <row r="3" spans="2:24" ht="21" x14ac:dyDescent="0.5">
      <c r="B3" s="41" t="s">
        <v>54</v>
      </c>
      <c r="K3" t="s">
        <v>67</v>
      </c>
      <c r="R3" t="s">
        <v>69</v>
      </c>
    </row>
    <row r="4" spans="2:24" ht="21" x14ac:dyDescent="0.5">
      <c r="B4" s="41"/>
      <c r="K4" s="1" t="s">
        <v>68</v>
      </c>
      <c r="L4" s="2">
        <v>7</v>
      </c>
      <c r="N4">
        <f>L4</f>
        <v>7</v>
      </c>
      <c r="O4">
        <f>L4</f>
        <v>7</v>
      </c>
      <c r="R4">
        <v>0</v>
      </c>
      <c r="S4">
        <f>L4</f>
        <v>7</v>
      </c>
    </row>
    <row r="5" spans="2:24" ht="23" customHeight="1" x14ac:dyDescent="0.5">
      <c r="B5" s="41"/>
      <c r="F5" t="s">
        <v>64</v>
      </c>
      <c r="H5" s="2">
        <v>2</v>
      </c>
      <c r="N5">
        <v>0</v>
      </c>
      <c r="O5">
        <f>$H$5*$L$4+$H$6</f>
        <v>34</v>
      </c>
      <c r="R5">
        <f>H6</f>
        <v>20</v>
      </c>
      <c r="S5">
        <f>R5</f>
        <v>20</v>
      </c>
    </row>
    <row r="6" spans="2:24" ht="15" customHeight="1" x14ac:dyDescent="0.5">
      <c r="B6" s="41"/>
      <c r="G6" s="1" t="s">
        <v>65</v>
      </c>
      <c r="H6" s="2">
        <v>20</v>
      </c>
    </row>
    <row r="7" spans="2:24" ht="15" customHeight="1" x14ac:dyDescent="0.5">
      <c r="B7" s="41"/>
    </row>
    <row r="8" spans="2:24" ht="15" customHeight="1" x14ac:dyDescent="0.35"/>
    <row r="9" spans="2:24" ht="15" customHeight="1" x14ac:dyDescent="0.35">
      <c r="D9" s="2">
        <v>1</v>
      </c>
    </row>
    <row r="10" spans="2:24" ht="15" customHeight="1" x14ac:dyDescent="0.35">
      <c r="C10" s="1" t="s">
        <v>55</v>
      </c>
      <c r="D10" s="2">
        <v>0</v>
      </c>
      <c r="E10">
        <f t="shared" ref="E10:X10" si="0">D10+$D$9</f>
        <v>1</v>
      </c>
      <c r="F10">
        <f t="shared" si="0"/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66</v>
      </c>
      <c r="D11">
        <f>$H$5*D10 + $H$6</f>
        <v>20</v>
      </c>
      <c r="E11">
        <f t="shared" ref="E11:X11" si="1">$H$5*E10 + $H$6</f>
        <v>22</v>
      </c>
      <c r="F11">
        <f t="shared" si="1"/>
        <v>24</v>
      </c>
      <c r="G11">
        <f t="shared" si="1"/>
        <v>26</v>
      </c>
      <c r="H11">
        <f t="shared" si="1"/>
        <v>28</v>
      </c>
      <c r="I11">
        <f t="shared" si="1"/>
        <v>30</v>
      </c>
      <c r="J11">
        <f t="shared" si="1"/>
        <v>32</v>
      </c>
      <c r="K11">
        <f t="shared" si="1"/>
        <v>34</v>
      </c>
      <c r="L11">
        <f t="shared" si="1"/>
        <v>36</v>
      </c>
      <c r="M11">
        <f t="shared" si="1"/>
        <v>38</v>
      </c>
      <c r="N11">
        <f t="shared" si="1"/>
        <v>40</v>
      </c>
      <c r="O11">
        <f t="shared" si="1"/>
        <v>42</v>
      </c>
      <c r="P11">
        <f t="shared" si="1"/>
        <v>44</v>
      </c>
      <c r="Q11">
        <f t="shared" si="1"/>
        <v>46</v>
      </c>
      <c r="R11">
        <f t="shared" si="1"/>
        <v>48</v>
      </c>
      <c r="S11">
        <f t="shared" si="1"/>
        <v>50</v>
      </c>
      <c r="T11">
        <f t="shared" si="1"/>
        <v>52</v>
      </c>
      <c r="U11">
        <f t="shared" si="1"/>
        <v>54</v>
      </c>
      <c r="V11">
        <f t="shared" si="1"/>
        <v>56</v>
      </c>
      <c r="W11">
        <f t="shared" si="1"/>
        <v>58</v>
      </c>
      <c r="X11">
        <f t="shared" si="1"/>
        <v>60</v>
      </c>
    </row>
    <row r="12" spans="2:24" ht="16.5" x14ac:dyDescent="0.35">
      <c r="C12" t="s">
        <v>76</v>
      </c>
      <c r="D12">
        <f>$H$5/2 * D10^2 + $H$6 * D10</f>
        <v>0</v>
      </c>
      <c r="E12">
        <f t="shared" ref="E12:X12" si="2">$H$5/2 * E10^2 + $H$6 * E10</f>
        <v>21</v>
      </c>
      <c r="F12">
        <f t="shared" si="2"/>
        <v>44</v>
      </c>
      <c r="G12">
        <f t="shared" si="2"/>
        <v>69</v>
      </c>
      <c r="H12">
        <f t="shared" si="2"/>
        <v>96</v>
      </c>
      <c r="I12">
        <f t="shared" si="2"/>
        <v>125</v>
      </c>
      <c r="J12">
        <f t="shared" si="2"/>
        <v>156</v>
      </c>
      <c r="K12">
        <f t="shared" si="2"/>
        <v>189</v>
      </c>
      <c r="L12">
        <f t="shared" si="2"/>
        <v>224</v>
      </c>
      <c r="M12">
        <f t="shared" si="2"/>
        <v>261</v>
      </c>
      <c r="N12">
        <f t="shared" si="2"/>
        <v>300</v>
      </c>
      <c r="O12">
        <f t="shared" si="2"/>
        <v>341</v>
      </c>
      <c r="P12">
        <f t="shared" si="2"/>
        <v>384</v>
      </c>
      <c r="Q12">
        <f t="shared" si="2"/>
        <v>429</v>
      </c>
      <c r="R12">
        <f t="shared" si="2"/>
        <v>476</v>
      </c>
      <c r="S12">
        <f t="shared" si="2"/>
        <v>525</v>
      </c>
      <c r="T12">
        <f t="shared" si="2"/>
        <v>576</v>
      </c>
      <c r="U12">
        <f t="shared" si="2"/>
        <v>629</v>
      </c>
      <c r="V12">
        <f t="shared" si="2"/>
        <v>684</v>
      </c>
      <c r="W12">
        <f t="shared" si="2"/>
        <v>741</v>
      </c>
      <c r="X12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43" zoomScaleNormal="100" workbookViewId="0">
      <selection activeCell="H41" sqref="H41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49" t="s">
        <v>41</v>
      </c>
      <c r="J11" s="50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66E9-C476-4655-AFFD-2F3678720FB2}">
  <dimension ref="B2:X12"/>
  <sheetViews>
    <sheetView tabSelected="1" topLeftCell="C9" zoomScaleNormal="100" workbookViewId="0">
      <selection activeCell="G4" sqref="G4"/>
    </sheetView>
  </sheetViews>
  <sheetFormatPr baseColWidth="10" defaultRowHeight="14.5" x14ac:dyDescent="0.35"/>
  <cols>
    <col min="3" max="3" width="13.453125" customWidth="1"/>
  </cols>
  <sheetData>
    <row r="2" spans="2:24" ht="21" x14ac:dyDescent="0.5">
      <c r="B2" s="41" t="s">
        <v>54</v>
      </c>
      <c r="M2" t="s">
        <v>67</v>
      </c>
      <c r="Q2" t="s">
        <v>71</v>
      </c>
    </row>
    <row r="3" spans="2:24" ht="16.5" x14ac:dyDescent="0.35">
      <c r="F3" s="1" t="s">
        <v>60</v>
      </c>
      <c r="G3" s="2">
        <v>2</v>
      </c>
      <c r="H3" t="s">
        <v>56</v>
      </c>
      <c r="J3" s="1" t="s">
        <v>70</v>
      </c>
      <c r="K3" s="2">
        <v>15</v>
      </c>
      <c r="M3">
        <f>K3</f>
        <v>15</v>
      </c>
      <c r="N3">
        <f>K3</f>
        <v>15</v>
      </c>
      <c r="Q3">
        <v>0</v>
      </c>
      <c r="R3">
        <f>K3</f>
        <v>15</v>
      </c>
    </row>
    <row r="4" spans="2:24" x14ac:dyDescent="0.35">
      <c r="F4" s="1" t="s">
        <v>77</v>
      </c>
      <c r="G4" s="2">
        <v>5</v>
      </c>
      <c r="H4" t="s">
        <v>59</v>
      </c>
      <c r="M4">
        <v>0</v>
      </c>
      <c r="N4">
        <f>G3*K3+G4</f>
        <v>35</v>
      </c>
      <c r="Q4">
        <f>G4</f>
        <v>5</v>
      </c>
      <c r="R4">
        <f>Q4</f>
        <v>5</v>
      </c>
    </row>
    <row r="9" spans="2:24" x14ac:dyDescent="0.35">
      <c r="D9" s="2">
        <v>1</v>
      </c>
    </row>
    <row r="10" spans="2:24" x14ac:dyDescent="0.35">
      <c r="C10" s="1" t="s">
        <v>55</v>
      </c>
      <c r="D10" s="2">
        <v>0</v>
      </c>
      <c r="E10">
        <f>D10+$D$9</f>
        <v>1</v>
      </c>
      <c r="F10">
        <f t="shared" ref="F10:X10" si="0">E10+$D$9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78</v>
      </c>
      <c r="D11">
        <f>$G$3*D10+$G$4</f>
        <v>5</v>
      </c>
      <c r="E11">
        <f t="shared" ref="E11:X11" si="1">$G$3*E10+$G$4</f>
        <v>7</v>
      </c>
      <c r="F11">
        <f t="shared" si="1"/>
        <v>9</v>
      </c>
      <c r="G11">
        <f t="shared" si="1"/>
        <v>11</v>
      </c>
      <c r="H11">
        <f t="shared" si="1"/>
        <v>13</v>
      </c>
      <c r="I11">
        <f t="shared" si="1"/>
        <v>15</v>
      </c>
      <c r="J11">
        <f t="shared" si="1"/>
        <v>17</v>
      </c>
      <c r="K11">
        <f t="shared" si="1"/>
        <v>19</v>
      </c>
      <c r="L11">
        <f t="shared" si="1"/>
        <v>21</v>
      </c>
      <c r="M11">
        <f t="shared" si="1"/>
        <v>23</v>
      </c>
      <c r="N11">
        <f t="shared" si="1"/>
        <v>25</v>
      </c>
      <c r="O11">
        <f t="shared" si="1"/>
        <v>27</v>
      </c>
      <c r="P11">
        <f t="shared" si="1"/>
        <v>29</v>
      </c>
      <c r="Q11">
        <f t="shared" si="1"/>
        <v>31</v>
      </c>
      <c r="R11">
        <f t="shared" si="1"/>
        <v>33</v>
      </c>
      <c r="S11">
        <f t="shared" si="1"/>
        <v>35</v>
      </c>
      <c r="T11">
        <f t="shared" si="1"/>
        <v>37</v>
      </c>
      <c r="U11">
        <f t="shared" si="1"/>
        <v>39</v>
      </c>
      <c r="V11">
        <f t="shared" si="1"/>
        <v>41</v>
      </c>
      <c r="W11">
        <f t="shared" si="1"/>
        <v>43</v>
      </c>
      <c r="X11">
        <f t="shared" si="1"/>
        <v>45</v>
      </c>
    </row>
    <row r="12" spans="2:24" ht="16.5" x14ac:dyDescent="0.35">
      <c r="C12" s="1" t="s">
        <v>79</v>
      </c>
      <c r="D12">
        <f>$G$3/2 * D10^2 + $G$4 * D10</f>
        <v>0</v>
      </c>
      <c r="E12">
        <f t="shared" ref="E12:X12" si="2">$G$3/2 * E10^2 + $G$4 * E10</f>
        <v>6</v>
      </c>
      <c r="F12">
        <f t="shared" si="2"/>
        <v>14</v>
      </c>
      <c r="G12">
        <f t="shared" si="2"/>
        <v>24</v>
      </c>
      <c r="H12">
        <f t="shared" si="2"/>
        <v>36</v>
      </c>
      <c r="I12">
        <f t="shared" si="2"/>
        <v>50</v>
      </c>
      <c r="J12">
        <f t="shared" si="2"/>
        <v>66</v>
      </c>
      <c r="K12">
        <f t="shared" si="2"/>
        <v>84</v>
      </c>
      <c r="L12">
        <f t="shared" si="2"/>
        <v>104</v>
      </c>
      <c r="M12">
        <f t="shared" si="2"/>
        <v>126</v>
      </c>
      <c r="N12">
        <f t="shared" si="2"/>
        <v>150</v>
      </c>
      <c r="O12">
        <f t="shared" si="2"/>
        <v>176</v>
      </c>
      <c r="P12">
        <f t="shared" si="2"/>
        <v>204</v>
      </c>
      <c r="Q12">
        <f t="shared" si="2"/>
        <v>234</v>
      </c>
      <c r="R12">
        <f t="shared" si="2"/>
        <v>266</v>
      </c>
      <c r="S12">
        <f t="shared" si="2"/>
        <v>300</v>
      </c>
      <c r="T12">
        <f t="shared" si="2"/>
        <v>336</v>
      </c>
      <c r="U12">
        <f t="shared" si="2"/>
        <v>374</v>
      </c>
      <c r="V12">
        <f t="shared" si="2"/>
        <v>414</v>
      </c>
      <c r="W12">
        <f t="shared" si="2"/>
        <v>456</v>
      </c>
      <c r="X12">
        <f t="shared" si="2"/>
        <v>500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opLeftCell="A40" zoomScale="55" zoomScaleNormal="55" workbookViewId="0">
      <selection activeCell="L70" sqref="L70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E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0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G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Y10"/>
  <sheetViews>
    <sheetView topLeftCell="D1" zoomScale="70" zoomScaleNormal="70" workbookViewId="0">
      <selection activeCell="H4" sqref="H4"/>
    </sheetView>
  </sheetViews>
  <sheetFormatPr baseColWidth="10" defaultRowHeight="14.5" x14ac:dyDescent="0.35"/>
  <sheetData>
    <row r="2" spans="2:25" ht="23.5" x14ac:dyDescent="0.55000000000000004">
      <c r="B2" s="48" t="s">
        <v>54</v>
      </c>
      <c r="M2" t="s">
        <v>73</v>
      </c>
      <c r="T2" t="s">
        <v>74</v>
      </c>
    </row>
    <row r="3" spans="2:25" ht="20" customHeight="1" x14ac:dyDescent="0.55000000000000004">
      <c r="B3" s="48"/>
      <c r="G3" s="1" t="s">
        <v>57</v>
      </c>
      <c r="H3" s="2">
        <v>4</v>
      </c>
      <c r="I3" t="s">
        <v>56</v>
      </c>
      <c r="M3" s="1" t="s">
        <v>68</v>
      </c>
      <c r="N3" s="2">
        <v>13</v>
      </c>
      <c r="P3">
        <f>N3</f>
        <v>13</v>
      </c>
      <c r="Q3">
        <f>P3</f>
        <v>13</v>
      </c>
      <c r="T3">
        <v>0</v>
      </c>
      <c r="U3">
        <f>N3</f>
        <v>13</v>
      </c>
    </row>
    <row r="4" spans="2:25" ht="15.5" customHeight="1" x14ac:dyDescent="0.55000000000000004">
      <c r="B4" s="48"/>
      <c r="G4" s="1" t="s">
        <v>58</v>
      </c>
      <c r="H4" s="2">
        <v>15</v>
      </c>
      <c r="I4" t="s">
        <v>59</v>
      </c>
      <c r="P4">
        <v>0</v>
      </c>
      <c r="Q4">
        <f>H3*N3+H4</f>
        <v>67</v>
      </c>
      <c r="T4">
        <f>H4</f>
        <v>15</v>
      </c>
      <c r="U4">
        <f>H4</f>
        <v>15</v>
      </c>
    </row>
    <row r="5" spans="2:25" ht="15.5" customHeight="1" x14ac:dyDescent="0.55000000000000004">
      <c r="B5" s="48"/>
    </row>
    <row r="6" spans="2:25" ht="15.5" customHeight="1" x14ac:dyDescent="0.35"/>
    <row r="7" spans="2:25" ht="15.5" customHeight="1" x14ac:dyDescent="0.35"/>
    <row r="8" spans="2:25" ht="15.5" customHeight="1" x14ac:dyDescent="0.35">
      <c r="E8" s="2">
        <v>1</v>
      </c>
    </row>
    <row r="9" spans="2:25" x14ac:dyDescent="0.35">
      <c r="D9" s="1" t="s">
        <v>55</v>
      </c>
      <c r="E9" s="2">
        <v>0</v>
      </c>
      <c r="F9">
        <f>E9+$E$8</f>
        <v>1</v>
      </c>
      <c r="G9">
        <f t="shared" ref="G9:Y9" si="0">F9+$E$8</f>
        <v>2</v>
      </c>
      <c r="H9">
        <f t="shared" si="0"/>
        <v>3</v>
      </c>
      <c r="I9">
        <f t="shared" si="0"/>
        <v>4</v>
      </c>
      <c r="J9">
        <f t="shared" si="0"/>
        <v>5</v>
      </c>
      <c r="K9">
        <f t="shared" si="0"/>
        <v>6</v>
      </c>
      <c r="L9">
        <f t="shared" si="0"/>
        <v>7</v>
      </c>
      <c r="M9">
        <f t="shared" si="0"/>
        <v>8</v>
      </c>
      <c r="N9">
        <f t="shared" si="0"/>
        <v>9</v>
      </c>
      <c r="O9">
        <f t="shared" si="0"/>
        <v>10</v>
      </c>
      <c r="P9">
        <f t="shared" si="0"/>
        <v>11</v>
      </c>
      <c r="Q9">
        <f t="shared" si="0"/>
        <v>12</v>
      </c>
      <c r="R9">
        <f t="shared" si="0"/>
        <v>13</v>
      </c>
      <c r="S9">
        <f t="shared" si="0"/>
        <v>14</v>
      </c>
      <c r="T9">
        <f t="shared" si="0"/>
        <v>15</v>
      </c>
      <c r="U9">
        <f t="shared" si="0"/>
        <v>16</v>
      </c>
      <c r="V9">
        <f t="shared" si="0"/>
        <v>17</v>
      </c>
      <c r="W9">
        <f t="shared" si="0"/>
        <v>18</v>
      </c>
      <c r="X9">
        <f>W9+$E$8</f>
        <v>19</v>
      </c>
      <c r="Y9">
        <f t="shared" si="0"/>
        <v>20</v>
      </c>
    </row>
    <row r="10" spans="2:25" x14ac:dyDescent="0.35">
      <c r="D10" s="1" t="s">
        <v>72</v>
      </c>
      <c r="E10">
        <f>$H$3*E9+$H$4</f>
        <v>15</v>
      </c>
      <c r="F10">
        <f t="shared" ref="F10:Y10" si="1">$H$3*F9+$H$4</f>
        <v>19</v>
      </c>
      <c r="G10">
        <f t="shared" si="1"/>
        <v>23</v>
      </c>
      <c r="H10">
        <f t="shared" si="1"/>
        <v>27</v>
      </c>
      <c r="I10">
        <f t="shared" si="1"/>
        <v>31</v>
      </c>
      <c r="J10">
        <f t="shared" si="1"/>
        <v>35</v>
      </c>
      <c r="K10">
        <f t="shared" si="1"/>
        <v>39</v>
      </c>
      <c r="L10">
        <f t="shared" si="1"/>
        <v>43</v>
      </c>
      <c r="M10">
        <f t="shared" si="1"/>
        <v>47</v>
      </c>
      <c r="N10">
        <f t="shared" si="1"/>
        <v>51</v>
      </c>
      <c r="O10">
        <f t="shared" si="1"/>
        <v>55</v>
      </c>
      <c r="P10">
        <f t="shared" si="1"/>
        <v>59</v>
      </c>
      <c r="Q10">
        <f t="shared" si="1"/>
        <v>63</v>
      </c>
      <c r="R10">
        <f t="shared" si="1"/>
        <v>67</v>
      </c>
      <c r="S10">
        <f t="shared" si="1"/>
        <v>71</v>
      </c>
      <c r="T10">
        <f t="shared" si="1"/>
        <v>75</v>
      </c>
      <c r="U10">
        <f t="shared" si="1"/>
        <v>79</v>
      </c>
      <c r="V10">
        <f t="shared" si="1"/>
        <v>83</v>
      </c>
      <c r="W10">
        <f t="shared" si="1"/>
        <v>87</v>
      </c>
      <c r="X10">
        <f t="shared" si="1"/>
        <v>91</v>
      </c>
      <c r="Y10">
        <f t="shared" si="1"/>
        <v>95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Kinematik_1_A</vt:lpstr>
      <vt:lpstr>Kinematik_2_A</vt:lpstr>
      <vt:lpstr>Kinematik_1_B</vt:lpstr>
      <vt:lpstr>Kinematik_2_B</vt:lpstr>
      <vt:lpstr>Kinematik_1_C</vt:lpstr>
      <vt:lpstr>Kinematik_2_C</vt:lpstr>
      <vt:lpstr>Kinematik_1_D</vt:lpstr>
      <vt:lpstr>Kinematik_2_D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2024-11-21T15:32:37Z</dcterms:modified>
</cp:coreProperties>
</file>