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M162\"/>
    </mc:Choice>
  </mc:AlternateContent>
  <xr:revisionPtr revIDLastSave="0" documentId="13_ncr:1_{9B351BD4-85E1-45BD-A107-AFA18D2E0DE7}" xr6:coauthVersionLast="47" xr6:coauthVersionMax="47" xr10:uidLastSave="{00000000-0000-0000-0000-000000000000}"/>
  <bookViews>
    <workbookView xWindow="-110" yWindow="-110" windowWidth="19420" windowHeight="10300" firstSheet="5" activeTab="9" xr2:uid="{261771D3-E3B1-4550-B05E-B0B7222E509E}"/>
  </bookViews>
  <sheets>
    <sheet name="Set_UP" sheetId="5" r:id="rId1"/>
    <sheet name="Adressliste" sheetId="1" r:id="rId2"/>
    <sheet name="Adressen Rawdaten" sheetId="2" r:id="rId3"/>
    <sheet name="Formeln_Test" sheetId="3" r:id="rId4"/>
    <sheet name="CSV-Daten" sheetId="6" r:id="rId5"/>
    <sheet name="CSV_Adressen" sheetId="7" r:id="rId6"/>
    <sheet name="Adress_liste_1" sheetId="8" r:id="rId7"/>
    <sheet name="Messreihe_A" sheetId="9" r:id="rId8"/>
    <sheet name="Messreihe_B" sheetId="10" r:id="rId9"/>
    <sheet name="Text_Suche_A" sheetId="11" r:id="rId10"/>
    <sheet name="Tabelle2" sheetId="12" r:id="rId11"/>
  </sheets>
  <definedNames>
    <definedName name="_xlnm._FilterDatabase" localSheetId="3" hidden="1">Set_UP!$B$4:$B$6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1" l="1"/>
  <c r="D15" i="11" s="1"/>
  <c r="C16" i="11"/>
  <c r="D16" i="11" s="1"/>
  <c r="C14" i="11"/>
  <c r="D14" i="11" s="1"/>
  <c r="F15" i="11"/>
  <c r="F16" i="11"/>
  <c r="F14" i="11"/>
  <c r="E14" i="11"/>
  <c r="E15" i="11"/>
  <c r="E16" i="11"/>
  <c r="D7" i="11"/>
  <c r="D5" i="11"/>
  <c r="D6" i="11"/>
  <c r="C39" i="10"/>
  <c r="D38" i="10"/>
  <c r="C11" i="10"/>
  <c r="D10" i="10"/>
  <c r="D11" i="10" s="1"/>
  <c r="H6" i="10"/>
  <c r="C40" i="10"/>
  <c r="D39" i="10"/>
  <c r="F6" i="10"/>
  <c r="E6" i="10"/>
  <c r="D6" i="10"/>
  <c r="C6" i="10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C43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C42" i="9"/>
  <c r="E41" i="9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D41" i="9"/>
  <c r="C10" i="9"/>
  <c r="D9" i="9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O10" i="9" s="1"/>
  <c r="H6" i="9"/>
  <c r="E6" i="9"/>
  <c r="C6" i="9"/>
  <c r="D6" i="9"/>
  <c r="F6" i="9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D2" i="6"/>
  <c r="C2" i="6"/>
  <c r="V75" i="3"/>
  <c r="V76" i="3"/>
  <c r="V77" i="3"/>
  <c r="V74" i="3"/>
  <c r="U74" i="3"/>
  <c r="U75" i="3"/>
  <c r="U76" i="3"/>
  <c r="U77" i="3"/>
  <c r="T75" i="3"/>
  <c r="T76" i="3"/>
  <c r="T77" i="3"/>
  <c r="T74" i="3"/>
  <c r="S75" i="3"/>
  <c r="S76" i="3"/>
  <c r="S77" i="3"/>
  <c r="S74" i="3"/>
  <c r="O64" i="3"/>
  <c r="O65" i="3"/>
  <c r="O66" i="3"/>
  <c r="O67" i="3"/>
  <c r="O68" i="3"/>
  <c r="O69" i="3"/>
  <c r="O63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E66" i="3"/>
  <c r="E65" i="3"/>
  <c r="E64" i="3"/>
  <c r="I14" i="3"/>
  <c r="I15" i="3"/>
  <c r="I16" i="3"/>
  <c r="I17" i="3"/>
  <c r="G15" i="3"/>
  <c r="H15" i="3" s="1"/>
  <c r="G14" i="3"/>
  <c r="H16" i="3"/>
  <c r="G16" i="3"/>
  <c r="G17" i="3"/>
  <c r="H17" i="3" s="1"/>
  <c r="K15" i="3"/>
  <c r="K16" i="3"/>
  <c r="K17" i="3"/>
  <c r="D7" i="5"/>
  <c r="D6" i="5"/>
  <c r="D5" i="5"/>
  <c r="K14" i="3" s="1"/>
  <c r="F48" i="3"/>
  <c r="K8" i="1"/>
  <c r="K9" i="1"/>
  <c r="E47" i="3"/>
  <c r="F47" i="3"/>
  <c r="E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F46" i="3"/>
  <c r="E46" i="3"/>
  <c r="U14" i="3"/>
  <c r="S15" i="3"/>
  <c r="Q15" i="3"/>
  <c r="S14" i="3"/>
  <c r="U15" i="3"/>
  <c r="Q14" i="3"/>
  <c r="O14" i="3"/>
  <c r="O15" i="3"/>
  <c r="N4" i="1"/>
  <c r="K4" i="1" s="1"/>
  <c r="N5" i="1"/>
  <c r="K5" i="1" s="1"/>
  <c r="N6" i="1"/>
  <c r="K6" i="1" s="1"/>
  <c r="N7" i="1"/>
  <c r="K7" i="1" s="1"/>
  <c r="N8" i="1"/>
  <c r="N9" i="1"/>
  <c r="E30" i="3"/>
  <c r="D29" i="3"/>
  <c r="E29" i="3"/>
  <c r="D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E28" i="3"/>
  <c r="D28" i="3"/>
  <c r="M15" i="3"/>
  <c r="G4" i="1"/>
  <c r="G9" i="1"/>
  <c r="H9" i="1"/>
  <c r="H4" i="1"/>
  <c r="H5" i="1"/>
  <c r="H6" i="1"/>
  <c r="H7" i="1"/>
  <c r="H8" i="1"/>
  <c r="G5" i="1"/>
  <c r="G6" i="1"/>
  <c r="G7" i="1"/>
  <c r="G8" i="1"/>
  <c r="M14" i="3"/>
  <c r="G7" i="3"/>
  <c r="G5" i="3"/>
  <c r="E10" i="10" l="1"/>
  <c r="F10" i="10" s="1"/>
  <c r="E11" i="10"/>
  <c r="E38" i="10"/>
  <c r="D40" i="10"/>
  <c r="N10" i="9"/>
  <c r="K10" i="9"/>
  <c r="H10" i="9"/>
  <c r="G10" i="9"/>
  <c r="F10" i="9"/>
  <c r="J10" i="9"/>
  <c r="I10" i="9"/>
  <c r="M10" i="9"/>
  <c r="E10" i="9"/>
  <c r="L10" i="9"/>
  <c r="D10" i="9"/>
  <c r="G10" i="10" l="1"/>
  <c r="F11" i="10"/>
  <c r="E40" i="10"/>
  <c r="E39" i="10"/>
  <c r="F38" i="10"/>
  <c r="H10" i="10" l="1"/>
  <c r="G11" i="10"/>
  <c r="F40" i="10"/>
  <c r="F39" i="10"/>
  <c r="G38" i="10"/>
  <c r="I10" i="10" l="1"/>
  <c r="H11" i="10"/>
  <c r="G40" i="10"/>
  <c r="H38" i="10"/>
  <c r="G39" i="10"/>
  <c r="J10" i="10" l="1"/>
  <c r="I11" i="10"/>
  <c r="H40" i="10"/>
  <c r="H39" i="10"/>
  <c r="I38" i="10"/>
  <c r="K10" i="10" l="1"/>
  <c r="J11" i="10"/>
  <c r="I39" i="10"/>
  <c r="I40" i="10"/>
  <c r="J38" i="10"/>
  <c r="L10" i="10" l="1"/>
  <c r="K11" i="10"/>
  <c r="J39" i="10"/>
  <c r="K38" i="10"/>
  <c r="J40" i="10"/>
  <c r="M10" i="10" l="1"/>
  <c r="L11" i="10"/>
  <c r="K39" i="10"/>
  <c r="L38" i="10"/>
  <c r="K40" i="10"/>
  <c r="N10" i="10" l="1"/>
  <c r="M11" i="10"/>
  <c r="L40" i="10"/>
  <c r="L39" i="10"/>
  <c r="M38" i="10"/>
  <c r="O10" i="10" l="1"/>
  <c r="N11" i="10"/>
  <c r="N38" i="10"/>
  <c r="M40" i="10"/>
  <c r="M39" i="10"/>
  <c r="P10" i="10" l="1"/>
  <c r="O11" i="10"/>
  <c r="O38" i="10"/>
  <c r="N40" i="10"/>
  <c r="N39" i="10"/>
  <c r="Q10" i="10" l="1"/>
  <c r="P11" i="10"/>
  <c r="O40" i="10"/>
  <c r="O39" i="10"/>
  <c r="P38" i="10"/>
  <c r="R10" i="10" l="1"/>
  <c r="Q11" i="10"/>
  <c r="Q38" i="10"/>
  <c r="P40" i="10"/>
  <c r="P39" i="10"/>
  <c r="S10" i="10" l="1"/>
  <c r="R11" i="10"/>
  <c r="Q39" i="10"/>
  <c r="R38" i="10"/>
  <c r="Q40" i="10"/>
  <c r="T10" i="10" l="1"/>
  <c r="S11" i="10"/>
  <c r="R39" i="10"/>
  <c r="S38" i="10"/>
  <c r="R40" i="10"/>
  <c r="U10" i="10" l="1"/>
  <c r="T11" i="10"/>
  <c r="S39" i="10"/>
  <c r="S40" i="10"/>
  <c r="T38" i="10"/>
  <c r="V10" i="10" l="1"/>
  <c r="U11" i="10"/>
  <c r="T39" i="10"/>
  <c r="U38" i="10"/>
  <c r="T40" i="10"/>
  <c r="W10" i="10" l="1"/>
  <c r="W11" i="10" s="1"/>
  <c r="V11" i="10"/>
  <c r="U39" i="10"/>
  <c r="U40" i="10"/>
  <c r="V38" i="10"/>
  <c r="V39" i="10" l="1"/>
  <c r="V40" i="10"/>
  <c r="W38" i="10"/>
  <c r="W39" i="10" l="1"/>
  <c r="W40" i="10"/>
</calcChain>
</file>

<file path=xl/sharedStrings.xml><?xml version="1.0" encoding="utf-8"?>
<sst xmlns="http://schemas.openxmlformats.org/spreadsheetml/2006/main" count="896" uniqueCount="532">
  <si>
    <t>Adressliste</t>
  </si>
  <si>
    <t>Gender</t>
  </si>
  <si>
    <t>Name</t>
  </si>
  <si>
    <t>Vorname</t>
  </si>
  <si>
    <t>Strasse</t>
  </si>
  <si>
    <t>Ort</t>
  </si>
  <si>
    <t>eMail</t>
  </si>
  <si>
    <t>TelNr</t>
  </si>
  <si>
    <t>Herr</t>
  </si>
  <si>
    <t>Paul</t>
  </si>
  <si>
    <t>Bühler</t>
  </si>
  <si>
    <t>Mittelstrasse 14</t>
  </si>
  <si>
    <t>Wiesenbach</t>
  </si>
  <si>
    <t>paul.bühler@outlook.com</t>
  </si>
  <si>
    <t>078 567 84 29</t>
  </si>
  <si>
    <t>Frau</t>
  </si>
  <si>
    <t>Lina</t>
  </si>
  <si>
    <t>Mara</t>
  </si>
  <si>
    <t>Rebeca</t>
  </si>
  <si>
    <t>Max</t>
  </si>
  <si>
    <t>Müller</t>
  </si>
  <si>
    <t>Schmidt</t>
  </si>
  <si>
    <t>Schulz</t>
  </si>
  <si>
    <t>Weber</t>
  </si>
  <si>
    <t>Pfadwegstrasse 5</t>
  </si>
  <si>
    <t>Lindkaufstrasse 20</t>
  </si>
  <si>
    <t>Hinterstrasse 2</t>
  </si>
  <si>
    <t>Lichterstrasse 17</t>
  </si>
  <si>
    <t>Luxen</t>
  </si>
  <si>
    <t>Mauerhof</t>
  </si>
  <si>
    <t>Fingen</t>
  </si>
  <si>
    <t>Drachten</t>
  </si>
  <si>
    <t>lina.weber@gmail.ch</t>
  </si>
  <si>
    <t>mara.schulz@gmail.ch</t>
  </si>
  <si>
    <t>rebeca.müller@outlook.com</t>
  </si>
  <si>
    <t>max.schmidt@outlook.com</t>
  </si>
  <si>
    <t>074 638 57 20</t>
  </si>
  <si>
    <t>089 344 54 15</t>
  </si>
  <si>
    <t>087 777 29 22</t>
  </si>
  <si>
    <t>079 546 70 12</t>
  </si>
  <si>
    <t>PLZ</t>
  </si>
  <si>
    <t>Schalter</t>
  </si>
  <si>
    <t>Rothlin</t>
  </si>
  <si>
    <t>walter</t>
  </si>
  <si>
    <t>Links</t>
  </si>
  <si>
    <t>Textverketten</t>
  </si>
  <si>
    <t>Gross2</t>
  </si>
  <si>
    <t>Eingabefelder:</t>
  </si>
  <si>
    <t>Resultat</t>
  </si>
  <si>
    <t>Verwendete Formel</t>
  </si>
  <si>
    <t>Familie</t>
  </si>
  <si>
    <t>Zellenreferenzen:</t>
  </si>
  <si>
    <t>String-Formeln:</t>
  </si>
  <si>
    <t>HausNr</t>
  </si>
  <si>
    <t>20c</t>
  </si>
  <si>
    <t>Pfadwegstrasse</t>
  </si>
  <si>
    <t>Lindkaufstrasse</t>
  </si>
  <si>
    <t>Hinterstrasse</t>
  </si>
  <si>
    <t xml:space="preserve">Lichterstrasse </t>
  </si>
  <si>
    <t>Strasse_Nr</t>
  </si>
  <si>
    <t>PLZ_Ort</t>
  </si>
  <si>
    <t>Verena</t>
  </si>
  <si>
    <t>Etzelstr.</t>
  </si>
  <si>
    <t>UserName</t>
  </si>
  <si>
    <t>Ja/Nein</t>
  </si>
  <si>
    <t>Ja</t>
  </si>
  <si>
    <t>Nein</t>
  </si>
  <si>
    <t>PerDu</t>
  </si>
  <si>
    <t>Susi</t>
  </si>
  <si>
    <t>Pi:</t>
  </si>
  <si>
    <t>Radius [cm]</t>
  </si>
  <si>
    <t>Umfang [cm]</t>
  </si>
  <si>
    <r>
      <t>Fläche [cm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]</t>
    </r>
  </si>
  <si>
    <t>Nachname</t>
  </si>
  <si>
    <t>Rechts</t>
  </si>
  <si>
    <t>Teil</t>
  </si>
  <si>
    <t>Gross</t>
  </si>
  <si>
    <t>Kreisberechnungen</t>
  </si>
  <si>
    <t>Privat_eMail</t>
  </si>
  <si>
    <t>Geschäft_eMail</t>
  </si>
  <si>
    <t>Domain:</t>
  </si>
  <si>
    <t>bzu.ch</t>
  </si>
  <si>
    <t>Anrede</t>
  </si>
  <si>
    <t>wenn(verketten())</t>
  </si>
  <si>
    <t>verketten(wenn())</t>
  </si>
  <si>
    <t>Meier</t>
  </si>
  <si>
    <t>Bamert</t>
  </si>
  <si>
    <t>Min Passwort Len:</t>
  </si>
  <si>
    <t>TopGsdd</t>
  </si>
  <si>
    <t>TopGdddd</t>
  </si>
  <si>
    <t>TopGfghja</t>
  </si>
  <si>
    <t>Op A</t>
  </si>
  <si>
    <t>Op B</t>
  </si>
  <si>
    <t>AND (UND)</t>
  </si>
  <si>
    <t>OR (ODER)</t>
  </si>
  <si>
    <t>XOR (XODER)</t>
  </si>
  <si>
    <t>NOT (NICHT) OP A</t>
  </si>
  <si>
    <t>Peterliwiese</t>
  </si>
  <si>
    <t>Min_Length:</t>
  </si>
  <si>
    <t>hallo</t>
  </si>
  <si>
    <t>hal</t>
  </si>
  <si>
    <t>hallosdfsd</t>
  </si>
  <si>
    <t>hallo456</t>
  </si>
  <si>
    <t>Op1</t>
  </si>
  <si>
    <t>Op2</t>
  </si>
  <si>
    <t>NOT (Nicht OP1)</t>
  </si>
  <si>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</si>
  <si>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</si>
  <si>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</si>
  <si>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</si>
  <si>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</si>
  <si>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</si>
  <si>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</si>
  <si>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</si>
  <si>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</si>
  <si>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</si>
  <si>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BETTE</t>
  </si>
  <si>
    <t>NICHOLSON</t>
  </si>
  <si>
    <t>GRACE</t>
  </si>
  <si>
    <t>MOSTEL</t>
  </si>
  <si>
    <t>MATTHEW</t>
  </si>
  <si>
    <t>JOHANSSON</t>
  </si>
  <si>
    <t>JOE</t>
  </si>
  <si>
    <t>SWANK</t>
  </si>
  <si>
    <t>CHRISTIAN</t>
  </si>
  <si>
    <t>GABLE</t>
  </si>
  <si>
    <t>ZERO</t>
  </si>
  <si>
    <t>CAGE</t>
  </si>
  <si>
    <t>KARL</t>
  </si>
  <si>
    <t>BERRY</t>
  </si>
  <si>
    <t>UMA</t>
  </si>
  <si>
    <t>WOOD</t>
  </si>
  <si>
    <t>VIVIEN</t>
  </si>
  <si>
    <t>BERGEN</t>
  </si>
  <si>
    <t>CUBA</t>
  </si>
  <si>
    <t>OLIVIER</t>
  </si>
  <si>
    <t>FRED</t>
  </si>
  <si>
    <t>COSTNER</t>
  </si>
  <si>
    <t>HELEN</t>
  </si>
  <si>
    <t>VOIGHT</t>
  </si>
  <si>
    <t>DAN</t>
  </si>
  <si>
    <t>TORN</t>
  </si>
  <si>
    <t>BOB</t>
  </si>
  <si>
    <t>FAWCETT</t>
  </si>
  <si>
    <t>LUCILLE</t>
  </si>
  <si>
    <t>TRACY</t>
  </si>
  <si>
    <t>KIRSTEN</t>
  </si>
  <si>
    <t>PALTROW</t>
  </si>
  <si>
    <t>ELVIS</t>
  </si>
  <si>
    <t>MARX</t>
  </si>
  <si>
    <t>SANDRA</t>
  </si>
  <si>
    <t>KILMER</t>
  </si>
  <si>
    <t>CAMERON</t>
  </si>
  <si>
    <t>STREEP</t>
  </si>
  <si>
    <t>KEVIN</t>
  </si>
  <si>
    <t>BLOOM</t>
  </si>
  <si>
    <t>RIP</t>
  </si>
  <si>
    <t>CRAWFORD</t>
  </si>
  <si>
    <t>JULIA</t>
  </si>
  <si>
    <t>MCQUEEN</t>
  </si>
  <si>
    <t>WOODY</t>
  </si>
  <si>
    <t>HOFFMAN</t>
  </si>
  <si>
    <t>ALEC</t>
  </si>
  <si>
    <t>WAYNE</t>
  </si>
  <si>
    <t>PECK</t>
  </si>
  <si>
    <t>SISSY</t>
  </si>
  <si>
    <t>SOBIESKI</t>
  </si>
  <si>
    <t>TIM</t>
  </si>
  <si>
    <t>HACKMAN</t>
  </si>
  <si>
    <t>MILLA</t>
  </si>
  <si>
    <t>AUDREY</t>
  </si>
  <si>
    <t>JUDY</t>
  </si>
  <si>
    <t>DEAN</t>
  </si>
  <si>
    <t>BURT</t>
  </si>
  <si>
    <t>DUKAKIS</t>
  </si>
  <si>
    <t>VAL</t>
  </si>
  <si>
    <t>BOLGER</t>
  </si>
  <si>
    <t>TOM</t>
  </si>
  <si>
    <t>MCKELLEN</t>
  </si>
  <si>
    <t>GOLDIE</t>
  </si>
  <si>
    <t>BRODY</t>
  </si>
  <si>
    <t>JODIE</t>
  </si>
  <si>
    <t>DEGENERES</t>
  </si>
  <si>
    <t>MIRANDA</t>
  </si>
  <si>
    <t>KIRK</t>
  </si>
  <si>
    <t>JOVOVICH</t>
  </si>
  <si>
    <t>STALLONE</t>
  </si>
  <si>
    <t>REESE</t>
  </si>
  <si>
    <t>PARKER</t>
  </si>
  <si>
    <t>GOLDBERG</t>
  </si>
  <si>
    <t>BARRYMORE</t>
  </si>
  <si>
    <t>FRANCES</t>
  </si>
  <si>
    <t>DAY-LEWIS</t>
  </si>
  <si>
    <t>ANNE</t>
  </si>
  <si>
    <t>CRONYN</t>
  </si>
  <si>
    <t>NATALIE</t>
  </si>
  <si>
    <t>HOPKINS</t>
  </si>
  <si>
    <t>GARY</t>
  </si>
  <si>
    <t>PHOENIX</t>
  </si>
  <si>
    <t>CARMEN</t>
  </si>
  <si>
    <t>HUNT</t>
  </si>
  <si>
    <t>MENA</t>
  </si>
  <si>
    <t>TEMPLE</t>
  </si>
  <si>
    <t>PINKETT</t>
  </si>
  <si>
    <t>FAY</t>
  </si>
  <si>
    <t>HARRIS</t>
  </si>
  <si>
    <t>JUDE</t>
  </si>
  <si>
    <t>CRUISE</t>
  </si>
  <si>
    <t>AKROYD</t>
  </si>
  <si>
    <t>DUSTIN</t>
  </si>
  <si>
    <t>TAUTOU</t>
  </si>
  <si>
    <t>HENRY</t>
  </si>
  <si>
    <t>NEESON</t>
  </si>
  <si>
    <t>JAYNE</t>
  </si>
  <si>
    <t>WRAY</t>
  </si>
  <si>
    <t>RAY</t>
  </si>
  <si>
    <t>ANGELA</t>
  </si>
  <si>
    <t>HUDSON</t>
  </si>
  <si>
    <t>MARY</t>
  </si>
  <si>
    <t>TANDY</t>
  </si>
  <si>
    <t>JESSICA</t>
  </si>
  <si>
    <t>BAILEY</t>
  </si>
  <si>
    <t>WINSLET</t>
  </si>
  <si>
    <t>KENNETH</t>
  </si>
  <si>
    <t>MICHELLE</t>
  </si>
  <si>
    <t>MCCONAUGHEY</t>
  </si>
  <si>
    <t>ADAM</t>
  </si>
  <si>
    <t>GRANT</t>
  </si>
  <si>
    <t>SEAN</t>
  </si>
  <si>
    <t>WILLIAMS</t>
  </si>
  <si>
    <t>PENN</t>
  </si>
  <si>
    <t>KEITEL</t>
  </si>
  <si>
    <t>POSEY</t>
  </si>
  <si>
    <t>ANGELINA</t>
  </si>
  <si>
    <t>ASTAIRE</t>
  </si>
  <si>
    <t>CARY</t>
  </si>
  <si>
    <t>GROUCHO</t>
  </si>
  <si>
    <t>SINATRA</t>
  </si>
  <si>
    <t>MAE</t>
  </si>
  <si>
    <t>RALPH</t>
  </si>
  <si>
    <t>CRUZ</t>
  </si>
  <si>
    <t>SCARLETT</t>
  </si>
  <si>
    <t>DAMON</t>
  </si>
  <si>
    <t>JOLIE</t>
  </si>
  <si>
    <t>BEN</t>
  </si>
  <si>
    <t>WILLIS</t>
  </si>
  <si>
    <t>JAMES</t>
  </si>
  <si>
    <t>PITT</t>
  </si>
  <si>
    <t>MINNIE</t>
  </si>
  <si>
    <t>ZELLWEGER</t>
  </si>
  <si>
    <t>GREG</t>
  </si>
  <si>
    <t>CHAPLIN</t>
  </si>
  <si>
    <t>SPENCER</t>
  </si>
  <si>
    <t>PESCI</t>
  </si>
  <si>
    <t>CHARLIZE</t>
  </si>
  <si>
    <t>DENCH</t>
  </si>
  <si>
    <t>CHRISTOPHER</t>
  </si>
  <si>
    <t>ELLEN</t>
  </si>
  <si>
    <t>PRESLEY</t>
  </si>
  <si>
    <t>DARYL</t>
  </si>
  <si>
    <t>GENE</t>
  </si>
  <si>
    <t>MEG</t>
  </si>
  <si>
    <t>HAWKE</t>
  </si>
  <si>
    <t>CHRIS</t>
  </si>
  <si>
    <t>BRIDGES</t>
  </si>
  <si>
    <t>JIM</t>
  </si>
  <si>
    <t>DEPP</t>
  </si>
  <si>
    <t>SUSAN</t>
  </si>
  <si>
    <t>WALTER</t>
  </si>
  <si>
    <t>LEIGH</t>
  </si>
  <si>
    <t>SIDNEY</t>
  </si>
  <si>
    <t>CROWE</t>
  </si>
  <si>
    <t>DUNST</t>
  </si>
  <si>
    <t>GINA</t>
  </si>
  <si>
    <t>WARREN</t>
  </si>
  <si>
    <t>NOLTE</t>
  </si>
  <si>
    <t>SYLVESTER</t>
  </si>
  <si>
    <t>DERN</t>
  </si>
  <si>
    <t>RUSSELL</t>
  </si>
  <si>
    <t>BACALL</t>
  </si>
  <si>
    <t>MORGAN</t>
  </si>
  <si>
    <t>MCDORMAND</t>
  </si>
  <si>
    <t>HARRISON</t>
  </si>
  <si>
    <t>BALE</t>
  </si>
  <si>
    <t>RENEE</t>
  </si>
  <si>
    <t>ALLEN</t>
  </si>
  <si>
    <t>JACKMAN</t>
  </si>
  <si>
    <t>MONROE</t>
  </si>
  <si>
    <t>LIZA</t>
  </si>
  <si>
    <t>BERGMAN</t>
  </si>
  <si>
    <t>SALMA</t>
  </si>
  <si>
    <t>JULIANNE</t>
  </si>
  <si>
    <t>BENING</t>
  </si>
  <si>
    <t>ALBERT</t>
  </si>
  <si>
    <t>TOMEI</t>
  </si>
  <si>
    <t>GARLAND</t>
  </si>
  <si>
    <t>CATE</t>
  </si>
  <si>
    <t>GRETA</t>
  </si>
  <si>
    <t>JANE</t>
  </si>
  <si>
    <t>HOPPER</t>
  </si>
  <si>
    <t>RICHARD</t>
  </si>
  <si>
    <t>RITA</t>
  </si>
  <si>
    <t>REYNOLDS</t>
  </si>
  <si>
    <t>MANSFIELD</t>
  </si>
  <si>
    <t>DEE</t>
  </si>
  <si>
    <t>EWAN</t>
  </si>
  <si>
    <t>GOODING</t>
  </si>
  <si>
    <t>WHOOPI</t>
  </si>
  <si>
    <t>HURT</t>
  </si>
  <si>
    <t>JADA</t>
  </si>
  <si>
    <t>RYDER</t>
  </si>
  <si>
    <t>RIVER</t>
  </si>
  <si>
    <t>WITHERSPOON</t>
  </si>
  <si>
    <t>KIM</t>
  </si>
  <si>
    <t>EMILY</t>
  </si>
  <si>
    <t>GEOFFREY</t>
  </si>
  <si>
    <t>HESTON</t>
  </si>
  <si>
    <t>MERYL</t>
  </si>
  <si>
    <t>GIBSON</t>
  </si>
  <si>
    <t>IAN</t>
  </si>
  <si>
    <t>MALDEN</t>
  </si>
  <si>
    <t>BASINGER</t>
  </si>
  <si>
    <t>LAURA</t>
  </si>
  <si>
    <t>HARVEY</t>
  </si>
  <si>
    <t>HOPE</t>
  </si>
  <si>
    <t>OPRAH</t>
  </si>
  <si>
    <t>WEST</t>
  </si>
  <si>
    <t>HUMPHREY</t>
  </si>
  <si>
    <t>AL</t>
  </si>
  <si>
    <t>LAURENCE</t>
  </si>
  <si>
    <t>BULLOCK</t>
  </si>
  <si>
    <t>WILL</t>
  </si>
  <si>
    <t>WILSON</t>
  </si>
  <si>
    <t>OLYMPIA</t>
  </si>
  <si>
    <t>PFEIFFER</t>
  </si>
  <si>
    <t>ALAN</t>
  </si>
  <si>
    <t>DREYFUSS</t>
  </si>
  <si>
    <t>MICHAEL</t>
  </si>
  <si>
    <t>WILLIAM</t>
  </si>
  <si>
    <t>JON</t>
  </si>
  <si>
    <t>LISA</t>
  </si>
  <si>
    <t>JEFF</t>
  </si>
  <si>
    <t>SILVERSTONE</t>
  </si>
  <si>
    <t>CARREY</t>
  </si>
  <si>
    <t>DEBBIE</t>
  </si>
  <si>
    <t>CLOSE</t>
  </si>
  <si>
    <t>BALL</t>
  </si>
  <si>
    <t>ROCK</t>
  </si>
  <si>
    <t>BIRCH</t>
  </si>
  <si>
    <t>GREGORY</t>
  </si>
  <si>
    <t>JOHN</t>
  </si>
  <si>
    <t>SUVARI</t>
  </si>
  <si>
    <t>BELA</t>
  </si>
  <si>
    <t>WALKEN</t>
  </si>
  <si>
    <t>THORA</t>
  </si>
  <si>
    <t>Penelope</t>
  </si>
  <si>
    <t>Nick</t>
  </si>
  <si>
    <t>Ed</t>
  </si>
  <si>
    <t>Jennifer</t>
  </si>
  <si>
    <t>Johnny</t>
  </si>
  <si>
    <t>Bette</t>
  </si>
  <si>
    <t>Grace</t>
  </si>
  <si>
    <t>Matthew</t>
  </si>
  <si>
    <t>Joe</t>
  </si>
  <si>
    <t>Guiness</t>
  </si>
  <si>
    <t>Wahlberg</t>
  </si>
  <si>
    <t>Chase</t>
  </si>
  <si>
    <t>Davis</t>
  </si>
  <si>
    <t>Lollobrigida</t>
  </si>
  <si>
    <t>Nicholson</t>
  </si>
  <si>
    <t>Mostel</t>
  </si>
  <si>
    <t>Johansson</t>
  </si>
  <si>
    <t>Swank</t>
  </si>
  <si>
    <t>Richard</t>
  </si>
  <si>
    <t>Rita</t>
  </si>
  <si>
    <t>Hash</t>
  </si>
  <si>
    <t>Geschlecht</t>
  </si>
  <si>
    <t>Land</t>
  </si>
  <si>
    <t>Email</t>
  </si>
  <si>
    <t>TEL_P</t>
  </si>
  <si>
    <t>Hollenstein</t>
  </si>
  <si>
    <t>Ruth</t>
  </si>
  <si>
    <t>Buobental 3</t>
  </si>
  <si>
    <t>Lachen</t>
  </si>
  <si>
    <t>CH</t>
  </si>
  <si>
    <t>ruth.hollenstein@gmail.ch</t>
  </si>
  <si>
    <t>055 442 87 42</t>
  </si>
  <si>
    <t>Ruedi</t>
  </si>
  <si>
    <t>Churerestrasse 14</t>
  </si>
  <si>
    <t>ruedi.hollenstein@gmail.ch</t>
  </si>
  <si>
    <t>055 442 07 60</t>
  </si>
  <si>
    <t>Janser</t>
  </si>
  <si>
    <t>Churerstrasse 101</t>
  </si>
  <si>
    <t>ruedi.janser@gmail.ch</t>
  </si>
  <si>
    <t>055 280 30 22</t>
  </si>
  <si>
    <t>Juengling</t>
  </si>
  <si>
    <t>Churerstrasse 21</t>
  </si>
  <si>
    <t>Bonn</t>
  </si>
  <si>
    <t>DE</t>
  </si>
  <si>
    <t>ruedi.juengling@gmail.ch</t>
  </si>
  <si>
    <t>King</t>
  </si>
  <si>
    <t>Rosmarie</t>
  </si>
  <si>
    <t>Churerstrasse 37</t>
  </si>
  <si>
    <t xml:space="preserve">Schramberg </t>
  </si>
  <si>
    <t>rosmarie.king@gmail.ch</t>
  </si>
  <si>
    <t>0049 74 22  52 597</t>
  </si>
  <si>
    <t>Koch</t>
  </si>
  <si>
    <t>Roman</t>
  </si>
  <si>
    <t>Churerstrasse 64</t>
  </si>
  <si>
    <t>Pfaeffikon</t>
  </si>
  <si>
    <t>roman.koch@gmail.ch</t>
  </si>
  <si>
    <t>055 420 20 53</t>
  </si>
  <si>
    <t>Koller</t>
  </si>
  <si>
    <t>Rolf</t>
  </si>
  <si>
    <t>Dorfplatz 9</t>
  </si>
  <si>
    <t>Siebnen</t>
  </si>
  <si>
    <t>rolf.koller@gmail.ch</t>
  </si>
  <si>
    <t>055 440 39 56</t>
  </si>
  <si>
    <t>Koepfli</t>
  </si>
  <si>
    <t>Roland</t>
  </si>
  <si>
    <t>Dorfstrasse 40</t>
  </si>
  <si>
    <t>Zuerich</t>
  </si>
  <si>
    <t>roland.koepfli@gmail.ch</t>
  </si>
  <si>
    <t>044 463 37 53</t>
  </si>
  <si>
    <t>Krieg</t>
  </si>
  <si>
    <t>Roes</t>
  </si>
  <si>
    <t>Ebenau 4</t>
  </si>
  <si>
    <t>roes.krieg@gmail.ch</t>
  </si>
  <si>
    <t>055 442 80 32</t>
  </si>
  <si>
    <t>Eichwisstrasse 31</t>
  </si>
  <si>
    <t>rita.krieg@gmail.ch</t>
  </si>
  <si>
    <t>Eisenburgstrasse 40</t>
  </si>
  <si>
    <t>Krieger</t>
  </si>
  <si>
    <t>Richi</t>
  </si>
  <si>
    <t>Engelhofstrasse 19</t>
  </si>
  <si>
    <t>richi.krieger@gmail.ch</t>
  </si>
  <si>
    <t>055 442 91 70</t>
  </si>
  <si>
    <t>Kussberger</t>
  </si>
  <si>
    <t>Engelplatz 12</t>
  </si>
  <si>
    <t>richard.kussberger@gmail.ch</t>
  </si>
  <si>
    <t>0049  7422 3872</t>
  </si>
  <si>
    <t>Kuettel</t>
  </si>
  <si>
    <t>Riccardo</t>
  </si>
  <si>
    <t>Etzelstrasse 1</t>
  </si>
  <si>
    <t>Wollerau</t>
  </si>
  <si>
    <t>riccardo.kuettel@gmail.ch</t>
  </si>
  <si>
    <t>044 784 10 73</t>
  </si>
  <si>
    <t>Laib</t>
  </si>
  <si>
    <t>Etzelstrasse 80</t>
  </si>
  <si>
    <t>Nuolen</t>
  </si>
  <si>
    <t>055 440 32 92</t>
  </si>
  <si>
    <t>Landolt</t>
  </si>
  <si>
    <t>Freienbach</t>
  </si>
  <si>
    <t>055 410 19 49</t>
  </si>
  <si>
    <t>Lang</t>
  </si>
  <si>
    <t>Reinhard</t>
  </si>
  <si>
    <t>Eulenweg 24</t>
  </si>
  <si>
    <t>reinhard.lang@gmail.ch</t>
  </si>
  <si>
    <t>Laeubli</t>
  </si>
  <si>
    <t>Raphael</t>
  </si>
  <si>
    <t>Feldmoostrasse 5</t>
  </si>
  <si>
    <t>raphael.laeubli@gmail.ch</t>
  </si>
  <si>
    <t>055 410 31 38</t>
  </si>
  <si>
    <t>Lurati</t>
  </si>
  <si>
    <t>Ramona</t>
  </si>
  <si>
    <t>Feldstrasse 11</t>
  </si>
  <si>
    <t>Hombrechtikon</t>
  </si>
  <si>
    <t>ramona.lurati@gmail.ch</t>
  </si>
  <si>
    <t>055 534 09 67</t>
  </si>
  <si>
    <t>Maechler</t>
  </si>
  <si>
    <t>Ramon</t>
  </si>
  <si>
    <t>ramon.maechler@gmail.ch</t>
  </si>
  <si>
    <t>055 442 17 58</t>
  </si>
  <si>
    <t>Pius</t>
  </si>
  <si>
    <t>Feldstrasse 16</t>
  </si>
  <si>
    <t>pius.maechler@gmail.ch</t>
  </si>
  <si>
    <t>055 440 23 74</t>
  </si>
  <si>
    <t>Maechler-Diethelm</t>
  </si>
  <si>
    <t>Pirmin</t>
  </si>
  <si>
    <t>Buttikon</t>
  </si>
  <si>
    <t>pirmin.maechler-diethelm@gmail.ch</t>
  </si>
  <si>
    <t>055 440 33 70</t>
  </si>
  <si>
    <t>Maeder</t>
  </si>
  <si>
    <t>Pia</t>
  </si>
  <si>
    <t>Feldstrasse 17c</t>
  </si>
  <si>
    <t>pia.maeder@gmail.ch</t>
  </si>
  <si>
    <t>055 410 21 40</t>
  </si>
  <si>
    <t>Mannhart</t>
  </si>
  <si>
    <t>Feldstrasse 19</t>
  </si>
  <si>
    <t>Maennedorf</t>
  </si>
  <si>
    <t>pia.mannhart@gmail.ch</t>
  </si>
  <si>
    <t>044 790 22 00</t>
  </si>
  <si>
    <t>Felsenstrasse 20</t>
  </si>
  <si>
    <t>Gestorben Marty</t>
  </si>
  <si>
    <t>Philippe</t>
  </si>
  <si>
    <t>Fluelastrasse 31a</t>
  </si>
  <si>
    <t>philippe.gestorben marty@gmail.ch</t>
  </si>
  <si>
    <t>055 442 16 29</t>
  </si>
  <si>
    <t>Marty</t>
  </si>
  <si>
    <t>Peter</t>
  </si>
  <si>
    <t>Foehnloch 5</t>
  </si>
  <si>
    <t>Altendorf</t>
  </si>
  <si>
    <t>peter.marty@gmail.ch</t>
  </si>
  <si>
    <t>055 442 30 14</t>
  </si>
  <si>
    <t>VORNAME</t>
  </si>
  <si>
    <t>NACHNAME</t>
  </si>
  <si>
    <t>Ren�</t>
  </si>
  <si>
    <t>ren�.laib@gmail.ch</t>
  </si>
  <si>
    <t>ren�.landolt@gmail.ch</t>
  </si>
  <si>
    <t>Weg-Zeit (Gemessen)</t>
  </si>
  <si>
    <t>s = Weg [m]</t>
  </si>
  <si>
    <t>t = Zeit [s]</t>
  </si>
  <si>
    <t>v = s / t</t>
  </si>
  <si>
    <t>s = v * t</t>
  </si>
  <si>
    <t>v = s / t [m/s]</t>
  </si>
  <si>
    <t>s = v * t [m]</t>
  </si>
  <si>
    <t>Inc:</t>
  </si>
  <si>
    <t>Lineare Funktion:</t>
  </si>
  <si>
    <t>y = mx + b</t>
  </si>
  <si>
    <t xml:space="preserve"> m = Steigung:</t>
  </si>
  <si>
    <t>b = y-Achsenabschnitt:</t>
  </si>
  <si>
    <t>x:</t>
  </si>
  <si>
    <t>y:</t>
  </si>
  <si>
    <t>Normgerade:</t>
  </si>
  <si>
    <t>s = Weg = v * t [m]</t>
  </si>
  <si>
    <t>Increment:</t>
  </si>
  <si>
    <t>Die ist ein langer Text mit 
Walter Rothlin, Peterliwiese 33, 8855 Wangen</t>
  </si>
  <si>
    <t>KKKKKK</t>
  </si>
  <si>
    <t>Hallo BZU ich wünsche einen guten Morgen
Es ist heute etwas neblig!</t>
  </si>
  <si>
    <t>8610 Uster ZH</t>
  </si>
  <si>
    <t>8745 Lenzburg AG</t>
  </si>
  <si>
    <t>CH-8855 Wangen 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</si>
</sst>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CHF&quot;\ #,##0.00;[Red]&quot;CHF&quot;\ \-#,##0.00"/>
    <numFmt numFmtId="164" formatCode="&quot;CHF&quot;\ #,##0.00"/>
    <numFmt numFmtId="165" formatCode="0.000"/>
  </numFmts>
  <fonts count="8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20"/>
      <color theme="4"/>
      <name val="Calibri"/>
      <family val="2"/>
    </font>
    <font>
      <sz val="16"/>
      <color rgb="FFFF0000"/>
      <name val="Calibri"/>
      <family val="2"/>
    </font>
    <font>
      <sz val="8"/>
      <name val="Calibri"/>
      <family val="2"/>
    </font>
    <font>
      <vertAlign val="superscript"/>
      <sz val="11"/>
      <color theme="1"/>
      <name val="Calibri"/>
      <family val="2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8" fontId="0" fillId="0" borderId="0" xfId="0" applyNumberFormat="1"/>
    <xf numFmtId="0" fontId="0" fillId="0" borderId="1" xfId="0" applyBorder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4" fontId="0" fillId="0" borderId="0" xfId="0" applyNumberFormat="1"/>
    <xf numFmtId="165" fontId="0" fillId="0" borderId="0" xfId="0" applyNumberFormat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0" borderId="14" xfId="0" applyBorder="1"/>
    <xf numFmtId="0" fontId="0" fillId="0" borderId="15" xfId="0" applyBorder="1"/>
    <xf numFmtId="0" fontId="0" fillId="6" borderId="11" xfId="0" applyFill="1" applyBorder="1" applyAlignment="1">
      <alignment horizontal="center"/>
    </xf>
    <xf numFmtId="0" fontId="0" fillId="6" borderId="11" xfId="0" applyFill="1" applyBorder="1"/>
    <xf numFmtId="0" fontId="7" fillId="0" borderId="0" xfId="0" applyFont="1" applyAlignment="1">
      <alignment vertical="center"/>
    </xf>
    <xf numFmtId="0" fontId="2" fillId="0" borderId="0" xfId="1"/>
    <xf numFmtId="0" fontId="0" fillId="7" borderId="11" xfId="0" applyFill="1" applyBorder="1"/>
    <xf numFmtId="0" fontId="0" fillId="0" borderId="11" xfId="0" applyBorder="1" applyAlignment="1">
      <alignment horizontal="right"/>
    </xf>
    <xf numFmtId="0" fontId="0" fillId="0" borderId="0" xfId="0" applyAlignment="1">
      <alignment wrapText="1"/>
    </xf>
  </cellXfs>
  <cellStyles count="3">
    <cellStyle name="Standard" xfId="0" builtinId="0"/>
    <cellStyle name="Standard 2" xfId="1" xr:uid="{0BCCA5B6-3E4A-4B23-AC49-8E7D3215F49B}"/>
    <cellStyle name="Standard 3" xfId="2" xr:uid="{3FA200A3-4B22-4501-ABCC-6F88625719D7}"/>
  </cellStyles>
  <dxfs count="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Messreihe_A!$B$3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Messreihe_A!$C$4:$F$4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Messreihe_A!$C$5:$F$5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30.01</c:v>
                </c:pt>
                <c:pt idx="3">
                  <c:v>40.1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F-405E-89F7-05FD47F5D620}"/>
            </c:ext>
          </c:extLst>
        </c:ser>
        <c:ser>
          <c:idx val="1"/>
          <c:order val="1"/>
          <c:tx>
            <c:strRef>
              <c:f>Messreihe_A!$B$10</c:f>
              <c:strCache>
                <c:ptCount val="1"/>
                <c:pt idx="0">
                  <c:v>s = v * t [m]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Messreihe_A!$C$9:$O$9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Messreihe_A!$C$10:$O$10</c:f>
              <c:numCache>
                <c:formatCode>General</c:formatCode>
                <c:ptCount val="13"/>
                <c:pt idx="0">
                  <c:v>0</c:v>
                </c:pt>
                <c:pt idx="1">
                  <c:v>4.9972916666666665</c:v>
                </c:pt>
                <c:pt idx="2">
                  <c:v>9.9945833333333329</c:v>
                </c:pt>
                <c:pt idx="3">
                  <c:v>14.991875</c:v>
                </c:pt>
                <c:pt idx="4">
                  <c:v>19.989166666666666</c:v>
                </c:pt>
                <c:pt idx="5">
                  <c:v>24.986458333333331</c:v>
                </c:pt>
                <c:pt idx="6">
                  <c:v>29.983750000000001</c:v>
                </c:pt>
                <c:pt idx="7">
                  <c:v>34.981041666666663</c:v>
                </c:pt>
                <c:pt idx="8">
                  <c:v>39.978333333333332</c:v>
                </c:pt>
                <c:pt idx="9">
                  <c:v>44.975625000000001</c:v>
                </c:pt>
                <c:pt idx="10">
                  <c:v>49.972916666666663</c:v>
                </c:pt>
                <c:pt idx="11">
                  <c:v>54.970208333333332</c:v>
                </c:pt>
                <c:pt idx="12">
                  <c:v>59.967500000000001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3-4897-8E59-B9ABEFF8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99759"/>
        <c:axId val="1256497359"/>
      </c:scatterChart>
      <c:valAx>
        <c:axId val="1256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497359"/>
        <c:crosses val="autoZero"/>
        <c:crossBetween val="midCat"/>
      </c:valAx>
      <c:valAx>
        <c:axId val="12564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4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Messreihe_A!$B$42</c:f>
              <c:strCache>
                <c:ptCount val="1"/>
                <c:pt idx="0">
                  <c:v>y: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Messreihe_A!$C$41:$W$41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Messreihe_A!$C$42:$W$42</c:f>
              <c:numCache>
                <c:formatCode>General</c:formatCode>
                <c:ptCount val="21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31</c:v>
                </c:pt>
                <c:pt idx="4">
                  <c:v>28</c:v>
                </c:pt>
                <c:pt idx="5">
                  <c:v>25</c:v>
                </c:pt>
                <c:pt idx="6">
                  <c:v>22</c:v>
                </c:pt>
                <c:pt idx="7">
                  <c:v>19</c:v>
                </c:pt>
                <c:pt idx="8">
                  <c:v>16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-2</c:v>
                </c:pt>
                <c:pt idx="15">
                  <c:v>-5</c:v>
                </c:pt>
                <c:pt idx="16">
                  <c:v>-8</c:v>
                </c:pt>
                <c:pt idx="17">
                  <c:v>-11</c:v>
                </c:pt>
                <c:pt idx="18">
                  <c:v>-14</c:v>
                </c:pt>
                <c:pt idx="19">
                  <c:v>-17</c:v>
                </c:pt>
                <c:pt idx="20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6-4D0C-AF1C-202B1AEAA95A}"/>
            </c:ext>
          </c:extLst>
        </c:ser>
        <c:ser>
          <c:idx val="1"/>
          <c:order val="1"/>
          <c:tx>
            <c:strRef>
              <c:f>Messreihe_A!$B$43</c:f>
              <c:strCache>
                <c:ptCount val="1"/>
                <c:pt idx="0">
                  <c:v>Normgerade: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Messreihe_A!$C$41:$W$41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Messreihe_A!$C$43:$W$43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6-4D0C-AF1C-202B1AEAA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50048"/>
        <c:axId val="825452448"/>
      </c:scatterChart>
      <c:valAx>
        <c:axId val="8254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452448"/>
        <c:crosses val="autoZero"/>
        <c:crossBetween val="midCat"/>
      </c:valAx>
      <c:valAx>
        <c:axId val="825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4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715613743865887E-2"/>
          <c:y val="3.1950592667321011E-2"/>
          <c:w val="0.95630537287089912"/>
          <c:h val="0.84427158938205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Messreihe_B!$B$3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Messreihe_B!$C$4:$F$4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Messreihe_B!$C$5:$F$5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30.01</c:v>
                </c:pt>
                <c:pt idx="3">
                  <c:v>40.1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7-4D80-A761-E2F827819FD8}"/>
            </c:ext>
          </c:extLst>
        </c:ser>
        <c:ser>
          <c:idx val="1"/>
          <c:order val="1"/>
          <c:tx>
            <c:strRef>
              <c:f>Messreihe_B!$B$10:$B$11</c:f>
              <c:strCache>
                <c:ptCount val="1"/>
                <c:pt idx="0">
                  <c:v>t = Zeit [s] s = Weg = v * t [m]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Messreihe_B!$C$10:$W$10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Messreihe_B!$C$11:$W$11</c:f>
              <c:numCache>
                <c:formatCode>General</c:formatCode>
                <c:ptCount val="21"/>
                <c:pt idx="0">
                  <c:v>0</c:v>
                </c:pt>
                <c:pt idx="1">
                  <c:v>9.9945833333333329</c:v>
                </c:pt>
                <c:pt idx="2">
                  <c:v>19.989166666666666</c:v>
                </c:pt>
                <c:pt idx="3">
                  <c:v>29.983750000000001</c:v>
                </c:pt>
                <c:pt idx="4">
                  <c:v>39.978333333333332</c:v>
                </c:pt>
                <c:pt idx="5">
                  <c:v>49.972916666666663</c:v>
                </c:pt>
                <c:pt idx="6">
                  <c:v>59.967500000000001</c:v>
                </c:pt>
                <c:pt idx="7">
                  <c:v>69.962083333333325</c:v>
                </c:pt>
                <c:pt idx="8">
                  <c:v>79.956666666666663</c:v>
                </c:pt>
                <c:pt idx="9">
                  <c:v>89.951250000000002</c:v>
                </c:pt>
                <c:pt idx="10">
                  <c:v>99.945833333333326</c:v>
                </c:pt>
                <c:pt idx="11">
                  <c:v>109.94041666666666</c:v>
                </c:pt>
                <c:pt idx="12">
                  <c:v>119.935</c:v>
                </c:pt>
                <c:pt idx="13">
                  <c:v>129.92958333333334</c:v>
                </c:pt>
                <c:pt idx="14">
                  <c:v>139.92416666666665</c:v>
                </c:pt>
                <c:pt idx="15">
                  <c:v>149.91874999999999</c:v>
                </c:pt>
                <c:pt idx="16">
                  <c:v>159.91333333333333</c:v>
                </c:pt>
                <c:pt idx="17">
                  <c:v>169.90791666666667</c:v>
                </c:pt>
                <c:pt idx="18">
                  <c:v>179.9025</c:v>
                </c:pt>
                <c:pt idx="19">
                  <c:v>189.89708333333331</c:v>
                </c:pt>
                <c:pt idx="20">
                  <c:v>199.89166666666665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67-4D80-A761-E2F82781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99759"/>
        <c:axId val="1256497359"/>
      </c:scatterChart>
      <c:valAx>
        <c:axId val="1256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497359"/>
        <c:crosses val="autoZero"/>
        <c:crossBetween val="midCat"/>
      </c:valAx>
      <c:valAx>
        <c:axId val="12564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4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Messreihe_B!$B$39</c:f>
              <c:strCache>
                <c:ptCount val="1"/>
                <c:pt idx="0">
                  <c:v>y: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Messreihe_B!$C$38:$W$38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Messreihe_B!$C$39:$W$39</c:f>
              <c:numCache>
                <c:formatCode>General</c:formatCode>
                <c:ptCount val="21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31</c:v>
                </c:pt>
                <c:pt idx="4">
                  <c:v>28</c:v>
                </c:pt>
                <c:pt idx="5">
                  <c:v>25</c:v>
                </c:pt>
                <c:pt idx="6">
                  <c:v>22</c:v>
                </c:pt>
                <c:pt idx="7">
                  <c:v>19</c:v>
                </c:pt>
                <c:pt idx="8">
                  <c:v>16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-2</c:v>
                </c:pt>
                <c:pt idx="15">
                  <c:v>-5</c:v>
                </c:pt>
                <c:pt idx="16">
                  <c:v>-8</c:v>
                </c:pt>
                <c:pt idx="17">
                  <c:v>-11</c:v>
                </c:pt>
                <c:pt idx="18">
                  <c:v>-14</c:v>
                </c:pt>
                <c:pt idx="19">
                  <c:v>-17</c:v>
                </c:pt>
                <c:pt idx="20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C-4B99-B993-C020DA4C5C5A}"/>
            </c:ext>
          </c:extLst>
        </c:ser>
        <c:ser>
          <c:idx val="1"/>
          <c:order val="1"/>
          <c:tx>
            <c:strRef>
              <c:f>Messreihe_B!$B$40</c:f>
              <c:strCache>
                <c:ptCount val="1"/>
                <c:pt idx="0">
                  <c:v>Normgerade: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Messreihe_B!$C$38:$W$38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Messreihe_B!$C$40:$W$40</c:f>
            </c:numRef>
          </c:yVal>
          <c:smooth val="0"/>
          <c:extLst>
            <c:ext xmlns:c16="http://schemas.microsoft.com/office/drawing/2014/chart" uri="{C3380CC4-5D6E-409C-BE32-E72D297353CC}">
              <c16:uniqueId val="{00000001-BAAC-4B99-B993-C020DA4C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50048"/>
        <c:axId val="825452448"/>
      </c:scatterChart>
      <c:valAx>
        <c:axId val="8254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452448"/>
        <c:crosses val="autoZero"/>
        <c:crossBetween val="midCat"/>
      </c:valAx>
      <c:valAx>
        <c:axId val="825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4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13</xdr:row>
      <xdr:rowOff>95250</xdr:rowOff>
    </xdr:from>
    <xdr:to>
      <xdr:col>14</xdr:col>
      <xdr:colOff>698499</xdr:colOff>
      <xdr:row>28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F67A24-34F2-F50B-F8CF-480326FE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179458</xdr:colOff>
      <xdr:row>43</xdr:row>
      <xdr:rowOff>157922</xdr:rowOff>
    </xdr:from>
    <xdr:to>
      <xdr:col>7</xdr:col>
      <xdr:colOff>146327</xdr:colOff>
      <xdr:row>58</xdr:row>
      <xdr:rowOff>167861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351062-D515-C829-433F-507A18F6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706718</xdr:colOff>
      <xdr:row>13</xdr:row>
      <xdr:rowOff>125132</xdr:rowOff>
    </xdr:from>
    <xdr:to>
      <xdr:col>14</xdr:col>
      <xdr:colOff>668617</xdr:colOff>
      <xdr:row>28</xdr:row>
      <xdr:rowOff>106082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52E692-4D37-4D03-A56C-3307D7A64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179458</xdr:colOff>
      <xdr:row>40</xdr:row>
      <xdr:rowOff>157922</xdr:rowOff>
    </xdr:from>
    <xdr:to>
      <xdr:col>7</xdr:col>
      <xdr:colOff>146327</xdr:colOff>
      <xdr:row>55</xdr:row>
      <xdr:rowOff>167861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F9754F-57E9-478D-A2DF-39D36FF3E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DCB97-9DCE-4602-9CE9-EADECB4546DB}" name="Table3" displayName="Table3" ref="A3:N9" totalsRowShown="0">
  <autoFilter ref="A3:N9" xr:uid="{2E7DCB97-9DCE-4602-9CE9-EADECB4546DB}"/>
  <tableColumns count="14">
    <tableColumn id="1" xr3:uid="{5B23EDD6-9A1C-44CE-9C1E-FBF33E13CE79}" name="Gender"/>
    <tableColumn id="13" xr3:uid="{3A758B3D-1AD8-4E65-B3B9-E588143EC4B8}" name="PerDu"/>
    <tableColumn id="2" xr3:uid="{FFADF30F-05CE-44AB-8548-B258B89D6DC3}" name="Vorname"/>
    <tableColumn id="3" xr3:uid="{A0E70221-9171-48F2-9371-B8C71690EFC3}" name="Nachname"/>
    <tableColumn id="4" xr3:uid="{F8D555E6-E4E8-4275-BB5C-77A37AF202A0}" name="Strasse"/>
    <tableColumn id="9" xr3:uid="{6E592F63-AEFD-436E-84AC-074550B61651}" name="HausNr"/>
    <tableColumn id="11" xr3:uid="{6C67D0B7-85D1-4F0C-8860-69F752F33511}" name="Strasse_Nr" dataDxfId="6">
      <calculatedColumnFormula>_xlfn.TEXTJOIN(" ",,E4,F4)</calculatedColumnFormula>
    </tableColumn>
    <tableColumn id="10" xr3:uid="{CA036BEB-E064-4B61-A24E-0840792ECBE7}" name="PLZ_Ort" dataDxfId="5">
      <calculatedColumnFormula>_xlfn.TEXTJOIN(" ",,I4,J4)</calculatedColumnFormula>
    </tableColumn>
    <tableColumn id="8" xr3:uid="{BDB4BB3E-ADE5-427D-B6AC-340CB062EBE7}" name="PLZ" dataDxfId="4"/>
    <tableColumn id="5" xr3:uid="{A39472B5-EE97-430E-895E-6678BB44C09F}" name="Ort"/>
    <tableColumn id="15" xr3:uid="{3DBD039F-C074-4D79-AECC-917541BB28C3}" name="Geschäft_eMail" dataDxfId="3">
      <calculatedColumnFormula>_xlfn.CONCAT(N4,"@",$N$1)</calculatedColumnFormula>
    </tableColumn>
    <tableColumn id="6" xr3:uid="{E605B729-38BD-407F-A44A-44B822387B7B}" name="Privat_eMail"/>
    <tableColumn id="7" xr3:uid="{69CDFD81-13B6-4F62-B1EC-705FDCAF2A95}" name="TelNr"/>
    <tableColumn id="12" xr3:uid="{8AA6C588-CBBE-426A-A697-27579A911135}" name="UserName" dataDxfId="2">
      <calculatedColumnFormula>LOWER(_xlfn.TEXTJOIN(".",,C4,D4))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D78-B871-447C-8DA7-FDBDABB6AA26}">
  <sheetPr>
    <tabColor rgb="FF00B0F0"/>
  </sheetPr>
  <dimension ref="B4:D7"/>
  <sheetViews>
    <sheetView workbookViewId="0">
      <selection activeCell="C5" sqref="C5:C6"/>
    </sheetView>
  </sheetViews>
  <sheetFormatPr baseColWidth="10" defaultRowHeight="14.5"/>
  <cols>
    <col min="4" max="4" width="20" customWidth="1"/>
  </cols>
  <sheetData>
    <row r="4" spans="2:4">
      <c r="B4" s="10" t="s">
        <v>1</v>
      </c>
      <c r="C4" s="10" t="s">
        <v>64</v>
      </c>
      <c r="D4" s="10" t="s">
        <v>82</v>
      </c>
    </row>
    <row r="5" spans="2:4">
      <c r="B5" t="s">
        <v>8</v>
      </c>
      <c r="C5" t="s">
        <v>65</v>
      </c>
      <c r="D5" s="5" t="str">
        <f>_xlfn.CONCAT("Sehr geehrter ",B5," ")</f>
        <v xml:space="preserve">Sehr geehrter Herr </v>
      </c>
    </row>
    <row r="6" spans="2:4">
      <c r="B6" t="s">
        <v>15</v>
      </c>
      <c r="C6" t="s">
        <v>66</v>
      </c>
      <c r="D6" s="5" t="str">
        <f>_xlfn.CONCAT("Sehr geehrte ",B6," ")</f>
        <v xml:space="preserve">Sehr geehrte Frau </v>
      </c>
    </row>
    <row r="7" spans="2:4">
      <c r="B7" t="s">
        <v>50</v>
      </c>
      <c r="D7" s="5" t="str">
        <f>_xlfn.CONCAT("Sehr geehrte ",B7," ")</f>
        <v xml:space="preserve">Sehr geehrte Familie 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5799-F2D7-474A-994B-336362B6596F}">
  <dimension ref="B5:F16"/>
  <sheetViews>
    <sheetView tabSelected="1" topLeftCell="A3" workbookViewId="0">
      <selection activeCell="H14" sqref="H14"/>
    </sheetView>
  </sheetViews>
  <sheetFormatPr baseColWidth="10" defaultRowHeight="14.5"/>
  <cols>
    <col min="2" max="2" width="40.7265625" customWidth="1"/>
    <col min="4" max="4" width="27.81640625" customWidth="1"/>
    <col min="5" max="5" width="37.36328125" customWidth="1"/>
  </cols>
  <sheetData>
    <row r="5" spans="2:6" ht="29">
      <c r="B5" s="38" t="s">
        <v>526</v>
      </c>
      <c r="D5" t="str">
        <f>RIGHT(B5,20)</f>
        <v>iese 33, 8855 Wangen</v>
      </c>
    </row>
    <row r="6" spans="2:6">
      <c r="D6" t="str">
        <f>LEFT(B5,20)</f>
        <v>Die ist ein langer T</v>
      </c>
    </row>
    <row r="7" spans="2:6">
      <c r="D7" t="str">
        <f>MID(B5,5,20)</f>
        <v xml:space="preserve">ist ein langer Text </v>
      </c>
    </row>
    <row r="11" spans="2:6" ht="72.5">
      <c r="E11" s="38" t="s">
        <v>528</v>
      </c>
      <c r="F11" t="s">
        <v>527</v>
      </c>
    </row>
    <row r="14" spans="2:6">
      <c r="B14" t="s">
        <v>531</v>
      </c>
      <c r="C14" t="str">
        <f>MID(B14,E14,F14-E14)</f>
        <v xml:space="preserve"> Wangen</v>
      </c>
      <c r="D14">
        <f>LEN(C14)</f>
        <v>7</v>
      </c>
      <c r="E14">
        <f>SEARCH(" ",B14)</f>
        <v>8</v>
      </c>
      <c r="F14">
        <f>SEARCH(" ",B14,E14+1)</f>
        <v>15</v>
      </c>
    </row>
    <row r="15" spans="2:6">
      <c r="B15" t="s">
        <v>529</v>
      </c>
      <c r="C15" t="str">
        <f t="shared" ref="C15:C16" si="0">MID(B15,E15,F15-E15)</f>
        <v xml:space="preserve"> Uster</v>
      </c>
      <c r="D15">
        <f>LEN(C15)</f>
        <v>6</v>
      </c>
      <c r="E15">
        <f t="shared" ref="E15:E16" si="1">SEARCH(" ",B15)</f>
        <v>5</v>
      </c>
      <c r="F15">
        <f t="shared" ref="F15:F16" si="2">SEARCH(" ",B15,E15+1)</f>
        <v>11</v>
      </c>
    </row>
    <row r="16" spans="2:6">
      <c r="B16" t="s">
        <v>530</v>
      </c>
      <c r="C16" t="str">
        <f t="shared" si="0"/>
        <v xml:space="preserve"> Lenzburg</v>
      </c>
      <c r="D16">
        <f>LEN(C16)</f>
        <v>9</v>
      </c>
      <c r="E16">
        <f t="shared" si="1"/>
        <v>5</v>
      </c>
      <c r="F16">
        <f t="shared" si="2"/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9A85-5F37-471C-835E-02727367CA12}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3D83-735F-4FD9-9581-F51A5B19DB29}">
  <sheetPr>
    <tabColor rgb="FFFFC000"/>
    <pageSetUpPr fitToPage="1"/>
  </sheetPr>
  <dimension ref="A1:N9"/>
  <sheetViews>
    <sheetView topLeftCell="B1" zoomScaleNormal="100" workbookViewId="0">
      <selection activeCell="E5" sqref="E5"/>
    </sheetView>
  </sheetViews>
  <sheetFormatPr baseColWidth="10" defaultColWidth="8.7265625" defaultRowHeight="14.5"/>
  <cols>
    <col min="1" max="2" width="10.6328125" customWidth="1"/>
    <col min="3" max="3" width="12.7265625" customWidth="1"/>
    <col min="4" max="4" width="12.81640625" customWidth="1"/>
    <col min="5" max="5" width="16.26953125" bestFit="1" customWidth="1"/>
    <col min="6" max="6" width="9.6328125" customWidth="1"/>
    <col min="7" max="7" width="27.26953125" customWidth="1"/>
    <col min="8" max="8" width="21.6328125" customWidth="1"/>
    <col min="9" max="9" width="7.6328125" customWidth="1"/>
    <col min="10" max="10" width="11" bestFit="1" customWidth="1"/>
    <col min="11" max="11" width="27.6328125" customWidth="1"/>
    <col min="12" max="12" width="26.08984375" customWidth="1"/>
    <col min="13" max="13" width="13.26953125" bestFit="1" customWidth="1"/>
    <col min="14" max="14" width="23.7265625" customWidth="1"/>
  </cols>
  <sheetData>
    <row r="1" spans="1:14" ht="26">
      <c r="A1" s="2" t="s">
        <v>0</v>
      </c>
      <c r="B1" s="2"/>
      <c r="M1" s="11" t="s">
        <v>80</v>
      </c>
      <c r="N1" t="s">
        <v>81</v>
      </c>
    </row>
    <row r="3" spans="1:14">
      <c r="A3" t="s">
        <v>1</v>
      </c>
      <c r="B3" t="s">
        <v>67</v>
      </c>
      <c r="C3" t="s">
        <v>3</v>
      </c>
      <c r="D3" t="s">
        <v>73</v>
      </c>
      <c r="E3" t="s">
        <v>4</v>
      </c>
      <c r="F3" t="s">
        <v>53</v>
      </c>
      <c r="G3" s="12" t="s">
        <v>59</v>
      </c>
      <c r="H3" s="12" t="s">
        <v>60</v>
      </c>
      <c r="I3" t="s">
        <v>40</v>
      </c>
      <c r="J3" t="s">
        <v>5</v>
      </c>
      <c r="K3" s="12" t="s">
        <v>79</v>
      </c>
      <c r="L3" t="s">
        <v>78</v>
      </c>
      <c r="M3" t="s">
        <v>7</v>
      </c>
      <c r="N3" s="12" t="s">
        <v>63</v>
      </c>
    </row>
    <row r="4" spans="1:14">
      <c r="A4" t="s">
        <v>8</v>
      </c>
      <c r="B4" t="s">
        <v>66</v>
      </c>
      <c r="C4" t="s">
        <v>9</v>
      </c>
      <c r="D4" t="s">
        <v>10</v>
      </c>
      <c r="E4" t="s">
        <v>97</v>
      </c>
      <c r="F4">
        <v>14</v>
      </c>
      <c r="G4" s="1" t="str">
        <f>_xlfn.TEXTJOIN(" ",,E4,F4)</f>
        <v>Peterliwiese 14</v>
      </c>
      <c r="H4" t="str">
        <f t="shared" ref="H4:H8" si="0">_xlfn.TEXTJOIN(" ",,I4,J4)</f>
        <v>9585 Wiesenbach</v>
      </c>
      <c r="I4">
        <v>9585</v>
      </c>
      <c r="J4" t="s">
        <v>12</v>
      </c>
      <c r="K4" t="str">
        <f t="shared" ref="K4:K9" si="1">_xlfn.CONCAT(N4,"@",$N$1)</f>
        <v>paul.bühler@bzu.ch</v>
      </c>
      <c r="L4" t="s">
        <v>13</v>
      </c>
      <c r="M4" t="s">
        <v>14</v>
      </c>
      <c r="N4" t="str">
        <f t="shared" ref="N4:N9" si="2">LOWER(_xlfn.TEXTJOIN(".",,C4,D4))</f>
        <v>paul.bühler</v>
      </c>
    </row>
    <row r="5" spans="1:14">
      <c r="A5" t="s">
        <v>15</v>
      </c>
      <c r="B5" t="s">
        <v>65</v>
      </c>
      <c r="C5" t="s">
        <v>16</v>
      </c>
      <c r="D5" t="s">
        <v>23</v>
      </c>
      <c r="E5" t="s">
        <v>55</v>
      </c>
      <c r="F5">
        <v>5</v>
      </c>
      <c r="G5" s="1" t="str">
        <f t="shared" ref="G5:G8" si="3">_xlfn.TEXTJOIN(" ",,E5,F5)</f>
        <v>Pfadwegstrasse 5</v>
      </c>
      <c r="H5" t="str">
        <f t="shared" si="0"/>
        <v>9358 Luxen</v>
      </c>
      <c r="I5">
        <v>9358</v>
      </c>
      <c r="J5" t="s">
        <v>28</v>
      </c>
      <c r="K5" t="str">
        <f t="shared" si="1"/>
        <v>lina.weber@bzu.ch</v>
      </c>
      <c r="L5" t="s">
        <v>32</v>
      </c>
      <c r="M5" t="s">
        <v>36</v>
      </c>
      <c r="N5" t="str">
        <f t="shared" si="2"/>
        <v>lina.weber</v>
      </c>
    </row>
    <row r="6" spans="1:14">
      <c r="A6" t="s">
        <v>15</v>
      </c>
      <c r="B6" t="s">
        <v>66</v>
      </c>
      <c r="C6" t="s">
        <v>17</v>
      </c>
      <c r="D6" t="s">
        <v>22</v>
      </c>
      <c r="E6" t="s">
        <v>56</v>
      </c>
      <c r="F6" s="11" t="s">
        <v>54</v>
      </c>
      <c r="G6" s="1" t="str">
        <f t="shared" si="3"/>
        <v>Lindkaufstrasse 20c</v>
      </c>
      <c r="H6" t="str">
        <f t="shared" si="0"/>
        <v>3954 Mauerhof</v>
      </c>
      <c r="I6">
        <v>3954</v>
      </c>
      <c r="J6" t="s">
        <v>29</v>
      </c>
      <c r="K6" t="str">
        <f t="shared" si="1"/>
        <v>mara.schulz@bzu.ch</v>
      </c>
      <c r="L6" t="s">
        <v>33</v>
      </c>
      <c r="M6" t="s">
        <v>37</v>
      </c>
      <c r="N6" t="str">
        <f t="shared" si="2"/>
        <v>mara.schulz</v>
      </c>
    </row>
    <row r="7" spans="1:14">
      <c r="A7" t="s">
        <v>15</v>
      </c>
      <c r="B7" t="s">
        <v>66</v>
      </c>
      <c r="C7" t="s">
        <v>18</v>
      </c>
      <c r="D7" t="s">
        <v>20</v>
      </c>
      <c r="E7" t="s">
        <v>57</v>
      </c>
      <c r="F7">
        <v>2</v>
      </c>
      <c r="G7" s="1" t="str">
        <f t="shared" si="3"/>
        <v>Hinterstrasse 2</v>
      </c>
      <c r="H7" t="str">
        <f t="shared" si="0"/>
        <v>2845 Fingen</v>
      </c>
      <c r="I7">
        <v>2845</v>
      </c>
      <c r="J7" t="s">
        <v>30</v>
      </c>
      <c r="K7" t="str">
        <f t="shared" si="1"/>
        <v>rebeca.müller@bzu.ch</v>
      </c>
      <c r="L7" t="s">
        <v>34</v>
      </c>
      <c r="M7" t="s">
        <v>38</v>
      </c>
      <c r="N7" t="str">
        <f t="shared" si="2"/>
        <v>rebeca.müller</v>
      </c>
    </row>
    <row r="8" spans="1:14">
      <c r="A8" t="s">
        <v>8</v>
      </c>
      <c r="B8" t="s">
        <v>65</v>
      </c>
      <c r="C8" t="s">
        <v>19</v>
      </c>
      <c r="D8" t="s">
        <v>21</v>
      </c>
      <c r="E8" t="s">
        <v>58</v>
      </c>
      <c r="F8">
        <v>17</v>
      </c>
      <c r="G8" s="1" t="str">
        <f t="shared" si="3"/>
        <v>Lichterstrasse  17</v>
      </c>
      <c r="H8" t="str">
        <f t="shared" si="0"/>
        <v>9456 Drachten</v>
      </c>
      <c r="I8">
        <v>9456</v>
      </c>
      <c r="J8" t="s">
        <v>31</v>
      </c>
      <c r="K8" t="str">
        <f t="shared" si="1"/>
        <v>max.schmidt@bzu.ch</v>
      </c>
      <c r="L8" t="s">
        <v>35</v>
      </c>
      <c r="M8" t="s">
        <v>39</v>
      </c>
      <c r="N8" t="str">
        <f t="shared" si="2"/>
        <v>max.schmidt</v>
      </c>
    </row>
    <row r="9" spans="1:14">
      <c r="A9" t="s">
        <v>15</v>
      </c>
      <c r="B9" t="s">
        <v>66</v>
      </c>
      <c r="C9" t="s">
        <v>61</v>
      </c>
      <c r="D9" t="s">
        <v>20</v>
      </c>
      <c r="E9" t="s">
        <v>62</v>
      </c>
      <c r="F9">
        <v>7</v>
      </c>
      <c r="G9" s="1" t="str">
        <f>_xlfn.TEXTJOIN(" ",,E9,F9)</f>
        <v>Etzelstr. 7</v>
      </c>
      <c r="H9" t="str">
        <f>_xlfn.TEXTJOIN(" ",,I9,J9)</f>
        <v>9456 Drachten</v>
      </c>
      <c r="I9">
        <v>9456</v>
      </c>
      <c r="J9" t="s">
        <v>31</v>
      </c>
      <c r="K9" t="str">
        <f t="shared" si="1"/>
        <v>verena.müller@bzu.ch</v>
      </c>
      <c r="N9" t="str">
        <f t="shared" si="2"/>
        <v>verena.müller</v>
      </c>
    </row>
  </sheetData>
  <pageMargins left="0.7" right="0.7" top="0.75" bottom="0.75" header="0.3" footer="0.3"/>
  <pageSetup paperSize="9" scale="91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B69979-D6D2-4A2D-AA6A-5DDF0EDC002D}">
          <x14:formula1>
            <xm:f>Set_UP!$B$5:$B$7</xm:f>
          </x14:formula1>
          <xm:sqref>A4:A9 B5:B9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C0FF-9320-4753-88BE-A8D3E571CC02}">
  <dimension ref="B4:I11"/>
  <sheetViews>
    <sheetView workbookViewId="0">
      <selection activeCell="L13" sqref="L13"/>
    </sheetView>
  </sheetViews>
  <sheetFormatPr baseColWidth="10" defaultRowHeight="14.5"/>
  <cols>
    <col min="5" max="5" width="17.6328125" customWidth="1"/>
    <col min="6" max="6" width="9.81640625" customWidth="1"/>
    <col min="8" max="8" width="26.7265625" customWidth="1"/>
    <col min="9" max="9" width="15.26953125" customWidth="1"/>
  </cols>
  <sheetData>
    <row r="4" spans="2:9">
      <c r="B4" t="s">
        <v>0</v>
      </c>
    </row>
    <row r="6" spans="2:9">
      <c r="B6" t="s">
        <v>1</v>
      </c>
      <c r="C6" t="s">
        <v>2</v>
      </c>
      <c r="D6" t="s">
        <v>3</v>
      </c>
      <c r="E6" t="s">
        <v>4</v>
      </c>
      <c r="F6" t="s">
        <v>40</v>
      </c>
      <c r="G6" t="s">
        <v>5</v>
      </c>
      <c r="H6" t="s">
        <v>6</v>
      </c>
      <c r="I6" t="s">
        <v>7</v>
      </c>
    </row>
    <row r="7" spans="2:9">
      <c r="B7" t="s">
        <v>8</v>
      </c>
      <c r="C7" t="s">
        <v>9</v>
      </c>
      <c r="D7" t="s">
        <v>10</v>
      </c>
      <c r="E7" t="s">
        <v>11</v>
      </c>
      <c r="F7">
        <v>9585</v>
      </c>
      <c r="G7" t="s">
        <v>12</v>
      </c>
      <c r="H7" t="s">
        <v>13</v>
      </c>
      <c r="I7" t="s">
        <v>14</v>
      </c>
    </row>
    <row r="8" spans="2:9">
      <c r="B8" t="s">
        <v>15</v>
      </c>
      <c r="C8" t="s">
        <v>16</v>
      </c>
      <c r="D8" t="s">
        <v>23</v>
      </c>
      <c r="E8" t="s">
        <v>24</v>
      </c>
      <c r="F8">
        <v>9358</v>
      </c>
      <c r="G8" t="s">
        <v>28</v>
      </c>
      <c r="H8" t="s">
        <v>32</v>
      </c>
      <c r="I8" t="s">
        <v>36</v>
      </c>
    </row>
    <row r="9" spans="2:9">
      <c r="B9" t="s">
        <v>15</v>
      </c>
      <c r="C9" t="s">
        <v>17</v>
      </c>
      <c r="D9" t="s">
        <v>22</v>
      </c>
      <c r="E9" t="s">
        <v>25</v>
      </c>
      <c r="F9">
        <v>3954</v>
      </c>
      <c r="G9" t="s">
        <v>29</v>
      </c>
      <c r="H9" t="s">
        <v>33</v>
      </c>
      <c r="I9" t="s">
        <v>37</v>
      </c>
    </row>
    <row r="10" spans="2:9">
      <c r="B10" t="s">
        <v>15</v>
      </c>
      <c r="C10" t="s">
        <v>18</v>
      </c>
      <c r="D10" t="s">
        <v>20</v>
      </c>
      <c r="E10" t="s">
        <v>26</v>
      </c>
      <c r="F10">
        <v>2845</v>
      </c>
      <c r="G10" t="s">
        <v>30</v>
      </c>
      <c r="H10" t="s">
        <v>34</v>
      </c>
      <c r="I10" t="s">
        <v>38</v>
      </c>
    </row>
    <row r="11" spans="2:9">
      <c r="B11" t="s">
        <v>8</v>
      </c>
      <c r="C11" t="s">
        <v>19</v>
      </c>
      <c r="D11" t="s">
        <v>21</v>
      </c>
      <c r="E11" t="s">
        <v>27</v>
      </c>
      <c r="F11">
        <v>9456</v>
      </c>
      <c r="G11" t="s">
        <v>31</v>
      </c>
      <c r="H11" t="s">
        <v>35</v>
      </c>
      <c r="I11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DC86-CA06-4C02-A186-E3DE087F16F3}">
  <dimension ref="B5:V77"/>
  <sheetViews>
    <sheetView topLeftCell="K60" workbookViewId="0">
      <selection activeCell="V74" sqref="V74"/>
    </sheetView>
  </sheetViews>
  <sheetFormatPr baseColWidth="10" defaultRowHeight="14.5"/>
  <cols>
    <col min="4" max="4" width="14.81640625" customWidth="1"/>
    <col min="5" max="5" width="15.453125" customWidth="1"/>
    <col min="6" max="6" width="14.1796875" customWidth="1"/>
    <col min="7" max="7" width="18.7265625" customWidth="1"/>
    <col min="8" max="9" width="31.36328125" customWidth="1"/>
    <col min="10" max="10" width="18.7265625" customWidth="1"/>
    <col min="12" max="12" width="18.7265625" customWidth="1"/>
    <col min="14" max="14" width="18.7265625" customWidth="1"/>
    <col min="16" max="16" width="18.7265625" customWidth="1"/>
    <col min="22" max="22" width="16.453125" customWidth="1"/>
  </cols>
  <sheetData>
    <row r="5" spans="2:21" ht="21">
      <c r="D5" s="4">
        <v>20</v>
      </c>
      <c r="E5" s="5" t="s">
        <v>41</v>
      </c>
      <c r="F5" s="7">
        <v>24.5</v>
      </c>
      <c r="G5" s="7">
        <f>D5*F5</f>
        <v>490</v>
      </c>
    </row>
    <row r="7" spans="2:21">
      <c r="F7" s="8">
        <v>24.5</v>
      </c>
      <c r="G7">
        <f>D5*F7</f>
        <v>490</v>
      </c>
    </row>
    <row r="9" spans="2:21">
      <c r="E9" s="3"/>
    </row>
    <row r="11" spans="2:21" ht="15" thickBot="1"/>
    <row r="12" spans="2:21" ht="15" thickBot="1">
      <c r="B12" s="9"/>
      <c r="C12" t="s">
        <v>52</v>
      </c>
    </row>
    <row r="13" spans="2:21">
      <c r="C13" s="10" t="s">
        <v>47</v>
      </c>
      <c r="D13" s="10"/>
      <c r="E13" s="10"/>
      <c r="F13" s="10"/>
      <c r="J13" s="10" t="s">
        <v>49</v>
      </c>
      <c r="K13" s="10" t="s">
        <v>48</v>
      </c>
      <c r="L13" s="10" t="s">
        <v>49</v>
      </c>
      <c r="M13" s="10" t="s">
        <v>48</v>
      </c>
      <c r="N13" s="10" t="s">
        <v>49</v>
      </c>
      <c r="O13" s="10" t="s">
        <v>48</v>
      </c>
      <c r="P13" s="10" t="s">
        <v>49</v>
      </c>
      <c r="Q13" s="10"/>
      <c r="R13" s="10" t="s">
        <v>49</v>
      </c>
      <c r="S13" s="10"/>
      <c r="T13" s="10" t="s">
        <v>49</v>
      </c>
      <c r="U13" s="10" t="s">
        <v>48</v>
      </c>
    </row>
    <row r="14" spans="2:21">
      <c r="C14" s="6" t="s">
        <v>8</v>
      </c>
      <c r="D14" s="6"/>
      <c r="E14" s="6" t="s">
        <v>43</v>
      </c>
      <c r="F14" s="6" t="s">
        <v>42</v>
      </c>
      <c r="G14" t="str">
        <f>IF(C14="Herr","Sehr geehrter Herr",IF(C14="Frau","Sehr geehrte Frau","Sehr geehrte Familie"))</f>
        <v>Sehr geehrter Herr</v>
      </c>
      <c r="I14" t="str">
        <f>_xlfn.CONCAT(IF(C14=Set_UP!$B$5,Set_UP!$D$5,Set_UP!$D$6)," ",F14)</f>
        <v>Sehr geehrter Herr  Rothlin</v>
      </c>
      <c r="J14" t="s">
        <v>83</v>
      </c>
      <c r="K14" s="5" t="str">
        <f>IF(C14=Set_UP!$B$5,_xlfn.CONCAT(Set_UP!$D$5,F14),_xlfn.CONCAT(Set_UP!$D$6,F14))</f>
        <v>Sehr geehrter Herr Rothlin</v>
      </c>
      <c r="L14" t="s">
        <v>45</v>
      </c>
      <c r="M14" s="5" t="str">
        <f>_xlfn.TEXTJOIN(".",,LEFT(PROPER(E14),1),F14)</f>
        <v>W.Rothlin</v>
      </c>
      <c r="N14" t="s">
        <v>44</v>
      </c>
      <c r="O14" s="5" t="str">
        <f>LEFT(E14,3)</f>
        <v>wal</v>
      </c>
      <c r="P14" t="s">
        <v>74</v>
      </c>
      <c r="Q14" s="5" t="str">
        <f>RIGHT(F14,5)</f>
        <v>thlin</v>
      </c>
      <c r="R14" t="s">
        <v>75</v>
      </c>
      <c r="S14" s="5" t="str">
        <f>MID(F14,3,4)</f>
        <v>thli</v>
      </c>
      <c r="T14" t="s">
        <v>76</v>
      </c>
      <c r="U14" s="5" t="str">
        <f>UPPER(E14)</f>
        <v>WALTER</v>
      </c>
    </row>
    <row r="15" spans="2:21">
      <c r="C15" s="6" t="s">
        <v>15</v>
      </c>
      <c r="D15" s="6"/>
      <c r="E15" s="6" t="s">
        <v>68</v>
      </c>
      <c r="F15" s="6" t="s">
        <v>20</v>
      </c>
      <c r="G15" t="str">
        <f>IF(C15="Herr","Sehr geehrter","Sehr geehrte")</f>
        <v>Sehr geehrte</v>
      </c>
      <c r="H15" t="str">
        <f>_xlfn.CONCAT(G15," ",C15," ",F15)</f>
        <v>Sehr geehrte Frau Müller</v>
      </c>
      <c r="I15" t="str">
        <f>_xlfn.CONCAT(IF(C15=Set_UP!$B$5,Set_UP!$D$5,Set_UP!$D$6)," ",F15)</f>
        <v>Sehr geehrte Frau  Müller</v>
      </c>
      <c r="J15" t="s">
        <v>84</v>
      </c>
      <c r="K15" s="5" t="str">
        <f>_xlfn.CONCAT(IF(C15=Set_UP!$B$5,Set_UP!$D$5,IF(C15=Set_UP!$B$6,Set_UP!$D$6,Set_UP!$D$7)),F15)</f>
        <v>Sehr geehrte Frau Müller</v>
      </c>
      <c r="L15" t="s">
        <v>45</v>
      </c>
      <c r="M15" s="5" t="str">
        <f>_xlfn.TEXTJOIN(".",,LEFT(PROPER(E15),1),F15)</f>
        <v>S.Müller</v>
      </c>
      <c r="N15" t="s">
        <v>44</v>
      </c>
      <c r="O15" s="5" t="str">
        <f>LEFT(PROPER(E15),3)</f>
        <v>Sus</v>
      </c>
      <c r="P15" t="s">
        <v>74</v>
      </c>
      <c r="Q15" s="5" t="str">
        <f>RIGHT(F15,5)</f>
        <v>üller</v>
      </c>
      <c r="R15" t="s">
        <v>75</v>
      </c>
      <c r="S15" s="5" t="str">
        <f>MID(F15,3,4)</f>
        <v>ller</v>
      </c>
      <c r="T15" t="s">
        <v>46</v>
      </c>
      <c r="U15" s="5" t="str">
        <f>PROPER(E15)</f>
        <v>Susi</v>
      </c>
    </row>
    <row r="16" spans="2:21">
      <c r="C16" s="6" t="s">
        <v>8</v>
      </c>
      <c r="D16" s="6"/>
      <c r="E16" s="6" t="s">
        <v>19</v>
      </c>
      <c r="F16" s="6" t="s">
        <v>85</v>
      </c>
      <c r="G16" t="str">
        <f t="shared" ref="G16:G17" si="0">IF(C16="Herr","Sehr geehrter","Sehr geehrte")</f>
        <v>Sehr geehrter</v>
      </c>
      <c r="H16" t="str">
        <f t="shared" ref="H16:H17" si="1">_xlfn.CONCAT(G16," ",C16," ",F16)</f>
        <v>Sehr geehrter Herr Meier</v>
      </c>
      <c r="I16" t="str">
        <f>_xlfn.CONCAT(IF(C16=Set_UP!$B$5,Set_UP!$D$5,Set_UP!$D$6)," ",F16)</f>
        <v>Sehr geehrter Herr  Meier</v>
      </c>
      <c r="J16" t="s">
        <v>84</v>
      </c>
      <c r="K16" s="5" t="str">
        <f>_xlfn.CONCAT(IF(C16=Set_UP!$B$5,Set_UP!$D$5,IF(C16=Set_UP!$B$6,Set_UP!$D$6,Set_UP!$D$7)),F16)</f>
        <v>Sehr geehrter Herr Meier</v>
      </c>
      <c r="M16" s="5"/>
      <c r="O16" s="5"/>
      <c r="Q16" s="5"/>
      <c r="S16" s="5"/>
      <c r="U16" s="5"/>
    </row>
    <row r="17" spans="3:21">
      <c r="C17" s="6" t="s">
        <v>50</v>
      </c>
      <c r="D17" s="6"/>
      <c r="E17" s="6"/>
      <c r="F17" s="6" t="s">
        <v>86</v>
      </c>
      <c r="G17" t="str">
        <f t="shared" si="0"/>
        <v>Sehr geehrte</v>
      </c>
      <c r="H17" t="str">
        <f t="shared" si="1"/>
        <v>Sehr geehrte Familie Bamert</v>
      </c>
      <c r="I17" t="str">
        <f>_xlfn.CONCAT(IF(C17=Set_UP!$B$5,Set_UP!$D$5,Set_UP!$D$6)," ",F17)</f>
        <v>Sehr geehrte Frau  Bamert</v>
      </c>
      <c r="K17" s="5" t="str">
        <f>_xlfn.CONCAT(IF(C17=Set_UP!$B$5,Set_UP!$D$5,IF(C17=Set_UP!$B$6,Set_UP!$D$6,Set_UP!$D$7)),F17)</f>
        <v>Sehr geehrte Familie Bamert</v>
      </c>
      <c r="M17" s="5"/>
      <c r="O17" s="5"/>
      <c r="Q17" s="5"/>
      <c r="S17" s="5"/>
      <c r="U17" s="5"/>
    </row>
    <row r="18" spans="3:21">
      <c r="K18" s="5"/>
      <c r="M18" s="5"/>
      <c r="O18" s="5"/>
      <c r="Q18" s="5"/>
      <c r="S18" s="5"/>
      <c r="U18" s="5"/>
    </row>
    <row r="19" spans="3:21">
      <c r="K19" s="5"/>
      <c r="M19" s="5"/>
      <c r="O19" s="5"/>
      <c r="Q19" s="5"/>
      <c r="S19" s="5"/>
      <c r="U19" s="5"/>
    </row>
    <row r="20" spans="3:21">
      <c r="K20" s="5"/>
      <c r="M20" s="5"/>
      <c r="O20" s="5"/>
      <c r="Q20" s="5"/>
      <c r="S20" s="5"/>
      <c r="U20" s="5"/>
    </row>
    <row r="21" spans="3:21">
      <c r="K21" s="5"/>
      <c r="M21" s="5"/>
      <c r="O21" s="5"/>
      <c r="Q21" s="5"/>
      <c r="S21" s="5"/>
      <c r="U21" s="5"/>
    </row>
    <row r="22" spans="3:21">
      <c r="K22" s="5"/>
      <c r="M22" s="5"/>
      <c r="O22" s="5"/>
      <c r="Q22" s="5"/>
      <c r="S22" s="5"/>
      <c r="U22" s="5"/>
    </row>
    <row r="26" spans="3:21">
      <c r="C26" t="s">
        <v>51</v>
      </c>
      <c r="F26" s="13" t="s">
        <v>69</v>
      </c>
      <c r="G26" s="14">
        <v>3.1415926000000001</v>
      </c>
    </row>
    <row r="27" spans="3:21" ht="16.5">
      <c r="C27" t="s">
        <v>70</v>
      </c>
      <c r="D27" t="s">
        <v>71</v>
      </c>
      <c r="E27" t="s">
        <v>72</v>
      </c>
    </row>
    <row r="28" spans="3:21">
      <c r="C28" s="6">
        <v>10</v>
      </c>
      <c r="D28" s="5">
        <f>2*C28*$G$26</f>
        <v>62.831851999999998</v>
      </c>
      <c r="E28" s="5">
        <f>C28^2*$G$26</f>
        <v>314.15926000000002</v>
      </c>
    </row>
    <row r="29" spans="3:21">
      <c r="C29" s="6">
        <v>20</v>
      </c>
      <c r="D29" s="5">
        <f t="shared" ref="D29:D38" si="2">2*C29*$G$26</f>
        <v>125.663704</v>
      </c>
      <c r="E29" s="5">
        <f t="shared" ref="E29:E38" si="3">C29^2*$G$26</f>
        <v>1256.6370400000001</v>
      </c>
    </row>
    <row r="30" spans="3:21">
      <c r="C30">
        <v>30</v>
      </c>
      <c r="D30" s="5">
        <f t="shared" si="2"/>
        <v>188.49555599999999</v>
      </c>
      <c r="E30" s="5">
        <f>C30^2*$G$26</f>
        <v>2827.43334</v>
      </c>
    </row>
    <row r="31" spans="3:21">
      <c r="C31">
        <v>40</v>
      </c>
      <c r="D31" s="5">
        <f t="shared" si="2"/>
        <v>251.32740799999999</v>
      </c>
      <c r="E31" s="5">
        <f t="shared" si="3"/>
        <v>5026.5481600000003</v>
      </c>
    </row>
    <row r="32" spans="3:21">
      <c r="D32" s="5">
        <f t="shared" si="2"/>
        <v>0</v>
      </c>
      <c r="E32" s="5">
        <f t="shared" si="3"/>
        <v>0</v>
      </c>
    </row>
    <row r="33" spans="4:9">
      <c r="D33" s="5">
        <f t="shared" si="2"/>
        <v>0</v>
      </c>
      <c r="E33" s="5">
        <f t="shared" si="3"/>
        <v>0</v>
      </c>
    </row>
    <row r="34" spans="4:9">
      <c r="D34" s="5">
        <f t="shared" si="2"/>
        <v>0</v>
      </c>
      <c r="E34" s="5">
        <f t="shared" si="3"/>
        <v>0</v>
      </c>
    </row>
    <row r="35" spans="4:9">
      <c r="D35" s="5">
        <f t="shared" si="2"/>
        <v>0</v>
      </c>
      <c r="E35" s="5">
        <f t="shared" si="3"/>
        <v>0</v>
      </c>
    </row>
    <row r="36" spans="4:9">
      <c r="D36" s="5">
        <f t="shared" si="2"/>
        <v>0</v>
      </c>
      <c r="E36" s="5">
        <f t="shared" si="3"/>
        <v>0</v>
      </c>
    </row>
    <row r="37" spans="4:9">
      <c r="D37" s="5">
        <f t="shared" si="2"/>
        <v>0</v>
      </c>
      <c r="E37" s="5">
        <f t="shared" si="3"/>
        <v>0</v>
      </c>
    </row>
    <row r="38" spans="4:9">
      <c r="D38" s="5">
        <f t="shared" si="2"/>
        <v>0</v>
      </c>
      <c r="E38" s="5">
        <f t="shared" si="3"/>
        <v>0</v>
      </c>
    </row>
    <row r="44" spans="4:9">
      <c r="D44" t="s">
        <v>77</v>
      </c>
      <c r="G44" s="11" t="s">
        <v>69</v>
      </c>
      <c r="H44" s="1">
        <v>3.1415926700000001</v>
      </c>
      <c r="I44" s="1"/>
    </row>
    <row r="45" spans="4:9" ht="16.5">
      <c r="D45" t="s">
        <v>70</v>
      </c>
      <c r="E45" t="s">
        <v>71</v>
      </c>
      <c r="F45" t="s">
        <v>72</v>
      </c>
    </row>
    <row r="46" spans="4:9">
      <c r="D46" s="16">
        <v>10</v>
      </c>
      <c r="E46" s="15">
        <f>2*D46*$H$44</f>
        <v>62.8318534</v>
      </c>
      <c r="F46" s="15">
        <f>D46^2*$H$44</f>
        <v>314.159267</v>
      </c>
    </row>
    <row r="47" spans="4:9">
      <c r="D47" s="16">
        <v>20</v>
      </c>
      <c r="E47" s="15">
        <f t="shared" ref="E47:E59" si="4">2*D47*$H$44</f>
        <v>125.6637068</v>
      </c>
      <c r="F47" s="15">
        <f t="shared" ref="F47:F59" si="5">D47^2*$H$44</f>
        <v>1256.637068</v>
      </c>
    </row>
    <row r="48" spans="4:9">
      <c r="D48" s="16">
        <v>30</v>
      </c>
      <c r="E48" s="15">
        <f t="shared" si="4"/>
        <v>188.4955602</v>
      </c>
      <c r="F48" s="15">
        <f>D48^2*$H$44</f>
        <v>2827.433403</v>
      </c>
    </row>
    <row r="49" spans="2:16">
      <c r="D49" s="16">
        <v>40</v>
      </c>
      <c r="E49" s="15">
        <f t="shared" si="4"/>
        <v>251.3274136</v>
      </c>
      <c r="F49" s="15">
        <f t="shared" si="5"/>
        <v>5026.548272</v>
      </c>
    </row>
    <row r="50" spans="2:16">
      <c r="D50" s="16">
        <v>50</v>
      </c>
      <c r="E50" s="15">
        <f t="shared" si="4"/>
        <v>314.159267</v>
      </c>
      <c r="F50" s="15">
        <f t="shared" si="5"/>
        <v>7853.981675</v>
      </c>
    </row>
    <row r="51" spans="2:16">
      <c r="D51" s="16">
        <v>60</v>
      </c>
      <c r="E51" s="15">
        <f t="shared" si="4"/>
        <v>376.9911204</v>
      </c>
      <c r="F51" s="15">
        <f t="shared" si="5"/>
        <v>11309.733612</v>
      </c>
    </row>
    <row r="52" spans="2:16">
      <c r="D52" s="16">
        <v>70</v>
      </c>
      <c r="E52" s="15">
        <f t="shared" si="4"/>
        <v>439.8229738</v>
      </c>
      <c r="F52" s="15">
        <f t="shared" si="5"/>
        <v>15393.804083000001</v>
      </c>
    </row>
    <row r="53" spans="2:16">
      <c r="D53" s="16">
        <v>80</v>
      </c>
      <c r="E53" s="15">
        <f t="shared" si="4"/>
        <v>502.6548272</v>
      </c>
      <c r="F53" s="15">
        <f t="shared" si="5"/>
        <v>20106.193088</v>
      </c>
    </row>
    <row r="54" spans="2:16">
      <c r="D54" s="16">
        <v>90</v>
      </c>
      <c r="E54" s="15">
        <f t="shared" si="4"/>
        <v>565.4866806</v>
      </c>
      <c r="F54" s="15">
        <f t="shared" si="5"/>
        <v>25446.900626999999</v>
      </c>
    </row>
    <row r="55" spans="2:16">
      <c r="D55" s="16">
        <v>100</v>
      </c>
      <c r="E55" s="15">
        <f t="shared" si="4"/>
        <v>628.318534</v>
      </c>
      <c r="F55" s="15">
        <f t="shared" si="5"/>
        <v>31415.9267</v>
      </c>
    </row>
    <row r="56" spans="2:16">
      <c r="D56" s="16">
        <v>110</v>
      </c>
      <c r="E56" s="15">
        <f t="shared" si="4"/>
        <v>691.1503874</v>
      </c>
      <c r="F56" s="15">
        <f t="shared" si="5"/>
        <v>38013.271307000003</v>
      </c>
    </row>
    <row r="57" spans="2:16">
      <c r="D57" s="16">
        <v>120</v>
      </c>
      <c r="E57" s="15">
        <f t="shared" si="4"/>
        <v>753.9822408</v>
      </c>
      <c r="F57" s="15">
        <f t="shared" si="5"/>
        <v>45238.934448</v>
      </c>
    </row>
    <row r="58" spans="2:16">
      <c r="D58" s="16">
        <v>130</v>
      </c>
      <c r="E58" s="15">
        <f t="shared" si="4"/>
        <v>816.8140942</v>
      </c>
      <c r="F58" s="15">
        <f t="shared" si="5"/>
        <v>53092.916123000003</v>
      </c>
    </row>
    <row r="59" spans="2:16">
      <c r="D59" s="16">
        <v>140</v>
      </c>
      <c r="E59" s="15">
        <f t="shared" si="4"/>
        <v>879.6459476</v>
      </c>
      <c r="F59" s="15">
        <f t="shared" si="5"/>
        <v>61575.216332000004</v>
      </c>
    </row>
    <row r="60" spans="2:16">
      <c r="O60" t="s">
        <v>98</v>
      </c>
      <c r="P60">
        <v>7</v>
      </c>
    </row>
    <row r="63" spans="2:16">
      <c r="G63" t="s">
        <v>87</v>
      </c>
      <c r="H63">
        <v>8</v>
      </c>
      <c r="L63">
        <v>20</v>
      </c>
      <c r="N63" t="s">
        <v>101</v>
      </c>
      <c r="O63">
        <f>LEN(N63)</f>
        <v>10</v>
      </c>
    </row>
    <row r="64" spans="2:16">
      <c r="B64">
        <v>5</v>
      </c>
      <c r="D64" t="s">
        <v>88</v>
      </c>
      <c r="E64">
        <f>LEN(D64)</f>
        <v>7</v>
      </c>
      <c r="N64" t="s">
        <v>100</v>
      </c>
      <c r="O64">
        <f t="shared" ref="O64:O69" si="6">LEN(N64)</f>
        <v>3</v>
      </c>
    </row>
    <row r="65" spans="2:22">
      <c r="D65" t="s">
        <v>89</v>
      </c>
      <c r="E65">
        <f t="shared" ref="E65:E66" si="7">LEN(D65)</f>
        <v>8</v>
      </c>
      <c r="N65" t="s">
        <v>99</v>
      </c>
      <c r="O65">
        <f t="shared" si="6"/>
        <v>5</v>
      </c>
    </row>
    <row r="66" spans="2:22">
      <c r="D66" t="s">
        <v>90</v>
      </c>
      <c r="E66">
        <f t="shared" si="7"/>
        <v>9</v>
      </c>
      <c r="N66" t="s">
        <v>99</v>
      </c>
      <c r="O66">
        <f t="shared" si="6"/>
        <v>5</v>
      </c>
    </row>
    <row r="67" spans="2:22">
      <c r="N67" t="s">
        <v>99</v>
      </c>
      <c r="O67">
        <f t="shared" si="6"/>
        <v>5</v>
      </c>
    </row>
    <row r="68" spans="2:22">
      <c r="N68" t="s">
        <v>102</v>
      </c>
      <c r="O68">
        <f t="shared" si="6"/>
        <v>8</v>
      </c>
    </row>
    <row r="69" spans="2:22">
      <c r="N69" t="s">
        <v>99</v>
      </c>
      <c r="O69">
        <f t="shared" si="6"/>
        <v>5</v>
      </c>
    </row>
    <row r="70" spans="2:22" ht="15" thickBot="1"/>
    <row r="71" spans="2:22" ht="15" thickBot="1">
      <c r="B71" s="17" t="s">
        <v>91</v>
      </c>
      <c r="C71" s="18" t="s">
        <v>92</v>
      </c>
      <c r="D71" s="18" t="s">
        <v>93</v>
      </c>
      <c r="E71" s="18" t="s">
        <v>94</v>
      </c>
      <c r="F71" s="18" t="s">
        <v>95</v>
      </c>
      <c r="G71" s="19" t="s">
        <v>96</v>
      </c>
    </row>
    <row r="72" spans="2:22">
      <c r="B72" s="20" t="b">
        <v>0</v>
      </c>
      <c r="C72" s="21" t="b">
        <v>0</v>
      </c>
      <c r="D72" s="22" t="b">
        <f>AND(B72,C72)</f>
        <v>0</v>
      </c>
      <c r="E72" s="22" t="b">
        <f>OR(B72,C72)</f>
        <v>0</v>
      </c>
      <c r="F72" s="22" t="b">
        <f>_xlfn.XOR(B72,C72)</f>
        <v>0</v>
      </c>
      <c r="G72" s="23" t="b">
        <f>NOT(B72)</f>
        <v>1</v>
      </c>
    </row>
    <row r="73" spans="2:22">
      <c r="B73" s="24" t="b">
        <v>0</v>
      </c>
      <c r="C73" s="25" t="b">
        <v>1</v>
      </c>
      <c r="D73" s="26" t="b">
        <f t="shared" ref="D73:D75" si="8">AND(B73,C73)</f>
        <v>0</v>
      </c>
      <c r="E73" s="26" t="b">
        <f t="shared" ref="E73:E75" si="9">OR(B73,C73)</f>
        <v>1</v>
      </c>
      <c r="F73" s="26" t="b">
        <f t="shared" ref="F73:F75" si="10">_xlfn.XOR(B73,C73)</f>
        <v>1</v>
      </c>
      <c r="G73" s="27" t="b">
        <f t="shared" ref="G73:G75" si="11">NOT(B73)</f>
        <v>1</v>
      </c>
      <c r="Q73" s="32" t="s">
        <v>103</v>
      </c>
      <c r="R73" s="32" t="s">
        <v>104</v>
      </c>
      <c r="S73" s="33" t="s">
        <v>93</v>
      </c>
      <c r="T73" s="33" t="s">
        <v>94</v>
      </c>
      <c r="U73" s="33" t="s">
        <v>95</v>
      </c>
      <c r="V73" s="33" t="s">
        <v>105</v>
      </c>
    </row>
    <row r="74" spans="2:22">
      <c r="B74" s="24" t="b">
        <v>1</v>
      </c>
      <c r="C74" s="25" t="b">
        <v>0</v>
      </c>
      <c r="D74" s="26" t="b">
        <f t="shared" si="8"/>
        <v>0</v>
      </c>
      <c r="E74" s="26" t="b">
        <f t="shared" si="9"/>
        <v>1</v>
      </c>
      <c r="F74" s="26" t="b">
        <f t="shared" si="10"/>
        <v>1</v>
      </c>
      <c r="G74" s="27" t="b">
        <f t="shared" si="11"/>
        <v>0</v>
      </c>
      <c r="Q74" s="25" t="b">
        <v>0</v>
      </c>
      <c r="R74" s="25" t="b">
        <v>0</v>
      </c>
      <c r="S74" s="26" t="b">
        <f>AND(Q74,R74)</f>
        <v>0</v>
      </c>
      <c r="T74" s="26" t="b">
        <f>OR(Q74,R74)</f>
        <v>0</v>
      </c>
      <c r="U74" s="26" t="b">
        <f>_xlfn.XOR(Q74,R74)</f>
        <v>0</v>
      </c>
      <c r="V74" s="26" t="b">
        <f>NOT(Q74)</f>
        <v>1</v>
      </c>
    </row>
    <row r="75" spans="2:22" ht="15" thickBot="1">
      <c r="B75" s="28" t="b">
        <v>1</v>
      </c>
      <c r="C75" s="29" t="b">
        <v>1</v>
      </c>
      <c r="D75" s="30" t="b">
        <f t="shared" si="8"/>
        <v>1</v>
      </c>
      <c r="E75" s="30" t="b">
        <f t="shared" si="9"/>
        <v>1</v>
      </c>
      <c r="F75" s="30" t="b">
        <f t="shared" si="10"/>
        <v>0</v>
      </c>
      <c r="G75" s="31" t="b">
        <f t="shared" si="11"/>
        <v>0</v>
      </c>
      <c r="Q75" s="25" t="b">
        <v>0</v>
      </c>
      <c r="R75" s="25" t="b">
        <v>1</v>
      </c>
      <c r="S75" s="26" t="b">
        <f t="shared" ref="S75:S77" si="12">AND(Q75,R75)</f>
        <v>0</v>
      </c>
      <c r="T75" s="26" t="b">
        <f t="shared" ref="T75:T77" si="13">OR(Q75,R75)</f>
        <v>1</v>
      </c>
      <c r="U75" s="26" t="b">
        <f t="shared" ref="U75:U77" si="14">_xlfn.XOR(Q75,R75)</f>
        <v>1</v>
      </c>
      <c r="V75" s="26" t="b">
        <f t="shared" ref="V75:V77" si="15">NOT(Q75)</f>
        <v>1</v>
      </c>
    </row>
    <row r="76" spans="2:22">
      <c r="Q76" s="25" t="b">
        <v>1</v>
      </c>
      <c r="R76" s="25" t="b">
        <v>0</v>
      </c>
      <c r="S76" s="26" t="b">
        <f t="shared" si="12"/>
        <v>0</v>
      </c>
      <c r="T76" s="26" t="b">
        <f t="shared" si="13"/>
        <v>1</v>
      </c>
      <c r="U76" s="26" t="b">
        <f t="shared" si="14"/>
        <v>1</v>
      </c>
      <c r="V76" s="26" t="b">
        <f t="shared" si="15"/>
        <v>0</v>
      </c>
    </row>
    <row r="77" spans="2:22">
      <c r="Q77" s="25" t="b">
        <v>1</v>
      </c>
      <c r="R77" s="25" t="b">
        <v>1</v>
      </c>
      <c r="S77" s="26" t="b">
        <f t="shared" si="12"/>
        <v>1</v>
      </c>
      <c r="T77" s="26" t="b">
        <f t="shared" si="13"/>
        <v>1</v>
      </c>
      <c r="U77" s="26" t="b">
        <f t="shared" si="14"/>
        <v>0</v>
      </c>
      <c r="V77" s="26" t="b">
        <f t="shared" si="15"/>
        <v>0</v>
      </c>
    </row>
  </sheetData>
  <phoneticPr fontId="5" type="noConversion"/>
  <conditionalFormatting sqref="B64">
    <cfRule type="colorScale" priority="4">
      <colorScale>
        <cfvo type="num" val="0"/>
        <cfvo type="num" val="10"/>
        <color rgb="FFFF7128"/>
        <color rgb="FF00B0F0"/>
      </colorScale>
    </cfRule>
  </conditionalFormatting>
  <conditionalFormatting sqref="D64:D66">
    <cfRule type="expression" dxfId="1" priority="3">
      <formula>E64&gt;$I$16</formula>
    </cfRule>
  </conditionalFormatting>
  <conditionalFormatting sqref="L63">
    <cfRule type="colorScale" priority="2">
      <colorScale>
        <cfvo type="num" val="0"/>
        <cfvo type="num" val="20"/>
        <color rgb="FFFF0000"/>
        <color theme="4" tint="0.39997558519241921"/>
      </colorScale>
    </cfRule>
  </conditionalFormatting>
  <conditionalFormatting sqref="N63:N69">
    <cfRule type="expression" dxfId="0" priority="1">
      <formula>O63&gt;=$P$60</formula>
    </cfRule>
  </conditionalFormatting>
  <dataValidations count="1">
    <dataValidation type="list" allowBlank="1" showInputMessage="1" showErrorMessage="1" sqref="H9:I9" xr:uid="{D13848D0-A52A-4F20-84CC-BC3B30CCE7DB}">
      <formula1>"Max,Walter,Fritz"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752333-F62D-4CE8-BF3B-3A3258F7CC28}">
          <x14:formula1>
            <xm:f>Set_UP!$B$5:$B$6</xm:f>
          </x14:formula1>
          <xm:sqref>B12</xm:sqref>
        </x14:dataValidation>
        <x14:dataValidation type="list" allowBlank="1" showInputMessage="1" showErrorMessage="1" xr:uid="{B714AB84-152C-4E1D-8317-B6527BE861A5}">
          <x14:formula1>
            <xm:f>Set_UP!$B$5:$B$7</xm:f>
          </x14:formula1>
          <xm:sqref>H10:I10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A172-84CC-403F-8352-F17878E48213}">
  <dimension ref="A1:P201"/>
  <sheetViews>
    <sheetView topLeftCell="A7" workbookViewId="0">
      <selection activeCell="G19" sqref="G19:P20"/>
    </sheetView>
  </sheetViews>
  <sheetFormatPr baseColWidth="10" defaultRowHeight="14.5"/>
  <cols>
    <col min="1" max="1" width="22" customWidth="1"/>
    <col min="2" max="2" width="18.36328125" customWidth="1"/>
    <col min="3" max="3" width="12.08984375" customWidth="1"/>
    <col min="4" max="4" width="14.26953125" customWidth="1"/>
  </cols>
  <sheetData>
    <row r="1" spans="1:8">
      <c r="A1" s="34" t="s">
        <v>504</v>
      </c>
      <c r="B1" t="s">
        <v>505</v>
      </c>
      <c r="C1" t="s">
        <v>3</v>
      </c>
      <c r="D1" t="s">
        <v>73</v>
      </c>
    </row>
    <row r="2" spans="1:8">
      <c r="A2" s="34" t="s">
        <v>106</v>
      </c>
      <c r="B2" t="s">
        <v>107</v>
      </c>
      <c r="C2" t="str">
        <f>PROPER(A2)</f>
        <v>Penelope</v>
      </c>
      <c r="D2" t="str">
        <f>PROPER(B2)</f>
        <v>Guiness</v>
      </c>
    </row>
    <row r="3" spans="1:8">
      <c r="A3" s="34" t="s">
        <v>108</v>
      </c>
      <c r="B3" t="s">
        <v>109</v>
      </c>
      <c r="C3" t="str">
        <f t="shared" ref="C3:C66" si="0">PROPER(A3)</f>
        <v>Nick</v>
      </c>
      <c r="D3" t="str">
        <f t="shared" ref="D3:D66" si="1">PROPER(B3)</f>
        <v>Wahlberg</v>
      </c>
    </row>
    <row r="4" spans="1:8">
      <c r="A4" s="34" t="s">
        <v>110</v>
      </c>
      <c r="B4" t="s">
        <v>111</v>
      </c>
      <c r="C4" t="str">
        <f t="shared" si="0"/>
        <v>Ed</v>
      </c>
      <c r="D4" t="str">
        <f t="shared" si="1"/>
        <v>Chase</v>
      </c>
    </row>
    <row r="5" spans="1:8">
      <c r="A5" s="34" t="s">
        <v>112</v>
      </c>
      <c r="B5" t="s">
        <v>113</v>
      </c>
      <c r="C5" t="str">
        <f t="shared" si="0"/>
        <v>Jennifer</v>
      </c>
      <c r="D5" t="str">
        <f t="shared" si="1"/>
        <v>Davis</v>
      </c>
      <c r="G5" t="s">
        <v>3</v>
      </c>
      <c r="H5" t="s">
        <v>73</v>
      </c>
    </row>
    <row r="6" spans="1:8">
      <c r="A6" s="34" t="s">
        <v>114</v>
      </c>
      <c r="B6" t="s">
        <v>115</v>
      </c>
      <c r="C6" t="str">
        <f t="shared" si="0"/>
        <v>Johnny</v>
      </c>
      <c r="D6" t="str">
        <f t="shared" si="1"/>
        <v>Lollobrigida</v>
      </c>
      <c r="G6" t="s">
        <v>355</v>
      </c>
      <c r="H6" t="s">
        <v>364</v>
      </c>
    </row>
    <row r="7" spans="1:8">
      <c r="A7" s="34" t="s">
        <v>116</v>
      </c>
      <c r="B7" t="s">
        <v>117</v>
      </c>
      <c r="C7" t="str">
        <f t="shared" si="0"/>
        <v>Bette</v>
      </c>
      <c r="D7" t="str">
        <f t="shared" si="1"/>
        <v>Nicholson</v>
      </c>
      <c r="G7" t="s">
        <v>356</v>
      </c>
      <c r="H7" t="s">
        <v>365</v>
      </c>
    </row>
    <row r="8" spans="1:8">
      <c r="A8" s="34" t="s">
        <v>118</v>
      </c>
      <c r="B8" t="s">
        <v>119</v>
      </c>
      <c r="C8" t="str">
        <f t="shared" si="0"/>
        <v>Grace</v>
      </c>
      <c r="D8" t="str">
        <f t="shared" si="1"/>
        <v>Mostel</v>
      </c>
      <c r="G8" t="s">
        <v>357</v>
      </c>
      <c r="H8" t="s">
        <v>366</v>
      </c>
    </row>
    <row r="9" spans="1:8">
      <c r="A9" s="34" t="s">
        <v>120</v>
      </c>
      <c r="B9" t="s">
        <v>121</v>
      </c>
      <c r="C9" t="str">
        <f t="shared" si="0"/>
        <v>Matthew</v>
      </c>
      <c r="D9" t="str">
        <f t="shared" si="1"/>
        <v>Johansson</v>
      </c>
      <c r="G9" t="s">
        <v>358</v>
      </c>
      <c r="H9" t="s">
        <v>367</v>
      </c>
    </row>
    <row r="10" spans="1:8">
      <c r="A10" s="34" t="s">
        <v>122</v>
      </c>
      <c r="B10" t="s">
        <v>123</v>
      </c>
      <c r="C10" t="str">
        <f t="shared" si="0"/>
        <v>Joe</v>
      </c>
      <c r="D10" t="str">
        <f t="shared" si="1"/>
        <v>Swank</v>
      </c>
      <c r="G10" t="s">
        <v>359</v>
      </c>
      <c r="H10" t="s">
        <v>368</v>
      </c>
    </row>
    <row r="11" spans="1:8">
      <c r="A11" s="34" t="s">
        <v>124</v>
      </c>
      <c r="B11" t="s">
        <v>125</v>
      </c>
      <c r="C11" t="str">
        <f t="shared" si="0"/>
        <v>Christian</v>
      </c>
      <c r="D11" t="str">
        <f t="shared" si="1"/>
        <v>Gable</v>
      </c>
      <c r="G11" t="s">
        <v>360</v>
      </c>
      <c r="H11" t="s">
        <v>369</v>
      </c>
    </row>
    <row r="12" spans="1:8">
      <c r="A12" s="34" t="s">
        <v>126</v>
      </c>
      <c r="B12" t="s">
        <v>127</v>
      </c>
      <c r="C12" t="str">
        <f t="shared" si="0"/>
        <v>Zero</v>
      </c>
      <c r="D12" t="str">
        <f t="shared" si="1"/>
        <v>Cage</v>
      </c>
      <c r="G12" t="s">
        <v>361</v>
      </c>
      <c r="H12" t="s">
        <v>370</v>
      </c>
    </row>
    <row r="13" spans="1:8">
      <c r="A13" s="34" t="s">
        <v>128</v>
      </c>
      <c r="B13" t="s">
        <v>129</v>
      </c>
      <c r="C13" t="str">
        <f t="shared" si="0"/>
        <v>Karl</v>
      </c>
      <c r="D13" t="str">
        <f t="shared" si="1"/>
        <v>Berry</v>
      </c>
      <c r="G13" t="s">
        <v>362</v>
      </c>
      <c r="H13" t="s">
        <v>371</v>
      </c>
    </row>
    <row r="14" spans="1:8">
      <c r="A14" s="34" t="s">
        <v>130</v>
      </c>
      <c r="B14" t="s">
        <v>131</v>
      </c>
      <c r="C14" t="str">
        <f t="shared" si="0"/>
        <v>Uma</v>
      </c>
      <c r="D14" t="str">
        <f t="shared" si="1"/>
        <v>Wood</v>
      </c>
      <c r="G14" t="s">
        <v>363</v>
      </c>
      <c r="H14" t="s">
        <v>372</v>
      </c>
    </row>
    <row r="15" spans="1:8">
      <c r="A15" s="34" t="s">
        <v>132</v>
      </c>
      <c r="B15" t="s">
        <v>133</v>
      </c>
      <c r="C15" t="str">
        <f t="shared" si="0"/>
        <v>Vivien</v>
      </c>
      <c r="D15" t="str">
        <f t="shared" si="1"/>
        <v>Bergen</v>
      </c>
    </row>
    <row r="16" spans="1:8">
      <c r="A16" s="34" t="s">
        <v>134</v>
      </c>
      <c r="B16" t="s">
        <v>135</v>
      </c>
      <c r="C16" t="str">
        <f t="shared" si="0"/>
        <v>Cuba</v>
      </c>
      <c r="D16" t="str">
        <f t="shared" si="1"/>
        <v>Olivier</v>
      </c>
    </row>
    <row r="17" spans="1:16">
      <c r="A17" s="34" t="s">
        <v>136</v>
      </c>
      <c r="B17" t="s">
        <v>137</v>
      </c>
      <c r="C17" t="str">
        <f t="shared" si="0"/>
        <v>Fred</v>
      </c>
      <c r="D17" t="str">
        <f t="shared" si="1"/>
        <v>Costner</v>
      </c>
    </row>
    <row r="18" spans="1:16">
      <c r="A18" s="34" t="s">
        <v>138</v>
      </c>
      <c r="B18" t="s">
        <v>139</v>
      </c>
      <c r="C18" t="str">
        <f t="shared" si="0"/>
        <v>Helen</v>
      </c>
      <c r="D18" t="str">
        <f t="shared" si="1"/>
        <v>Voight</v>
      </c>
    </row>
    <row r="19" spans="1:16">
      <c r="A19" s="34" t="s">
        <v>140</v>
      </c>
      <c r="B19" t="s">
        <v>141</v>
      </c>
      <c r="C19" t="str">
        <f t="shared" si="0"/>
        <v>Dan</v>
      </c>
      <c r="D19" t="str">
        <f t="shared" si="1"/>
        <v>Torn</v>
      </c>
      <c r="G19" t="s">
        <v>3</v>
      </c>
      <c r="H19" t="s">
        <v>355</v>
      </c>
      <c r="I19" t="s">
        <v>356</v>
      </c>
      <c r="J19" t="s">
        <v>357</v>
      </c>
      <c r="K19" t="s">
        <v>358</v>
      </c>
      <c r="L19" t="s">
        <v>359</v>
      </c>
      <c r="M19" t="s">
        <v>360</v>
      </c>
      <c r="N19" t="s">
        <v>361</v>
      </c>
      <c r="O19" t="s">
        <v>362</v>
      </c>
      <c r="P19" t="s">
        <v>363</v>
      </c>
    </row>
    <row r="20" spans="1:16">
      <c r="A20" s="34" t="s">
        <v>142</v>
      </c>
      <c r="B20" t="s">
        <v>143</v>
      </c>
      <c r="C20" t="str">
        <f t="shared" si="0"/>
        <v>Bob</v>
      </c>
      <c r="D20" t="str">
        <f t="shared" si="1"/>
        <v>Fawcett</v>
      </c>
      <c r="G20" t="s">
        <v>73</v>
      </c>
      <c r="H20" t="s">
        <v>364</v>
      </c>
      <c r="I20" t="s">
        <v>365</v>
      </c>
      <c r="J20" t="s">
        <v>366</v>
      </c>
      <c r="K20" t="s">
        <v>367</v>
      </c>
      <c r="L20" t="s">
        <v>368</v>
      </c>
      <c r="M20" t="s">
        <v>369</v>
      </c>
      <c r="N20" t="s">
        <v>370</v>
      </c>
      <c r="O20" t="s">
        <v>371</v>
      </c>
      <c r="P20" t="s">
        <v>372</v>
      </c>
    </row>
    <row r="21" spans="1:16">
      <c r="A21" s="34" t="s">
        <v>144</v>
      </c>
      <c r="B21" t="s">
        <v>145</v>
      </c>
      <c r="C21" t="str">
        <f t="shared" si="0"/>
        <v>Lucille</v>
      </c>
      <c r="D21" t="str">
        <f t="shared" si="1"/>
        <v>Tracy</v>
      </c>
    </row>
    <row r="22" spans="1:16">
      <c r="A22" s="34" t="s">
        <v>146</v>
      </c>
      <c r="B22" t="s">
        <v>147</v>
      </c>
      <c r="C22" t="str">
        <f t="shared" si="0"/>
        <v>Kirsten</v>
      </c>
      <c r="D22" t="str">
        <f t="shared" si="1"/>
        <v>Paltrow</v>
      </c>
    </row>
    <row r="23" spans="1:16">
      <c r="A23" s="34" t="s">
        <v>148</v>
      </c>
      <c r="B23" t="s">
        <v>149</v>
      </c>
      <c r="C23" t="str">
        <f t="shared" si="0"/>
        <v>Elvis</v>
      </c>
      <c r="D23" t="str">
        <f t="shared" si="1"/>
        <v>Marx</v>
      </c>
    </row>
    <row r="24" spans="1:16">
      <c r="A24" s="34" t="s">
        <v>150</v>
      </c>
      <c r="B24" t="s">
        <v>151</v>
      </c>
      <c r="C24" t="str">
        <f t="shared" si="0"/>
        <v>Sandra</v>
      </c>
      <c r="D24" t="str">
        <f t="shared" si="1"/>
        <v>Kilmer</v>
      </c>
    </row>
    <row r="25" spans="1:16">
      <c r="A25" s="34" t="s">
        <v>152</v>
      </c>
      <c r="B25" t="s">
        <v>153</v>
      </c>
      <c r="C25" t="str">
        <f t="shared" si="0"/>
        <v>Cameron</v>
      </c>
      <c r="D25" t="str">
        <f t="shared" si="1"/>
        <v>Streep</v>
      </c>
    </row>
    <row r="26" spans="1:16">
      <c r="A26" s="34" t="s">
        <v>154</v>
      </c>
      <c r="B26" t="s">
        <v>155</v>
      </c>
      <c r="C26" t="str">
        <f t="shared" si="0"/>
        <v>Kevin</v>
      </c>
      <c r="D26" t="str">
        <f t="shared" si="1"/>
        <v>Bloom</v>
      </c>
    </row>
    <row r="27" spans="1:16">
      <c r="A27" s="34" t="s">
        <v>156</v>
      </c>
      <c r="B27" t="s">
        <v>157</v>
      </c>
      <c r="C27" t="str">
        <f t="shared" si="0"/>
        <v>Rip</v>
      </c>
      <c r="D27" t="str">
        <f t="shared" si="1"/>
        <v>Crawford</v>
      </c>
    </row>
    <row r="28" spans="1:16">
      <c r="A28" s="34" t="s">
        <v>158</v>
      </c>
      <c r="B28" t="s">
        <v>159</v>
      </c>
      <c r="C28" t="str">
        <f t="shared" si="0"/>
        <v>Julia</v>
      </c>
      <c r="D28" t="str">
        <f t="shared" si="1"/>
        <v>Mcqueen</v>
      </c>
    </row>
    <row r="29" spans="1:16">
      <c r="A29" s="34" t="s">
        <v>160</v>
      </c>
      <c r="B29" t="s">
        <v>161</v>
      </c>
      <c r="C29" t="str">
        <f t="shared" si="0"/>
        <v>Woody</v>
      </c>
      <c r="D29" t="str">
        <f t="shared" si="1"/>
        <v>Hoffman</v>
      </c>
    </row>
    <row r="30" spans="1:16">
      <c r="A30" s="34" t="s">
        <v>162</v>
      </c>
      <c r="B30" t="s">
        <v>163</v>
      </c>
      <c r="C30" t="str">
        <f t="shared" si="0"/>
        <v>Alec</v>
      </c>
      <c r="D30" t="str">
        <f t="shared" si="1"/>
        <v>Wayne</v>
      </c>
    </row>
    <row r="31" spans="1:16">
      <c r="A31" s="34" t="s">
        <v>150</v>
      </c>
      <c r="B31" t="s">
        <v>164</v>
      </c>
      <c r="C31" t="str">
        <f t="shared" si="0"/>
        <v>Sandra</v>
      </c>
      <c r="D31" t="str">
        <f t="shared" si="1"/>
        <v>Peck</v>
      </c>
    </row>
    <row r="32" spans="1:16">
      <c r="A32" s="34" t="s">
        <v>165</v>
      </c>
      <c r="B32" t="s">
        <v>166</v>
      </c>
      <c r="C32" t="str">
        <f t="shared" si="0"/>
        <v>Sissy</v>
      </c>
      <c r="D32" t="str">
        <f t="shared" si="1"/>
        <v>Sobieski</v>
      </c>
    </row>
    <row r="33" spans="1:4">
      <c r="A33" s="34" t="s">
        <v>167</v>
      </c>
      <c r="B33" t="s">
        <v>168</v>
      </c>
      <c r="C33" t="str">
        <f t="shared" si="0"/>
        <v>Tim</v>
      </c>
      <c r="D33" t="str">
        <f t="shared" si="1"/>
        <v>Hackman</v>
      </c>
    </row>
    <row r="34" spans="1:4">
      <c r="A34" s="34" t="s">
        <v>169</v>
      </c>
      <c r="B34" t="s">
        <v>164</v>
      </c>
      <c r="C34" t="str">
        <f t="shared" si="0"/>
        <v>Milla</v>
      </c>
      <c r="D34" t="str">
        <f t="shared" si="1"/>
        <v>Peck</v>
      </c>
    </row>
    <row r="35" spans="1:4">
      <c r="A35" s="34" t="s">
        <v>170</v>
      </c>
      <c r="B35" t="s">
        <v>135</v>
      </c>
      <c r="C35" t="str">
        <f t="shared" si="0"/>
        <v>Audrey</v>
      </c>
      <c r="D35" t="str">
        <f t="shared" si="1"/>
        <v>Olivier</v>
      </c>
    </row>
    <row r="36" spans="1:4">
      <c r="A36" s="34" t="s">
        <v>171</v>
      </c>
      <c r="B36" t="s">
        <v>172</v>
      </c>
      <c r="C36" t="str">
        <f t="shared" si="0"/>
        <v>Judy</v>
      </c>
      <c r="D36" t="str">
        <f t="shared" si="1"/>
        <v>Dean</v>
      </c>
    </row>
    <row r="37" spans="1:4">
      <c r="A37" s="34" t="s">
        <v>173</v>
      </c>
      <c r="B37" t="s">
        <v>174</v>
      </c>
      <c r="C37" t="str">
        <f t="shared" si="0"/>
        <v>Burt</v>
      </c>
      <c r="D37" t="str">
        <f t="shared" si="1"/>
        <v>Dukakis</v>
      </c>
    </row>
    <row r="38" spans="1:4">
      <c r="A38" s="34" t="s">
        <v>175</v>
      </c>
      <c r="B38" t="s">
        <v>176</v>
      </c>
      <c r="C38" t="str">
        <f t="shared" si="0"/>
        <v>Val</v>
      </c>
      <c r="D38" t="str">
        <f t="shared" si="1"/>
        <v>Bolger</v>
      </c>
    </row>
    <row r="39" spans="1:4">
      <c r="A39" s="34" t="s">
        <v>177</v>
      </c>
      <c r="B39" t="s">
        <v>178</v>
      </c>
      <c r="C39" t="str">
        <f t="shared" si="0"/>
        <v>Tom</v>
      </c>
      <c r="D39" t="str">
        <f t="shared" si="1"/>
        <v>Mckellen</v>
      </c>
    </row>
    <row r="40" spans="1:4">
      <c r="A40" s="34" t="s">
        <v>179</v>
      </c>
      <c r="B40" t="s">
        <v>180</v>
      </c>
      <c r="C40" t="str">
        <f t="shared" si="0"/>
        <v>Goldie</v>
      </c>
      <c r="D40" t="str">
        <f t="shared" si="1"/>
        <v>Brody</v>
      </c>
    </row>
    <row r="41" spans="1:4">
      <c r="A41" s="34" t="s">
        <v>114</v>
      </c>
      <c r="B41" t="s">
        <v>127</v>
      </c>
      <c r="C41" t="str">
        <f t="shared" si="0"/>
        <v>Johnny</v>
      </c>
      <c r="D41" t="str">
        <f t="shared" si="1"/>
        <v>Cage</v>
      </c>
    </row>
    <row r="42" spans="1:4">
      <c r="A42" s="34" t="s">
        <v>181</v>
      </c>
      <c r="B42" t="s">
        <v>182</v>
      </c>
      <c r="C42" t="str">
        <f t="shared" si="0"/>
        <v>Jodie</v>
      </c>
      <c r="D42" t="str">
        <f t="shared" si="1"/>
        <v>Degeneres</v>
      </c>
    </row>
    <row r="43" spans="1:4">
      <c r="A43" s="34" t="s">
        <v>177</v>
      </c>
      <c r="B43" t="s">
        <v>183</v>
      </c>
      <c r="C43" t="str">
        <f t="shared" si="0"/>
        <v>Tom</v>
      </c>
      <c r="D43" t="str">
        <f t="shared" si="1"/>
        <v>Miranda</v>
      </c>
    </row>
    <row r="44" spans="1:4">
      <c r="A44" s="34" t="s">
        <v>184</v>
      </c>
      <c r="B44" t="s">
        <v>185</v>
      </c>
      <c r="C44" t="str">
        <f t="shared" si="0"/>
        <v>Kirk</v>
      </c>
      <c r="D44" t="str">
        <f t="shared" si="1"/>
        <v>Jovovich</v>
      </c>
    </row>
    <row r="45" spans="1:4">
      <c r="A45" s="34" t="s">
        <v>108</v>
      </c>
      <c r="B45" t="s">
        <v>186</v>
      </c>
      <c r="C45" t="str">
        <f t="shared" si="0"/>
        <v>Nick</v>
      </c>
      <c r="D45" t="str">
        <f t="shared" si="1"/>
        <v>Stallone</v>
      </c>
    </row>
    <row r="46" spans="1:4">
      <c r="A46" s="34" t="s">
        <v>187</v>
      </c>
      <c r="B46" t="s">
        <v>151</v>
      </c>
      <c r="C46" t="str">
        <f t="shared" si="0"/>
        <v>Reese</v>
      </c>
      <c r="D46" t="str">
        <f t="shared" si="1"/>
        <v>Kilmer</v>
      </c>
    </row>
    <row r="47" spans="1:4">
      <c r="A47" s="34" t="s">
        <v>188</v>
      </c>
      <c r="B47" t="s">
        <v>189</v>
      </c>
      <c r="C47" t="str">
        <f t="shared" si="0"/>
        <v>Parker</v>
      </c>
      <c r="D47" t="str">
        <f t="shared" si="1"/>
        <v>Goldberg</v>
      </c>
    </row>
    <row r="48" spans="1:4">
      <c r="A48" s="34" t="s">
        <v>158</v>
      </c>
      <c r="B48" t="s">
        <v>190</v>
      </c>
      <c r="C48" t="str">
        <f t="shared" si="0"/>
        <v>Julia</v>
      </c>
      <c r="D48" t="str">
        <f t="shared" si="1"/>
        <v>Barrymore</v>
      </c>
    </row>
    <row r="49" spans="1:4">
      <c r="A49" s="34" t="s">
        <v>191</v>
      </c>
      <c r="B49" t="s">
        <v>192</v>
      </c>
      <c r="C49" t="str">
        <f t="shared" si="0"/>
        <v>Frances</v>
      </c>
      <c r="D49" t="str">
        <f t="shared" si="1"/>
        <v>Day-Lewis</v>
      </c>
    </row>
    <row r="50" spans="1:4">
      <c r="A50" s="34" t="s">
        <v>193</v>
      </c>
      <c r="B50" t="s">
        <v>194</v>
      </c>
      <c r="C50" t="str">
        <f t="shared" si="0"/>
        <v>Anne</v>
      </c>
      <c r="D50" t="str">
        <f t="shared" si="1"/>
        <v>Cronyn</v>
      </c>
    </row>
    <row r="51" spans="1:4">
      <c r="A51" s="34" t="s">
        <v>195</v>
      </c>
      <c r="B51" t="s">
        <v>196</v>
      </c>
      <c r="C51" t="str">
        <f t="shared" si="0"/>
        <v>Natalie</v>
      </c>
      <c r="D51" t="str">
        <f t="shared" si="1"/>
        <v>Hopkins</v>
      </c>
    </row>
    <row r="52" spans="1:4">
      <c r="A52" s="34" t="s">
        <v>197</v>
      </c>
      <c r="B52" t="s">
        <v>198</v>
      </c>
      <c r="C52" t="str">
        <f t="shared" si="0"/>
        <v>Gary</v>
      </c>
      <c r="D52" t="str">
        <f t="shared" si="1"/>
        <v>Phoenix</v>
      </c>
    </row>
    <row r="53" spans="1:4">
      <c r="A53" s="34" t="s">
        <v>199</v>
      </c>
      <c r="B53" t="s">
        <v>200</v>
      </c>
      <c r="C53" t="str">
        <f t="shared" si="0"/>
        <v>Carmen</v>
      </c>
      <c r="D53" t="str">
        <f t="shared" si="1"/>
        <v>Hunt</v>
      </c>
    </row>
    <row r="54" spans="1:4">
      <c r="A54" s="34" t="s">
        <v>201</v>
      </c>
      <c r="B54" t="s">
        <v>202</v>
      </c>
      <c r="C54" t="str">
        <f t="shared" si="0"/>
        <v>Mena</v>
      </c>
      <c r="D54" t="str">
        <f t="shared" si="1"/>
        <v>Temple</v>
      </c>
    </row>
    <row r="55" spans="1:4">
      <c r="A55" s="34" t="s">
        <v>106</v>
      </c>
      <c r="B55" t="s">
        <v>203</v>
      </c>
      <c r="C55" t="str">
        <f t="shared" si="0"/>
        <v>Penelope</v>
      </c>
      <c r="D55" t="str">
        <f t="shared" si="1"/>
        <v>Pinkett</v>
      </c>
    </row>
    <row r="56" spans="1:4">
      <c r="A56" s="34" t="s">
        <v>204</v>
      </c>
      <c r="B56" t="s">
        <v>151</v>
      </c>
      <c r="C56" t="str">
        <f t="shared" si="0"/>
        <v>Fay</v>
      </c>
      <c r="D56" t="str">
        <f t="shared" si="1"/>
        <v>Kilmer</v>
      </c>
    </row>
    <row r="57" spans="1:4">
      <c r="A57" s="34" t="s">
        <v>140</v>
      </c>
      <c r="B57" t="s">
        <v>205</v>
      </c>
      <c r="C57" t="str">
        <f t="shared" si="0"/>
        <v>Dan</v>
      </c>
      <c r="D57" t="str">
        <f t="shared" si="1"/>
        <v>Harris</v>
      </c>
    </row>
    <row r="58" spans="1:4">
      <c r="A58" s="34" t="s">
        <v>206</v>
      </c>
      <c r="B58" t="s">
        <v>207</v>
      </c>
      <c r="C58" t="str">
        <f t="shared" si="0"/>
        <v>Jude</v>
      </c>
      <c r="D58" t="str">
        <f t="shared" si="1"/>
        <v>Cruise</v>
      </c>
    </row>
    <row r="59" spans="1:4">
      <c r="A59" s="34" t="s">
        <v>124</v>
      </c>
      <c r="B59" t="s">
        <v>208</v>
      </c>
      <c r="C59" t="str">
        <f t="shared" si="0"/>
        <v>Christian</v>
      </c>
      <c r="D59" t="str">
        <f t="shared" si="1"/>
        <v>Akroyd</v>
      </c>
    </row>
    <row r="60" spans="1:4">
      <c r="A60" s="34" t="s">
        <v>209</v>
      </c>
      <c r="B60" t="s">
        <v>210</v>
      </c>
      <c r="C60" t="str">
        <f t="shared" si="0"/>
        <v>Dustin</v>
      </c>
      <c r="D60" t="str">
        <f t="shared" si="1"/>
        <v>Tautou</v>
      </c>
    </row>
    <row r="61" spans="1:4">
      <c r="A61" s="34" t="s">
        <v>211</v>
      </c>
      <c r="B61" t="s">
        <v>129</v>
      </c>
      <c r="C61" t="str">
        <f t="shared" si="0"/>
        <v>Henry</v>
      </c>
      <c r="D61" t="str">
        <f t="shared" si="1"/>
        <v>Berry</v>
      </c>
    </row>
    <row r="62" spans="1:4">
      <c r="A62" s="34" t="s">
        <v>124</v>
      </c>
      <c r="B62" t="s">
        <v>212</v>
      </c>
      <c r="C62" t="str">
        <f t="shared" si="0"/>
        <v>Christian</v>
      </c>
      <c r="D62" t="str">
        <f t="shared" si="1"/>
        <v>Neeson</v>
      </c>
    </row>
    <row r="63" spans="1:4">
      <c r="A63" s="34" t="s">
        <v>213</v>
      </c>
      <c r="B63" t="s">
        <v>212</v>
      </c>
      <c r="C63" t="str">
        <f t="shared" si="0"/>
        <v>Jayne</v>
      </c>
      <c r="D63" t="str">
        <f t="shared" si="1"/>
        <v>Neeson</v>
      </c>
    </row>
    <row r="64" spans="1:4">
      <c r="A64" s="34" t="s">
        <v>152</v>
      </c>
      <c r="B64" t="s">
        <v>214</v>
      </c>
      <c r="C64" t="str">
        <f t="shared" si="0"/>
        <v>Cameron</v>
      </c>
      <c r="D64" t="str">
        <f t="shared" si="1"/>
        <v>Wray</v>
      </c>
    </row>
    <row r="65" spans="1:4">
      <c r="A65" s="34" t="s">
        <v>215</v>
      </c>
      <c r="B65" t="s">
        <v>121</v>
      </c>
      <c r="C65" t="str">
        <f t="shared" si="0"/>
        <v>Ray</v>
      </c>
      <c r="D65" t="str">
        <f t="shared" si="1"/>
        <v>Johansson</v>
      </c>
    </row>
    <row r="66" spans="1:4">
      <c r="A66" s="34" t="s">
        <v>216</v>
      </c>
      <c r="B66" t="s">
        <v>217</v>
      </c>
      <c r="C66" t="str">
        <f t="shared" si="0"/>
        <v>Angela</v>
      </c>
      <c r="D66" t="str">
        <f t="shared" si="1"/>
        <v>Hudson</v>
      </c>
    </row>
    <row r="67" spans="1:4">
      <c r="A67" s="34" t="s">
        <v>218</v>
      </c>
      <c r="B67" t="s">
        <v>219</v>
      </c>
      <c r="C67" t="str">
        <f t="shared" ref="C67:C130" si="2">PROPER(A67)</f>
        <v>Mary</v>
      </c>
      <c r="D67" t="str">
        <f t="shared" ref="D67:D130" si="3">PROPER(B67)</f>
        <v>Tandy</v>
      </c>
    </row>
    <row r="68" spans="1:4">
      <c r="A68" s="34" t="s">
        <v>220</v>
      </c>
      <c r="B68" t="s">
        <v>221</v>
      </c>
      <c r="C68" t="str">
        <f t="shared" si="2"/>
        <v>Jessica</v>
      </c>
      <c r="D68" t="str">
        <f t="shared" si="3"/>
        <v>Bailey</v>
      </c>
    </row>
    <row r="69" spans="1:4">
      <c r="A69" s="34" t="s">
        <v>156</v>
      </c>
      <c r="B69" t="s">
        <v>222</v>
      </c>
      <c r="C69" t="str">
        <f t="shared" si="2"/>
        <v>Rip</v>
      </c>
      <c r="D69" t="str">
        <f t="shared" si="3"/>
        <v>Winslet</v>
      </c>
    </row>
    <row r="70" spans="1:4">
      <c r="A70" s="34" t="s">
        <v>223</v>
      </c>
      <c r="B70" t="s">
        <v>147</v>
      </c>
      <c r="C70" t="str">
        <f t="shared" si="2"/>
        <v>Kenneth</v>
      </c>
      <c r="D70" t="str">
        <f t="shared" si="3"/>
        <v>Paltrow</v>
      </c>
    </row>
    <row r="71" spans="1:4">
      <c r="A71" s="34" t="s">
        <v>224</v>
      </c>
      <c r="B71" t="s">
        <v>225</v>
      </c>
      <c r="C71" t="str">
        <f t="shared" si="2"/>
        <v>Michelle</v>
      </c>
      <c r="D71" t="str">
        <f t="shared" si="3"/>
        <v>Mcconaughey</v>
      </c>
    </row>
    <row r="72" spans="1:4">
      <c r="A72" s="34" t="s">
        <v>226</v>
      </c>
      <c r="B72" t="s">
        <v>227</v>
      </c>
      <c r="C72" t="str">
        <f t="shared" si="2"/>
        <v>Adam</v>
      </c>
      <c r="D72" t="str">
        <f t="shared" si="3"/>
        <v>Grant</v>
      </c>
    </row>
    <row r="73" spans="1:4">
      <c r="A73" s="34" t="s">
        <v>228</v>
      </c>
      <c r="B73" t="s">
        <v>229</v>
      </c>
      <c r="C73" t="str">
        <f t="shared" si="2"/>
        <v>Sean</v>
      </c>
      <c r="D73" t="str">
        <f t="shared" si="3"/>
        <v>Williams</v>
      </c>
    </row>
    <row r="74" spans="1:4">
      <c r="A74" s="34" t="s">
        <v>197</v>
      </c>
      <c r="B74" t="s">
        <v>230</v>
      </c>
      <c r="C74" t="str">
        <f t="shared" si="2"/>
        <v>Gary</v>
      </c>
      <c r="D74" t="str">
        <f t="shared" si="3"/>
        <v>Penn</v>
      </c>
    </row>
    <row r="75" spans="1:4">
      <c r="A75" s="34" t="s">
        <v>169</v>
      </c>
      <c r="B75" t="s">
        <v>231</v>
      </c>
      <c r="C75" t="str">
        <f t="shared" si="2"/>
        <v>Milla</v>
      </c>
      <c r="D75" t="str">
        <f t="shared" si="3"/>
        <v>Keitel</v>
      </c>
    </row>
    <row r="76" spans="1:4">
      <c r="A76" s="34" t="s">
        <v>173</v>
      </c>
      <c r="B76" t="s">
        <v>232</v>
      </c>
      <c r="C76" t="str">
        <f t="shared" si="2"/>
        <v>Burt</v>
      </c>
      <c r="D76" t="str">
        <f t="shared" si="3"/>
        <v>Posey</v>
      </c>
    </row>
    <row r="77" spans="1:4">
      <c r="A77" s="34" t="s">
        <v>233</v>
      </c>
      <c r="B77" t="s">
        <v>234</v>
      </c>
      <c r="C77" t="str">
        <f t="shared" si="2"/>
        <v>Angelina</v>
      </c>
      <c r="D77" t="str">
        <f t="shared" si="3"/>
        <v>Astaire</v>
      </c>
    </row>
    <row r="78" spans="1:4">
      <c r="A78" s="34" t="s">
        <v>235</v>
      </c>
      <c r="B78" t="s">
        <v>225</v>
      </c>
      <c r="C78" t="str">
        <f t="shared" si="2"/>
        <v>Cary</v>
      </c>
      <c r="D78" t="str">
        <f t="shared" si="3"/>
        <v>Mcconaughey</v>
      </c>
    </row>
    <row r="79" spans="1:4">
      <c r="A79" s="34" t="s">
        <v>236</v>
      </c>
      <c r="B79" t="s">
        <v>237</v>
      </c>
      <c r="C79" t="str">
        <f t="shared" si="2"/>
        <v>Groucho</v>
      </c>
      <c r="D79" t="str">
        <f t="shared" si="3"/>
        <v>Sinatra</v>
      </c>
    </row>
    <row r="80" spans="1:4">
      <c r="A80" s="34" t="s">
        <v>238</v>
      </c>
      <c r="B80" t="s">
        <v>161</v>
      </c>
      <c r="C80" t="str">
        <f t="shared" si="2"/>
        <v>Mae</v>
      </c>
      <c r="D80" t="str">
        <f t="shared" si="3"/>
        <v>Hoffman</v>
      </c>
    </row>
    <row r="81" spans="1:4">
      <c r="A81" s="34" t="s">
        <v>239</v>
      </c>
      <c r="B81" t="s">
        <v>240</v>
      </c>
      <c r="C81" t="str">
        <f t="shared" si="2"/>
        <v>Ralph</v>
      </c>
      <c r="D81" t="str">
        <f t="shared" si="3"/>
        <v>Cruz</v>
      </c>
    </row>
    <row r="82" spans="1:4">
      <c r="A82" s="34" t="s">
        <v>241</v>
      </c>
      <c r="B82" t="s">
        <v>242</v>
      </c>
      <c r="C82" t="str">
        <f t="shared" si="2"/>
        <v>Scarlett</v>
      </c>
      <c r="D82" t="str">
        <f t="shared" si="3"/>
        <v>Damon</v>
      </c>
    </row>
    <row r="83" spans="1:4">
      <c r="A83" s="34" t="s">
        <v>160</v>
      </c>
      <c r="B83" t="s">
        <v>243</v>
      </c>
      <c r="C83" t="str">
        <f t="shared" si="2"/>
        <v>Woody</v>
      </c>
      <c r="D83" t="str">
        <f t="shared" si="3"/>
        <v>Jolie</v>
      </c>
    </row>
    <row r="84" spans="1:4">
      <c r="A84" s="34" t="s">
        <v>244</v>
      </c>
      <c r="B84" t="s">
        <v>245</v>
      </c>
      <c r="C84" t="str">
        <f t="shared" si="2"/>
        <v>Ben</v>
      </c>
      <c r="D84" t="str">
        <f t="shared" si="3"/>
        <v>Willis</v>
      </c>
    </row>
    <row r="85" spans="1:4">
      <c r="A85" s="34" t="s">
        <v>246</v>
      </c>
      <c r="B85" t="s">
        <v>247</v>
      </c>
      <c r="C85" t="str">
        <f t="shared" si="2"/>
        <v>James</v>
      </c>
      <c r="D85" t="str">
        <f t="shared" si="3"/>
        <v>Pitt</v>
      </c>
    </row>
    <row r="86" spans="1:4">
      <c r="A86" s="34" t="s">
        <v>248</v>
      </c>
      <c r="B86" t="s">
        <v>249</v>
      </c>
      <c r="C86" t="str">
        <f t="shared" si="2"/>
        <v>Minnie</v>
      </c>
      <c r="D86" t="str">
        <f t="shared" si="3"/>
        <v>Zellweger</v>
      </c>
    </row>
    <row r="87" spans="1:4">
      <c r="A87" s="34" t="s">
        <v>250</v>
      </c>
      <c r="B87" t="s">
        <v>251</v>
      </c>
      <c r="C87" t="str">
        <f t="shared" si="2"/>
        <v>Greg</v>
      </c>
      <c r="D87" t="str">
        <f t="shared" si="3"/>
        <v>Chaplin</v>
      </c>
    </row>
    <row r="88" spans="1:4">
      <c r="A88" s="34" t="s">
        <v>252</v>
      </c>
      <c r="B88" t="s">
        <v>164</v>
      </c>
      <c r="C88" t="str">
        <f t="shared" si="2"/>
        <v>Spencer</v>
      </c>
      <c r="D88" t="str">
        <f t="shared" si="3"/>
        <v>Peck</v>
      </c>
    </row>
    <row r="89" spans="1:4">
      <c r="A89" s="34" t="s">
        <v>223</v>
      </c>
      <c r="B89" t="s">
        <v>253</v>
      </c>
      <c r="C89" t="str">
        <f t="shared" si="2"/>
        <v>Kenneth</v>
      </c>
      <c r="D89" t="str">
        <f t="shared" si="3"/>
        <v>Pesci</v>
      </c>
    </row>
    <row r="90" spans="1:4">
      <c r="A90" s="34" t="s">
        <v>254</v>
      </c>
      <c r="B90" t="s">
        <v>255</v>
      </c>
      <c r="C90" t="str">
        <f t="shared" si="2"/>
        <v>Charlize</v>
      </c>
      <c r="D90" t="str">
        <f t="shared" si="3"/>
        <v>Dench</v>
      </c>
    </row>
    <row r="91" spans="1:4">
      <c r="A91" s="34" t="s">
        <v>228</v>
      </c>
      <c r="B91" t="s">
        <v>107</v>
      </c>
      <c r="C91" t="str">
        <f t="shared" si="2"/>
        <v>Sean</v>
      </c>
      <c r="D91" t="str">
        <f t="shared" si="3"/>
        <v>Guiness</v>
      </c>
    </row>
    <row r="92" spans="1:4">
      <c r="A92" s="34" t="s">
        <v>256</v>
      </c>
      <c r="B92" t="s">
        <v>129</v>
      </c>
      <c r="C92" t="str">
        <f t="shared" si="2"/>
        <v>Christopher</v>
      </c>
      <c r="D92" t="str">
        <f t="shared" si="3"/>
        <v>Berry</v>
      </c>
    </row>
    <row r="93" spans="1:4">
      <c r="A93" s="34" t="s">
        <v>146</v>
      </c>
      <c r="B93" t="s">
        <v>208</v>
      </c>
      <c r="C93" t="str">
        <f t="shared" si="2"/>
        <v>Kirsten</v>
      </c>
      <c r="D93" t="str">
        <f t="shared" si="3"/>
        <v>Akroyd</v>
      </c>
    </row>
    <row r="94" spans="1:4">
      <c r="A94" s="34" t="s">
        <v>257</v>
      </c>
      <c r="B94" t="s">
        <v>258</v>
      </c>
      <c r="C94" t="str">
        <f t="shared" si="2"/>
        <v>Ellen</v>
      </c>
      <c r="D94" t="str">
        <f t="shared" si="3"/>
        <v>Presley</v>
      </c>
    </row>
    <row r="95" spans="1:4">
      <c r="A95" s="34" t="s">
        <v>223</v>
      </c>
      <c r="B95" t="s">
        <v>141</v>
      </c>
      <c r="C95" t="str">
        <f t="shared" si="2"/>
        <v>Kenneth</v>
      </c>
      <c r="D95" t="str">
        <f t="shared" si="3"/>
        <v>Torn</v>
      </c>
    </row>
    <row r="96" spans="1:4">
      <c r="A96" s="34" t="s">
        <v>259</v>
      </c>
      <c r="B96" t="s">
        <v>109</v>
      </c>
      <c r="C96" t="str">
        <f t="shared" si="2"/>
        <v>Daryl</v>
      </c>
      <c r="D96" t="str">
        <f t="shared" si="3"/>
        <v>Wahlberg</v>
      </c>
    </row>
    <row r="97" spans="1:4">
      <c r="A97" s="34" t="s">
        <v>260</v>
      </c>
      <c r="B97" t="s">
        <v>245</v>
      </c>
      <c r="C97" t="str">
        <f t="shared" si="2"/>
        <v>Gene</v>
      </c>
      <c r="D97" t="str">
        <f t="shared" si="3"/>
        <v>Willis</v>
      </c>
    </row>
    <row r="98" spans="1:4">
      <c r="A98" s="34" t="s">
        <v>261</v>
      </c>
      <c r="B98" t="s">
        <v>262</v>
      </c>
      <c r="C98" t="str">
        <f t="shared" si="2"/>
        <v>Meg</v>
      </c>
      <c r="D98" t="str">
        <f t="shared" si="3"/>
        <v>Hawke</v>
      </c>
    </row>
    <row r="99" spans="1:4">
      <c r="A99" s="34" t="s">
        <v>263</v>
      </c>
      <c r="B99" t="s">
        <v>264</v>
      </c>
      <c r="C99" t="str">
        <f t="shared" si="2"/>
        <v>Chris</v>
      </c>
      <c r="D99" t="str">
        <f t="shared" si="3"/>
        <v>Bridges</v>
      </c>
    </row>
    <row r="100" spans="1:4">
      <c r="A100" s="34" t="s">
        <v>265</v>
      </c>
      <c r="B100" t="s">
        <v>119</v>
      </c>
      <c r="C100" t="str">
        <f t="shared" si="2"/>
        <v>Jim</v>
      </c>
      <c r="D100" t="str">
        <f t="shared" si="3"/>
        <v>Mostel</v>
      </c>
    </row>
    <row r="101" spans="1:4">
      <c r="A101" s="34" t="s">
        <v>252</v>
      </c>
      <c r="B101" t="s">
        <v>266</v>
      </c>
      <c r="C101" t="str">
        <f t="shared" si="2"/>
        <v>Spencer</v>
      </c>
      <c r="D101" t="str">
        <f t="shared" si="3"/>
        <v>Depp</v>
      </c>
    </row>
    <row r="102" spans="1:4">
      <c r="A102" s="34" t="s">
        <v>267</v>
      </c>
      <c r="B102" t="s">
        <v>113</v>
      </c>
      <c r="C102" t="str">
        <f t="shared" si="2"/>
        <v>Susan</v>
      </c>
      <c r="D102" t="str">
        <f t="shared" si="3"/>
        <v>Davis</v>
      </c>
    </row>
    <row r="103" spans="1:4">
      <c r="A103" s="34" t="s">
        <v>268</v>
      </c>
      <c r="B103" t="s">
        <v>141</v>
      </c>
      <c r="C103" t="str">
        <f t="shared" si="2"/>
        <v>Walter</v>
      </c>
      <c r="D103" t="str">
        <f t="shared" si="3"/>
        <v>Torn</v>
      </c>
    </row>
    <row r="104" spans="1:4">
      <c r="A104" s="34" t="s">
        <v>120</v>
      </c>
      <c r="B104" t="s">
        <v>269</v>
      </c>
      <c r="C104" t="str">
        <f t="shared" si="2"/>
        <v>Matthew</v>
      </c>
      <c r="D104" t="str">
        <f t="shared" si="3"/>
        <v>Leigh</v>
      </c>
    </row>
    <row r="105" spans="1:4">
      <c r="A105" s="34" t="s">
        <v>106</v>
      </c>
      <c r="B105" t="s">
        <v>194</v>
      </c>
      <c r="C105" t="str">
        <f t="shared" si="2"/>
        <v>Penelope</v>
      </c>
      <c r="D105" t="str">
        <f t="shared" si="3"/>
        <v>Cronyn</v>
      </c>
    </row>
    <row r="106" spans="1:4">
      <c r="A106" s="34" t="s">
        <v>270</v>
      </c>
      <c r="B106" t="s">
        <v>271</v>
      </c>
      <c r="C106" t="str">
        <f t="shared" si="2"/>
        <v>Sidney</v>
      </c>
      <c r="D106" t="str">
        <f t="shared" si="3"/>
        <v>Crowe</v>
      </c>
    </row>
    <row r="107" spans="1:4">
      <c r="A107" s="34" t="s">
        <v>236</v>
      </c>
      <c r="B107" t="s">
        <v>272</v>
      </c>
      <c r="C107" t="str">
        <f t="shared" si="2"/>
        <v>Groucho</v>
      </c>
      <c r="D107" t="str">
        <f t="shared" si="3"/>
        <v>Dunst</v>
      </c>
    </row>
    <row r="108" spans="1:4">
      <c r="A108" s="34" t="s">
        <v>273</v>
      </c>
      <c r="B108" t="s">
        <v>182</v>
      </c>
      <c r="C108" t="str">
        <f t="shared" si="2"/>
        <v>Gina</v>
      </c>
      <c r="D108" t="str">
        <f t="shared" si="3"/>
        <v>Degeneres</v>
      </c>
    </row>
    <row r="109" spans="1:4">
      <c r="A109" s="34" t="s">
        <v>274</v>
      </c>
      <c r="B109" t="s">
        <v>275</v>
      </c>
      <c r="C109" t="str">
        <f t="shared" si="2"/>
        <v>Warren</v>
      </c>
      <c r="D109" t="str">
        <f t="shared" si="3"/>
        <v>Nolte</v>
      </c>
    </row>
    <row r="110" spans="1:4">
      <c r="A110" s="34" t="s">
        <v>276</v>
      </c>
      <c r="B110" t="s">
        <v>277</v>
      </c>
      <c r="C110" t="str">
        <f t="shared" si="2"/>
        <v>Sylvester</v>
      </c>
      <c r="D110" t="str">
        <f t="shared" si="3"/>
        <v>Dern</v>
      </c>
    </row>
    <row r="111" spans="1:4">
      <c r="A111" s="34" t="s">
        <v>267</v>
      </c>
      <c r="B111" t="s">
        <v>113</v>
      </c>
      <c r="C111" t="str">
        <f t="shared" si="2"/>
        <v>Susan</v>
      </c>
      <c r="D111" t="str">
        <f t="shared" si="3"/>
        <v>Davis</v>
      </c>
    </row>
    <row r="112" spans="1:4">
      <c r="A112" s="34" t="s">
        <v>152</v>
      </c>
      <c r="B112" t="s">
        <v>249</v>
      </c>
      <c r="C112" t="str">
        <f t="shared" si="2"/>
        <v>Cameron</v>
      </c>
      <c r="D112" t="str">
        <f t="shared" si="3"/>
        <v>Zellweger</v>
      </c>
    </row>
    <row r="113" spans="1:4">
      <c r="A113" s="34" t="s">
        <v>278</v>
      </c>
      <c r="B113" t="s">
        <v>279</v>
      </c>
      <c r="C113" t="str">
        <f t="shared" si="2"/>
        <v>Russell</v>
      </c>
      <c r="D113" t="str">
        <f t="shared" si="3"/>
        <v>Bacall</v>
      </c>
    </row>
    <row r="114" spans="1:4">
      <c r="A114" s="34" t="s">
        <v>280</v>
      </c>
      <c r="B114" t="s">
        <v>196</v>
      </c>
      <c r="C114" t="str">
        <f t="shared" si="2"/>
        <v>Morgan</v>
      </c>
      <c r="D114" t="str">
        <f t="shared" si="3"/>
        <v>Hopkins</v>
      </c>
    </row>
    <row r="115" spans="1:4">
      <c r="A115" s="34" t="s">
        <v>280</v>
      </c>
      <c r="B115" t="s">
        <v>281</v>
      </c>
      <c r="C115" t="str">
        <f t="shared" si="2"/>
        <v>Morgan</v>
      </c>
      <c r="D115" t="str">
        <f t="shared" si="3"/>
        <v>Mcdormand</v>
      </c>
    </row>
    <row r="116" spans="1:4">
      <c r="A116" s="34" t="s">
        <v>282</v>
      </c>
      <c r="B116" t="s">
        <v>283</v>
      </c>
      <c r="C116" t="str">
        <f t="shared" si="2"/>
        <v>Harrison</v>
      </c>
      <c r="D116" t="str">
        <f t="shared" si="3"/>
        <v>Bale</v>
      </c>
    </row>
    <row r="117" spans="1:4">
      <c r="A117" s="34" t="s">
        <v>140</v>
      </c>
      <c r="B117" t="s">
        <v>153</v>
      </c>
      <c r="C117" t="str">
        <f t="shared" si="2"/>
        <v>Dan</v>
      </c>
      <c r="D117" t="str">
        <f t="shared" si="3"/>
        <v>Streep</v>
      </c>
    </row>
    <row r="118" spans="1:4">
      <c r="A118" s="34" t="s">
        <v>284</v>
      </c>
      <c r="B118" t="s">
        <v>145</v>
      </c>
      <c r="C118" t="str">
        <f t="shared" si="2"/>
        <v>Renee</v>
      </c>
      <c r="D118" t="str">
        <f t="shared" si="3"/>
        <v>Tracy</v>
      </c>
    </row>
    <row r="119" spans="1:4">
      <c r="A119" s="34" t="s">
        <v>134</v>
      </c>
      <c r="B119" t="s">
        <v>285</v>
      </c>
      <c r="C119" t="str">
        <f t="shared" si="2"/>
        <v>Cuba</v>
      </c>
      <c r="D119" t="str">
        <f t="shared" si="3"/>
        <v>Allen</v>
      </c>
    </row>
    <row r="120" spans="1:4">
      <c r="A120" s="34" t="s">
        <v>274</v>
      </c>
      <c r="B120" t="s">
        <v>286</v>
      </c>
      <c r="C120" t="str">
        <f t="shared" si="2"/>
        <v>Warren</v>
      </c>
      <c r="D120" t="str">
        <f t="shared" si="3"/>
        <v>Jackman</v>
      </c>
    </row>
    <row r="121" spans="1:4">
      <c r="A121" s="34" t="s">
        <v>106</v>
      </c>
      <c r="B121" t="s">
        <v>287</v>
      </c>
      <c r="C121" t="str">
        <f t="shared" si="2"/>
        <v>Penelope</v>
      </c>
      <c r="D121" t="str">
        <f t="shared" si="3"/>
        <v>Monroe</v>
      </c>
    </row>
    <row r="122" spans="1:4">
      <c r="A122" s="34" t="s">
        <v>288</v>
      </c>
      <c r="B122" t="s">
        <v>289</v>
      </c>
      <c r="C122" t="str">
        <f t="shared" si="2"/>
        <v>Liza</v>
      </c>
      <c r="D122" t="str">
        <f t="shared" si="3"/>
        <v>Bergman</v>
      </c>
    </row>
    <row r="123" spans="1:4">
      <c r="A123" s="34" t="s">
        <v>290</v>
      </c>
      <c r="B123" t="s">
        <v>275</v>
      </c>
      <c r="C123" t="str">
        <f t="shared" si="2"/>
        <v>Salma</v>
      </c>
      <c r="D123" t="str">
        <f t="shared" si="3"/>
        <v>Nolte</v>
      </c>
    </row>
    <row r="124" spans="1:4">
      <c r="A124" s="34" t="s">
        <v>291</v>
      </c>
      <c r="B124" t="s">
        <v>255</v>
      </c>
      <c r="C124" t="str">
        <f t="shared" si="2"/>
        <v>Julianne</v>
      </c>
      <c r="D124" t="str">
        <f t="shared" si="3"/>
        <v>Dench</v>
      </c>
    </row>
    <row r="125" spans="1:4">
      <c r="A125" s="34" t="s">
        <v>241</v>
      </c>
      <c r="B125" t="s">
        <v>292</v>
      </c>
      <c r="C125" t="str">
        <f t="shared" si="2"/>
        <v>Scarlett</v>
      </c>
      <c r="D125" t="str">
        <f t="shared" si="3"/>
        <v>Bening</v>
      </c>
    </row>
    <row r="126" spans="1:4">
      <c r="A126" s="34" t="s">
        <v>293</v>
      </c>
      <c r="B126" t="s">
        <v>275</v>
      </c>
      <c r="C126" t="str">
        <f t="shared" si="2"/>
        <v>Albert</v>
      </c>
      <c r="D126" t="str">
        <f t="shared" si="3"/>
        <v>Nolte</v>
      </c>
    </row>
    <row r="127" spans="1:4">
      <c r="A127" s="34" t="s">
        <v>191</v>
      </c>
      <c r="B127" t="s">
        <v>294</v>
      </c>
      <c r="C127" t="str">
        <f t="shared" si="2"/>
        <v>Frances</v>
      </c>
      <c r="D127" t="str">
        <f t="shared" si="3"/>
        <v>Tomei</v>
      </c>
    </row>
    <row r="128" spans="1:4">
      <c r="A128" s="34" t="s">
        <v>154</v>
      </c>
      <c r="B128" t="s">
        <v>295</v>
      </c>
      <c r="C128" t="str">
        <f t="shared" si="2"/>
        <v>Kevin</v>
      </c>
      <c r="D128" t="str">
        <f t="shared" si="3"/>
        <v>Garland</v>
      </c>
    </row>
    <row r="129" spans="1:4">
      <c r="A129" s="34" t="s">
        <v>296</v>
      </c>
      <c r="B129" t="s">
        <v>159</v>
      </c>
      <c r="C129" t="str">
        <f t="shared" si="2"/>
        <v>Cate</v>
      </c>
      <c r="D129" t="str">
        <f t="shared" si="3"/>
        <v>Mcqueen</v>
      </c>
    </row>
    <row r="130" spans="1:4">
      <c r="A130" s="34" t="s">
        <v>259</v>
      </c>
      <c r="B130" t="s">
        <v>157</v>
      </c>
      <c r="C130" t="str">
        <f t="shared" si="2"/>
        <v>Daryl</v>
      </c>
      <c r="D130" t="str">
        <f t="shared" si="3"/>
        <v>Crawford</v>
      </c>
    </row>
    <row r="131" spans="1:4">
      <c r="A131" s="34" t="s">
        <v>297</v>
      </c>
      <c r="B131" t="s">
        <v>231</v>
      </c>
      <c r="C131" t="str">
        <f t="shared" ref="C131:C194" si="4">PROPER(A131)</f>
        <v>Greta</v>
      </c>
      <c r="D131" t="str">
        <f t="shared" ref="D131:D194" si="5">PROPER(B131)</f>
        <v>Keitel</v>
      </c>
    </row>
    <row r="132" spans="1:4">
      <c r="A132" s="34" t="s">
        <v>298</v>
      </c>
      <c r="B132" t="s">
        <v>286</v>
      </c>
      <c r="C132" t="str">
        <f t="shared" si="4"/>
        <v>Jane</v>
      </c>
      <c r="D132" t="str">
        <f t="shared" si="5"/>
        <v>Jackman</v>
      </c>
    </row>
    <row r="133" spans="1:4">
      <c r="A133" s="34" t="s">
        <v>226</v>
      </c>
      <c r="B133" t="s">
        <v>299</v>
      </c>
      <c r="C133" t="str">
        <f t="shared" si="4"/>
        <v>Adam</v>
      </c>
      <c r="D133" t="str">
        <f t="shared" si="5"/>
        <v>Hopper</v>
      </c>
    </row>
    <row r="134" spans="1:4">
      <c r="A134" s="34" t="s">
        <v>300</v>
      </c>
      <c r="B134" t="s">
        <v>230</v>
      </c>
      <c r="C134" t="str">
        <f t="shared" si="4"/>
        <v>Richard</v>
      </c>
      <c r="D134" t="str">
        <f t="shared" si="5"/>
        <v>Penn</v>
      </c>
    </row>
    <row r="135" spans="1:4">
      <c r="A135" s="34" t="s">
        <v>260</v>
      </c>
      <c r="B135" t="s">
        <v>196</v>
      </c>
      <c r="C135" t="str">
        <f t="shared" si="4"/>
        <v>Gene</v>
      </c>
      <c r="D135" t="str">
        <f t="shared" si="5"/>
        <v>Hopkins</v>
      </c>
    </row>
    <row r="136" spans="1:4">
      <c r="A136" s="34" t="s">
        <v>301</v>
      </c>
      <c r="B136" t="s">
        <v>302</v>
      </c>
      <c r="C136" t="str">
        <f t="shared" si="4"/>
        <v>Rita</v>
      </c>
      <c r="D136" t="str">
        <f t="shared" si="5"/>
        <v>Reynolds</v>
      </c>
    </row>
    <row r="137" spans="1:4">
      <c r="A137" s="34" t="s">
        <v>110</v>
      </c>
      <c r="B137" t="s">
        <v>303</v>
      </c>
      <c r="C137" t="str">
        <f t="shared" si="4"/>
        <v>Ed</v>
      </c>
      <c r="D137" t="str">
        <f t="shared" si="5"/>
        <v>Mansfield</v>
      </c>
    </row>
    <row r="138" spans="1:4">
      <c r="A138" s="34" t="s">
        <v>280</v>
      </c>
      <c r="B138" t="s">
        <v>229</v>
      </c>
      <c r="C138" t="str">
        <f t="shared" si="4"/>
        <v>Morgan</v>
      </c>
      <c r="D138" t="str">
        <f t="shared" si="5"/>
        <v>Williams</v>
      </c>
    </row>
    <row r="139" spans="1:4">
      <c r="A139" s="34" t="s">
        <v>144</v>
      </c>
      <c r="B139" t="s">
        <v>304</v>
      </c>
      <c r="C139" t="str">
        <f t="shared" si="4"/>
        <v>Lucille</v>
      </c>
      <c r="D139" t="str">
        <f t="shared" si="5"/>
        <v>Dee</v>
      </c>
    </row>
    <row r="140" spans="1:4">
      <c r="A140" s="34" t="s">
        <v>305</v>
      </c>
      <c r="B140" t="s">
        <v>306</v>
      </c>
      <c r="C140" t="str">
        <f t="shared" si="4"/>
        <v>Ewan</v>
      </c>
      <c r="D140" t="str">
        <f t="shared" si="5"/>
        <v>Gooding</v>
      </c>
    </row>
    <row r="141" spans="1:4">
      <c r="A141" s="34" t="s">
        <v>307</v>
      </c>
      <c r="B141" t="s">
        <v>308</v>
      </c>
      <c r="C141" t="str">
        <f t="shared" si="4"/>
        <v>Whoopi</v>
      </c>
      <c r="D141" t="str">
        <f t="shared" si="5"/>
        <v>Hurt</v>
      </c>
    </row>
    <row r="142" spans="1:4">
      <c r="A142" s="34" t="s">
        <v>296</v>
      </c>
      <c r="B142" t="s">
        <v>205</v>
      </c>
      <c r="C142" t="str">
        <f t="shared" si="4"/>
        <v>Cate</v>
      </c>
      <c r="D142" t="str">
        <f t="shared" si="5"/>
        <v>Harris</v>
      </c>
    </row>
    <row r="143" spans="1:4">
      <c r="A143" s="34" t="s">
        <v>309</v>
      </c>
      <c r="B143" t="s">
        <v>310</v>
      </c>
      <c r="C143" t="str">
        <f t="shared" si="4"/>
        <v>Jada</v>
      </c>
      <c r="D143" t="str">
        <f t="shared" si="5"/>
        <v>Ryder</v>
      </c>
    </row>
    <row r="144" spans="1:4">
      <c r="A144" s="34" t="s">
        <v>311</v>
      </c>
      <c r="B144" t="s">
        <v>172</v>
      </c>
      <c r="C144" t="str">
        <f t="shared" si="4"/>
        <v>River</v>
      </c>
      <c r="D144" t="str">
        <f t="shared" si="5"/>
        <v>Dean</v>
      </c>
    </row>
    <row r="145" spans="1:4">
      <c r="A145" s="34" t="s">
        <v>216</v>
      </c>
      <c r="B145" t="s">
        <v>312</v>
      </c>
      <c r="C145" t="str">
        <f t="shared" si="4"/>
        <v>Angela</v>
      </c>
      <c r="D145" t="str">
        <f t="shared" si="5"/>
        <v>Witherspoon</v>
      </c>
    </row>
    <row r="146" spans="1:4">
      <c r="A146" s="34" t="s">
        <v>313</v>
      </c>
      <c r="B146" t="s">
        <v>285</v>
      </c>
      <c r="C146" t="str">
        <f t="shared" si="4"/>
        <v>Kim</v>
      </c>
      <c r="D146" t="str">
        <f t="shared" si="5"/>
        <v>Allen</v>
      </c>
    </row>
    <row r="147" spans="1:4">
      <c r="A147" s="34" t="s">
        <v>293</v>
      </c>
      <c r="B147" t="s">
        <v>121</v>
      </c>
      <c r="C147" t="str">
        <f t="shared" si="4"/>
        <v>Albert</v>
      </c>
      <c r="D147" t="str">
        <f t="shared" si="5"/>
        <v>Johansson</v>
      </c>
    </row>
    <row r="148" spans="1:4">
      <c r="A148" s="34" t="s">
        <v>204</v>
      </c>
      <c r="B148" t="s">
        <v>222</v>
      </c>
      <c r="C148" t="str">
        <f t="shared" si="4"/>
        <v>Fay</v>
      </c>
      <c r="D148" t="str">
        <f t="shared" si="5"/>
        <v>Winslet</v>
      </c>
    </row>
    <row r="149" spans="1:4">
      <c r="A149" s="34" t="s">
        <v>314</v>
      </c>
      <c r="B149" t="s">
        <v>304</v>
      </c>
      <c r="C149" t="str">
        <f t="shared" si="4"/>
        <v>Emily</v>
      </c>
      <c r="D149" t="str">
        <f t="shared" si="5"/>
        <v>Dee</v>
      </c>
    </row>
    <row r="150" spans="1:4">
      <c r="A150" s="34" t="s">
        <v>278</v>
      </c>
      <c r="B150" t="s">
        <v>202</v>
      </c>
      <c r="C150" t="str">
        <f t="shared" si="4"/>
        <v>Russell</v>
      </c>
      <c r="D150" t="str">
        <f t="shared" si="5"/>
        <v>Temple</v>
      </c>
    </row>
    <row r="151" spans="1:4">
      <c r="A151" s="34" t="s">
        <v>213</v>
      </c>
      <c r="B151" t="s">
        <v>275</v>
      </c>
      <c r="C151" t="str">
        <f t="shared" si="4"/>
        <v>Jayne</v>
      </c>
      <c r="D151" t="str">
        <f t="shared" si="5"/>
        <v>Nolte</v>
      </c>
    </row>
    <row r="152" spans="1:4">
      <c r="A152" s="34" t="s">
        <v>315</v>
      </c>
      <c r="B152" t="s">
        <v>316</v>
      </c>
      <c r="C152" t="str">
        <f t="shared" si="4"/>
        <v>Geoffrey</v>
      </c>
      <c r="D152" t="str">
        <f t="shared" si="5"/>
        <v>Heston</v>
      </c>
    </row>
    <row r="153" spans="1:4">
      <c r="A153" s="34" t="s">
        <v>244</v>
      </c>
      <c r="B153" t="s">
        <v>205</v>
      </c>
      <c r="C153" t="str">
        <f t="shared" si="4"/>
        <v>Ben</v>
      </c>
      <c r="D153" t="str">
        <f t="shared" si="5"/>
        <v>Harris</v>
      </c>
    </row>
    <row r="154" spans="1:4">
      <c r="A154" s="34" t="s">
        <v>248</v>
      </c>
      <c r="B154" t="s">
        <v>151</v>
      </c>
      <c r="C154" t="str">
        <f t="shared" si="4"/>
        <v>Minnie</v>
      </c>
      <c r="D154" t="str">
        <f t="shared" si="5"/>
        <v>Kilmer</v>
      </c>
    </row>
    <row r="155" spans="1:4">
      <c r="A155" s="34" t="s">
        <v>317</v>
      </c>
      <c r="B155" t="s">
        <v>318</v>
      </c>
      <c r="C155" t="str">
        <f t="shared" si="4"/>
        <v>Meryl</v>
      </c>
      <c r="D155" t="str">
        <f t="shared" si="5"/>
        <v>Gibson</v>
      </c>
    </row>
    <row r="156" spans="1:4">
      <c r="A156" s="34" t="s">
        <v>319</v>
      </c>
      <c r="B156" t="s">
        <v>219</v>
      </c>
      <c r="C156" t="str">
        <f t="shared" si="4"/>
        <v>Ian</v>
      </c>
      <c r="D156" t="str">
        <f t="shared" si="5"/>
        <v>Tandy</v>
      </c>
    </row>
    <row r="157" spans="1:4">
      <c r="A157" s="34" t="s">
        <v>204</v>
      </c>
      <c r="B157" t="s">
        <v>131</v>
      </c>
      <c r="C157" t="str">
        <f t="shared" si="4"/>
        <v>Fay</v>
      </c>
      <c r="D157" t="str">
        <f t="shared" si="5"/>
        <v>Wood</v>
      </c>
    </row>
    <row r="158" spans="1:4">
      <c r="A158" s="34" t="s">
        <v>297</v>
      </c>
      <c r="B158" t="s">
        <v>320</v>
      </c>
      <c r="C158" t="str">
        <f t="shared" si="4"/>
        <v>Greta</v>
      </c>
      <c r="D158" t="str">
        <f t="shared" si="5"/>
        <v>Malden</v>
      </c>
    </row>
    <row r="159" spans="1:4">
      <c r="A159" s="34" t="s">
        <v>132</v>
      </c>
      <c r="B159" t="s">
        <v>321</v>
      </c>
      <c r="C159" t="str">
        <f t="shared" si="4"/>
        <v>Vivien</v>
      </c>
      <c r="D159" t="str">
        <f t="shared" si="5"/>
        <v>Basinger</v>
      </c>
    </row>
    <row r="160" spans="1:4">
      <c r="A160" s="34" t="s">
        <v>322</v>
      </c>
      <c r="B160" t="s">
        <v>180</v>
      </c>
      <c r="C160" t="str">
        <f t="shared" si="4"/>
        <v>Laura</v>
      </c>
      <c r="D160" t="str">
        <f t="shared" si="5"/>
        <v>Brody</v>
      </c>
    </row>
    <row r="161" spans="1:4">
      <c r="A161" s="34" t="s">
        <v>263</v>
      </c>
      <c r="B161" t="s">
        <v>266</v>
      </c>
      <c r="C161" t="str">
        <f t="shared" si="4"/>
        <v>Chris</v>
      </c>
      <c r="D161" t="str">
        <f t="shared" si="5"/>
        <v>Depp</v>
      </c>
    </row>
    <row r="162" spans="1:4">
      <c r="A162" s="34" t="s">
        <v>323</v>
      </c>
      <c r="B162" t="s">
        <v>324</v>
      </c>
      <c r="C162" t="str">
        <f t="shared" si="4"/>
        <v>Harvey</v>
      </c>
      <c r="D162" t="str">
        <f t="shared" si="5"/>
        <v>Hope</v>
      </c>
    </row>
    <row r="163" spans="1:4">
      <c r="A163" s="34" t="s">
        <v>325</v>
      </c>
      <c r="B163" t="s">
        <v>151</v>
      </c>
      <c r="C163" t="str">
        <f t="shared" si="4"/>
        <v>Oprah</v>
      </c>
      <c r="D163" t="str">
        <f t="shared" si="5"/>
        <v>Kilmer</v>
      </c>
    </row>
    <row r="164" spans="1:4">
      <c r="A164" s="34" t="s">
        <v>256</v>
      </c>
      <c r="B164" t="s">
        <v>326</v>
      </c>
      <c r="C164" t="str">
        <f t="shared" si="4"/>
        <v>Christopher</v>
      </c>
      <c r="D164" t="str">
        <f t="shared" si="5"/>
        <v>West</v>
      </c>
    </row>
    <row r="165" spans="1:4">
      <c r="A165" s="34" t="s">
        <v>327</v>
      </c>
      <c r="B165" t="s">
        <v>245</v>
      </c>
      <c r="C165" t="str">
        <f t="shared" si="4"/>
        <v>Humphrey</v>
      </c>
      <c r="D165" t="str">
        <f t="shared" si="5"/>
        <v>Willis</v>
      </c>
    </row>
    <row r="166" spans="1:4">
      <c r="A166" s="34" t="s">
        <v>328</v>
      </c>
      <c r="B166" t="s">
        <v>295</v>
      </c>
      <c r="C166" t="str">
        <f t="shared" si="4"/>
        <v>Al</v>
      </c>
      <c r="D166" t="str">
        <f t="shared" si="5"/>
        <v>Garland</v>
      </c>
    </row>
    <row r="167" spans="1:4">
      <c r="A167" s="34" t="s">
        <v>108</v>
      </c>
      <c r="B167" t="s">
        <v>182</v>
      </c>
      <c r="C167" t="str">
        <f t="shared" si="4"/>
        <v>Nick</v>
      </c>
      <c r="D167" t="str">
        <f t="shared" si="5"/>
        <v>Degeneres</v>
      </c>
    </row>
    <row r="168" spans="1:4">
      <c r="A168" s="34" t="s">
        <v>329</v>
      </c>
      <c r="B168" t="s">
        <v>330</v>
      </c>
      <c r="C168" t="str">
        <f t="shared" si="4"/>
        <v>Laurence</v>
      </c>
      <c r="D168" t="str">
        <f t="shared" si="5"/>
        <v>Bullock</v>
      </c>
    </row>
    <row r="169" spans="1:4">
      <c r="A169" s="34" t="s">
        <v>331</v>
      </c>
      <c r="B169" t="s">
        <v>332</v>
      </c>
      <c r="C169" t="str">
        <f t="shared" si="4"/>
        <v>Will</v>
      </c>
      <c r="D169" t="str">
        <f t="shared" si="5"/>
        <v>Wilson</v>
      </c>
    </row>
    <row r="170" spans="1:4">
      <c r="A170" s="34" t="s">
        <v>223</v>
      </c>
      <c r="B170" t="s">
        <v>161</v>
      </c>
      <c r="C170" t="str">
        <f t="shared" si="4"/>
        <v>Kenneth</v>
      </c>
      <c r="D170" t="str">
        <f t="shared" si="5"/>
        <v>Hoffman</v>
      </c>
    </row>
    <row r="171" spans="1:4">
      <c r="A171" s="34" t="s">
        <v>201</v>
      </c>
      <c r="B171" t="s">
        <v>299</v>
      </c>
      <c r="C171" t="str">
        <f t="shared" si="4"/>
        <v>Mena</v>
      </c>
      <c r="D171" t="str">
        <f t="shared" si="5"/>
        <v>Hopper</v>
      </c>
    </row>
    <row r="172" spans="1:4">
      <c r="A172" s="34" t="s">
        <v>333</v>
      </c>
      <c r="B172" t="s">
        <v>334</v>
      </c>
      <c r="C172" t="str">
        <f t="shared" si="4"/>
        <v>Olympia</v>
      </c>
      <c r="D172" t="str">
        <f t="shared" si="5"/>
        <v>Pfeiffer</v>
      </c>
    </row>
    <row r="173" spans="1:4">
      <c r="A173" s="34" t="s">
        <v>236</v>
      </c>
      <c r="B173" t="s">
        <v>229</v>
      </c>
      <c r="C173" t="str">
        <f t="shared" si="4"/>
        <v>Groucho</v>
      </c>
      <c r="D173" t="str">
        <f t="shared" si="5"/>
        <v>Williams</v>
      </c>
    </row>
    <row r="174" spans="1:4">
      <c r="A174" s="34" t="s">
        <v>335</v>
      </c>
      <c r="B174" t="s">
        <v>336</v>
      </c>
      <c r="C174" t="str">
        <f t="shared" si="4"/>
        <v>Alan</v>
      </c>
      <c r="D174" t="str">
        <f t="shared" si="5"/>
        <v>Dreyfuss</v>
      </c>
    </row>
    <row r="175" spans="1:4">
      <c r="A175" s="34" t="s">
        <v>337</v>
      </c>
      <c r="B175" t="s">
        <v>292</v>
      </c>
      <c r="C175" t="str">
        <f t="shared" si="4"/>
        <v>Michael</v>
      </c>
      <c r="D175" t="str">
        <f t="shared" si="5"/>
        <v>Bening</v>
      </c>
    </row>
    <row r="176" spans="1:4">
      <c r="A176" s="34" t="s">
        <v>338</v>
      </c>
      <c r="B176" t="s">
        <v>168</v>
      </c>
      <c r="C176" t="str">
        <f t="shared" si="4"/>
        <v>William</v>
      </c>
      <c r="D176" t="str">
        <f t="shared" si="5"/>
        <v>Hackman</v>
      </c>
    </row>
    <row r="177" spans="1:4">
      <c r="A177" s="34" t="s">
        <v>339</v>
      </c>
      <c r="B177" t="s">
        <v>111</v>
      </c>
      <c r="C177" t="str">
        <f t="shared" si="4"/>
        <v>Jon</v>
      </c>
      <c r="D177" t="str">
        <f t="shared" si="5"/>
        <v>Chase</v>
      </c>
    </row>
    <row r="178" spans="1:4">
      <c r="A178" s="34" t="s">
        <v>260</v>
      </c>
      <c r="B178" t="s">
        <v>178</v>
      </c>
      <c r="C178" t="str">
        <f t="shared" si="4"/>
        <v>Gene</v>
      </c>
      <c r="D178" t="str">
        <f t="shared" si="5"/>
        <v>Mckellen</v>
      </c>
    </row>
    <row r="179" spans="1:4">
      <c r="A179" s="34" t="s">
        <v>340</v>
      </c>
      <c r="B179" t="s">
        <v>287</v>
      </c>
      <c r="C179" t="str">
        <f t="shared" si="4"/>
        <v>Lisa</v>
      </c>
      <c r="D179" t="str">
        <f t="shared" si="5"/>
        <v>Monroe</v>
      </c>
    </row>
    <row r="180" spans="1:4">
      <c r="A180" s="34" t="s">
        <v>110</v>
      </c>
      <c r="B180" t="s">
        <v>107</v>
      </c>
      <c r="C180" t="str">
        <f t="shared" si="4"/>
        <v>Ed</v>
      </c>
      <c r="D180" t="str">
        <f t="shared" si="5"/>
        <v>Guiness</v>
      </c>
    </row>
    <row r="181" spans="1:4">
      <c r="A181" s="34" t="s">
        <v>341</v>
      </c>
      <c r="B181" t="s">
        <v>342</v>
      </c>
      <c r="C181" t="str">
        <f t="shared" si="4"/>
        <v>Jeff</v>
      </c>
      <c r="D181" t="str">
        <f t="shared" si="5"/>
        <v>Silverstone</v>
      </c>
    </row>
    <row r="182" spans="1:4">
      <c r="A182" s="34" t="s">
        <v>120</v>
      </c>
      <c r="B182" t="s">
        <v>343</v>
      </c>
      <c r="C182" t="str">
        <f t="shared" si="4"/>
        <v>Matthew</v>
      </c>
      <c r="D182" t="str">
        <f t="shared" si="5"/>
        <v>Carrey</v>
      </c>
    </row>
    <row r="183" spans="1:4">
      <c r="A183" s="34" t="s">
        <v>344</v>
      </c>
      <c r="B183" t="s">
        <v>208</v>
      </c>
      <c r="C183" t="str">
        <f t="shared" si="4"/>
        <v>Debbie</v>
      </c>
      <c r="D183" t="str">
        <f t="shared" si="5"/>
        <v>Akroyd</v>
      </c>
    </row>
    <row r="184" spans="1:4">
      <c r="A184" s="34" t="s">
        <v>278</v>
      </c>
      <c r="B184" t="s">
        <v>345</v>
      </c>
      <c r="C184" t="str">
        <f t="shared" si="4"/>
        <v>Russell</v>
      </c>
      <c r="D184" t="str">
        <f t="shared" si="5"/>
        <v>Close</v>
      </c>
    </row>
    <row r="185" spans="1:4">
      <c r="A185" s="34" t="s">
        <v>327</v>
      </c>
      <c r="B185" t="s">
        <v>295</v>
      </c>
      <c r="C185" t="str">
        <f t="shared" si="4"/>
        <v>Humphrey</v>
      </c>
      <c r="D185" t="str">
        <f t="shared" si="5"/>
        <v>Garland</v>
      </c>
    </row>
    <row r="186" spans="1:4">
      <c r="A186" s="34" t="s">
        <v>337</v>
      </c>
      <c r="B186" t="s">
        <v>176</v>
      </c>
      <c r="C186" t="str">
        <f t="shared" si="4"/>
        <v>Michael</v>
      </c>
      <c r="D186" t="str">
        <f t="shared" si="5"/>
        <v>Bolger</v>
      </c>
    </row>
    <row r="187" spans="1:4">
      <c r="A187" s="34" t="s">
        <v>158</v>
      </c>
      <c r="B187" t="s">
        <v>249</v>
      </c>
      <c r="C187" t="str">
        <f t="shared" si="4"/>
        <v>Julia</v>
      </c>
      <c r="D187" t="str">
        <f t="shared" si="5"/>
        <v>Zellweger</v>
      </c>
    </row>
    <row r="188" spans="1:4">
      <c r="A188" s="34" t="s">
        <v>284</v>
      </c>
      <c r="B188" t="s">
        <v>346</v>
      </c>
      <c r="C188" t="str">
        <f t="shared" si="4"/>
        <v>Renee</v>
      </c>
      <c r="D188" t="str">
        <f t="shared" si="5"/>
        <v>Ball</v>
      </c>
    </row>
    <row r="189" spans="1:4">
      <c r="A189" s="34" t="s">
        <v>347</v>
      </c>
      <c r="B189" t="s">
        <v>174</v>
      </c>
      <c r="C189" t="str">
        <f t="shared" si="4"/>
        <v>Rock</v>
      </c>
      <c r="D189" t="str">
        <f t="shared" si="5"/>
        <v>Dukakis</v>
      </c>
    </row>
    <row r="190" spans="1:4">
      <c r="A190" s="34" t="s">
        <v>134</v>
      </c>
      <c r="B190" t="s">
        <v>348</v>
      </c>
      <c r="C190" t="str">
        <f t="shared" si="4"/>
        <v>Cuba</v>
      </c>
      <c r="D190" t="str">
        <f t="shared" si="5"/>
        <v>Birch</v>
      </c>
    </row>
    <row r="191" spans="1:4">
      <c r="A191" s="34" t="s">
        <v>170</v>
      </c>
      <c r="B191" t="s">
        <v>221</v>
      </c>
      <c r="C191" t="str">
        <f t="shared" si="4"/>
        <v>Audrey</v>
      </c>
      <c r="D191" t="str">
        <f t="shared" si="5"/>
        <v>Bailey</v>
      </c>
    </row>
    <row r="192" spans="1:4">
      <c r="A192" s="34" t="s">
        <v>349</v>
      </c>
      <c r="B192" t="s">
        <v>306</v>
      </c>
      <c r="C192" t="str">
        <f t="shared" si="4"/>
        <v>Gregory</v>
      </c>
      <c r="D192" t="str">
        <f t="shared" si="5"/>
        <v>Gooding</v>
      </c>
    </row>
    <row r="193" spans="1:4">
      <c r="A193" s="34" t="s">
        <v>350</v>
      </c>
      <c r="B193" t="s">
        <v>351</v>
      </c>
      <c r="C193" t="str">
        <f t="shared" si="4"/>
        <v>John</v>
      </c>
      <c r="D193" t="str">
        <f t="shared" si="5"/>
        <v>Suvari</v>
      </c>
    </row>
    <row r="194" spans="1:4">
      <c r="A194" s="34" t="s">
        <v>173</v>
      </c>
      <c r="B194" t="s">
        <v>202</v>
      </c>
      <c r="C194" t="str">
        <f t="shared" si="4"/>
        <v>Burt</v>
      </c>
      <c r="D194" t="str">
        <f t="shared" si="5"/>
        <v>Temple</v>
      </c>
    </row>
    <row r="195" spans="1:4">
      <c r="A195" s="34" t="s">
        <v>317</v>
      </c>
      <c r="B195" t="s">
        <v>285</v>
      </c>
      <c r="C195" t="str">
        <f t="shared" ref="C195:C201" si="6">PROPER(A195)</f>
        <v>Meryl</v>
      </c>
      <c r="D195" t="str">
        <f t="shared" ref="D195:D201" si="7">PROPER(B195)</f>
        <v>Allen</v>
      </c>
    </row>
    <row r="196" spans="1:4">
      <c r="A196" s="34" t="s">
        <v>213</v>
      </c>
      <c r="B196" t="s">
        <v>342</v>
      </c>
      <c r="C196" t="str">
        <f t="shared" si="6"/>
        <v>Jayne</v>
      </c>
      <c r="D196" t="str">
        <f t="shared" si="7"/>
        <v>Silverstone</v>
      </c>
    </row>
    <row r="197" spans="1:4">
      <c r="A197" s="34" t="s">
        <v>352</v>
      </c>
      <c r="B197" t="s">
        <v>353</v>
      </c>
      <c r="C197" t="str">
        <f t="shared" si="6"/>
        <v>Bela</v>
      </c>
      <c r="D197" t="str">
        <f t="shared" si="7"/>
        <v>Walken</v>
      </c>
    </row>
    <row r="198" spans="1:4">
      <c r="A198" s="34" t="s">
        <v>187</v>
      </c>
      <c r="B198" t="s">
        <v>326</v>
      </c>
      <c r="C198" t="str">
        <f t="shared" si="6"/>
        <v>Reese</v>
      </c>
      <c r="D198" t="str">
        <f t="shared" si="7"/>
        <v>West</v>
      </c>
    </row>
    <row r="199" spans="1:4">
      <c r="A199" s="34" t="s">
        <v>218</v>
      </c>
      <c r="B199" t="s">
        <v>231</v>
      </c>
      <c r="C199" t="str">
        <f t="shared" si="6"/>
        <v>Mary</v>
      </c>
      <c r="D199" t="str">
        <f t="shared" si="7"/>
        <v>Keitel</v>
      </c>
    </row>
    <row r="200" spans="1:4">
      <c r="A200" s="34" t="s">
        <v>158</v>
      </c>
      <c r="B200" t="s">
        <v>143</v>
      </c>
      <c r="C200" t="str">
        <f t="shared" si="6"/>
        <v>Julia</v>
      </c>
      <c r="D200" t="str">
        <f t="shared" si="7"/>
        <v>Fawcett</v>
      </c>
    </row>
    <row r="201" spans="1:4">
      <c r="A201" s="34" t="s">
        <v>354</v>
      </c>
      <c r="B201" t="s">
        <v>202</v>
      </c>
      <c r="C201" t="str">
        <f t="shared" si="6"/>
        <v>Thora</v>
      </c>
      <c r="D201" t="str">
        <f t="shared" si="7"/>
        <v>Temple</v>
      </c>
    </row>
  </sheetData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8A55-E636-48D7-B033-2C53F603B568}">
  <dimension ref="A1:J28"/>
  <sheetViews>
    <sheetView workbookViewId="0">
      <selection sqref="A1:A1048576"/>
    </sheetView>
  </sheetViews>
  <sheetFormatPr baseColWidth="10" defaultRowHeight="14.5"/>
  <cols>
    <col min="1" max="1" width="4.81640625" bestFit="1" customWidth="1"/>
    <col min="2" max="2" width="9.81640625" bestFit="1" customWidth="1"/>
    <col min="3" max="3" width="16.90625" bestFit="1" customWidth="1"/>
    <col min="4" max="4" width="8.6328125" bestFit="1" customWidth="1"/>
    <col min="5" max="5" width="17.36328125" bestFit="1" customWidth="1"/>
    <col min="6" max="6" width="5.81640625" bestFit="1" customWidth="1"/>
    <col min="7" max="7" width="13.7265625" bestFit="1" customWidth="1"/>
    <col min="8" max="8" width="4.81640625" bestFit="1" customWidth="1"/>
    <col min="9" max="9" width="31.6328125" customWidth="1"/>
    <col min="10" max="10" width="16.1796875" bestFit="1" customWidth="1"/>
  </cols>
  <sheetData>
    <row r="1" spans="1:10">
      <c r="A1" s="34" t="s">
        <v>375</v>
      </c>
      <c r="B1" t="s">
        <v>376</v>
      </c>
      <c r="C1" t="s">
        <v>73</v>
      </c>
      <c r="D1" t="s">
        <v>3</v>
      </c>
      <c r="E1" t="s">
        <v>4</v>
      </c>
      <c r="F1" t="s">
        <v>40</v>
      </c>
      <c r="G1" t="s">
        <v>5</v>
      </c>
      <c r="H1" t="s">
        <v>377</v>
      </c>
      <c r="I1" t="s">
        <v>378</v>
      </c>
      <c r="J1" t="s">
        <v>379</v>
      </c>
    </row>
    <row r="2" spans="1:10">
      <c r="A2" s="34">
        <v>94</v>
      </c>
      <c r="B2" t="s">
        <v>50</v>
      </c>
      <c r="C2" t="s">
        <v>380</v>
      </c>
      <c r="D2" t="s">
        <v>381</v>
      </c>
      <c r="E2" t="s">
        <v>382</v>
      </c>
      <c r="F2">
        <v>8853</v>
      </c>
      <c r="G2" t="s">
        <v>383</v>
      </c>
      <c r="H2" t="s">
        <v>384</v>
      </c>
      <c r="I2" t="s">
        <v>385</v>
      </c>
      <c r="J2" t="s">
        <v>386</v>
      </c>
    </row>
    <row r="3" spans="1:10">
      <c r="A3" s="34">
        <v>93</v>
      </c>
      <c r="B3" t="s">
        <v>50</v>
      </c>
      <c r="C3" t="s">
        <v>380</v>
      </c>
      <c r="D3" t="s">
        <v>387</v>
      </c>
      <c r="E3" t="s">
        <v>388</v>
      </c>
      <c r="F3">
        <v>8853</v>
      </c>
      <c r="G3" t="s">
        <v>383</v>
      </c>
      <c r="H3" t="s">
        <v>384</v>
      </c>
      <c r="I3" t="s">
        <v>389</v>
      </c>
      <c r="J3" t="s">
        <v>390</v>
      </c>
    </row>
    <row r="4" spans="1:10">
      <c r="A4" s="34">
        <v>97</v>
      </c>
      <c r="B4" t="s">
        <v>15</v>
      </c>
      <c r="C4" t="s">
        <v>391</v>
      </c>
      <c r="D4" t="s">
        <v>387</v>
      </c>
      <c r="E4" t="s">
        <v>392</v>
      </c>
      <c r="F4">
        <v>8853</v>
      </c>
      <c r="G4" t="s">
        <v>383</v>
      </c>
      <c r="H4" t="s">
        <v>384</v>
      </c>
      <c r="I4" t="s">
        <v>393</v>
      </c>
      <c r="J4" t="s">
        <v>394</v>
      </c>
    </row>
    <row r="5" spans="1:10">
      <c r="A5" s="34">
        <v>98</v>
      </c>
      <c r="B5" t="s">
        <v>15</v>
      </c>
      <c r="C5" t="s">
        <v>395</v>
      </c>
      <c r="D5" t="s">
        <v>387</v>
      </c>
      <c r="E5" t="s">
        <v>396</v>
      </c>
      <c r="F5">
        <v>53175</v>
      </c>
      <c r="G5" t="s">
        <v>397</v>
      </c>
      <c r="H5" t="s">
        <v>398</v>
      </c>
      <c r="I5" t="s">
        <v>399</v>
      </c>
    </row>
    <row r="6" spans="1:10">
      <c r="A6" s="34">
        <v>100</v>
      </c>
      <c r="B6" t="s">
        <v>8</v>
      </c>
      <c r="C6" t="s">
        <v>400</v>
      </c>
      <c r="D6" t="s">
        <v>401</v>
      </c>
      <c r="E6" t="s">
        <v>402</v>
      </c>
      <c r="F6">
        <v>78713</v>
      </c>
      <c r="G6" t="s">
        <v>403</v>
      </c>
      <c r="H6" t="s">
        <v>398</v>
      </c>
      <c r="I6" t="s">
        <v>404</v>
      </c>
      <c r="J6" t="s">
        <v>405</v>
      </c>
    </row>
    <row r="7" spans="1:10">
      <c r="A7" s="34">
        <v>102</v>
      </c>
      <c r="B7" t="s">
        <v>15</v>
      </c>
      <c r="C7" t="s">
        <v>406</v>
      </c>
      <c r="D7" t="s">
        <v>407</v>
      </c>
      <c r="E7" t="s">
        <v>408</v>
      </c>
      <c r="F7">
        <v>8808</v>
      </c>
      <c r="G7" t="s">
        <v>409</v>
      </c>
      <c r="H7" t="s">
        <v>384</v>
      </c>
      <c r="I7" t="s">
        <v>410</v>
      </c>
      <c r="J7" t="s">
        <v>411</v>
      </c>
    </row>
    <row r="8" spans="1:10">
      <c r="A8" s="34">
        <v>105</v>
      </c>
      <c r="B8" t="s">
        <v>15</v>
      </c>
      <c r="C8" t="s">
        <v>412</v>
      </c>
      <c r="D8" t="s">
        <v>413</v>
      </c>
      <c r="E8" t="s">
        <v>414</v>
      </c>
      <c r="F8">
        <v>8854</v>
      </c>
      <c r="G8" t="s">
        <v>415</v>
      </c>
      <c r="H8" t="s">
        <v>384</v>
      </c>
      <c r="I8" t="s">
        <v>416</v>
      </c>
      <c r="J8" t="s">
        <v>417</v>
      </c>
    </row>
    <row r="9" spans="1:10">
      <c r="A9" s="34">
        <v>106</v>
      </c>
      <c r="B9" t="s">
        <v>15</v>
      </c>
      <c r="C9" t="s">
        <v>418</v>
      </c>
      <c r="D9" t="s">
        <v>419</v>
      </c>
      <c r="E9" t="s">
        <v>420</v>
      </c>
      <c r="F9">
        <v>8045</v>
      </c>
      <c r="G9" t="s">
        <v>421</v>
      </c>
      <c r="H9" t="s">
        <v>384</v>
      </c>
      <c r="I9" t="s">
        <v>422</v>
      </c>
      <c r="J9" t="s">
        <v>423</v>
      </c>
    </row>
    <row r="10" spans="1:10">
      <c r="A10" s="34">
        <v>109</v>
      </c>
      <c r="B10" t="s">
        <v>8</v>
      </c>
      <c r="C10" t="s">
        <v>424</v>
      </c>
      <c r="D10" t="s">
        <v>425</v>
      </c>
      <c r="E10" t="s">
        <v>426</v>
      </c>
      <c r="F10">
        <v>8853</v>
      </c>
      <c r="G10" t="s">
        <v>383</v>
      </c>
      <c r="H10" t="s">
        <v>384</v>
      </c>
      <c r="I10" t="s">
        <v>427</v>
      </c>
      <c r="J10" t="s">
        <v>428</v>
      </c>
    </row>
    <row r="11" spans="1:10">
      <c r="A11" s="34">
        <v>110</v>
      </c>
      <c r="B11" t="s">
        <v>15</v>
      </c>
      <c r="C11" t="s">
        <v>424</v>
      </c>
      <c r="D11" t="s">
        <v>374</v>
      </c>
      <c r="E11" t="s">
        <v>429</v>
      </c>
      <c r="F11">
        <v>8853</v>
      </c>
      <c r="G11" t="s">
        <v>383</v>
      </c>
      <c r="H11" t="s">
        <v>384</v>
      </c>
      <c r="I11" t="s">
        <v>430</v>
      </c>
      <c r="J11" t="s">
        <v>428</v>
      </c>
    </row>
    <row r="12" spans="1:10">
      <c r="A12" s="34">
        <v>112</v>
      </c>
      <c r="B12" t="s">
        <v>50</v>
      </c>
      <c r="C12" t="s">
        <v>424</v>
      </c>
      <c r="D12" t="s">
        <v>374</v>
      </c>
      <c r="E12" t="s">
        <v>431</v>
      </c>
      <c r="F12">
        <v>8853</v>
      </c>
      <c r="G12" t="s">
        <v>383</v>
      </c>
      <c r="H12" t="s">
        <v>384</v>
      </c>
      <c r="I12" t="s">
        <v>430</v>
      </c>
      <c r="J12" t="s">
        <v>428</v>
      </c>
    </row>
    <row r="13" spans="1:10">
      <c r="A13" s="34">
        <v>113</v>
      </c>
      <c r="B13" t="s">
        <v>15</v>
      </c>
      <c r="C13" t="s">
        <v>432</v>
      </c>
      <c r="D13" t="s">
        <v>433</v>
      </c>
      <c r="E13" t="s">
        <v>434</v>
      </c>
      <c r="F13">
        <v>8853</v>
      </c>
      <c r="G13" t="s">
        <v>383</v>
      </c>
      <c r="H13" t="s">
        <v>384</v>
      </c>
      <c r="I13" t="s">
        <v>435</v>
      </c>
      <c r="J13" t="s">
        <v>436</v>
      </c>
    </row>
    <row r="14" spans="1:10">
      <c r="A14" s="34">
        <v>116</v>
      </c>
      <c r="B14" t="s">
        <v>8</v>
      </c>
      <c r="C14" t="s">
        <v>437</v>
      </c>
      <c r="D14" t="s">
        <v>373</v>
      </c>
      <c r="E14" t="s">
        <v>438</v>
      </c>
      <c r="F14">
        <v>78713</v>
      </c>
      <c r="G14" t="s">
        <v>403</v>
      </c>
      <c r="H14" t="s">
        <v>398</v>
      </c>
      <c r="I14" t="s">
        <v>439</v>
      </c>
      <c r="J14" t="s">
        <v>440</v>
      </c>
    </row>
    <row r="15" spans="1:10">
      <c r="A15" s="34">
        <v>117</v>
      </c>
      <c r="B15" t="s">
        <v>15</v>
      </c>
      <c r="C15" t="s">
        <v>441</v>
      </c>
      <c r="D15" t="s">
        <v>442</v>
      </c>
      <c r="E15" t="s">
        <v>443</v>
      </c>
      <c r="F15">
        <v>8832</v>
      </c>
      <c r="G15" t="s">
        <v>444</v>
      </c>
      <c r="H15" t="s">
        <v>384</v>
      </c>
      <c r="I15" t="s">
        <v>445</v>
      </c>
      <c r="J15" t="s">
        <v>446</v>
      </c>
    </row>
    <row r="16" spans="1:10">
      <c r="A16" s="34">
        <v>118</v>
      </c>
      <c r="B16" t="s">
        <v>15</v>
      </c>
      <c r="C16" t="s">
        <v>447</v>
      </c>
      <c r="D16" t="s">
        <v>506</v>
      </c>
      <c r="E16" t="s">
        <v>448</v>
      </c>
      <c r="F16">
        <v>8855</v>
      </c>
      <c r="G16" t="s">
        <v>449</v>
      </c>
      <c r="H16" t="s">
        <v>384</v>
      </c>
      <c r="I16" t="s">
        <v>507</v>
      </c>
      <c r="J16" t="s">
        <v>450</v>
      </c>
    </row>
    <row r="17" spans="1:10">
      <c r="A17" s="34">
        <v>120</v>
      </c>
      <c r="B17" t="s">
        <v>15</v>
      </c>
      <c r="C17" t="s">
        <v>451</v>
      </c>
      <c r="D17" t="s">
        <v>506</v>
      </c>
      <c r="E17" t="s">
        <v>448</v>
      </c>
      <c r="F17">
        <v>8807</v>
      </c>
      <c r="G17" t="s">
        <v>452</v>
      </c>
      <c r="H17" t="s">
        <v>384</v>
      </c>
      <c r="I17" t="s">
        <v>508</v>
      </c>
      <c r="J17" t="s">
        <v>453</v>
      </c>
    </row>
    <row r="18" spans="1:10">
      <c r="A18" s="34">
        <v>121</v>
      </c>
      <c r="B18" t="s">
        <v>8</v>
      </c>
      <c r="C18" t="s">
        <v>454</v>
      </c>
      <c r="D18" t="s">
        <v>455</v>
      </c>
      <c r="E18" t="s">
        <v>456</v>
      </c>
      <c r="F18">
        <v>8853</v>
      </c>
      <c r="G18" t="s">
        <v>383</v>
      </c>
      <c r="H18" t="s">
        <v>384</v>
      </c>
      <c r="I18" t="s">
        <v>457</v>
      </c>
      <c r="J18" t="s">
        <v>436</v>
      </c>
    </row>
    <row r="19" spans="1:10">
      <c r="A19" s="34">
        <v>122</v>
      </c>
      <c r="B19" t="s">
        <v>15</v>
      </c>
      <c r="C19" t="s">
        <v>458</v>
      </c>
      <c r="D19" t="s">
        <v>459</v>
      </c>
      <c r="E19" t="s">
        <v>460</v>
      </c>
      <c r="F19">
        <v>8808</v>
      </c>
      <c r="G19" t="s">
        <v>409</v>
      </c>
      <c r="H19" t="s">
        <v>384</v>
      </c>
      <c r="I19" t="s">
        <v>461</v>
      </c>
      <c r="J19" t="s">
        <v>462</v>
      </c>
    </row>
    <row r="20" spans="1:10">
      <c r="A20" s="34">
        <v>126</v>
      </c>
      <c r="B20" t="s">
        <v>15</v>
      </c>
      <c r="C20" t="s">
        <v>463</v>
      </c>
      <c r="D20" t="s">
        <v>464</v>
      </c>
      <c r="E20" t="s">
        <v>465</v>
      </c>
      <c r="F20">
        <v>8634</v>
      </c>
      <c r="G20" t="s">
        <v>466</v>
      </c>
      <c r="H20" t="s">
        <v>384</v>
      </c>
      <c r="I20" t="s">
        <v>467</v>
      </c>
      <c r="J20" t="s">
        <v>468</v>
      </c>
    </row>
    <row r="21" spans="1:10">
      <c r="A21" s="34">
        <v>129</v>
      </c>
      <c r="B21" t="s">
        <v>15</v>
      </c>
      <c r="C21" t="s">
        <v>469</v>
      </c>
      <c r="D21" t="s">
        <v>470</v>
      </c>
      <c r="E21" t="s">
        <v>465</v>
      </c>
      <c r="F21">
        <v>8853</v>
      </c>
      <c r="G21" t="s">
        <v>383</v>
      </c>
      <c r="H21" t="s">
        <v>384</v>
      </c>
      <c r="I21" t="s">
        <v>471</v>
      </c>
      <c r="J21" t="s">
        <v>472</v>
      </c>
    </row>
    <row r="22" spans="1:10">
      <c r="A22" s="34">
        <v>131</v>
      </c>
      <c r="B22" t="s">
        <v>15</v>
      </c>
      <c r="C22" t="s">
        <v>469</v>
      </c>
      <c r="D22" t="s">
        <v>473</v>
      </c>
      <c r="E22" t="s">
        <v>474</v>
      </c>
      <c r="F22">
        <v>8854</v>
      </c>
      <c r="G22" t="s">
        <v>415</v>
      </c>
      <c r="H22" t="s">
        <v>384</v>
      </c>
      <c r="I22" t="s">
        <v>475</v>
      </c>
      <c r="J22" t="s">
        <v>476</v>
      </c>
    </row>
    <row r="23" spans="1:10">
      <c r="A23" s="34">
        <v>128</v>
      </c>
      <c r="B23" t="s">
        <v>15</v>
      </c>
      <c r="C23" t="s">
        <v>477</v>
      </c>
      <c r="D23" t="s">
        <v>478</v>
      </c>
      <c r="E23" t="s">
        <v>474</v>
      </c>
      <c r="F23">
        <v>8863</v>
      </c>
      <c r="G23" t="s">
        <v>479</v>
      </c>
      <c r="H23" t="s">
        <v>384</v>
      </c>
      <c r="I23" t="s">
        <v>480</v>
      </c>
      <c r="J23" t="s">
        <v>481</v>
      </c>
    </row>
    <row r="24" spans="1:10">
      <c r="A24" s="34">
        <v>132</v>
      </c>
      <c r="B24" t="s">
        <v>15</v>
      </c>
      <c r="C24" t="s">
        <v>482</v>
      </c>
      <c r="D24" t="s">
        <v>483</v>
      </c>
      <c r="E24" t="s">
        <v>484</v>
      </c>
      <c r="F24">
        <v>8807</v>
      </c>
      <c r="G24" t="s">
        <v>452</v>
      </c>
      <c r="H24" t="s">
        <v>384</v>
      </c>
      <c r="I24" t="s">
        <v>485</v>
      </c>
      <c r="J24" t="s">
        <v>486</v>
      </c>
    </row>
    <row r="25" spans="1:10">
      <c r="A25" s="34">
        <v>133</v>
      </c>
      <c r="B25" t="s">
        <v>8</v>
      </c>
      <c r="C25" t="s">
        <v>487</v>
      </c>
      <c r="D25" t="s">
        <v>483</v>
      </c>
      <c r="E25" t="s">
        <v>488</v>
      </c>
      <c r="F25">
        <v>8708</v>
      </c>
      <c r="G25" t="s">
        <v>489</v>
      </c>
      <c r="H25" t="s">
        <v>384</v>
      </c>
      <c r="I25" t="s">
        <v>490</v>
      </c>
      <c r="J25" t="s">
        <v>491</v>
      </c>
    </row>
    <row r="26" spans="1:10">
      <c r="A26" s="34">
        <v>134</v>
      </c>
      <c r="B26" t="s">
        <v>50</v>
      </c>
      <c r="C26" t="s">
        <v>487</v>
      </c>
      <c r="D26" t="s">
        <v>483</v>
      </c>
      <c r="E26" t="s">
        <v>492</v>
      </c>
      <c r="F26">
        <v>8708</v>
      </c>
      <c r="G26" t="s">
        <v>489</v>
      </c>
      <c r="H26" t="s">
        <v>384</v>
      </c>
      <c r="I26" t="s">
        <v>490</v>
      </c>
      <c r="J26" t="s">
        <v>491</v>
      </c>
    </row>
    <row r="27" spans="1:10">
      <c r="A27" s="34">
        <v>135</v>
      </c>
      <c r="B27" t="s">
        <v>8</v>
      </c>
      <c r="C27" t="s">
        <v>493</v>
      </c>
      <c r="D27" t="s">
        <v>494</v>
      </c>
      <c r="E27" t="s">
        <v>495</v>
      </c>
      <c r="F27">
        <v>8853</v>
      </c>
      <c r="G27" t="s">
        <v>383</v>
      </c>
      <c r="H27" t="s">
        <v>384</v>
      </c>
      <c r="I27" t="s">
        <v>496</v>
      </c>
      <c r="J27" t="s">
        <v>497</v>
      </c>
    </row>
    <row r="28" spans="1:10">
      <c r="A28" s="34">
        <v>137</v>
      </c>
      <c r="B28" t="s">
        <v>8</v>
      </c>
      <c r="C28" t="s">
        <v>498</v>
      </c>
      <c r="D28" t="s">
        <v>499</v>
      </c>
      <c r="E28" t="s">
        <v>500</v>
      </c>
      <c r="F28">
        <v>8852</v>
      </c>
      <c r="G28" t="s">
        <v>501</v>
      </c>
      <c r="H28" t="s">
        <v>384</v>
      </c>
      <c r="I28" t="s">
        <v>502</v>
      </c>
      <c r="J28" t="s">
        <v>503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6481-DABE-4044-8694-5ADE4A330807}">
  <dimension ref="A1"/>
  <sheetViews>
    <sheetView workbookViewId="0">
      <selection activeCell="I12" sqref="I12"/>
    </sheetView>
  </sheetViews>
  <sheetFormatPr baseColWidth="10" defaultRowHeight="14.5"/>
  <cols>
    <col min="1" max="1" width="5" style="35" bestFit="1" customWidth="1"/>
    <col min="2" max="2" width="10.08984375" style="35" bestFit="1" customWidth="1"/>
    <col min="3" max="3" width="16.453125" style="35" bestFit="1" customWidth="1"/>
    <col min="4" max="4" width="8.453125" style="35" bestFit="1" customWidth="1"/>
    <col min="5" max="5" width="17.1796875" style="35" bestFit="1" customWidth="1"/>
    <col min="6" max="6" width="5.81640625" style="35" bestFit="1" customWidth="1"/>
    <col min="7" max="7" width="13.26953125" style="35" bestFit="1" customWidth="1"/>
    <col min="8" max="8" width="4.7265625" style="35" bestFit="1" customWidth="1"/>
    <col min="9" max="9" width="30.6328125" style="35" bestFit="1" customWidth="1"/>
    <col min="10" max="10" width="15.6328125" style="35" bestFit="1" customWidth="1"/>
    <col min="11" max="16384" width="10.90625" style="35"/>
  </cols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1D02-C6CA-480C-BB4D-3FF4BBD842FF}">
  <dimension ref="B3:W43"/>
  <sheetViews>
    <sheetView zoomScale="115" zoomScaleNormal="115" workbookViewId="0">
      <selection activeCell="H54" sqref="H54"/>
    </sheetView>
  </sheetViews>
  <sheetFormatPr baseColWidth="10" defaultRowHeight="14.5"/>
  <cols>
    <col min="2" max="2" width="13.54296875" customWidth="1"/>
    <col min="6" max="6" width="22.26953125" customWidth="1"/>
  </cols>
  <sheetData>
    <row r="3" spans="2:15">
      <c r="B3" t="s">
        <v>509</v>
      </c>
    </row>
    <row r="4" spans="2:15">
      <c r="B4" s="36" t="s">
        <v>511</v>
      </c>
      <c r="C4" s="25">
        <v>1</v>
      </c>
      <c r="D4" s="25">
        <v>2</v>
      </c>
      <c r="E4" s="25">
        <v>3</v>
      </c>
      <c r="F4" s="25">
        <v>4</v>
      </c>
      <c r="I4" t="s">
        <v>512</v>
      </c>
    </row>
    <row r="5" spans="2:15">
      <c r="B5" s="36" t="s">
        <v>510</v>
      </c>
      <c r="C5" s="25">
        <v>10</v>
      </c>
      <c r="D5" s="25">
        <v>19.899999999999999</v>
      </c>
      <c r="E5" s="25">
        <v>30.01</v>
      </c>
      <c r="F5" s="25">
        <v>40.1</v>
      </c>
      <c r="I5" t="s">
        <v>513</v>
      </c>
    </row>
    <row r="6" spans="2:15">
      <c r="B6" t="s">
        <v>514</v>
      </c>
      <c r="C6">
        <f>C5/C4</f>
        <v>10</v>
      </c>
      <c r="D6">
        <f t="shared" ref="D6:F6" si="0">D5/D4</f>
        <v>9.9499999999999993</v>
      </c>
      <c r="E6">
        <f>E5/E4</f>
        <v>10.003333333333334</v>
      </c>
      <c r="F6">
        <f t="shared" si="0"/>
        <v>10.025</v>
      </c>
      <c r="H6" s="5">
        <f>AVERAGE(C6:F6)</f>
        <v>9.9945833333333329</v>
      </c>
    </row>
    <row r="8" spans="2:15">
      <c r="B8" s="37" t="s">
        <v>516</v>
      </c>
      <c r="C8" s="25">
        <v>0.5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2:15">
      <c r="B9" s="36" t="s">
        <v>511</v>
      </c>
      <c r="C9" s="25">
        <v>0</v>
      </c>
      <c r="D9" s="26">
        <f>$C$8+C9</f>
        <v>0.5</v>
      </c>
      <c r="E9" s="26">
        <f t="shared" ref="E9:O9" si="1">$C$8+D9</f>
        <v>1</v>
      </c>
      <c r="F9" s="26">
        <f t="shared" si="1"/>
        <v>1.5</v>
      </c>
      <c r="G9" s="26">
        <f t="shared" si="1"/>
        <v>2</v>
      </c>
      <c r="H9" s="26">
        <f t="shared" si="1"/>
        <v>2.5</v>
      </c>
      <c r="I9" s="26">
        <f t="shared" si="1"/>
        <v>3</v>
      </c>
      <c r="J9" s="26">
        <f t="shared" si="1"/>
        <v>3.5</v>
      </c>
      <c r="K9" s="26">
        <f t="shared" si="1"/>
        <v>4</v>
      </c>
      <c r="L9" s="26">
        <f t="shared" si="1"/>
        <v>4.5</v>
      </c>
      <c r="M9" s="26">
        <f t="shared" si="1"/>
        <v>5</v>
      </c>
      <c r="N9" s="26">
        <f t="shared" si="1"/>
        <v>5.5</v>
      </c>
      <c r="O9" s="26">
        <f t="shared" si="1"/>
        <v>6</v>
      </c>
    </row>
    <row r="10" spans="2:15">
      <c r="B10" s="36" t="s">
        <v>515</v>
      </c>
      <c r="C10" s="26">
        <f>$H$6*C9</f>
        <v>0</v>
      </c>
      <c r="D10" s="26">
        <f t="shared" ref="D10:O10" si="2">$H$6*D9</f>
        <v>4.9972916666666665</v>
      </c>
      <c r="E10" s="26">
        <f t="shared" si="2"/>
        <v>9.9945833333333329</v>
      </c>
      <c r="F10" s="26">
        <f t="shared" si="2"/>
        <v>14.991875</v>
      </c>
      <c r="G10" s="26">
        <f t="shared" si="2"/>
        <v>19.989166666666666</v>
      </c>
      <c r="H10" s="26">
        <f t="shared" si="2"/>
        <v>24.986458333333331</v>
      </c>
      <c r="I10" s="26">
        <f t="shared" si="2"/>
        <v>29.983750000000001</v>
      </c>
      <c r="J10" s="26">
        <f t="shared" si="2"/>
        <v>34.981041666666663</v>
      </c>
      <c r="K10" s="26">
        <f t="shared" si="2"/>
        <v>39.978333333333332</v>
      </c>
      <c r="L10" s="26">
        <f t="shared" si="2"/>
        <v>44.975625000000001</v>
      </c>
      <c r="M10" s="26">
        <f t="shared" si="2"/>
        <v>49.972916666666663</v>
      </c>
      <c r="N10" s="26">
        <f t="shared" si="2"/>
        <v>54.970208333333332</v>
      </c>
      <c r="O10" s="26">
        <f t="shared" si="2"/>
        <v>59.967500000000001</v>
      </c>
    </row>
    <row r="36" spans="2:23">
      <c r="B36" t="s">
        <v>517</v>
      </c>
      <c r="D36" t="s">
        <v>518</v>
      </c>
      <c r="F36" s="11" t="s">
        <v>519</v>
      </c>
      <c r="G36" s="6">
        <v>-3</v>
      </c>
    </row>
    <row r="37" spans="2:23">
      <c r="F37" s="11" t="s">
        <v>520</v>
      </c>
      <c r="G37" s="6">
        <v>10</v>
      </c>
    </row>
    <row r="40" spans="2:23">
      <c r="B40" s="37" t="s">
        <v>516</v>
      </c>
      <c r="C40" s="25">
        <v>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2:23">
      <c r="B41" s="37" t="s">
        <v>521</v>
      </c>
      <c r="C41" s="25">
        <v>-10</v>
      </c>
      <c r="D41" s="26">
        <f>C41+$C$40</f>
        <v>-9</v>
      </c>
      <c r="E41" s="26">
        <f t="shared" ref="E41:W41" si="3">D41+$C$40</f>
        <v>-8</v>
      </c>
      <c r="F41" s="26">
        <f t="shared" si="3"/>
        <v>-7</v>
      </c>
      <c r="G41" s="26">
        <f t="shared" si="3"/>
        <v>-6</v>
      </c>
      <c r="H41" s="26">
        <f t="shared" si="3"/>
        <v>-5</v>
      </c>
      <c r="I41" s="26">
        <f t="shared" si="3"/>
        <v>-4</v>
      </c>
      <c r="J41" s="26">
        <f t="shared" si="3"/>
        <v>-3</v>
      </c>
      <c r="K41" s="26">
        <f t="shared" si="3"/>
        <v>-2</v>
      </c>
      <c r="L41" s="26">
        <f t="shared" si="3"/>
        <v>-1</v>
      </c>
      <c r="M41" s="26">
        <f t="shared" si="3"/>
        <v>0</v>
      </c>
      <c r="N41" s="26">
        <f t="shared" si="3"/>
        <v>1</v>
      </c>
      <c r="O41" s="26">
        <f t="shared" si="3"/>
        <v>2</v>
      </c>
      <c r="P41" s="26">
        <f t="shared" si="3"/>
        <v>3</v>
      </c>
      <c r="Q41" s="26">
        <f t="shared" si="3"/>
        <v>4</v>
      </c>
      <c r="R41" s="26">
        <f t="shared" si="3"/>
        <v>5</v>
      </c>
      <c r="S41" s="26">
        <f t="shared" si="3"/>
        <v>6</v>
      </c>
      <c r="T41" s="26">
        <f t="shared" si="3"/>
        <v>7</v>
      </c>
      <c r="U41" s="26">
        <f t="shared" si="3"/>
        <v>8</v>
      </c>
      <c r="V41" s="26">
        <f t="shared" si="3"/>
        <v>9</v>
      </c>
      <c r="W41" s="26">
        <f t="shared" si="3"/>
        <v>10</v>
      </c>
    </row>
    <row r="42" spans="2:23">
      <c r="B42" s="37" t="s">
        <v>522</v>
      </c>
      <c r="C42" s="26">
        <f>$G$36*C41+$G$37</f>
        <v>40</v>
      </c>
      <c r="D42" s="26">
        <f t="shared" ref="D42:W42" si="4">$G$36*D41+$G$37</f>
        <v>37</v>
      </c>
      <c r="E42" s="26">
        <f t="shared" si="4"/>
        <v>34</v>
      </c>
      <c r="F42" s="26">
        <f t="shared" si="4"/>
        <v>31</v>
      </c>
      <c r="G42" s="26">
        <f t="shared" si="4"/>
        <v>28</v>
      </c>
      <c r="H42" s="26">
        <f t="shared" si="4"/>
        <v>25</v>
      </c>
      <c r="I42" s="26">
        <f t="shared" si="4"/>
        <v>22</v>
      </c>
      <c r="J42" s="26">
        <f t="shared" si="4"/>
        <v>19</v>
      </c>
      <c r="K42" s="26">
        <f t="shared" si="4"/>
        <v>16</v>
      </c>
      <c r="L42" s="26">
        <f t="shared" si="4"/>
        <v>13</v>
      </c>
      <c r="M42" s="26">
        <f t="shared" si="4"/>
        <v>10</v>
      </c>
      <c r="N42" s="26">
        <f t="shared" si="4"/>
        <v>7</v>
      </c>
      <c r="O42" s="26">
        <f t="shared" si="4"/>
        <v>4</v>
      </c>
      <c r="P42" s="26">
        <f t="shared" si="4"/>
        <v>1</v>
      </c>
      <c r="Q42" s="26">
        <f t="shared" si="4"/>
        <v>-2</v>
      </c>
      <c r="R42" s="26">
        <f t="shared" si="4"/>
        <v>-5</v>
      </c>
      <c r="S42" s="26">
        <f t="shared" si="4"/>
        <v>-8</v>
      </c>
      <c r="T42" s="26">
        <f t="shared" si="4"/>
        <v>-11</v>
      </c>
      <c r="U42" s="26">
        <f t="shared" si="4"/>
        <v>-14</v>
      </c>
      <c r="V42" s="26">
        <f t="shared" si="4"/>
        <v>-17</v>
      </c>
      <c r="W42" s="26">
        <f t="shared" si="4"/>
        <v>-20</v>
      </c>
    </row>
    <row r="43" spans="2:23">
      <c r="B43" s="37" t="s">
        <v>523</v>
      </c>
      <c r="C43" s="26">
        <f>C41</f>
        <v>-10</v>
      </c>
      <c r="D43" s="26">
        <f t="shared" ref="D43:W43" si="5">D41</f>
        <v>-9</v>
      </c>
      <c r="E43" s="26">
        <f t="shared" si="5"/>
        <v>-8</v>
      </c>
      <c r="F43" s="26">
        <f t="shared" si="5"/>
        <v>-7</v>
      </c>
      <c r="G43" s="26">
        <f t="shared" si="5"/>
        <v>-6</v>
      </c>
      <c r="H43" s="26">
        <f t="shared" si="5"/>
        <v>-5</v>
      </c>
      <c r="I43" s="26">
        <f t="shared" si="5"/>
        <v>-4</v>
      </c>
      <c r="J43" s="26">
        <f t="shared" si="5"/>
        <v>-3</v>
      </c>
      <c r="K43" s="26">
        <f t="shared" si="5"/>
        <v>-2</v>
      </c>
      <c r="L43" s="26">
        <f t="shared" si="5"/>
        <v>-1</v>
      </c>
      <c r="M43" s="26">
        <f t="shared" si="5"/>
        <v>0</v>
      </c>
      <c r="N43" s="26">
        <f t="shared" si="5"/>
        <v>1</v>
      </c>
      <c r="O43" s="26">
        <f t="shared" si="5"/>
        <v>2</v>
      </c>
      <c r="P43" s="26">
        <f t="shared" si="5"/>
        <v>3</v>
      </c>
      <c r="Q43" s="26">
        <f t="shared" si="5"/>
        <v>4</v>
      </c>
      <c r="R43" s="26">
        <f t="shared" si="5"/>
        <v>5</v>
      </c>
      <c r="S43" s="26">
        <f t="shared" si="5"/>
        <v>6</v>
      </c>
      <c r="T43" s="26">
        <f t="shared" si="5"/>
        <v>7</v>
      </c>
      <c r="U43" s="26">
        <f t="shared" si="5"/>
        <v>8</v>
      </c>
      <c r="V43" s="26">
        <f t="shared" si="5"/>
        <v>9</v>
      </c>
      <c r="W43" s="26">
        <f t="shared" si="5"/>
        <v>10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74BA-7EA9-4285-ABE0-96247E7D60C7}">
  <dimension ref="B3:W40"/>
  <sheetViews>
    <sheetView topLeftCell="A32" zoomScale="115" zoomScaleNormal="115" workbookViewId="0">
      <selection activeCell="A41" sqref="A41:XFD41"/>
    </sheetView>
  </sheetViews>
  <sheetFormatPr baseColWidth="10" defaultRowHeight="14.5"/>
  <cols>
    <col min="2" max="2" width="16.54296875" customWidth="1"/>
    <col min="6" max="6" width="22.26953125" customWidth="1"/>
  </cols>
  <sheetData>
    <row r="3" spans="2:23">
      <c r="B3" t="s">
        <v>509</v>
      </c>
    </row>
    <row r="4" spans="2:23">
      <c r="B4" s="36" t="s">
        <v>511</v>
      </c>
      <c r="C4" s="25">
        <v>1</v>
      </c>
      <c r="D4" s="25">
        <v>2</v>
      </c>
      <c r="E4" s="25">
        <v>3</v>
      </c>
      <c r="F4" s="25">
        <v>4</v>
      </c>
      <c r="I4" t="s">
        <v>512</v>
      </c>
    </row>
    <row r="5" spans="2:23">
      <c r="B5" s="36" t="s">
        <v>510</v>
      </c>
      <c r="C5" s="25">
        <v>10</v>
      </c>
      <c r="D5" s="25">
        <v>19.899999999999999</v>
      </c>
      <c r="E5" s="25">
        <v>30.01</v>
      </c>
      <c r="F5" s="25">
        <v>40.1</v>
      </c>
      <c r="I5" t="s">
        <v>513</v>
      </c>
    </row>
    <row r="6" spans="2:23">
      <c r="B6" t="s">
        <v>514</v>
      </c>
      <c r="C6">
        <f>C5/C4</f>
        <v>10</v>
      </c>
      <c r="D6">
        <f t="shared" ref="D6:F6" si="0">D5/D4</f>
        <v>9.9499999999999993</v>
      </c>
      <c r="E6">
        <f>E5/E4</f>
        <v>10.003333333333334</v>
      </c>
      <c r="F6">
        <f t="shared" si="0"/>
        <v>10.025</v>
      </c>
      <c r="H6" s="5">
        <f>AVERAGE(C6:F6)</f>
        <v>9.9945833333333329</v>
      </c>
    </row>
    <row r="9" spans="2:23">
      <c r="B9" s="11" t="s">
        <v>525</v>
      </c>
      <c r="C9" s="6">
        <v>1</v>
      </c>
    </row>
    <row r="10" spans="2:23">
      <c r="B10" s="36" t="s">
        <v>511</v>
      </c>
      <c r="C10" s="6">
        <v>0</v>
      </c>
      <c r="D10">
        <f>C10+$C$9</f>
        <v>1</v>
      </c>
      <c r="E10">
        <f t="shared" ref="E10:W10" si="1">D10+$C$9</f>
        <v>2</v>
      </c>
      <c r="F10">
        <f t="shared" si="1"/>
        <v>3</v>
      </c>
      <c r="G10">
        <f t="shared" si="1"/>
        <v>4</v>
      </c>
      <c r="H10">
        <f t="shared" si="1"/>
        <v>5</v>
      </c>
      <c r="I10">
        <f t="shared" si="1"/>
        <v>6</v>
      </c>
      <c r="J10">
        <f t="shared" si="1"/>
        <v>7</v>
      </c>
      <c r="K10">
        <f t="shared" si="1"/>
        <v>8</v>
      </c>
      <c r="L10">
        <f t="shared" si="1"/>
        <v>9</v>
      </c>
      <c r="M10">
        <f t="shared" si="1"/>
        <v>10</v>
      </c>
      <c r="N10">
        <f t="shared" si="1"/>
        <v>11</v>
      </c>
      <c r="O10">
        <f t="shared" si="1"/>
        <v>12</v>
      </c>
      <c r="P10">
        <f t="shared" si="1"/>
        <v>13</v>
      </c>
      <c r="Q10">
        <f t="shared" si="1"/>
        <v>14</v>
      </c>
      <c r="R10">
        <f t="shared" si="1"/>
        <v>15</v>
      </c>
      <c r="S10">
        <f t="shared" si="1"/>
        <v>16</v>
      </c>
      <c r="T10">
        <f t="shared" si="1"/>
        <v>17</v>
      </c>
      <c r="U10">
        <f t="shared" si="1"/>
        <v>18</v>
      </c>
      <c r="V10">
        <f t="shared" si="1"/>
        <v>19</v>
      </c>
      <c r="W10">
        <f t="shared" si="1"/>
        <v>20</v>
      </c>
    </row>
    <row r="11" spans="2:23">
      <c r="B11" s="36" t="s">
        <v>524</v>
      </c>
      <c r="C11">
        <f>$H$6*C10</f>
        <v>0</v>
      </c>
      <c r="D11">
        <f t="shared" ref="D11:W11" si="2">$H$6*D10</f>
        <v>9.9945833333333329</v>
      </c>
      <c r="E11">
        <f t="shared" si="2"/>
        <v>19.989166666666666</v>
      </c>
      <c r="F11">
        <f t="shared" si="2"/>
        <v>29.983750000000001</v>
      </c>
      <c r="G11">
        <f t="shared" si="2"/>
        <v>39.978333333333332</v>
      </c>
      <c r="H11">
        <f t="shared" si="2"/>
        <v>49.972916666666663</v>
      </c>
      <c r="I11">
        <f t="shared" si="2"/>
        <v>59.967500000000001</v>
      </c>
      <c r="J11">
        <f t="shared" si="2"/>
        <v>69.962083333333325</v>
      </c>
      <c r="K11">
        <f t="shared" si="2"/>
        <v>79.956666666666663</v>
      </c>
      <c r="L11">
        <f t="shared" si="2"/>
        <v>89.951250000000002</v>
      </c>
      <c r="M11">
        <f t="shared" si="2"/>
        <v>99.945833333333326</v>
      </c>
      <c r="N11">
        <f t="shared" si="2"/>
        <v>109.94041666666666</v>
      </c>
      <c r="O11">
        <f t="shared" si="2"/>
        <v>119.935</v>
      </c>
      <c r="P11">
        <f t="shared" si="2"/>
        <v>129.92958333333334</v>
      </c>
      <c r="Q11">
        <f t="shared" si="2"/>
        <v>139.92416666666665</v>
      </c>
      <c r="R11">
        <f t="shared" si="2"/>
        <v>149.91874999999999</v>
      </c>
      <c r="S11">
        <f t="shared" si="2"/>
        <v>159.91333333333333</v>
      </c>
      <c r="T11">
        <f t="shared" si="2"/>
        <v>169.90791666666667</v>
      </c>
      <c r="U11">
        <f t="shared" si="2"/>
        <v>179.9025</v>
      </c>
      <c r="V11">
        <f t="shared" si="2"/>
        <v>189.89708333333331</v>
      </c>
      <c r="W11">
        <f t="shared" si="2"/>
        <v>199.89166666666665</v>
      </c>
    </row>
    <row r="33" spans="2:23">
      <c r="B33" t="s">
        <v>517</v>
      </c>
      <c r="D33" t="s">
        <v>518</v>
      </c>
      <c r="F33" s="11" t="s">
        <v>519</v>
      </c>
      <c r="G33" s="6">
        <v>-3</v>
      </c>
    </row>
    <row r="34" spans="2:23">
      <c r="F34" s="11" t="s">
        <v>520</v>
      </c>
      <c r="G34" s="6">
        <v>10</v>
      </c>
    </row>
    <row r="37" spans="2:23">
      <c r="B37" s="37" t="s">
        <v>516</v>
      </c>
      <c r="C37" s="25">
        <v>1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2:23">
      <c r="B38" s="37" t="s">
        <v>521</v>
      </c>
      <c r="C38" s="25">
        <v>-10</v>
      </c>
      <c r="D38" s="26">
        <f>C38+$C$37</f>
        <v>-9</v>
      </c>
      <c r="E38" s="26">
        <f t="shared" ref="E38:W38" si="3">D38+$C$37</f>
        <v>-8</v>
      </c>
      <c r="F38" s="26">
        <f t="shared" si="3"/>
        <v>-7</v>
      </c>
      <c r="G38" s="26">
        <f t="shared" si="3"/>
        <v>-6</v>
      </c>
      <c r="H38" s="26">
        <f t="shared" si="3"/>
        <v>-5</v>
      </c>
      <c r="I38" s="26">
        <f t="shared" si="3"/>
        <v>-4</v>
      </c>
      <c r="J38" s="26">
        <f t="shared" si="3"/>
        <v>-3</v>
      </c>
      <c r="K38" s="26">
        <f t="shared" si="3"/>
        <v>-2</v>
      </c>
      <c r="L38" s="26">
        <f t="shared" si="3"/>
        <v>-1</v>
      </c>
      <c r="M38" s="26">
        <f t="shared" si="3"/>
        <v>0</v>
      </c>
      <c r="N38" s="26">
        <f t="shared" si="3"/>
        <v>1</v>
      </c>
      <c r="O38" s="26">
        <f t="shared" si="3"/>
        <v>2</v>
      </c>
      <c r="P38" s="26">
        <f t="shared" si="3"/>
        <v>3</v>
      </c>
      <c r="Q38" s="26">
        <f t="shared" si="3"/>
        <v>4</v>
      </c>
      <c r="R38" s="26">
        <f t="shared" si="3"/>
        <v>5</v>
      </c>
      <c r="S38" s="26">
        <f t="shared" si="3"/>
        <v>6</v>
      </c>
      <c r="T38" s="26">
        <f t="shared" si="3"/>
        <v>7</v>
      </c>
      <c r="U38" s="26">
        <f t="shared" si="3"/>
        <v>8</v>
      </c>
      <c r="V38" s="26">
        <f t="shared" si="3"/>
        <v>9</v>
      </c>
      <c r="W38" s="26">
        <f t="shared" si="3"/>
        <v>10</v>
      </c>
    </row>
    <row r="39" spans="2:23">
      <c r="B39" s="37" t="s">
        <v>522</v>
      </c>
      <c r="C39" s="26">
        <f>$G$33*C38+$G$34</f>
        <v>40</v>
      </c>
      <c r="D39" s="26">
        <f t="shared" ref="D39:W39" si="4">$G$33*D38+$G$34</f>
        <v>37</v>
      </c>
      <c r="E39" s="26">
        <f t="shared" si="4"/>
        <v>34</v>
      </c>
      <c r="F39" s="26">
        <f t="shared" si="4"/>
        <v>31</v>
      </c>
      <c r="G39" s="26">
        <f t="shared" si="4"/>
        <v>28</v>
      </c>
      <c r="H39" s="26">
        <f t="shared" si="4"/>
        <v>25</v>
      </c>
      <c r="I39" s="26">
        <f t="shared" si="4"/>
        <v>22</v>
      </c>
      <c r="J39" s="26">
        <f t="shared" si="4"/>
        <v>19</v>
      </c>
      <c r="K39" s="26">
        <f t="shared" si="4"/>
        <v>16</v>
      </c>
      <c r="L39" s="26">
        <f t="shared" si="4"/>
        <v>13</v>
      </c>
      <c r="M39" s="26">
        <f t="shared" si="4"/>
        <v>10</v>
      </c>
      <c r="N39" s="26">
        <f t="shared" si="4"/>
        <v>7</v>
      </c>
      <c r="O39" s="26">
        <f t="shared" si="4"/>
        <v>4</v>
      </c>
      <c r="P39" s="26">
        <f t="shared" si="4"/>
        <v>1</v>
      </c>
      <c r="Q39" s="26">
        <f t="shared" si="4"/>
        <v>-2</v>
      </c>
      <c r="R39" s="26">
        <f t="shared" si="4"/>
        <v>-5</v>
      </c>
      <c r="S39" s="26">
        <f t="shared" si="4"/>
        <v>-8</v>
      </c>
      <c r="T39" s="26">
        <f t="shared" si="4"/>
        <v>-11</v>
      </c>
      <c r="U39" s="26">
        <f t="shared" si="4"/>
        <v>-14</v>
      </c>
      <c r="V39" s="26">
        <f t="shared" si="4"/>
        <v>-17</v>
      </c>
      <c r="W39" s="26">
        <f t="shared" si="4"/>
        <v>-20</v>
      </c>
    </row>
    <row r="40" spans="2:23" hidden="1">
      <c r="B40" s="37" t="s">
        <v>523</v>
      </c>
      <c r="C40" s="26">
        <f>C38</f>
        <v>-10</v>
      </c>
      <c r="D40" s="26">
        <f t="shared" ref="D40:W40" si="5">D38</f>
        <v>-9</v>
      </c>
      <c r="E40" s="26">
        <f t="shared" si="5"/>
        <v>-8</v>
      </c>
      <c r="F40" s="26">
        <f t="shared" si="5"/>
        <v>-7</v>
      </c>
      <c r="G40" s="26">
        <f t="shared" si="5"/>
        <v>-6</v>
      </c>
      <c r="H40" s="26">
        <f t="shared" si="5"/>
        <v>-5</v>
      </c>
      <c r="I40" s="26">
        <f t="shared" si="5"/>
        <v>-4</v>
      </c>
      <c r="J40" s="26">
        <f t="shared" si="5"/>
        <v>-3</v>
      </c>
      <c r="K40" s="26">
        <f t="shared" si="5"/>
        <v>-2</v>
      </c>
      <c r="L40" s="26">
        <f t="shared" si="5"/>
        <v>-1</v>
      </c>
      <c r="M40" s="26">
        <f t="shared" si="5"/>
        <v>0</v>
      </c>
      <c r="N40" s="26">
        <f t="shared" si="5"/>
        <v>1</v>
      </c>
      <c r="O40" s="26">
        <f t="shared" si="5"/>
        <v>2</v>
      </c>
      <c r="P40" s="26">
        <f t="shared" si="5"/>
        <v>3</v>
      </c>
      <c r="Q40" s="26">
        <f t="shared" si="5"/>
        <v>4</v>
      </c>
      <c r="R40" s="26">
        <f t="shared" si="5"/>
        <v>5</v>
      </c>
      <c r="S40" s="26">
        <f t="shared" si="5"/>
        <v>6</v>
      </c>
      <c r="T40" s="26">
        <f t="shared" si="5"/>
        <v>7</v>
      </c>
      <c r="U40" s="26">
        <f t="shared" si="5"/>
        <v>8</v>
      </c>
      <c r="V40" s="26">
        <f t="shared" si="5"/>
        <v>9</v>
      </c>
      <c r="W40" s="26">
        <f t="shared" si="5"/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Set_UP</vt:lpstr>
      <vt:lpstr>Adressliste</vt:lpstr>
      <vt:lpstr>Adressen Rawdaten</vt:lpstr>
      <vt:lpstr>Formeln_Test</vt:lpstr>
      <vt:lpstr>CSV-Daten</vt:lpstr>
      <vt:lpstr>CSV_Adressen</vt:lpstr>
      <vt:lpstr>Adress_liste_1</vt:lpstr>
      <vt:lpstr>Messreihe_A</vt:lpstr>
      <vt:lpstr>Messreihe_B</vt:lpstr>
      <vt:lpstr>Text_Suche_A</vt:lpstr>
      <vt:lpstr>Tabelle2</vt:lpstr>
    </vt:vector>
  </TitlesOfParts>
  <Company>UMB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Asani, Vjosa</dc:creator>
  <cp:lastModifiedBy>Walter Rothlin</cp:lastModifiedBy>
  <dcterms:created xsi:type="dcterms:W3CDTF">2024-08-26T20:07:24Z</dcterms:created>
  <dcterms:modified xsi:type="dcterms:W3CDTF">2024-11-07T08:29:31Z</dcterms:modified>
</cp:coreProperties>
</file>