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 Bassler\Dropbox\Astro\Ast 101\AST 101 2018\Labs\Lab 6\"/>
    </mc:Choice>
  </mc:AlternateContent>
  <xr:revisionPtr revIDLastSave="0" documentId="8_{C80C9935-C22C-4C26-9CBB-1DE8376D86C0}" xr6:coauthVersionLast="31" xr6:coauthVersionMax="31" xr10:uidLastSave="{00000000-0000-0000-0000-000000000000}"/>
  <bookViews>
    <workbookView xWindow="0" yWindow="0" windowWidth="11235" windowHeight="6210" xr2:uid="{421954C5-6BB9-479A-BAE3-DAF73ED912F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I3" i="1"/>
  <c r="D20" i="1"/>
  <c r="D19" i="1"/>
  <c r="D18" i="1"/>
  <c r="D23" i="1" s="1"/>
  <c r="D17" i="1"/>
  <c r="D22" i="1" s="1"/>
  <c r="D15" i="1"/>
  <c r="I2" i="1"/>
  <c r="D13" i="1"/>
  <c r="D12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<sst xmlns="http://schemas.openxmlformats.org/spreadsheetml/2006/main" count="39" uniqueCount="31">
  <si>
    <t>Question 9</t>
  </si>
  <si>
    <t>L=</t>
  </si>
  <si>
    <t>m</t>
  </si>
  <si>
    <t>Question 10</t>
  </si>
  <si>
    <t>δL=</t>
  </si>
  <si>
    <t>Question 11</t>
  </si>
  <si>
    <t>Trial</t>
  </si>
  <si>
    <t>10 Periods</t>
  </si>
  <si>
    <t>1 Period</t>
  </si>
  <si>
    <t>Question 12</t>
  </si>
  <si>
    <t>P=</t>
  </si>
  <si>
    <t>s</t>
  </si>
  <si>
    <t>Question 13</t>
  </si>
  <si>
    <t>δP=</t>
  </si>
  <si>
    <t>Question 14</t>
  </si>
  <si>
    <t>M=</t>
  </si>
  <si>
    <t>Question 15</t>
  </si>
  <si>
    <t>Lmax</t>
  </si>
  <si>
    <t>Lmin</t>
  </si>
  <si>
    <t>Pmax</t>
  </si>
  <si>
    <t>Pmin</t>
  </si>
  <si>
    <t>Question 17</t>
  </si>
  <si>
    <t>Mmax</t>
  </si>
  <si>
    <t>Question 18</t>
  </si>
  <si>
    <t>Mmin</t>
  </si>
  <si>
    <t>Question 20</t>
  </si>
  <si>
    <t>%dif</t>
  </si>
  <si>
    <t>%</t>
  </si>
  <si>
    <t>kg</t>
  </si>
  <si>
    <t>4pi^2r^2/G</t>
  </si>
  <si>
    <t>Accepted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</si>
</sst>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EBAC-9D94-4D10-AE0D-BD5878A8E431}">
  <dimension ref="B2:I25"/>
  <sheetViews>
    <sheetView tabSelected="1" workbookViewId="0">
      <selection activeCell="D26" sqref="D26"/>
    </sheetView>
  </sheetViews>
  <sheetFormatPr defaultRowHeight="15" x14ac:dyDescent="0.25"/>
  <cols>
    <col min="2" max="2" width="11.5703125" bestFit="1" customWidth="1"/>
    <col min="4" max="4" width="12" bestFit="1" customWidth="1"/>
    <col min="8" max="8" width="14.28515625" bestFit="1" customWidth="1"/>
    <col min="9" max="9" width="12" bestFit="1" customWidth="1"/>
  </cols>
  <sheetData>
    <row r="2" spans="2:9" x14ac:dyDescent="0.25">
      <c r="B2" t="s">
        <v>0</v>
      </c>
      <c r="C2" t="s">
        <v>1</v>
      </c>
      <c r="D2" s="2">
        <v>0.185</v>
      </c>
      <c r="E2" t="s">
        <v>2</v>
      </c>
      <c r="H2" t="s">
        <v>29</v>
      </c>
      <c r="I2">
        <f>(4*(3.142^2)*(6.371*10^6)^2)/(6.674*10^-11)</f>
        <v>2.4016037917478217E+25</v>
      </c>
    </row>
    <row r="3" spans="2:9" x14ac:dyDescent="0.25">
      <c r="B3" t="s">
        <v>3</v>
      </c>
      <c r="C3" s="1" t="s">
        <v>4</v>
      </c>
      <c r="D3" s="2">
        <v>5.0000000000000001E-3</v>
      </c>
      <c r="E3" t="s">
        <v>2</v>
      </c>
      <c r="H3" t="s">
        <v>30</v>
      </c>
      <c r="I3">
        <f>5.972*10^24</f>
        <v>5.9720000000000003E+24</v>
      </c>
    </row>
    <row r="5" spans="2:9" x14ac:dyDescent="0.25">
      <c r="B5" t="s">
        <v>5</v>
      </c>
      <c r="C5" t="s">
        <v>6</v>
      </c>
      <c r="D5" t="s">
        <v>7</v>
      </c>
      <c r="E5" t="s">
        <v>8</v>
      </c>
    </row>
    <row r="6" spans="2:9" x14ac:dyDescent="0.25">
      <c r="C6">
        <v>1</v>
      </c>
      <c r="D6" s="2">
        <v>8.67</v>
      </c>
      <c r="E6">
        <f>D6/10</f>
        <v>0.86699999999999999</v>
      </c>
    </row>
    <row r="7" spans="2:9" x14ac:dyDescent="0.25">
      <c r="C7">
        <v>2</v>
      </c>
      <c r="D7" s="2">
        <v>8.86</v>
      </c>
      <c r="E7">
        <f t="shared" ref="E7:E10" si="0">D7/10</f>
        <v>0.8859999999999999</v>
      </c>
    </row>
    <row r="8" spans="2:9" x14ac:dyDescent="0.25">
      <c r="C8">
        <v>3</v>
      </c>
      <c r="D8" s="2">
        <v>8.6999999999999993</v>
      </c>
      <c r="E8">
        <f t="shared" si="0"/>
        <v>0.86999999999999988</v>
      </c>
    </row>
    <row r="9" spans="2:9" x14ac:dyDescent="0.25">
      <c r="C9">
        <v>4</v>
      </c>
      <c r="D9" s="2">
        <v>9.1300000000000008</v>
      </c>
      <c r="E9">
        <f t="shared" si="0"/>
        <v>0.91300000000000003</v>
      </c>
    </row>
    <row r="10" spans="2:9" x14ac:dyDescent="0.25">
      <c r="C10">
        <v>5</v>
      </c>
      <c r="D10" s="2">
        <v>8.86</v>
      </c>
      <c r="E10">
        <f t="shared" si="0"/>
        <v>0.8859999999999999</v>
      </c>
    </row>
    <row r="12" spans="2:9" x14ac:dyDescent="0.25">
      <c r="B12" t="s">
        <v>9</v>
      </c>
      <c r="C12" t="s">
        <v>10</v>
      </c>
      <c r="D12">
        <f>SUM(E6:E10)/5</f>
        <v>0.88439999999999996</v>
      </c>
      <c r="E12" t="s">
        <v>11</v>
      </c>
    </row>
    <row r="13" spans="2:9" x14ac:dyDescent="0.25">
      <c r="B13" t="s">
        <v>12</v>
      </c>
      <c r="C13" s="1" t="s">
        <v>13</v>
      </c>
      <c r="D13">
        <f>(MAX(E6:E10)-MIN(E6:E10))/2</f>
        <v>2.300000000000002E-2</v>
      </c>
      <c r="E13" t="s">
        <v>11</v>
      </c>
    </row>
    <row r="15" spans="2:9" x14ac:dyDescent="0.25">
      <c r="B15" t="s">
        <v>14</v>
      </c>
      <c r="C15" t="s">
        <v>15</v>
      </c>
      <c r="D15">
        <f>I2*D2/D12^2</f>
        <v>5.6803568690988933E+24</v>
      </c>
      <c r="E15" t="s">
        <v>28</v>
      </c>
    </row>
    <row r="17" spans="2:5" x14ac:dyDescent="0.25">
      <c r="B17" t="s">
        <v>16</v>
      </c>
      <c r="C17" t="s">
        <v>17</v>
      </c>
      <c r="D17">
        <f>D2+D3</f>
        <v>0.19</v>
      </c>
      <c r="E17" t="s">
        <v>2</v>
      </c>
    </row>
    <row r="18" spans="2:5" x14ac:dyDescent="0.25">
      <c r="C18" t="s">
        <v>18</v>
      </c>
      <c r="D18">
        <f>D2-D3</f>
        <v>0.18</v>
      </c>
      <c r="E18" t="s">
        <v>2</v>
      </c>
    </row>
    <row r="19" spans="2:5" x14ac:dyDescent="0.25">
      <c r="C19" t="s">
        <v>19</v>
      </c>
      <c r="D19">
        <f>D12+D13</f>
        <v>0.90739999999999998</v>
      </c>
      <c r="E19" t="s">
        <v>11</v>
      </c>
    </row>
    <row r="20" spans="2:5" x14ac:dyDescent="0.25">
      <c r="C20" t="s">
        <v>20</v>
      </c>
      <c r="D20">
        <f>D12-D13</f>
        <v>0.86139999999999994</v>
      </c>
      <c r="E20" t="s">
        <v>11</v>
      </c>
    </row>
    <row r="22" spans="2:5" x14ac:dyDescent="0.25">
      <c r="B22" t="s">
        <v>21</v>
      </c>
      <c r="C22" t="s">
        <v>22</v>
      </c>
      <c r="D22">
        <f>I2*D17/D20^2</f>
        <v>6.1495767581352437E+24</v>
      </c>
      <c r="E22" t="s">
        <v>28</v>
      </c>
    </row>
    <row r="23" spans="2:5" x14ac:dyDescent="0.25">
      <c r="B23" t="s">
        <v>23</v>
      </c>
      <c r="C23" t="s">
        <v>24</v>
      </c>
      <c r="D23">
        <f>I2*D18/D19^2</f>
        <v>5.2502056598699713E+24</v>
      </c>
      <c r="E23" t="s">
        <v>28</v>
      </c>
    </row>
    <row r="25" spans="2:5" x14ac:dyDescent="0.25">
      <c r="B25" t="s">
        <v>25</v>
      </c>
      <c r="C25" t="s">
        <v>26</v>
      </c>
      <c r="D25">
        <f>100*ABS(I3-D15)/(I3)</f>
        <v>4.8835085549415105</v>
      </c>
      <c r="E25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Bassler</dc:creator>
  <cp:lastModifiedBy>Scott Bassler</cp:lastModifiedBy>
  <dcterms:created xsi:type="dcterms:W3CDTF">2018-10-15T03:44:39Z</dcterms:created>
  <dcterms:modified xsi:type="dcterms:W3CDTF">2018-10-15T03:53:48Z</dcterms:modified>
</cp:coreProperties>
</file>